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44558.45837340278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44558.45837340278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WI211210197</t>
        </is>
      </c>
      <c r="B2" t="inlineStr">
        <is>
          <t>DATA_VALIDATION</t>
        </is>
      </c>
      <c r="C2" t="inlineStr">
        <is>
          <t>201308007718</t>
        </is>
      </c>
      <c r="D2" t="inlineStr">
        <is>
          <t>Folder</t>
        </is>
      </c>
      <c r="E2" s="2">
        <f>HYPERLINK("capsilon://?command=openfolder&amp;siteaddress=FAM.docvelocity-na8.net&amp;folderid=FX63761464-F011-CC45-456A-FD4FB7F15B67","FX21113352")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MI211284969</t>
        </is>
      </c>
      <c r="J2" t="n">
        <v>76.0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44533.1631712963</v>
      </c>
      <c r="P2" s="1" t="n">
        <v>44533.17732638889</v>
      </c>
      <c r="Q2" t="n">
        <v>136.0</v>
      </c>
      <c r="R2" t="n">
        <v>1087.0</v>
      </c>
      <c r="S2" t="b">
        <v>0</v>
      </c>
      <c r="T2" t="inlineStr">
        <is>
          <t>N/A</t>
        </is>
      </c>
      <c r="U2" t="b">
        <v>1</v>
      </c>
      <c r="V2" t="inlineStr">
        <is>
          <t>Ujwala Ajabe</t>
        </is>
      </c>
      <c r="W2" s="1" t="n">
        <v>44533.16988425926</v>
      </c>
      <c r="X2" t="n">
        <v>467.0</v>
      </c>
      <c r="Y2" t="n">
        <v>74.0</v>
      </c>
      <c r="Z2" t="n">
        <v>0.0</v>
      </c>
      <c r="AA2" t="n">
        <v>74.0</v>
      </c>
      <c r="AB2" t="n">
        <v>0.0</v>
      </c>
      <c r="AC2" t="n">
        <v>31.0</v>
      </c>
      <c r="AD2" t="n">
        <v>2.0</v>
      </c>
      <c r="AE2" t="n">
        <v>0.0</v>
      </c>
      <c r="AF2" t="n">
        <v>0.0</v>
      </c>
      <c r="AG2" t="n">
        <v>0.0</v>
      </c>
      <c r="AH2" t="inlineStr">
        <is>
          <t>Aparna Chavan</t>
        </is>
      </c>
      <c r="AI2" s="1" t="n">
        <v>44533.17732638889</v>
      </c>
      <c r="AJ2" t="n">
        <v>620.0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2.0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WI211210212</t>
        </is>
      </c>
      <c r="B3" t="inlineStr">
        <is>
          <t>DATA_VALIDATION</t>
        </is>
      </c>
      <c r="C3" t="inlineStr">
        <is>
          <t>201300019985</t>
        </is>
      </c>
      <c r="D3" t="inlineStr">
        <is>
          <t>Folder</t>
        </is>
      </c>
      <c r="E3" s="2">
        <f>HYPERLINK("capsilon://?command=openfolder&amp;siteaddress=FAM.docvelocity-na8.net&amp;folderid=FXBCBD9A08-B0E8-5913-5186-CB3292E0C85B","FX211114809")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MI211287131</t>
        </is>
      </c>
      <c r="J3" t="n">
        <v>462.0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44533.24332175926</v>
      </c>
      <c r="P3" s="1" t="n">
        <v>44533.353113425925</v>
      </c>
      <c r="Q3" t="n">
        <v>123.0</v>
      </c>
      <c r="R3" t="n">
        <v>9363.0</v>
      </c>
      <c r="S3" t="b">
        <v>0</v>
      </c>
      <c r="T3" t="inlineStr">
        <is>
          <t>N/A</t>
        </is>
      </c>
      <c r="U3" t="b">
        <v>1</v>
      </c>
      <c r="V3" t="inlineStr">
        <is>
          <t>Saloni Uttekar</t>
        </is>
      </c>
      <c r="W3" s="1" t="n">
        <v>44533.304398148146</v>
      </c>
      <c r="X3" t="n">
        <v>5210.0</v>
      </c>
      <c r="Y3" t="n">
        <v>542.0</v>
      </c>
      <c r="Z3" t="n">
        <v>0.0</v>
      </c>
      <c r="AA3" t="n">
        <v>542.0</v>
      </c>
      <c r="AB3" t="n">
        <v>0.0</v>
      </c>
      <c r="AC3" t="n">
        <v>315.0</v>
      </c>
      <c r="AD3" t="n">
        <v>-80.0</v>
      </c>
      <c r="AE3" t="n">
        <v>0.0</v>
      </c>
      <c r="AF3" t="n">
        <v>0.0</v>
      </c>
      <c r="AG3" t="n">
        <v>0.0</v>
      </c>
      <c r="AH3" t="inlineStr">
        <is>
          <t>Ashish Sutar</t>
        </is>
      </c>
      <c r="AI3" s="1" t="n">
        <v>44533.353113425925</v>
      </c>
      <c r="AJ3" t="n">
        <v>4153.0</v>
      </c>
      <c r="AK3" t="n">
        <v>6.0</v>
      </c>
      <c r="AL3" t="n">
        <v>0.0</v>
      </c>
      <c r="AM3" t="n">
        <v>6.0</v>
      </c>
      <c r="AN3" t="n">
        <v>0.0</v>
      </c>
      <c r="AO3" t="n">
        <v>11.0</v>
      </c>
      <c r="AP3" t="n">
        <v>-86.0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WI211210214</t>
        </is>
      </c>
      <c r="B4" t="inlineStr">
        <is>
          <t>DATA_VALIDATION</t>
        </is>
      </c>
      <c r="C4" t="inlineStr">
        <is>
          <t>201308007894</t>
        </is>
      </c>
      <c r="D4" t="inlineStr">
        <is>
          <t>Folder</t>
        </is>
      </c>
      <c r="E4" s="2">
        <f>HYPERLINK("capsilon://?command=openfolder&amp;siteaddress=FAM.docvelocity-na8.net&amp;folderid=FX243D7599-EBC1-E151-8BF1-CEDF4ABB612B","FX21123297")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MI211287318</t>
        </is>
      </c>
      <c r="J4" t="n">
        <v>726.0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44533.2572337963</v>
      </c>
      <c r="P4" s="1" t="n">
        <v>44533.514444444445</v>
      </c>
      <c r="Q4" t="n">
        <v>918.0</v>
      </c>
      <c r="R4" t="n">
        <v>21305.0</v>
      </c>
      <c r="S4" t="b">
        <v>0</v>
      </c>
      <c r="T4" t="inlineStr">
        <is>
          <t>N/A</t>
        </is>
      </c>
      <c r="U4" t="b">
        <v>1</v>
      </c>
      <c r="V4" t="inlineStr">
        <is>
          <t>Supriya Khape</t>
        </is>
      </c>
      <c r="W4" s="1" t="n">
        <v>44533.4425462963</v>
      </c>
      <c r="X4" t="n">
        <v>15371.0</v>
      </c>
      <c r="Y4" t="n">
        <v>796.0</v>
      </c>
      <c r="Z4" t="n">
        <v>0.0</v>
      </c>
      <c r="AA4" t="n">
        <v>796.0</v>
      </c>
      <c r="AB4" t="n">
        <v>185.0</v>
      </c>
      <c r="AC4" t="n">
        <v>557.0</v>
      </c>
      <c r="AD4" t="n">
        <v>-70.0</v>
      </c>
      <c r="AE4" t="n">
        <v>0.0</v>
      </c>
      <c r="AF4" t="n">
        <v>0.0</v>
      </c>
      <c r="AG4" t="n">
        <v>0.0</v>
      </c>
      <c r="AH4" t="inlineStr">
        <is>
          <t>Rohit Mawal</t>
        </is>
      </c>
      <c r="AI4" s="1" t="n">
        <v>44533.514444444445</v>
      </c>
      <c r="AJ4" t="n">
        <v>5799.0</v>
      </c>
      <c r="AK4" t="n">
        <v>2.0</v>
      </c>
      <c r="AL4" t="n">
        <v>0.0</v>
      </c>
      <c r="AM4" t="n">
        <v>2.0</v>
      </c>
      <c r="AN4" t="n">
        <v>37.0</v>
      </c>
      <c r="AO4" t="n">
        <v>3.0</v>
      </c>
      <c r="AP4" t="n">
        <v>-72.0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WI211210217</t>
        </is>
      </c>
      <c r="B5" t="inlineStr">
        <is>
          <t>DATA_VALIDATION</t>
        </is>
      </c>
      <c r="C5" t="inlineStr">
        <is>
          <t>201308007893</t>
        </is>
      </c>
      <c r="D5" t="inlineStr">
        <is>
          <t>Folder</t>
        </is>
      </c>
      <c r="E5" s="2">
        <f>HYPERLINK("capsilon://?command=openfolder&amp;siteaddress=FAM.docvelocity-na8.net&amp;folderid=FXCBBB1A11-D8E0-3FBD-B123-3743C6427AF9","FX21122629")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MI211288456</t>
        </is>
      </c>
      <c r="J5" t="n">
        <v>637.0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44533.26472222222</v>
      </c>
      <c r="P5" s="1" t="n">
        <v>44533.34663194444</v>
      </c>
      <c r="Q5" t="n">
        <v>728.0</v>
      </c>
      <c r="R5" t="n">
        <v>6349.0</v>
      </c>
      <c r="S5" t="b">
        <v>0</v>
      </c>
      <c r="T5" t="inlineStr">
        <is>
          <t>N/A</t>
        </is>
      </c>
      <c r="U5" t="b">
        <v>1</v>
      </c>
      <c r="V5" t="inlineStr">
        <is>
          <t>Mohini Shinde</t>
        </is>
      </c>
      <c r="W5" s="1" t="n">
        <v>44533.29072916666</v>
      </c>
      <c r="X5" t="n">
        <v>2212.0</v>
      </c>
      <c r="Y5" t="n">
        <v>459.0</v>
      </c>
      <c r="Z5" t="n">
        <v>0.0</v>
      </c>
      <c r="AA5" t="n">
        <v>459.0</v>
      </c>
      <c r="AB5" t="n">
        <v>148.0</v>
      </c>
      <c r="AC5" t="n">
        <v>174.0</v>
      </c>
      <c r="AD5" t="n">
        <v>178.0</v>
      </c>
      <c r="AE5" t="n">
        <v>0.0</v>
      </c>
      <c r="AF5" t="n">
        <v>0.0</v>
      </c>
      <c r="AG5" t="n">
        <v>0.0</v>
      </c>
      <c r="AH5" t="inlineStr">
        <is>
          <t>Rohit Mawal</t>
        </is>
      </c>
      <c r="AI5" s="1" t="n">
        <v>44533.34663194444</v>
      </c>
      <c r="AJ5" t="n">
        <v>4098.0</v>
      </c>
      <c r="AK5" t="n">
        <v>1.0</v>
      </c>
      <c r="AL5" t="n">
        <v>0.0</v>
      </c>
      <c r="AM5" t="n">
        <v>1.0</v>
      </c>
      <c r="AN5" t="n">
        <v>74.0</v>
      </c>
      <c r="AO5" t="n">
        <v>1.0</v>
      </c>
      <c r="AP5" t="n">
        <v>177.0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WI211210219</t>
        </is>
      </c>
      <c r="B6" t="inlineStr">
        <is>
          <t>DATA_VALIDATION</t>
        </is>
      </c>
      <c r="C6" t="inlineStr">
        <is>
          <t>201348000201</t>
        </is>
      </c>
      <c r="D6" t="inlineStr">
        <is>
          <t>Folder</t>
        </is>
      </c>
      <c r="E6" s="2">
        <f>HYPERLINK("capsilon://?command=openfolder&amp;siteaddress=FAM.docvelocity-na8.net&amp;folderid=FXF9006F50-2748-0125-CA46-1397081BF509","FX211114869")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MI211288949</t>
        </is>
      </c>
      <c r="J6" t="n">
        <v>678.0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44533.270682870374</v>
      </c>
      <c r="P6" s="1" t="n">
        <v>44533.371724537035</v>
      </c>
      <c r="Q6" t="n">
        <v>4582.0</v>
      </c>
      <c r="R6" t="n">
        <v>4148.0</v>
      </c>
      <c r="S6" t="b">
        <v>0</v>
      </c>
      <c r="T6" t="inlineStr">
        <is>
          <t>N/A</t>
        </is>
      </c>
      <c r="U6" t="b">
        <v>1</v>
      </c>
      <c r="V6" t="inlineStr">
        <is>
          <t>Sangeeta Kumari</t>
        </is>
      </c>
      <c r="W6" s="1" t="n">
        <v>44533.30248842593</v>
      </c>
      <c r="X6" t="n">
        <v>2437.0</v>
      </c>
      <c r="Y6" t="n">
        <v>338.0</v>
      </c>
      <c r="Z6" t="n">
        <v>0.0</v>
      </c>
      <c r="AA6" t="n">
        <v>338.0</v>
      </c>
      <c r="AB6" t="n">
        <v>452.0</v>
      </c>
      <c r="AC6" t="n">
        <v>129.0</v>
      </c>
      <c r="AD6" t="n">
        <v>340.0</v>
      </c>
      <c r="AE6" t="n">
        <v>0.0</v>
      </c>
      <c r="AF6" t="n">
        <v>0.0</v>
      </c>
      <c r="AG6" t="n">
        <v>0.0</v>
      </c>
      <c r="AH6" t="inlineStr">
        <is>
          <t>Smriti Gauchan</t>
        </is>
      </c>
      <c r="AI6" s="1" t="n">
        <v>44533.371724537035</v>
      </c>
      <c r="AJ6" t="n">
        <v>1657.0</v>
      </c>
      <c r="AK6" t="n">
        <v>0.0</v>
      </c>
      <c r="AL6" t="n">
        <v>0.0</v>
      </c>
      <c r="AM6" t="n">
        <v>0.0</v>
      </c>
      <c r="AN6" t="n">
        <v>226.0</v>
      </c>
      <c r="AO6" t="n">
        <v>0.0</v>
      </c>
      <c r="AP6" t="n">
        <v>340.0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WI211210222</t>
        </is>
      </c>
      <c r="B7" t="inlineStr">
        <is>
          <t>DATA_VALIDATION</t>
        </is>
      </c>
      <c r="C7" t="inlineStr">
        <is>
          <t>201130012878</t>
        </is>
      </c>
      <c r="D7" t="inlineStr">
        <is>
          <t>Folder</t>
        </is>
      </c>
      <c r="E7" s="2">
        <f>HYPERLINK("capsilon://?command=openfolder&amp;siteaddress=FAM.docvelocity-na8.net&amp;folderid=FXE45CE40E-5D99-B1CA-23D0-9FAAE96CABEE","FX21123370")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MI211290172</t>
        </is>
      </c>
      <c r="J7" t="n">
        <v>228.0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44533.27726851852</v>
      </c>
      <c r="P7" s="1" t="n">
        <v>44533.32168981482</v>
      </c>
      <c r="Q7" t="n">
        <v>242.0</v>
      </c>
      <c r="R7" t="n">
        <v>3596.0</v>
      </c>
      <c r="S7" t="b">
        <v>0</v>
      </c>
      <c r="T7" t="inlineStr">
        <is>
          <t>N/A</t>
        </is>
      </c>
      <c r="U7" t="b">
        <v>1</v>
      </c>
      <c r="V7" t="inlineStr">
        <is>
          <t>Aditya Tade</t>
        </is>
      </c>
      <c r="W7" s="1" t="n">
        <v>44533.29956018519</v>
      </c>
      <c r="X7" t="n">
        <v>1705.0</v>
      </c>
      <c r="Y7" t="n">
        <v>228.0</v>
      </c>
      <c r="Z7" t="n">
        <v>0.0</v>
      </c>
      <c r="AA7" t="n">
        <v>228.0</v>
      </c>
      <c r="AB7" t="n">
        <v>0.0</v>
      </c>
      <c r="AC7" t="n">
        <v>90.0</v>
      </c>
      <c r="AD7" t="n">
        <v>0.0</v>
      </c>
      <c r="AE7" t="n">
        <v>0.0</v>
      </c>
      <c r="AF7" t="n">
        <v>0.0</v>
      </c>
      <c r="AG7" t="n">
        <v>0.0</v>
      </c>
      <c r="AH7" t="inlineStr">
        <is>
          <t>Smriti Gauchan</t>
        </is>
      </c>
      <c r="AI7" s="1" t="n">
        <v>44533.32168981482</v>
      </c>
      <c r="AJ7" t="n">
        <v>1674.0</v>
      </c>
      <c r="AK7" t="n">
        <v>0.0</v>
      </c>
      <c r="AL7" t="n">
        <v>0.0</v>
      </c>
      <c r="AM7" t="n">
        <v>0.0</v>
      </c>
      <c r="AN7" t="n">
        <v>0.0</v>
      </c>
      <c r="AO7" t="n">
        <v>1.0</v>
      </c>
      <c r="AP7" t="n">
        <v>0.0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WI211210226</t>
        </is>
      </c>
      <c r="B8" t="inlineStr">
        <is>
          <t>DATA_VALIDATION</t>
        </is>
      </c>
      <c r="C8" t="inlineStr">
        <is>
          <t>201300020027</t>
        </is>
      </c>
      <c r="D8" t="inlineStr">
        <is>
          <t>Folder</t>
        </is>
      </c>
      <c r="E8" s="2">
        <f>HYPERLINK("capsilon://?command=openfolder&amp;siteaddress=FAM.docvelocity-na8.net&amp;folderid=FX040FB63E-1F22-32F6-9944-F73ED1AA8F53","FX21121293")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MI211292236</t>
        </is>
      </c>
      <c r="J8" t="n">
        <v>306.0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44533.28712962963</v>
      </c>
      <c r="P8" s="1" t="n">
        <v>44533.38616898148</v>
      </c>
      <c r="Q8" t="n">
        <v>2965.0</v>
      </c>
      <c r="R8" t="n">
        <v>5592.0</v>
      </c>
      <c r="S8" t="b">
        <v>0</v>
      </c>
      <c r="T8" t="inlineStr">
        <is>
          <t>N/A</t>
        </is>
      </c>
      <c r="U8" t="b">
        <v>1</v>
      </c>
      <c r="V8" t="inlineStr">
        <is>
          <t>Mohini Shinde</t>
        </is>
      </c>
      <c r="W8" s="1" t="n">
        <v>44533.32334490741</v>
      </c>
      <c r="X8" t="n">
        <v>2814.0</v>
      </c>
      <c r="Y8" t="n">
        <v>270.0</v>
      </c>
      <c r="Z8" t="n">
        <v>0.0</v>
      </c>
      <c r="AA8" t="n">
        <v>270.0</v>
      </c>
      <c r="AB8" t="n">
        <v>0.0</v>
      </c>
      <c r="AC8" t="n">
        <v>116.0</v>
      </c>
      <c r="AD8" t="n">
        <v>36.0</v>
      </c>
      <c r="AE8" t="n">
        <v>0.0</v>
      </c>
      <c r="AF8" t="n">
        <v>0.0</v>
      </c>
      <c r="AG8" t="n">
        <v>0.0</v>
      </c>
      <c r="AH8" t="inlineStr">
        <is>
          <t>Rohit Mawal</t>
        </is>
      </c>
      <c r="AI8" s="1" t="n">
        <v>44533.38616898148</v>
      </c>
      <c r="AJ8" t="n">
        <v>2699.0</v>
      </c>
      <c r="AK8" t="n">
        <v>2.0</v>
      </c>
      <c r="AL8" t="n">
        <v>0.0</v>
      </c>
      <c r="AM8" t="n">
        <v>2.0</v>
      </c>
      <c r="AN8" t="n">
        <v>0.0</v>
      </c>
      <c r="AO8" t="n">
        <v>2.0</v>
      </c>
      <c r="AP8" t="n">
        <v>34.0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WI211210228</t>
        </is>
      </c>
      <c r="B9" t="inlineStr">
        <is>
          <t>DATA_VALIDATION</t>
        </is>
      </c>
      <c r="C9" t="inlineStr">
        <is>
          <t>201330004026</t>
        </is>
      </c>
      <c r="D9" t="inlineStr">
        <is>
          <t>Folder</t>
        </is>
      </c>
      <c r="E9" s="2">
        <f>HYPERLINK("capsilon://?command=openfolder&amp;siteaddress=FAM.docvelocity-na8.net&amp;folderid=FXA00EBFCF-C39D-56A4-F0F6-1B9AEC07101A","FX21121110")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MI211293452</t>
        </is>
      </c>
      <c r="J9" t="n">
        <v>616.0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44533.291342592594</v>
      </c>
      <c r="P9" s="1" t="n">
        <v>44533.39834490741</v>
      </c>
      <c r="Q9" t="n">
        <v>3272.0</v>
      </c>
      <c r="R9" t="n">
        <v>5973.0</v>
      </c>
      <c r="S9" t="b">
        <v>0</v>
      </c>
      <c r="T9" t="inlineStr">
        <is>
          <t>N/A</t>
        </is>
      </c>
      <c r="U9" t="b">
        <v>1</v>
      </c>
      <c r="V9" t="inlineStr">
        <is>
          <t>Aditya Tade</t>
        </is>
      </c>
      <c r="W9" s="1" t="n">
        <v>44533.35277777778</v>
      </c>
      <c r="X9" t="n">
        <v>2900.0</v>
      </c>
      <c r="Y9" t="n">
        <v>485.0</v>
      </c>
      <c r="Z9" t="n">
        <v>0.0</v>
      </c>
      <c r="AA9" t="n">
        <v>485.0</v>
      </c>
      <c r="AB9" t="n">
        <v>63.0</v>
      </c>
      <c r="AC9" t="n">
        <v>92.0</v>
      </c>
      <c r="AD9" t="n">
        <v>131.0</v>
      </c>
      <c r="AE9" t="n">
        <v>0.0</v>
      </c>
      <c r="AF9" t="n">
        <v>0.0</v>
      </c>
      <c r="AG9" t="n">
        <v>0.0</v>
      </c>
      <c r="AH9" t="inlineStr">
        <is>
          <t>Aparna Chavan</t>
        </is>
      </c>
      <c r="AI9" s="1" t="n">
        <v>44533.39834490741</v>
      </c>
      <c r="AJ9" t="n">
        <v>39.0</v>
      </c>
      <c r="AK9" t="n">
        <v>0.0</v>
      </c>
      <c r="AL9" t="n">
        <v>0.0</v>
      </c>
      <c r="AM9" t="n">
        <v>0.0</v>
      </c>
      <c r="AN9" t="n">
        <v>63.0</v>
      </c>
      <c r="AO9" t="n">
        <v>0.0</v>
      </c>
      <c r="AP9" t="n">
        <v>131.0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WI211210229</t>
        </is>
      </c>
      <c r="B10" t="inlineStr">
        <is>
          <t>DATA_VALIDATION</t>
        </is>
      </c>
      <c r="C10" t="inlineStr">
        <is>
          <t>201330004041</t>
        </is>
      </c>
      <c r="D10" t="inlineStr">
        <is>
          <t>Folder</t>
        </is>
      </c>
      <c r="E10" s="2">
        <f>HYPERLINK("capsilon://?command=openfolder&amp;siteaddress=FAM.docvelocity-na8.net&amp;folderid=FXF79B7870-037F-3ED2-9FEA-86EEAD634864","FX21123432")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MI211295045</t>
        </is>
      </c>
      <c r="J10" t="n">
        <v>484.0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44533.29571759259</v>
      </c>
      <c r="P10" s="1" t="n">
        <v>44533.44446759259</v>
      </c>
      <c r="Q10" t="n">
        <v>3250.0</v>
      </c>
      <c r="R10" t="n">
        <v>9602.0</v>
      </c>
      <c r="S10" t="b">
        <v>0</v>
      </c>
      <c r="T10" t="inlineStr">
        <is>
          <t>N/A</t>
        </is>
      </c>
      <c r="U10" t="b">
        <v>1</v>
      </c>
      <c r="V10" t="inlineStr">
        <is>
          <t>Saloni Uttekar</t>
        </is>
      </c>
      <c r="W10" s="1" t="n">
        <v>44533.39445601852</v>
      </c>
      <c r="X10" t="n">
        <v>6357.0</v>
      </c>
      <c r="Y10" t="n">
        <v>398.0</v>
      </c>
      <c r="Z10" t="n">
        <v>0.0</v>
      </c>
      <c r="AA10" t="n">
        <v>398.0</v>
      </c>
      <c r="AB10" t="n">
        <v>222.0</v>
      </c>
      <c r="AC10" t="n">
        <v>361.0</v>
      </c>
      <c r="AD10" t="n">
        <v>86.0</v>
      </c>
      <c r="AE10" t="n">
        <v>0.0</v>
      </c>
      <c r="AF10" t="n">
        <v>0.0</v>
      </c>
      <c r="AG10" t="n">
        <v>0.0</v>
      </c>
      <c r="AH10" t="inlineStr">
        <is>
          <t>Rohit Mawal</t>
        </is>
      </c>
      <c r="AI10" s="1" t="n">
        <v>44533.44446759259</v>
      </c>
      <c r="AJ10" t="n">
        <v>3199.0</v>
      </c>
      <c r="AK10" t="n">
        <v>3.0</v>
      </c>
      <c r="AL10" t="n">
        <v>0.0</v>
      </c>
      <c r="AM10" t="n">
        <v>3.0</v>
      </c>
      <c r="AN10" t="n">
        <v>222.0</v>
      </c>
      <c r="AO10" t="n">
        <v>3.0</v>
      </c>
      <c r="AP10" t="n">
        <v>83.0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WI211210231</t>
        </is>
      </c>
      <c r="B11" t="inlineStr">
        <is>
          <t>DATA_VALIDATION</t>
        </is>
      </c>
      <c r="C11" t="inlineStr">
        <is>
          <t>201330004009</t>
        </is>
      </c>
      <c r="D11" t="inlineStr">
        <is>
          <t>Folder</t>
        </is>
      </c>
      <c r="E11" s="2">
        <f>HYPERLINK("capsilon://?command=openfolder&amp;siteaddress=FAM.docvelocity-na8.net&amp;folderid=FX1BE3B3C7-68CC-A2A4-452A-9EB5B93655EB","FX211264")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MI211298051</t>
        </is>
      </c>
      <c r="J11" t="n">
        <v>200.0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44533.30302083334</v>
      </c>
      <c r="P11" s="1" t="n">
        <v>44533.38429398148</v>
      </c>
      <c r="Q11" t="n">
        <v>4639.0</v>
      </c>
      <c r="R11" t="n">
        <v>2383.0</v>
      </c>
      <c r="S11" t="b">
        <v>0</v>
      </c>
      <c r="T11" t="inlineStr">
        <is>
          <t>N/A</t>
        </is>
      </c>
      <c r="U11" t="b">
        <v>1</v>
      </c>
      <c r="V11" t="inlineStr">
        <is>
          <t>Supriya Khape</t>
        </is>
      </c>
      <c r="W11" s="1" t="n">
        <v>44533.33840277778</v>
      </c>
      <c r="X11" t="n">
        <v>1388.0</v>
      </c>
      <c r="Y11" t="n">
        <v>154.0</v>
      </c>
      <c r="Z11" t="n">
        <v>0.0</v>
      </c>
      <c r="AA11" t="n">
        <v>154.0</v>
      </c>
      <c r="AB11" t="n">
        <v>0.0</v>
      </c>
      <c r="AC11" t="n">
        <v>103.0</v>
      </c>
      <c r="AD11" t="n">
        <v>46.0</v>
      </c>
      <c r="AE11" t="n">
        <v>0.0</v>
      </c>
      <c r="AF11" t="n">
        <v>0.0</v>
      </c>
      <c r="AG11" t="n">
        <v>0.0</v>
      </c>
      <c r="AH11" t="inlineStr">
        <is>
          <t>Smriti Gauchan</t>
        </is>
      </c>
      <c r="AI11" s="1" t="n">
        <v>44533.38429398148</v>
      </c>
      <c r="AJ11" t="n">
        <v>965.0</v>
      </c>
      <c r="AK11" t="n">
        <v>3.0</v>
      </c>
      <c r="AL11" t="n">
        <v>0.0</v>
      </c>
      <c r="AM11" t="n">
        <v>3.0</v>
      </c>
      <c r="AN11" t="n">
        <v>56.0</v>
      </c>
      <c r="AO11" t="n">
        <v>3.0</v>
      </c>
      <c r="AP11" t="n">
        <v>43.0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WI211210240</t>
        </is>
      </c>
      <c r="B12" t="inlineStr">
        <is>
          <t>DATA_VALIDATION</t>
        </is>
      </c>
      <c r="C12" t="inlineStr">
        <is>
          <t>201300020030</t>
        </is>
      </c>
      <c r="D12" t="inlineStr">
        <is>
          <t>Folder</t>
        </is>
      </c>
      <c r="E12" s="2">
        <f>HYPERLINK("capsilon://?command=openfolder&amp;siteaddress=FAM.docvelocity-na8.net&amp;folderid=FX61215663-D98F-D07A-8CE5-0E62E2C04C4D","FX21121379")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MI211298832</t>
        </is>
      </c>
      <c r="J12" t="n">
        <v>133.0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44533.30603009259</v>
      </c>
      <c r="P12" s="1" t="n">
        <v>44533.383425925924</v>
      </c>
      <c r="Q12" t="n">
        <v>4511.0</v>
      </c>
      <c r="R12" t="n">
        <v>2176.0</v>
      </c>
      <c r="S12" t="b">
        <v>0</v>
      </c>
      <c r="T12" t="inlineStr">
        <is>
          <t>N/A</t>
        </is>
      </c>
      <c r="U12" t="b">
        <v>1</v>
      </c>
      <c r="V12" t="inlineStr">
        <is>
          <t>Mohini Shinde</t>
        </is>
      </c>
      <c r="W12" s="1" t="n">
        <v>44533.337800925925</v>
      </c>
      <c r="X12" t="n">
        <v>1248.0</v>
      </c>
      <c r="Y12" t="n">
        <v>99.0</v>
      </c>
      <c r="Z12" t="n">
        <v>0.0</v>
      </c>
      <c r="AA12" t="n">
        <v>99.0</v>
      </c>
      <c r="AB12" t="n">
        <v>0.0</v>
      </c>
      <c r="AC12" t="n">
        <v>73.0</v>
      </c>
      <c r="AD12" t="n">
        <v>34.0</v>
      </c>
      <c r="AE12" t="n">
        <v>0.0</v>
      </c>
      <c r="AF12" t="n">
        <v>0.0</v>
      </c>
      <c r="AG12" t="n">
        <v>0.0</v>
      </c>
      <c r="AH12" t="inlineStr">
        <is>
          <t>Ashish Sutar</t>
        </is>
      </c>
      <c r="AI12" s="1" t="n">
        <v>44533.383425925924</v>
      </c>
      <c r="AJ12" t="n">
        <v>880.0</v>
      </c>
      <c r="AK12" t="n">
        <v>1.0</v>
      </c>
      <c r="AL12" t="n">
        <v>0.0</v>
      </c>
      <c r="AM12" t="n">
        <v>1.0</v>
      </c>
      <c r="AN12" t="n">
        <v>0.0</v>
      </c>
      <c r="AO12" t="n">
        <v>1.0</v>
      </c>
      <c r="AP12" t="n">
        <v>33.0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WI211210242</t>
        </is>
      </c>
      <c r="B13" t="inlineStr">
        <is>
          <t>DATA_VALIDATION</t>
        </is>
      </c>
      <c r="C13" t="inlineStr">
        <is>
          <t>201308007871</t>
        </is>
      </c>
      <c r="D13" t="inlineStr">
        <is>
          <t>Folder</t>
        </is>
      </c>
      <c r="E13" s="2">
        <f>HYPERLINK("capsilon://?command=openfolder&amp;siteaddress=FAM.docvelocity-na8.net&amp;folderid=FX7AED12F2-0B29-040F-02BA-588023FEBE43","FX211114259")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MI211299071</t>
        </is>
      </c>
      <c r="J13" t="n">
        <v>28.0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44533.30684027778</v>
      </c>
      <c r="P13" s="1" t="n">
        <v>44533.38731481481</v>
      </c>
      <c r="Q13" t="n">
        <v>6314.0</v>
      </c>
      <c r="R13" t="n">
        <v>639.0</v>
      </c>
      <c r="S13" t="b">
        <v>0</v>
      </c>
      <c r="T13" t="inlineStr">
        <is>
          <t>N/A</t>
        </is>
      </c>
      <c r="U13" t="b">
        <v>1</v>
      </c>
      <c r="V13" t="inlineStr">
        <is>
          <t>Mohini Shinde</t>
        </is>
      </c>
      <c r="W13" s="1" t="n">
        <v>44533.341099537036</v>
      </c>
      <c r="X13" t="n">
        <v>284.0</v>
      </c>
      <c r="Y13" t="n">
        <v>21.0</v>
      </c>
      <c r="Z13" t="n">
        <v>0.0</v>
      </c>
      <c r="AA13" t="n">
        <v>21.0</v>
      </c>
      <c r="AB13" t="n">
        <v>0.0</v>
      </c>
      <c r="AC13" t="n">
        <v>11.0</v>
      </c>
      <c r="AD13" t="n">
        <v>7.0</v>
      </c>
      <c r="AE13" t="n">
        <v>0.0</v>
      </c>
      <c r="AF13" t="n">
        <v>0.0</v>
      </c>
      <c r="AG13" t="n">
        <v>0.0</v>
      </c>
      <c r="AH13" t="inlineStr">
        <is>
          <t>Ashish Sutar</t>
        </is>
      </c>
      <c r="AI13" s="1" t="n">
        <v>44533.38731481481</v>
      </c>
      <c r="AJ13" t="n">
        <v>335.0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6.0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WI211210271</t>
        </is>
      </c>
      <c r="B14" t="inlineStr">
        <is>
          <t>DATA_VALIDATION</t>
        </is>
      </c>
      <c r="C14" t="inlineStr">
        <is>
          <t>201330003938</t>
        </is>
      </c>
      <c r="D14" t="inlineStr">
        <is>
          <t>Folder</t>
        </is>
      </c>
      <c r="E14" s="2">
        <f>HYPERLINK("capsilon://?command=openfolder&amp;siteaddress=FAM.docvelocity-na8.net&amp;folderid=FXDC832666-F895-0AD0-775F-9BB1C4B21AB2","FX211113356")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MI2112101600</t>
        </is>
      </c>
      <c r="J14" t="n">
        <v>166.0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44533.34541666666</v>
      </c>
      <c r="P14" s="1" t="n">
        <v>44533.39392361111</v>
      </c>
      <c r="Q14" t="n">
        <v>2697.0</v>
      </c>
      <c r="R14" t="n">
        <v>1494.0</v>
      </c>
      <c r="S14" t="b">
        <v>0</v>
      </c>
      <c r="T14" t="inlineStr">
        <is>
          <t>N/A</t>
        </is>
      </c>
      <c r="U14" t="b">
        <v>1</v>
      </c>
      <c r="V14" t="inlineStr">
        <is>
          <t>Aditya Tade</t>
        </is>
      </c>
      <c r="W14" s="1" t="n">
        <v>44533.360034722224</v>
      </c>
      <c r="X14" t="n">
        <v>626.0</v>
      </c>
      <c r="Y14" t="n">
        <v>156.0</v>
      </c>
      <c r="Z14" t="n">
        <v>0.0</v>
      </c>
      <c r="AA14" t="n">
        <v>156.0</v>
      </c>
      <c r="AB14" t="n">
        <v>0.0</v>
      </c>
      <c r="AC14" t="n">
        <v>57.0</v>
      </c>
      <c r="AD14" t="n">
        <v>10.0</v>
      </c>
      <c r="AE14" t="n">
        <v>0.0</v>
      </c>
      <c r="AF14" t="n">
        <v>0.0</v>
      </c>
      <c r="AG14" t="n">
        <v>0.0</v>
      </c>
      <c r="AH14" t="inlineStr">
        <is>
          <t>Smriti Gauchan</t>
        </is>
      </c>
      <c r="AI14" s="1" t="n">
        <v>44533.39392361111</v>
      </c>
      <c r="AJ14" t="n">
        <v>831.0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10.0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WI211210274</t>
        </is>
      </c>
      <c r="B15" t="inlineStr">
        <is>
          <t>DATA_VALIDATION</t>
        </is>
      </c>
      <c r="C15" t="inlineStr">
        <is>
          <t>201308007824</t>
        </is>
      </c>
      <c r="D15" t="inlineStr">
        <is>
          <t>Folder</t>
        </is>
      </c>
      <c r="E15" s="2">
        <f>HYPERLINK("capsilon://?command=openfolder&amp;siteaddress=FAM.docvelocity-na8.net&amp;folderid=FX401B6946-A295-8A4D-4D8B-2335AE1FD0BB","FX21119507")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MI2112102482</t>
        </is>
      </c>
      <c r="J15" t="n">
        <v>228.0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44533.347337962965</v>
      </c>
      <c r="P15" s="1" t="n">
        <v>44533.44361111111</v>
      </c>
      <c r="Q15" t="n">
        <v>3796.0</v>
      </c>
      <c r="R15" t="n">
        <v>4522.0</v>
      </c>
      <c r="S15" t="b">
        <v>0</v>
      </c>
      <c r="T15" t="inlineStr">
        <is>
          <t>N/A</t>
        </is>
      </c>
      <c r="U15" t="b">
        <v>1</v>
      </c>
      <c r="V15" t="inlineStr">
        <is>
          <t>Ujwala Ajabe</t>
        </is>
      </c>
      <c r="W15" s="1" t="n">
        <v>44533.41861111111</v>
      </c>
      <c r="X15" t="n">
        <v>2556.0</v>
      </c>
      <c r="Y15" t="n">
        <v>213.0</v>
      </c>
      <c r="Z15" t="n">
        <v>0.0</v>
      </c>
      <c r="AA15" t="n">
        <v>213.0</v>
      </c>
      <c r="AB15" t="n">
        <v>0.0</v>
      </c>
      <c r="AC15" t="n">
        <v>91.0</v>
      </c>
      <c r="AD15" t="n">
        <v>15.0</v>
      </c>
      <c r="AE15" t="n">
        <v>0.0</v>
      </c>
      <c r="AF15" t="n">
        <v>0.0</v>
      </c>
      <c r="AG15" t="n">
        <v>0.0</v>
      </c>
      <c r="AH15" t="inlineStr">
        <is>
          <t>Ashish Sutar</t>
        </is>
      </c>
      <c r="AI15" s="1" t="n">
        <v>44533.44361111111</v>
      </c>
      <c r="AJ15" t="n">
        <v>1921.0</v>
      </c>
      <c r="AK15" t="n">
        <v>12.0</v>
      </c>
      <c r="AL15" t="n">
        <v>0.0</v>
      </c>
      <c r="AM15" t="n">
        <v>12.0</v>
      </c>
      <c r="AN15" t="n">
        <v>0.0</v>
      </c>
      <c r="AO15" t="n">
        <v>12.0</v>
      </c>
      <c r="AP15" t="n">
        <v>3.0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WI211210293</t>
        </is>
      </c>
      <c r="B16" t="inlineStr">
        <is>
          <t>DATA_VALIDATION</t>
        </is>
      </c>
      <c r="C16" t="inlineStr">
        <is>
          <t>201340000458</t>
        </is>
      </c>
      <c r="D16" t="inlineStr">
        <is>
          <t>Folder</t>
        </is>
      </c>
      <c r="E16" s="2">
        <f>HYPERLINK("capsilon://?command=openfolder&amp;siteaddress=FAM.docvelocity-na8.net&amp;folderid=FX37739979-7E9D-14DC-63DA-9B698C0ABF80","FX211114631")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MI2112104221</t>
        </is>
      </c>
      <c r="J16" t="n">
        <v>263.0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44533.35568287037</v>
      </c>
      <c r="P16" s="1" t="n">
        <v>44533.50931712963</v>
      </c>
      <c r="Q16" t="n">
        <v>9926.0</v>
      </c>
      <c r="R16" t="n">
        <v>3348.0</v>
      </c>
      <c r="S16" t="b">
        <v>0</v>
      </c>
      <c r="T16" t="inlineStr">
        <is>
          <t>N/A</t>
        </is>
      </c>
      <c r="U16" t="b">
        <v>1</v>
      </c>
      <c r="V16" t="inlineStr">
        <is>
          <t>Supriya Khape</t>
        </is>
      </c>
      <c r="W16" s="1" t="n">
        <v>44533.498460648145</v>
      </c>
      <c r="X16" t="n">
        <v>2552.0</v>
      </c>
      <c r="Y16" t="n">
        <v>220.0</v>
      </c>
      <c r="Z16" t="n">
        <v>0.0</v>
      </c>
      <c r="AA16" t="n">
        <v>220.0</v>
      </c>
      <c r="AB16" t="n">
        <v>0.0</v>
      </c>
      <c r="AC16" t="n">
        <v>121.0</v>
      </c>
      <c r="AD16" t="n">
        <v>43.0</v>
      </c>
      <c r="AE16" t="n">
        <v>0.0</v>
      </c>
      <c r="AF16" t="n">
        <v>0.0</v>
      </c>
      <c r="AG16" t="n">
        <v>0.0</v>
      </c>
      <c r="AH16" t="inlineStr">
        <is>
          <t>Aparna Chavan</t>
        </is>
      </c>
      <c r="AI16" s="1" t="n">
        <v>44533.50931712963</v>
      </c>
      <c r="AJ16" t="n">
        <v>692.0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43.0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WI211210298</t>
        </is>
      </c>
      <c r="B17" t="inlineStr">
        <is>
          <t>DATA_VALIDATION</t>
        </is>
      </c>
      <c r="C17" t="inlineStr">
        <is>
          <t>201330003807</t>
        </is>
      </c>
      <c r="D17" t="inlineStr">
        <is>
          <t>Folder</t>
        </is>
      </c>
      <c r="E17" s="2">
        <f>HYPERLINK("capsilon://?command=openfolder&amp;siteaddress=FAM.docvelocity-na8.net&amp;folderid=FXE4C7A1D7-2D09-613F-C6BC-6BA7AC7D90CF","FX21118510")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MI2112105025</t>
        </is>
      </c>
      <c r="J17" t="n">
        <v>38.0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44533.35625</v>
      </c>
      <c r="P17" s="1" t="n">
        <v>44533.38994212963</v>
      </c>
      <c r="Q17" t="n">
        <v>2233.0</v>
      </c>
      <c r="R17" t="n">
        <v>678.0</v>
      </c>
      <c r="S17" t="b">
        <v>0</v>
      </c>
      <c r="T17" t="inlineStr">
        <is>
          <t>N/A</t>
        </is>
      </c>
      <c r="U17" t="b">
        <v>1</v>
      </c>
      <c r="V17" t="inlineStr">
        <is>
          <t>Hemanshi Deshlahara</t>
        </is>
      </c>
      <c r="W17" s="1" t="n">
        <v>44533.360659722224</v>
      </c>
      <c r="X17" t="n">
        <v>353.0</v>
      </c>
      <c r="Y17" t="n">
        <v>37.0</v>
      </c>
      <c r="Z17" t="n">
        <v>0.0</v>
      </c>
      <c r="AA17" t="n">
        <v>37.0</v>
      </c>
      <c r="AB17" t="n">
        <v>0.0</v>
      </c>
      <c r="AC17" t="n">
        <v>30.0</v>
      </c>
      <c r="AD17" t="n">
        <v>1.0</v>
      </c>
      <c r="AE17" t="n">
        <v>0.0</v>
      </c>
      <c r="AF17" t="n">
        <v>0.0</v>
      </c>
      <c r="AG17" t="n">
        <v>0.0</v>
      </c>
      <c r="AH17" t="inlineStr">
        <is>
          <t>Rohit Mawal</t>
        </is>
      </c>
      <c r="AI17" s="1" t="n">
        <v>44533.38994212963</v>
      </c>
      <c r="AJ17" t="n">
        <v>325.0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WI211210326</t>
        </is>
      </c>
      <c r="B18" t="inlineStr">
        <is>
          <t>DATA_VALIDATION</t>
        </is>
      </c>
      <c r="C18" t="inlineStr">
        <is>
          <t>201300019945</t>
        </is>
      </c>
      <c r="D18" t="inlineStr">
        <is>
          <t>Folder</t>
        </is>
      </c>
      <c r="E18" s="2">
        <f>HYPERLINK("capsilon://?command=openfolder&amp;siteaddress=FAM.docvelocity-na8.net&amp;folderid=FXB0FE6E29-30F9-9685-B97E-2AC5CB072E91","FX211114255")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MI2112104966</t>
        </is>
      </c>
      <c r="J18" t="n">
        <v>242.0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44533.367951388886</v>
      </c>
      <c r="P18" s="1" t="n">
        <v>44533.479155092595</v>
      </c>
      <c r="Q18" t="n">
        <v>4982.0</v>
      </c>
      <c r="R18" t="n">
        <v>4626.0</v>
      </c>
      <c r="S18" t="b">
        <v>0</v>
      </c>
      <c r="T18" t="inlineStr">
        <is>
          <t>N/A</t>
        </is>
      </c>
      <c r="U18" t="b">
        <v>1</v>
      </c>
      <c r="V18" t="inlineStr">
        <is>
          <t>Saloni Uttekar</t>
        </is>
      </c>
      <c r="W18" s="1" t="n">
        <v>44533.45180555555</v>
      </c>
      <c r="X18" t="n">
        <v>2387.0</v>
      </c>
      <c r="Y18" t="n">
        <v>217.0</v>
      </c>
      <c r="Z18" t="n">
        <v>0.0</v>
      </c>
      <c r="AA18" t="n">
        <v>217.0</v>
      </c>
      <c r="AB18" t="n">
        <v>0.0</v>
      </c>
      <c r="AC18" t="n">
        <v>108.0</v>
      </c>
      <c r="AD18" t="n">
        <v>25.0</v>
      </c>
      <c r="AE18" t="n">
        <v>0.0</v>
      </c>
      <c r="AF18" t="n">
        <v>0.0</v>
      </c>
      <c r="AG18" t="n">
        <v>0.0</v>
      </c>
      <c r="AH18" t="inlineStr">
        <is>
          <t>Ashish Sutar</t>
        </is>
      </c>
      <c r="AI18" s="1" t="n">
        <v>44533.479155092595</v>
      </c>
      <c r="AJ18" t="n">
        <v>2190.0</v>
      </c>
      <c r="AK18" t="n">
        <v>5.0</v>
      </c>
      <c r="AL18" t="n">
        <v>0.0</v>
      </c>
      <c r="AM18" t="n">
        <v>5.0</v>
      </c>
      <c r="AN18" t="n">
        <v>0.0</v>
      </c>
      <c r="AO18" t="n">
        <v>5.0</v>
      </c>
      <c r="AP18" t="n">
        <v>20.0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WI211210342</t>
        </is>
      </c>
      <c r="B19" t="inlineStr">
        <is>
          <t>DATA_VALIDATION</t>
        </is>
      </c>
      <c r="C19" t="inlineStr">
        <is>
          <t>201300020046</t>
        </is>
      </c>
      <c r="D19" t="inlineStr">
        <is>
          <t>Folder</t>
        </is>
      </c>
      <c r="E19" s="2">
        <f>HYPERLINK("capsilon://?command=openfolder&amp;siteaddress=FAM.docvelocity-na8.net&amp;folderid=FX36FC6FA0-DB51-33F3-2DF2-68645F73EF19","FX21123434")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MI2112105239</t>
        </is>
      </c>
      <c r="J19" t="n">
        <v>815.0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44533.37479166667</v>
      </c>
      <c r="P19" s="1" t="n">
        <v>44533.52122685185</v>
      </c>
      <c r="Q19" t="n">
        <v>6114.0</v>
      </c>
      <c r="R19" t="n">
        <v>6538.0</v>
      </c>
      <c r="S19" t="b">
        <v>0</v>
      </c>
      <c r="T19" t="inlineStr">
        <is>
          <t>N/A</t>
        </is>
      </c>
      <c r="U19" t="b">
        <v>1</v>
      </c>
      <c r="V19" t="inlineStr">
        <is>
          <t>Sanjay Kharade</t>
        </is>
      </c>
      <c r="W19" s="1" t="n">
        <v>44533.486493055556</v>
      </c>
      <c r="X19" t="n">
        <v>3531.0</v>
      </c>
      <c r="Y19" t="n">
        <v>813.0</v>
      </c>
      <c r="Z19" t="n">
        <v>0.0</v>
      </c>
      <c r="AA19" t="n">
        <v>813.0</v>
      </c>
      <c r="AB19" t="n">
        <v>0.0</v>
      </c>
      <c r="AC19" t="n">
        <v>372.0</v>
      </c>
      <c r="AD19" t="n">
        <v>2.0</v>
      </c>
      <c r="AE19" t="n">
        <v>0.0</v>
      </c>
      <c r="AF19" t="n">
        <v>0.0</v>
      </c>
      <c r="AG19" t="n">
        <v>0.0</v>
      </c>
      <c r="AH19" t="inlineStr">
        <is>
          <t>Smriti Gauchan</t>
        </is>
      </c>
      <c r="AI19" s="1" t="n">
        <v>44533.52122685185</v>
      </c>
      <c r="AJ19" t="n">
        <v>2884.0</v>
      </c>
      <c r="AK19" t="n">
        <v>3.0</v>
      </c>
      <c r="AL19" t="n">
        <v>0.0</v>
      </c>
      <c r="AM19" t="n">
        <v>3.0</v>
      </c>
      <c r="AN19" t="n">
        <v>0.0</v>
      </c>
      <c r="AO19" t="n">
        <v>6.0</v>
      </c>
      <c r="AP19" t="n">
        <v>-1.0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WI211210345</t>
        </is>
      </c>
      <c r="B20" t="inlineStr">
        <is>
          <t>DATA_VALIDATION</t>
        </is>
      </c>
      <c r="C20" t="inlineStr">
        <is>
          <t>201348000198</t>
        </is>
      </c>
      <c r="D20" t="inlineStr">
        <is>
          <t>Folder</t>
        </is>
      </c>
      <c r="E20" s="2">
        <f>HYPERLINK("capsilon://?command=openfolder&amp;siteaddress=FAM.docvelocity-na8.net&amp;folderid=FX8C2BA8CA-F6EB-58E2-2B45-E5720350A386","FX211114348")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MI2112105688</t>
        </is>
      </c>
      <c r="J20" t="n">
        <v>224.0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44533.37577546296</v>
      </c>
      <c r="P20" s="1" t="n">
        <v>44533.4828125</v>
      </c>
      <c r="Q20" t="n">
        <v>7251.0</v>
      </c>
      <c r="R20" t="n">
        <v>1997.0</v>
      </c>
      <c r="S20" t="b">
        <v>0</v>
      </c>
      <c r="T20" t="inlineStr">
        <is>
          <t>N/A</t>
        </is>
      </c>
      <c r="U20" t="b">
        <v>1</v>
      </c>
      <c r="V20" t="inlineStr">
        <is>
          <t>Sumit Jarhad</t>
        </is>
      </c>
      <c r="W20" s="1" t="n">
        <v>44533.45255787037</v>
      </c>
      <c r="X20" t="n">
        <v>720.0</v>
      </c>
      <c r="Y20" t="n">
        <v>184.0</v>
      </c>
      <c r="Z20" t="n">
        <v>0.0</v>
      </c>
      <c r="AA20" t="n">
        <v>184.0</v>
      </c>
      <c r="AB20" t="n">
        <v>0.0</v>
      </c>
      <c r="AC20" t="n">
        <v>75.0</v>
      </c>
      <c r="AD20" t="n">
        <v>40.0</v>
      </c>
      <c r="AE20" t="n">
        <v>0.0</v>
      </c>
      <c r="AF20" t="n">
        <v>0.0</v>
      </c>
      <c r="AG20" t="n">
        <v>0.0</v>
      </c>
      <c r="AH20" t="inlineStr">
        <is>
          <t>Smriti Gauchan</t>
        </is>
      </c>
      <c r="AI20" s="1" t="n">
        <v>44533.4828125</v>
      </c>
      <c r="AJ20" t="n">
        <v>1248.0</v>
      </c>
      <c r="AK20" t="n">
        <v>2.0</v>
      </c>
      <c r="AL20" t="n">
        <v>0.0</v>
      </c>
      <c r="AM20" t="n">
        <v>2.0</v>
      </c>
      <c r="AN20" t="n">
        <v>0.0</v>
      </c>
      <c r="AO20" t="n">
        <v>2.0</v>
      </c>
      <c r="AP20" t="n">
        <v>38.0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WI21121035</t>
        </is>
      </c>
      <c r="B21" t="inlineStr">
        <is>
          <t>DATA_VALIDATION</t>
        </is>
      </c>
      <c r="C21" t="inlineStr">
        <is>
          <t>201330003993</t>
        </is>
      </c>
      <c r="D21" t="inlineStr">
        <is>
          <t>Folder</t>
        </is>
      </c>
      <c r="E21" s="2">
        <f>HYPERLINK("capsilon://?command=openfolder&amp;siteaddress=FAM.docvelocity-na8.net&amp;folderid=FXCC500946-D897-7869-32F9-3AB9A6DDD37D","FX211114855")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MI21126134</t>
        </is>
      </c>
      <c r="J21" t="n">
        <v>187.0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44531.315613425926</v>
      </c>
      <c r="P21" s="1" t="n">
        <v>44531.41170138889</v>
      </c>
      <c r="Q21" t="n">
        <v>5725.0</v>
      </c>
      <c r="R21" t="n">
        <v>2577.0</v>
      </c>
      <c r="S21" t="b">
        <v>0</v>
      </c>
      <c r="T21" t="inlineStr">
        <is>
          <t>N/A</t>
        </is>
      </c>
      <c r="U21" t="b">
        <v>1</v>
      </c>
      <c r="V21" t="inlineStr">
        <is>
          <t>Ujwala Ajabe</t>
        </is>
      </c>
      <c r="W21" s="1" t="n">
        <v>44531.33341435185</v>
      </c>
      <c r="X21" t="n">
        <v>1471.0</v>
      </c>
      <c r="Y21" t="n">
        <v>177.0</v>
      </c>
      <c r="Z21" t="n">
        <v>0.0</v>
      </c>
      <c r="AA21" t="n">
        <v>177.0</v>
      </c>
      <c r="AB21" t="n">
        <v>0.0</v>
      </c>
      <c r="AC21" t="n">
        <v>94.0</v>
      </c>
      <c r="AD21" t="n">
        <v>10.0</v>
      </c>
      <c r="AE21" t="n">
        <v>0.0</v>
      </c>
      <c r="AF21" t="n">
        <v>0.0</v>
      </c>
      <c r="AG21" t="n">
        <v>0.0</v>
      </c>
      <c r="AH21" t="inlineStr">
        <is>
          <t>Aparna Chavan</t>
        </is>
      </c>
      <c r="AI21" s="1" t="n">
        <v>44531.41170138889</v>
      </c>
      <c r="AJ21" t="n">
        <v>1098.0</v>
      </c>
      <c r="AK21" t="n">
        <v>21.0</v>
      </c>
      <c r="AL21" t="n">
        <v>0.0</v>
      </c>
      <c r="AM21" t="n">
        <v>21.0</v>
      </c>
      <c r="AN21" t="n">
        <v>0.0</v>
      </c>
      <c r="AO21" t="n">
        <v>21.0</v>
      </c>
      <c r="AP21" t="n">
        <v>-11.0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WI211210351</t>
        </is>
      </c>
      <c r="B22" t="inlineStr">
        <is>
          <t>DATA_VALIDATION</t>
        </is>
      </c>
      <c r="C22" t="inlineStr">
        <is>
          <t>201130012854</t>
        </is>
      </c>
      <c r="D22" t="inlineStr">
        <is>
          <t>Folder</t>
        </is>
      </c>
      <c r="E22" s="2">
        <f>HYPERLINK("capsilon://?command=openfolder&amp;siteaddress=FAM.docvelocity-na8.net&amp;folderid=FXCBC13D51-DA69-D6AC-3BF2-563B9844C95A","FX211114604")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MI2112107181</t>
        </is>
      </c>
      <c r="J22" t="n">
        <v>166.0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44533.37708333333</v>
      </c>
      <c r="P22" s="1" t="n">
        <v>44533.48204861111</v>
      </c>
      <c r="Q22" t="n">
        <v>8005.0</v>
      </c>
      <c r="R22" t="n">
        <v>1064.0</v>
      </c>
      <c r="S22" t="b">
        <v>0</v>
      </c>
      <c r="T22" t="inlineStr">
        <is>
          <t>N/A</t>
        </is>
      </c>
      <c r="U22" t="b">
        <v>1</v>
      </c>
      <c r="V22" t="inlineStr">
        <is>
          <t>Snehal Sathe</t>
        </is>
      </c>
      <c r="W22" s="1" t="n">
        <v>44533.453148148146</v>
      </c>
      <c r="X22" t="n">
        <v>641.0</v>
      </c>
      <c r="Y22" t="n">
        <v>81.0</v>
      </c>
      <c r="Z22" t="n">
        <v>0.0</v>
      </c>
      <c r="AA22" t="n">
        <v>81.0</v>
      </c>
      <c r="AB22" t="n">
        <v>52.0</v>
      </c>
      <c r="AC22" t="n">
        <v>22.0</v>
      </c>
      <c r="AD22" t="n">
        <v>85.0</v>
      </c>
      <c r="AE22" t="n">
        <v>0.0</v>
      </c>
      <c r="AF22" t="n">
        <v>0.0</v>
      </c>
      <c r="AG22" t="n">
        <v>0.0</v>
      </c>
      <c r="AH22" t="inlineStr">
        <is>
          <t>Vikash Suryakanth Parmar</t>
        </is>
      </c>
      <c r="AI22" s="1" t="n">
        <v>44533.48204861111</v>
      </c>
      <c r="AJ22" t="n">
        <v>382.0</v>
      </c>
      <c r="AK22" t="n">
        <v>1.0</v>
      </c>
      <c r="AL22" t="n">
        <v>0.0</v>
      </c>
      <c r="AM22" t="n">
        <v>1.0</v>
      </c>
      <c r="AN22" t="n">
        <v>52.0</v>
      </c>
      <c r="AO22" t="n">
        <v>1.0</v>
      </c>
      <c r="AP22" t="n">
        <v>84.0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WI21121038</t>
        </is>
      </c>
      <c r="B23" t="inlineStr">
        <is>
          <t>DATA_VALIDATION</t>
        </is>
      </c>
      <c r="C23" t="inlineStr">
        <is>
          <t>201330004006</t>
        </is>
      </c>
      <c r="D23" t="inlineStr">
        <is>
          <t>Folder</t>
        </is>
      </c>
      <c r="E23" s="2">
        <f>HYPERLINK("capsilon://?command=openfolder&amp;siteaddress=FAM.docvelocity-na8.net&amp;folderid=FX2AC85EF9-48BD-D51A-A5F2-E1588ACABA80","FX21127")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MI21127087</t>
        </is>
      </c>
      <c r="J23" t="n">
        <v>433.0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44531.3221875</v>
      </c>
      <c r="P23" s="1" t="n">
        <v>44531.55704861111</v>
      </c>
      <c r="Q23" t="n">
        <v>3281.0</v>
      </c>
      <c r="R23" t="n">
        <v>17011.0</v>
      </c>
      <c r="S23" t="b">
        <v>0</v>
      </c>
      <c r="T23" t="inlineStr">
        <is>
          <t>N/A</t>
        </is>
      </c>
      <c r="U23" t="b">
        <v>1</v>
      </c>
      <c r="V23" t="inlineStr">
        <is>
          <t>Mohini Shinde</t>
        </is>
      </c>
      <c r="W23" s="1" t="n">
        <v>44531.427256944444</v>
      </c>
      <c r="X23" t="n">
        <v>8879.0</v>
      </c>
      <c r="Y23" t="n">
        <v>1447.0</v>
      </c>
      <c r="Z23" t="n">
        <v>0.0</v>
      </c>
      <c r="AA23" t="n">
        <v>1447.0</v>
      </c>
      <c r="AB23" t="n">
        <v>84.0</v>
      </c>
      <c r="AC23" t="n">
        <v>708.0</v>
      </c>
      <c r="AD23" t="n">
        <v>-1014.0</v>
      </c>
      <c r="AE23" t="n">
        <v>0.0</v>
      </c>
      <c r="AF23" t="n">
        <v>0.0</v>
      </c>
      <c r="AG23" t="n">
        <v>0.0</v>
      </c>
      <c r="AH23" t="inlineStr">
        <is>
          <t>Dashrath Soren</t>
        </is>
      </c>
      <c r="AI23" s="1" t="n">
        <v>44531.55704861111</v>
      </c>
      <c r="AJ23" t="n">
        <v>6368.0</v>
      </c>
      <c r="AK23" t="n">
        <v>21.0</v>
      </c>
      <c r="AL23" t="n">
        <v>0.0</v>
      </c>
      <c r="AM23" t="n">
        <v>21.0</v>
      </c>
      <c r="AN23" t="n">
        <v>115.0</v>
      </c>
      <c r="AO23" t="n">
        <v>21.0</v>
      </c>
      <c r="AP23" t="n">
        <v>-1035.0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WI211210393</t>
        </is>
      </c>
      <c r="B24" t="inlineStr">
        <is>
          <t>DATA_VALIDATION</t>
        </is>
      </c>
      <c r="C24" t="inlineStr">
        <is>
          <t>201130012854</t>
        </is>
      </c>
      <c r="D24" t="inlineStr">
        <is>
          <t>Folder</t>
        </is>
      </c>
      <c r="E24" s="2">
        <f>HYPERLINK("capsilon://?command=openfolder&amp;siteaddress=FAM.docvelocity-na8.net&amp;folderid=FXCBC13D51-DA69-D6AC-3BF2-563B9844C95A","FX211114604")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MI2112107213</t>
        </is>
      </c>
      <c r="J24" t="n">
        <v>166.0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44533.38875</v>
      </c>
      <c r="P24" s="1" t="n">
        <v>44533.48740740741</v>
      </c>
      <c r="Q24" t="n">
        <v>7467.0</v>
      </c>
      <c r="R24" t="n">
        <v>1057.0</v>
      </c>
      <c r="S24" t="b">
        <v>0</v>
      </c>
      <c r="T24" t="inlineStr">
        <is>
          <t>N/A</t>
        </is>
      </c>
      <c r="U24" t="b">
        <v>1</v>
      </c>
      <c r="V24" t="inlineStr">
        <is>
          <t>Snehal Sathe</t>
        </is>
      </c>
      <c r="W24" s="1" t="n">
        <v>44533.456770833334</v>
      </c>
      <c r="X24" t="n">
        <v>312.0</v>
      </c>
      <c r="Y24" t="n">
        <v>81.0</v>
      </c>
      <c r="Z24" t="n">
        <v>0.0</v>
      </c>
      <c r="AA24" t="n">
        <v>81.0</v>
      </c>
      <c r="AB24" t="n">
        <v>52.0</v>
      </c>
      <c r="AC24" t="n">
        <v>23.0</v>
      </c>
      <c r="AD24" t="n">
        <v>85.0</v>
      </c>
      <c r="AE24" t="n">
        <v>0.0</v>
      </c>
      <c r="AF24" t="n">
        <v>0.0</v>
      </c>
      <c r="AG24" t="n">
        <v>0.0</v>
      </c>
      <c r="AH24" t="inlineStr">
        <is>
          <t>Ashish Sutar</t>
        </is>
      </c>
      <c r="AI24" s="1" t="n">
        <v>44533.48740740741</v>
      </c>
      <c r="AJ24" t="n">
        <v>713.0</v>
      </c>
      <c r="AK24" t="n">
        <v>1.0</v>
      </c>
      <c r="AL24" t="n">
        <v>0.0</v>
      </c>
      <c r="AM24" t="n">
        <v>1.0</v>
      </c>
      <c r="AN24" t="n">
        <v>52.0</v>
      </c>
      <c r="AO24" t="n">
        <v>1.0</v>
      </c>
      <c r="AP24" t="n">
        <v>84.0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WI21121040</t>
        </is>
      </c>
      <c r="B25" t="inlineStr">
        <is>
          <t>DATA_VALIDATION</t>
        </is>
      </c>
      <c r="C25" t="inlineStr">
        <is>
          <t>201330014326</t>
        </is>
      </c>
      <c r="D25" t="inlineStr">
        <is>
          <t>Folder</t>
        </is>
      </c>
      <c r="E25" s="2">
        <f>HYPERLINK("capsilon://?command=openfolder&amp;siteaddress=FAM.docvelocity-na8.net&amp;folderid=FX8E6DB557-380B-A0D9-4E20-D9C771E37D3C","FX211114469")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MI21127458</t>
        </is>
      </c>
      <c r="J25" t="n">
        <v>513.0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44531.32413194444</v>
      </c>
      <c r="P25" s="1" t="n">
        <v>44531.44225694444</v>
      </c>
      <c r="Q25" t="n">
        <v>4180.0</v>
      </c>
      <c r="R25" t="n">
        <v>6026.0</v>
      </c>
      <c r="S25" t="b">
        <v>0</v>
      </c>
      <c r="T25" t="inlineStr">
        <is>
          <t>N/A</t>
        </is>
      </c>
      <c r="U25" t="b">
        <v>1</v>
      </c>
      <c r="V25" t="inlineStr">
        <is>
          <t>Supriya Khape</t>
        </is>
      </c>
      <c r="W25" s="1" t="n">
        <v>44531.37079861111</v>
      </c>
      <c r="X25" t="n">
        <v>3940.0</v>
      </c>
      <c r="Y25" t="n">
        <v>393.0</v>
      </c>
      <c r="Z25" t="n">
        <v>0.0</v>
      </c>
      <c r="AA25" t="n">
        <v>393.0</v>
      </c>
      <c r="AB25" t="n">
        <v>0.0</v>
      </c>
      <c r="AC25" t="n">
        <v>221.0</v>
      </c>
      <c r="AD25" t="n">
        <v>120.0</v>
      </c>
      <c r="AE25" t="n">
        <v>0.0</v>
      </c>
      <c r="AF25" t="n">
        <v>0.0</v>
      </c>
      <c r="AG25" t="n">
        <v>0.0</v>
      </c>
      <c r="AH25" t="inlineStr">
        <is>
          <t>Ashish Sutar</t>
        </is>
      </c>
      <c r="AI25" s="1" t="n">
        <v>44531.44225694444</v>
      </c>
      <c r="AJ25" t="n">
        <v>2013.0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120.0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WI211210402</t>
        </is>
      </c>
      <c r="B26" t="inlineStr">
        <is>
          <t>DATA_VALIDATION</t>
        </is>
      </c>
      <c r="C26" t="inlineStr">
        <is>
          <t>201308007872</t>
        </is>
      </c>
      <c r="D26" t="inlineStr">
        <is>
          <t>Folder</t>
        </is>
      </c>
      <c r="E26" s="2">
        <f>HYPERLINK("capsilon://?command=openfolder&amp;siteaddress=FAM.docvelocity-na8.net&amp;folderid=FX759A8681-0396-2F30-6C42-A38B0FC7B831","FX211114320")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MI2112107308</t>
        </is>
      </c>
      <c r="J26" t="n">
        <v>184.0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44533.39287037037</v>
      </c>
      <c r="P26" s="1" t="n">
        <v>44533.494155092594</v>
      </c>
      <c r="Q26" t="n">
        <v>5881.0</v>
      </c>
      <c r="R26" t="n">
        <v>2870.0</v>
      </c>
      <c r="S26" t="b">
        <v>0</v>
      </c>
      <c r="T26" t="inlineStr">
        <is>
          <t>N/A</t>
        </is>
      </c>
      <c r="U26" t="b">
        <v>1</v>
      </c>
      <c r="V26" t="inlineStr">
        <is>
          <t>Mohini Shinde</t>
        </is>
      </c>
      <c r="W26" s="1" t="n">
        <v>44533.476539351854</v>
      </c>
      <c r="X26" t="n">
        <v>1769.0</v>
      </c>
      <c r="Y26" t="n">
        <v>299.0</v>
      </c>
      <c r="Z26" t="n">
        <v>0.0</v>
      </c>
      <c r="AA26" t="n">
        <v>299.0</v>
      </c>
      <c r="AB26" t="n">
        <v>0.0</v>
      </c>
      <c r="AC26" t="n">
        <v>211.0</v>
      </c>
      <c r="AD26" t="n">
        <v>-115.0</v>
      </c>
      <c r="AE26" t="n">
        <v>0.0</v>
      </c>
      <c r="AF26" t="n">
        <v>0.0</v>
      </c>
      <c r="AG26" t="n">
        <v>0.0</v>
      </c>
      <c r="AH26" t="inlineStr">
        <is>
          <t>Vikash Suryakanth Parmar</t>
        </is>
      </c>
      <c r="AI26" s="1" t="n">
        <v>44533.494155092594</v>
      </c>
      <c r="AJ26" t="n">
        <v>1045.0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-115.0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WI211210411</t>
        </is>
      </c>
      <c r="B27" t="inlineStr">
        <is>
          <t>DATA_VALIDATION</t>
        </is>
      </c>
      <c r="C27" t="inlineStr">
        <is>
          <t>201308007885</t>
        </is>
      </c>
      <c r="D27" t="inlineStr">
        <is>
          <t>Folder</t>
        </is>
      </c>
      <c r="E27" s="2">
        <f>HYPERLINK("capsilon://?command=openfolder&amp;siteaddress=FAM.docvelocity-na8.net&amp;folderid=FX412EE707-099B-1B89-C632-3C038FFECE01","FX211115109")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MI2112107828</t>
        </is>
      </c>
      <c r="J27" t="n">
        <v>142.0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44533.394224537034</v>
      </c>
      <c r="P27" s="1" t="n">
        <v>44533.49989583333</v>
      </c>
      <c r="Q27" t="n">
        <v>7523.0</v>
      </c>
      <c r="R27" t="n">
        <v>1607.0</v>
      </c>
      <c r="S27" t="b">
        <v>0</v>
      </c>
      <c r="T27" t="inlineStr">
        <is>
          <t>N/A</t>
        </is>
      </c>
      <c r="U27" t="b">
        <v>1</v>
      </c>
      <c r="V27" t="inlineStr">
        <is>
          <t>Snehal Sathe</t>
        </is>
      </c>
      <c r="W27" s="1" t="n">
        <v>44533.46655092593</v>
      </c>
      <c r="X27" t="n">
        <v>844.0</v>
      </c>
      <c r="Y27" t="n">
        <v>118.0</v>
      </c>
      <c r="Z27" t="n">
        <v>0.0</v>
      </c>
      <c r="AA27" t="n">
        <v>118.0</v>
      </c>
      <c r="AB27" t="n">
        <v>0.0</v>
      </c>
      <c r="AC27" t="n">
        <v>37.0</v>
      </c>
      <c r="AD27" t="n">
        <v>24.0</v>
      </c>
      <c r="AE27" t="n">
        <v>0.0</v>
      </c>
      <c r="AF27" t="n">
        <v>0.0</v>
      </c>
      <c r="AG27" t="n">
        <v>0.0</v>
      </c>
      <c r="AH27" t="inlineStr">
        <is>
          <t>Smriti Gauchan</t>
        </is>
      </c>
      <c r="AI27" s="1" t="n">
        <v>44533.49989583333</v>
      </c>
      <c r="AJ27" t="n">
        <v>597.0</v>
      </c>
      <c r="AK27" t="n">
        <v>2.0</v>
      </c>
      <c r="AL27" t="n">
        <v>0.0</v>
      </c>
      <c r="AM27" t="n">
        <v>2.0</v>
      </c>
      <c r="AN27" t="n">
        <v>0.0</v>
      </c>
      <c r="AO27" t="n">
        <v>2.0</v>
      </c>
      <c r="AP27" t="n">
        <v>22.0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WI211210412</t>
        </is>
      </c>
      <c r="B28" t="inlineStr">
        <is>
          <t>DATA_VALIDATION</t>
        </is>
      </c>
      <c r="C28" t="inlineStr">
        <is>
          <t>201100014257</t>
        </is>
      </c>
      <c r="D28" t="inlineStr">
        <is>
          <t>Folder</t>
        </is>
      </c>
      <c r="E28" s="2">
        <f>HYPERLINK("capsilon://?command=openfolder&amp;siteaddress=FAM.docvelocity-na8.net&amp;folderid=FXEC6E7677-F1B1-BB63-5D1D-693472B7B230","FX211115089")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MI2112108482</t>
        </is>
      </c>
      <c r="J28" t="n">
        <v>56.0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44533.39449074074</v>
      </c>
      <c r="P28" s="1" t="n">
        <v>44533.49755787037</v>
      </c>
      <c r="Q28" t="n">
        <v>8459.0</v>
      </c>
      <c r="R28" t="n">
        <v>446.0</v>
      </c>
      <c r="S28" t="b">
        <v>0</v>
      </c>
      <c r="T28" t="inlineStr">
        <is>
          <t>N/A</t>
        </is>
      </c>
      <c r="U28" t="b">
        <v>1</v>
      </c>
      <c r="V28" t="inlineStr">
        <is>
          <t>Sumit Jarhad</t>
        </is>
      </c>
      <c r="W28" s="1" t="n">
        <v>44533.47077546296</v>
      </c>
      <c r="X28" t="n">
        <v>137.0</v>
      </c>
      <c r="Y28" t="n">
        <v>42.0</v>
      </c>
      <c r="Z28" t="n">
        <v>0.0</v>
      </c>
      <c r="AA28" t="n">
        <v>42.0</v>
      </c>
      <c r="AB28" t="n">
        <v>0.0</v>
      </c>
      <c r="AC28" t="n">
        <v>10.0</v>
      </c>
      <c r="AD28" t="n">
        <v>14.0</v>
      </c>
      <c r="AE28" t="n">
        <v>0.0</v>
      </c>
      <c r="AF28" t="n">
        <v>0.0</v>
      </c>
      <c r="AG28" t="n">
        <v>0.0</v>
      </c>
      <c r="AH28" t="inlineStr">
        <is>
          <t>Vikash Suryakanth Parmar</t>
        </is>
      </c>
      <c r="AI28" s="1" t="n">
        <v>44533.49755787037</v>
      </c>
      <c r="AJ28" t="n">
        <v>293.0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14.0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WI21121043</t>
        </is>
      </c>
      <c r="B29" t="inlineStr">
        <is>
          <t>DATA_VALIDATION</t>
        </is>
      </c>
      <c r="C29" t="inlineStr">
        <is>
          <t>201110012215</t>
        </is>
      </c>
      <c r="D29" t="inlineStr">
        <is>
          <t>Folder</t>
        </is>
      </c>
      <c r="E29" s="2">
        <f>HYPERLINK("capsilon://?command=openfolder&amp;siteaddress=FAM.docvelocity-na8.net&amp;folderid=FX0EABD8C8-404E-D980-709E-590646CF3E04","FX211114151")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MI21127616</t>
        </is>
      </c>
      <c r="J29" t="n">
        <v>177.0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44531.32608796296</v>
      </c>
      <c r="P29" s="1" t="n">
        <v>44531.48390046296</v>
      </c>
      <c r="Q29" t="n">
        <v>8673.0</v>
      </c>
      <c r="R29" t="n">
        <v>4962.0</v>
      </c>
      <c r="S29" t="b">
        <v>0</v>
      </c>
      <c r="T29" t="inlineStr">
        <is>
          <t>N/A</t>
        </is>
      </c>
      <c r="U29" t="b">
        <v>1</v>
      </c>
      <c r="V29" t="inlineStr">
        <is>
          <t>Sangeeta Kumari</t>
        </is>
      </c>
      <c r="W29" s="1" t="n">
        <v>44531.362025462964</v>
      </c>
      <c r="X29" t="n">
        <v>2202.0</v>
      </c>
      <c r="Y29" t="n">
        <v>276.0</v>
      </c>
      <c r="Z29" t="n">
        <v>0.0</v>
      </c>
      <c r="AA29" t="n">
        <v>276.0</v>
      </c>
      <c r="AB29" t="n">
        <v>0.0</v>
      </c>
      <c r="AC29" t="n">
        <v>172.0</v>
      </c>
      <c r="AD29" t="n">
        <v>-99.0</v>
      </c>
      <c r="AE29" t="n">
        <v>0.0</v>
      </c>
      <c r="AF29" t="n">
        <v>0.0</v>
      </c>
      <c r="AG29" t="n">
        <v>0.0</v>
      </c>
      <c r="AH29" t="inlineStr">
        <is>
          <t>Ashish Sutar</t>
        </is>
      </c>
      <c r="AI29" s="1" t="n">
        <v>44531.48390046296</v>
      </c>
      <c r="AJ29" t="n">
        <v>2544.0</v>
      </c>
      <c r="AK29" t="n">
        <v>4.0</v>
      </c>
      <c r="AL29" t="n">
        <v>0.0</v>
      </c>
      <c r="AM29" t="n">
        <v>4.0</v>
      </c>
      <c r="AN29" t="n">
        <v>0.0</v>
      </c>
      <c r="AO29" t="n">
        <v>6.0</v>
      </c>
      <c r="AP29" t="n">
        <v>-103.0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WI21121044</t>
        </is>
      </c>
      <c r="B30" t="inlineStr">
        <is>
          <t>DATA_VALIDATION</t>
        </is>
      </c>
      <c r="C30" t="inlineStr">
        <is>
          <t>201330003954</t>
        </is>
      </c>
      <c r="D30" t="inlineStr">
        <is>
          <t>Folder</t>
        </is>
      </c>
      <c r="E30" s="2">
        <f>HYPERLINK("capsilon://?command=openfolder&amp;siteaddress=FAM.docvelocity-na8.net&amp;folderid=FX4F9D35BC-11FB-DA05-38A4-3889750F30B7","FX211113609")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MI21128425</t>
        </is>
      </c>
      <c r="J30" t="n">
        <v>64.0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44531.32675925926</v>
      </c>
      <c r="P30" s="1" t="n">
        <v>44531.38172453704</v>
      </c>
      <c r="Q30" t="n">
        <v>3897.0</v>
      </c>
      <c r="R30" t="n">
        <v>852.0</v>
      </c>
      <c r="S30" t="b">
        <v>0</v>
      </c>
      <c r="T30" t="inlineStr">
        <is>
          <t>N/A</t>
        </is>
      </c>
      <c r="U30" t="b">
        <v>1</v>
      </c>
      <c r="V30" t="inlineStr">
        <is>
          <t>Aditya Tade</t>
        </is>
      </c>
      <c r="W30" s="1" t="n">
        <v>44531.337546296294</v>
      </c>
      <c r="X30" t="n">
        <v>469.0</v>
      </c>
      <c r="Y30" t="n">
        <v>72.0</v>
      </c>
      <c r="Z30" t="n">
        <v>0.0</v>
      </c>
      <c r="AA30" t="n">
        <v>72.0</v>
      </c>
      <c r="AB30" t="n">
        <v>0.0</v>
      </c>
      <c r="AC30" t="n">
        <v>38.0</v>
      </c>
      <c r="AD30" t="n">
        <v>-8.0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44531.38172453704</v>
      </c>
      <c r="AJ30" t="n">
        <v>383.0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-8.0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WI211210444</t>
        </is>
      </c>
      <c r="B31" t="inlineStr">
        <is>
          <t>DATA_VALIDATION</t>
        </is>
      </c>
      <c r="C31" t="inlineStr">
        <is>
          <t>201100014257</t>
        </is>
      </c>
      <c r="D31" t="inlineStr">
        <is>
          <t>Folder</t>
        </is>
      </c>
      <c r="E31" s="2">
        <f>HYPERLINK("capsilon://?command=openfolder&amp;siteaddress=FAM.docvelocity-na8.net&amp;folderid=FXEC6E7677-F1B1-BB63-5D1D-693472B7B230","FX211115089")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MI2112108461</t>
        </is>
      </c>
      <c r="J31" t="n">
        <v>96.0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44533.4025</v>
      </c>
      <c r="P31" s="1" t="n">
        <v>44533.50423611111</v>
      </c>
      <c r="Q31" t="n">
        <v>6718.0</v>
      </c>
      <c r="R31" t="n">
        <v>2072.0</v>
      </c>
      <c r="S31" t="b">
        <v>0</v>
      </c>
      <c r="T31" t="inlineStr">
        <is>
          <t>N/A</t>
        </is>
      </c>
      <c r="U31" t="b">
        <v>1</v>
      </c>
      <c r="V31" t="inlineStr">
        <is>
          <t>Sumit Jarhad</t>
        </is>
      </c>
      <c r="W31" s="1" t="n">
        <v>44533.48866898148</v>
      </c>
      <c r="X31" t="n">
        <v>1258.0</v>
      </c>
      <c r="Y31" t="n">
        <v>249.0</v>
      </c>
      <c r="Z31" t="n">
        <v>0.0</v>
      </c>
      <c r="AA31" t="n">
        <v>249.0</v>
      </c>
      <c r="AB31" t="n">
        <v>0.0</v>
      </c>
      <c r="AC31" t="n">
        <v>197.0</v>
      </c>
      <c r="AD31" t="n">
        <v>-153.0</v>
      </c>
      <c r="AE31" t="n">
        <v>0.0</v>
      </c>
      <c r="AF31" t="n">
        <v>0.0</v>
      </c>
      <c r="AG31" t="n">
        <v>0.0</v>
      </c>
      <c r="AH31" t="inlineStr">
        <is>
          <t>Vikash Suryakanth Parmar</t>
        </is>
      </c>
      <c r="AI31" s="1" t="n">
        <v>44533.50423611111</v>
      </c>
      <c r="AJ31" t="n">
        <v>576.0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-153.0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WI211210622</t>
        </is>
      </c>
      <c r="B32" t="inlineStr">
        <is>
          <t>DATA_VALIDATION</t>
        </is>
      </c>
      <c r="C32" t="inlineStr">
        <is>
          <t>201130012871</t>
        </is>
      </c>
      <c r="D32" t="inlineStr">
        <is>
          <t>Folder</t>
        </is>
      </c>
      <c r="E32" s="2">
        <f>HYPERLINK("capsilon://?command=openfolder&amp;siteaddress=FAM.docvelocity-na8.net&amp;folderid=FXBBB82099-E33B-A548-7DF7-B15E6CC655F7","FX2112671")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MI2112115948</t>
        </is>
      </c>
      <c r="J32" t="n">
        <v>28.0</v>
      </c>
      <c r="K32" t="inlineStr">
        <is>
          <t>COMPLETED</t>
        </is>
      </c>
      <c r="L32" t="inlineStr">
        <is>
          <t>MARK_AS_COMPLETED</t>
        </is>
      </c>
      <c r="M32" t="inlineStr">
        <is>
          <t>Folder</t>
        </is>
      </c>
      <c r="N32" t="n">
        <v>2.0</v>
      </c>
      <c r="O32" s="1" t="n">
        <v>44533.42304398148</v>
      </c>
      <c r="P32" s="1" t="n">
        <v>44533.442777777775</v>
      </c>
      <c r="Q32" t="n">
        <v>1547.0</v>
      </c>
      <c r="R32" t="n">
        <v>158.0</v>
      </c>
      <c r="S32" t="b">
        <v>0</v>
      </c>
      <c r="T32" t="inlineStr">
        <is>
          <t>Jocylyn Renegado</t>
        </is>
      </c>
      <c r="U32" t="b">
        <v>0</v>
      </c>
      <c r="V32" t="inlineStr">
        <is>
          <t>Hemanshi Deshlahara</t>
        </is>
      </c>
      <c r="W32" s="1" t="n">
        <v>44533.44116898148</v>
      </c>
      <c r="X32" t="n">
        <v>137.0</v>
      </c>
      <c r="Y32" t="n">
        <v>21.0</v>
      </c>
      <c r="Z32" t="n">
        <v>0.0</v>
      </c>
      <c r="AA32" t="n">
        <v>21.0</v>
      </c>
      <c r="AB32" t="n">
        <v>0.0</v>
      </c>
      <c r="AC32" t="n">
        <v>2.0</v>
      </c>
      <c r="AD32" t="n">
        <v>7.0</v>
      </c>
      <c r="AE32" t="n">
        <v>0.0</v>
      </c>
      <c r="AF32" t="n">
        <v>0.0</v>
      </c>
      <c r="AG32" t="n">
        <v>0.0</v>
      </c>
      <c r="AH32" t="inlineStr">
        <is>
          <t>Jocylyn Renegado</t>
        </is>
      </c>
      <c r="AI32" s="1" t="n">
        <v>44533.442777777775</v>
      </c>
      <c r="AJ32" t="n">
        <v>10.0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7.0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WI211210623</t>
        </is>
      </c>
      <c r="B33" t="inlineStr">
        <is>
          <t>DATA_VALIDATION</t>
        </is>
      </c>
      <c r="C33" t="inlineStr">
        <is>
          <t>201130012871</t>
        </is>
      </c>
      <c r="D33" t="inlineStr">
        <is>
          <t>Folder</t>
        </is>
      </c>
      <c r="E33" s="2">
        <f>HYPERLINK("capsilon://?command=openfolder&amp;siteaddress=FAM.docvelocity-na8.net&amp;folderid=FXBBB82099-E33B-A548-7DF7-B15E6CC655F7","FX2112671")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MI2112115965</t>
        </is>
      </c>
      <c r="J33" t="n">
        <v>43.0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44533.42398148148</v>
      </c>
      <c r="P33" s="1" t="n">
        <v>44533.45379629629</v>
      </c>
      <c r="Q33" t="n">
        <v>1887.0</v>
      </c>
      <c r="R33" t="n">
        <v>689.0</v>
      </c>
      <c r="S33" t="b">
        <v>0</v>
      </c>
      <c r="T33" t="inlineStr">
        <is>
          <t>N/A</t>
        </is>
      </c>
      <c r="U33" t="b">
        <v>0</v>
      </c>
      <c r="V33" t="inlineStr">
        <is>
          <t>Hemanshi Deshlahara</t>
        </is>
      </c>
      <c r="W33" s="1" t="n">
        <v>44533.44269675926</v>
      </c>
      <c r="X33" t="n">
        <v>132.0</v>
      </c>
      <c r="Y33" t="n">
        <v>44.0</v>
      </c>
      <c r="Z33" t="n">
        <v>0.0</v>
      </c>
      <c r="AA33" t="n">
        <v>44.0</v>
      </c>
      <c r="AB33" t="n">
        <v>0.0</v>
      </c>
      <c r="AC33" t="n">
        <v>24.0</v>
      </c>
      <c r="AD33" t="n">
        <v>-1.0</v>
      </c>
      <c r="AE33" t="n">
        <v>0.0</v>
      </c>
      <c r="AF33" t="n">
        <v>0.0</v>
      </c>
      <c r="AG33" t="n">
        <v>0.0</v>
      </c>
      <c r="AH33" t="inlineStr">
        <is>
          <t>Ashish Sutar</t>
        </is>
      </c>
      <c r="AI33" s="1" t="n">
        <v>44533.45379629629</v>
      </c>
      <c r="AJ33" t="n">
        <v>557.0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-1.0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WI211210716</t>
        </is>
      </c>
      <c r="B34" t="inlineStr">
        <is>
          <t>DATA_VALIDATION</t>
        </is>
      </c>
      <c r="C34" t="inlineStr">
        <is>
          <t>201130012871</t>
        </is>
      </c>
      <c r="D34" t="inlineStr">
        <is>
          <t>Folder</t>
        </is>
      </c>
      <c r="E34" s="2">
        <f>HYPERLINK("capsilon://?command=openfolder&amp;siteaddress=FAM.docvelocity-na8.net&amp;folderid=FXBBB82099-E33B-A548-7DF7-B15E6CC655F7","FX2112671")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MI2112116928</t>
        </is>
      </c>
      <c r="J34" t="n">
        <v>38.0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44533.4399537037</v>
      </c>
      <c r="P34" s="1" t="n">
        <v>44533.45459490741</v>
      </c>
      <c r="Q34" t="n">
        <v>800.0</v>
      </c>
      <c r="R34" t="n">
        <v>465.0</v>
      </c>
      <c r="S34" t="b">
        <v>0</v>
      </c>
      <c r="T34" t="inlineStr">
        <is>
          <t>N/A</t>
        </is>
      </c>
      <c r="U34" t="b">
        <v>0</v>
      </c>
      <c r="V34" t="inlineStr">
        <is>
          <t>Hemanshi Deshlahara</t>
        </is>
      </c>
      <c r="W34" s="1" t="n">
        <v>44533.44414351852</v>
      </c>
      <c r="X34" t="n">
        <v>124.0</v>
      </c>
      <c r="Y34" t="n">
        <v>36.0</v>
      </c>
      <c r="Z34" t="n">
        <v>0.0</v>
      </c>
      <c r="AA34" t="n">
        <v>36.0</v>
      </c>
      <c r="AB34" t="n">
        <v>0.0</v>
      </c>
      <c r="AC34" t="n">
        <v>21.0</v>
      </c>
      <c r="AD34" t="n">
        <v>2.0</v>
      </c>
      <c r="AE34" t="n">
        <v>0.0</v>
      </c>
      <c r="AF34" t="n">
        <v>0.0</v>
      </c>
      <c r="AG34" t="n">
        <v>0.0</v>
      </c>
      <c r="AH34" t="inlineStr">
        <is>
          <t>Smriti Gauchan</t>
        </is>
      </c>
      <c r="AI34" s="1" t="n">
        <v>44533.45459490741</v>
      </c>
      <c r="AJ34" t="n">
        <v>341.0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2.0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WI211210723</t>
        </is>
      </c>
      <c r="B35" t="inlineStr">
        <is>
          <t>DATA_VALIDATION</t>
        </is>
      </c>
      <c r="C35" t="inlineStr">
        <is>
          <t>201130012871</t>
        </is>
      </c>
      <c r="D35" t="inlineStr">
        <is>
          <t>Folder</t>
        </is>
      </c>
      <c r="E35" s="2">
        <f>HYPERLINK("capsilon://?command=openfolder&amp;siteaddress=FAM.docvelocity-na8.net&amp;folderid=FXBBB82099-E33B-A548-7DF7-B15E6CC655F7","FX2112671")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MI2112116940</t>
        </is>
      </c>
      <c r="J35" t="n">
        <v>55.0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44533.44021990741</v>
      </c>
      <c r="P35" s="1" t="n">
        <v>44533.507256944446</v>
      </c>
      <c r="Q35" t="n">
        <v>5224.0</v>
      </c>
      <c r="R35" t="n">
        <v>568.0</v>
      </c>
      <c r="S35" t="b">
        <v>0</v>
      </c>
      <c r="T35" t="inlineStr">
        <is>
          <t>N/A</t>
        </is>
      </c>
      <c r="U35" t="b">
        <v>0</v>
      </c>
      <c r="V35" t="inlineStr">
        <is>
          <t>Hemanshi Deshlahara</t>
        </is>
      </c>
      <c r="W35" s="1" t="n">
        <v>44533.44770833333</v>
      </c>
      <c r="X35" t="n">
        <v>308.0</v>
      </c>
      <c r="Y35" t="n">
        <v>57.0</v>
      </c>
      <c r="Z35" t="n">
        <v>0.0</v>
      </c>
      <c r="AA35" t="n">
        <v>57.0</v>
      </c>
      <c r="AB35" t="n">
        <v>0.0</v>
      </c>
      <c r="AC35" t="n">
        <v>31.0</v>
      </c>
      <c r="AD35" t="n">
        <v>-2.0</v>
      </c>
      <c r="AE35" t="n">
        <v>0.0</v>
      </c>
      <c r="AF35" t="n">
        <v>0.0</v>
      </c>
      <c r="AG35" t="n">
        <v>0.0</v>
      </c>
      <c r="AH35" t="inlineStr">
        <is>
          <t>Vikash Suryakanth Parmar</t>
        </is>
      </c>
      <c r="AI35" s="1" t="n">
        <v>44533.507256944446</v>
      </c>
      <c r="AJ35" t="n">
        <v>260.0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-2.0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WI211210844</t>
        </is>
      </c>
      <c r="B36" t="inlineStr">
        <is>
          <t>DATA_VALIDATION</t>
        </is>
      </c>
      <c r="C36" t="inlineStr">
        <is>
          <t>201330004047</t>
        </is>
      </c>
      <c r="D36" t="inlineStr">
        <is>
          <t>Folder</t>
        </is>
      </c>
      <c r="E36" s="2">
        <f>HYPERLINK("capsilon://?command=openfolder&amp;siteaddress=FAM.docvelocity-na8.net&amp;folderid=FX0A72E1E6-F912-57B1-6EA5-204B5B12153D","FX21123559")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MI2112117925</t>
        </is>
      </c>
      <c r="J36" t="n">
        <v>28.0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44533.45381944445</v>
      </c>
      <c r="P36" s="1" t="n">
        <v>44533.497824074075</v>
      </c>
      <c r="Q36" t="n">
        <v>3168.0</v>
      </c>
      <c r="R36" t="n">
        <v>634.0</v>
      </c>
      <c r="S36" t="b">
        <v>0</v>
      </c>
      <c r="T36" t="inlineStr">
        <is>
          <t>N/A</t>
        </is>
      </c>
      <c r="U36" t="b">
        <v>0</v>
      </c>
      <c r="V36" t="inlineStr">
        <is>
          <t>Sumit Jarhad</t>
        </is>
      </c>
      <c r="W36" s="1" t="n">
        <v>44533.497824074075</v>
      </c>
      <c r="X36" t="n">
        <v>66.0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28.0</v>
      </c>
      <c r="AE36" t="n">
        <v>21.0</v>
      </c>
      <c r="AF36" t="n">
        <v>0.0</v>
      </c>
      <c r="AG36" t="n">
        <v>2.0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WI211210857</t>
        </is>
      </c>
      <c r="B37" t="inlineStr">
        <is>
          <t>DATA_VALIDATION</t>
        </is>
      </c>
      <c r="C37" t="inlineStr">
        <is>
          <t>201330004047</t>
        </is>
      </c>
      <c r="D37" t="inlineStr">
        <is>
          <t>Folder</t>
        </is>
      </c>
      <c r="E37" s="2">
        <f>HYPERLINK("capsilon://?command=openfolder&amp;siteaddress=FAM.docvelocity-na8.net&amp;folderid=FX0A72E1E6-F912-57B1-6EA5-204B5B12153D","FX21123559")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MI2112117935</t>
        </is>
      </c>
      <c r="J37" t="n">
        <v>97.0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44533.45554398148</v>
      </c>
      <c r="P37" s="1" t="n">
        <v>44533.49868055555</v>
      </c>
      <c r="Q37" t="n">
        <v>3233.0</v>
      </c>
      <c r="R37" t="n">
        <v>494.0</v>
      </c>
      <c r="S37" t="b">
        <v>0</v>
      </c>
      <c r="T37" t="inlineStr">
        <is>
          <t>N/A</t>
        </is>
      </c>
      <c r="U37" t="b">
        <v>0</v>
      </c>
      <c r="V37" t="inlineStr">
        <is>
          <t>Sumit Jarhad</t>
        </is>
      </c>
      <c r="W37" s="1" t="n">
        <v>44533.49868055555</v>
      </c>
      <c r="X37" t="n">
        <v>73.0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97.0</v>
      </c>
      <c r="AE37" t="n">
        <v>92.0</v>
      </c>
      <c r="AF37" t="n">
        <v>0.0</v>
      </c>
      <c r="AG37" t="n">
        <v>2.0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WI211210910</t>
        </is>
      </c>
      <c r="B38" t="inlineStr">
        <is>
          <t>DATA_VALIDATION</t>
        </is>
      </c>
      <c r="C38" t="inlineStr">
        <is>
          <t>201130012864</t>
        </is>
      </c>
      <c r="D38" t="inlineStr">
        <is>
          <t>Folder</t>
        </is>
      </c>
      <c r="E38" s="2">
        <f>HYPERLINK("capsilon://?command=openfolder&amp;siteaddress=FAM.docvelocity-na8.net&amp;folderid=FX17036014-2758-EF9B-7348-F67737226709","FX2112150")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MI2112118579</t>
        </is>
      </c>
      <c r="J38" t="n">
        <v>56.0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44533.463217592594</v>
      </c>
      <c r="P38" s="1" t="n">
        <v>44533.50320601852</v>
      </c>
      <c r="Q38" t="n">
        <v>2820.0</v>
      </c>
      <c r="R38" t="n">
        <v>635.0</v>
      </c>
      <c r="S38" t="b">
        <v>0</v>
      </c>
      <c r="T38" t="inlineStr">
        <is>
          <t>N/A</t>
        </is>
      </c>
      <c r="U38" t="b">
        <v>0</v>
      </c>
      <c r="V38" t="inlineStr">
        <is>
          <t>Sumit Jarhad</t>
        </is>
      </c>
      <c r="W38" s="1" t="n">
        <v>44533.50320601852</v>
      </c>
      <c r="X38" t="n">
        <v>221.0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56.0</v>
      </c>
      <c r="AE38" t="n">
        <v>42.0</v>
      </c>
      <c r="AF38" t="n">
        <v>0.0</v>
      </c>
      <c r="AG38" t="n">
        <v>7.0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WI211210923</t>
        </is>
      </c>
      <c r="B39" t="inlineStr">
        <is>
          <t>DATA_VALIDATION</t>
        </is>
      </c>
      <c r="C39" t="inlineStr">
        <is>
          <t>201130012864</t>
        </is>
      </c>
      <c r="D39" t="inlineStr">
        <is>
          <t>Folder</t>
        </is>
      </c>
      <c r="E39" s="2">
        <f>HYPERLINK("capsilon://?command=openfolder&amp;siteaddress=FAM.docvelocity-na8.net&amp;folderid=FX17036014-2758-EF9B-7348-F67737226709","FX2112150")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MI2112118557</t>
        </is>
      </c>
      <c r="J39" t="n">
        <v>112.0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44533.46482638889</v>
      </c>
      <c r="P39" s="1" t="n">
        <v>44533.50064814815</v>
      </c>
      <c r="Q39" t="n">
        <v>2663.0</v>
      </c>
      <c r="R39" t="n">
        <v>432.0</v>
      </c>
      <c r="S39" t="b">
        <v>0</v>
      </c>
      <c r="T39" t="inlineStr">
        <is>
          <t>N/A</t>
        </is>
      </c>
      <c r="U39" t="b">
        <v>0</v>
      </c>
      <c r="V39" t="inlineStr">
        <is>
          <t>Sumit Jarhad</t>
        </is>
      </c>
      <c r="W39" s="1" t="n">
        <v>44533.50064814815</v>
      </c>
      <c r="X39" t="n">
        <v>169.0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112.0</v>
      </c>
      <c r="AE39" t="n">
        <v>102.0</v>
      </c>
      <c r="AF39" t="n">
        <v>0.0</v>
      </c>
      <c r="AG39" t="n">
        <v>8.0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WI211211043</t>
        </is>
      </c>
      <c r="B40" t="inlineStr">
        <is>
          <t>DATA_VALIDATION</t>
        </is>
      </c>
      <c r="C40" t="inlineStr">
        <is>
          <t>201340000457</t>
        </is>
      </c>
      <c r="D40" t="inlineStr">
        <is>
          <t>Folder</t>
        </is>
      </c>
      <c r="E40" s="2">
        <f>HYPERLINK("capsilon://?command=openfolder&amp;siteaddress=FAM.docvelocity-na8.net&amp;folderid=FX75C1B66A-F772-F423-6F49-1F5BEC10BD29","FX211114436")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MI2112119523</t>
        </is>
      </c>
      <c r="J40" t="n">
        <v>49.0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44533.47641203704</v>
      </c>
      <c r="P40" s="1" t="n">
        <v>44533.504270833335</v>
      </c>
      <c r="Q40" t="n">
        <v>2123.0</v>
      </c>
      <c r="R40" t="n">
        <v>284.0</v>
      </c>
      <c r="S40" t="b">
        <v>0</v>
      </c>
      <c r="T40" t="inlineStr">
        <is>
          <t>N/A</t>
        </is>
      </c>
      <c r="U40" t="b">
        <v>0</v>
      </c>
      <c r="V40" t="inlineStr">
        <is>
          <t>Sumit Jarhad</t>
        </is>
      </c>
      <c r="W40" s="1" t="n">
        <v>44533.504270833335</v>
      </c>
      <c r="X40" t="n">
        <v>92.0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49.0</v>
      </c>
      <c r="AE40" t="n">
        <v>44.0</v>
      </c>
      <c r="AF40" t="n">
        <v>0.0</v>
      </c>
      <c r="AG40" t="n">
        <v>4.0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WI211211056</t>
        </is>
      </c>
      <c r="B41" t="inlineStr">
        <is>
          <t>DATA_VALIDATION</t>
        </is>
      </c>
      <c r="C41" t="inlineStr">
        <is>
          <t>201330004046</t>
        </is>
      </c>
      <c r="D41" t="inlineStr">
        <is>
          <t>Folder</t>
        </is>
      </c>
      <c r="E41" s="2">
        <f>HYPERLINK("capsilon://?command=openfolder&amp;siteaddress=FAM.docvelocity-na8.net&amp;folderid=FXAD01B4E4-359F-C8CE-E366-83ED7ABDD5FE","FX21123544")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MI2112119891</t>
        </is>
      </c>
      <c r="J41" t="n">
        <v>28.0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44533.478472222225</v>
      </c>
      <c r="P41" s="1" t="n">
        <v>44533.509421296294</v>
      </c>
      <c r="Q41" t="n">
        <v>2228.0</v>
      </c>
      <c r="R41" t="n">
        <v>446.0</v>
      </c>
      <c r="S41" t="b">
        <v>0</v>
      </c>
      <c r="T41" t="inlineStr">
        <is>
          <t>N/A</t>
        </is>
      </c>
      <c r="U41" t="b">
        <v>0</v>
      </c>
      <c r="V41" t="inlineStr">
        <is>
          <t>Mohini Shinde</t>
        </is>
      </c>
      <c r="W41" s="1" t="n">
        <v>44533.48454861111</v>
      </c>
      <c r="X41" t="n">
        <v>255.0</v>
      </c>
      <c r="Y41" t="n">
        <v>21.0</v>
      </c>
      <c r="Z41" t="n">
        <v>0.0</v>
      </c>
      <c r="AA41" t="n">
        <v>21.0</v>
      </c>
      <c r="AB41" t="n">
        <v>0.0</v>
      </c>
      <c r="AC41" t="n">
        <v>11.0</v>
      </c>
      <c r="AD41" t="n">
        <v>7.0</v>
      </c>
      <c r="AE41" t="n">
        <v>0.0</v>
      </c>
      <c r="AF41" t="n">
        <v>0.0</v>
      </c>
      <c r="AG41" t="n">
        <v>0.0</v>
      </c>
      <c r="AH41" t="inlineStr">
        <is>
          <t>Vikash Suryakanth Parmar</t>
        </is>
      </c>
      <c r="AI41" s="1" t="n">
        <v>44533.509421296294</v>
      </c>
      <c r="AJ41" t="n">
        <v>186.0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7.0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WI211211057</t>
        </is>
      </c>
      <c r="B42" t="inlineStr">
        <is>
          <t>DATA_VALIDATION</t>
        </is>
      </c>
      <c r="C42" t="inlineStr">
        <is>
          <t>201330004046</t>
        </is>
      </c>
      <c r="D42" t="inlineStr">
        <is>
          <t>Folder</t>
        </is>
      </c>
      <c r="E42" s="2">
        <f>HYPERLINK("capsilon://?command=openfolder&amp;siteaddress=FAM.docvelocity-na8.net&amp;folderid=FXAD01B4E4-359F-C8CE-E366-83ED7ABDD5FE","FX21123544")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MI2112119900</t>
        </is>
      </c>
      <c r="J42" t="n">
        <v>28.0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44533.47862268519</v>
      </c>
      <c r="P42" s="1" t="n">
        <v>44533.51210648148</v>
      </c>
      <c r="Q42" t="n">
        <v>2443.0</v>
      </c>
      <c r="R42" t="n">
        <v>450.0</v>
      </c>
      <c r="S42" t="b">
        <v>0</v>
      </c>
      <c r="T42" t="inlineStr">
        <is>
          <t>N/A</t>
        </is>
      </c>
      <c r="U42" t="b">
        <v>0</v>
      </c>
      <c r="V42" t="inlineStr">
        <is>
          <t>Mohini Shinde</t>
        </is>
      </c>
      <c r="W42" s="1" t="n">
        <v>44533.48637731482</v>
      </c>
      <c r="X42" t="n">
        <v>158.0</v>
      </c>
      <c r="Y42" t="n">
        <v>21.0</v>
      </c>
      <c r="Z42" t="n">
        <v>0.0</v>
      </c>
      <c r="AA42" t="n">
        <v>21.0</v>
      </c>
      <c r="AB42" t="n">
        <v>0.0</v>
      </c>
      <c r="AC42" t="n">
        <v>15.0</v>
      </c>
      <c r="AD42" t="n">
        <v>7.0</v>
      </c>
      <c r="AE42" t="n">
        <v>0.0</v>
      </c>
      <c r="AF42" t="n">
        <v>0.0</v>
      </c>
      <c r="AG42" t="n">
        <v>0.0</v>
      </c>
      <c r="AH42" t="inlineStr">
        <is>
          <t>Smriti Gauchan</t>
        </is>
      </c>
      <c r="AI42" s="1" t="n">
        <v>44533.51210648148</v>
      </c>
      <c r="AJ42" t="n">
        <v>292.0</v>
      </c>
      <c r="AK42" t="n">
        <v>1.0</v>
      </c>
      <c r="AL42" t="n">
        <v>0.0</v>
      </c>
      <c r="AM42" t="n">
        <v>1.0</v>
      </c>
      <c r="AN42" t="n">
        <v>0.0</v>
      </c>
      <c r="AO42" t="n">
        <v>1.0</v>
      </c>
      <c r="AP42" t="n">
        <v>6.0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WI211211058</t>
        </is>
      </c>
      <c r="B43" t="inlineStr">
        <is>
          <t>DATA_VALIDATION</t>
        </is>
      </c>
      <c r="C43" t="inlineStr">
        <is>
          <t>201330004046</t>
        </is>
      </c>
      <c r="D43" t="inlineStr">
        <is>
          <t>Folder</t>
        </is>
      </c>
      <c r="E43" s="2">
        <f>HYPERLINK("capsilon://?command=openfolder&amp;siteaddress=FAM.docvelocity-na8.net&amp;folderid=FXAD01B4E4-359F-C8CE-E366-83ED7ABDD5FE","FX21123544")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MI2112119912</t>
        </is>
      </c>
      <c r="J43" t="n">
        <v>28.0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44533.47880787037</v>
      </c>
      <c r="P43" s="1" t="n">
        <v>44533.51241898148</v>
      </c>
      <c r="Q43" t="n">
        <v>2454.0</v>
      </c>
      <c r="R43" t="n">
        <v>450.0</v>
      </c>
      <c r="S43" t="b">
        <v>0</v>
      </c>
      <c r="T43" t="inlineStr">
        <is>
          <t>N/A</t>
        </is>
      </c>
      <c r="U43" t="b">
        <v>0</v>
      </c>
      <c r="V43" t="inlineStr">
        <is>
          <t>Mohini Shinde</t>
        </is>
      </c>
      <c r="W43" s="1" t="n">
        <v>44533.48850694444</v>
      </c>
      <c r="X43" t="n">
        <v>183.0</v>
      </c>
      <c r="Y43" t="n">
        <v>21.0</v>
      </c>
      <c r="Z43" t="n">
        <v>0.0</v>
      </c>
      <c r="AA43" t="n">
        <v>21.0</v>
      </c>
      <c r="AB43" t="n">
        <v>0.0</v>
      </c>
      <c r="AC43" t="n">
        <v>14.0</v>
      </c>
      <c r="AD43" t="n">
        <v>7.0</v>
      </c>
      <c r="AE43" t="n">
        <v>0.0</v>
      </c>
      <c r="AF43" t="n">
        <v>0.0</v>
      </c>
      <c r="AG43" t="n">
        <v>0.0</v>
      </c>
      <c r="AH43" t="inlineStr">
        <is>
          <t>Aparna Chavan</t>
        </is>
      </c>
      <c r="AI43" s="1" t="n">
        <v>44533.51241898148</v>
      </c>
      <c r="AJ43" t="n">
        <v>267.0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7.0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WI211211076</t>
        </is>
      </c>
      <c r="B44" t="inlineStr">
        <is>
          <t>DATA_VALIDATION</t>
        </is>
      </c>
      <c r="C44" t="inlineStr">
        <is>
          <t>201330004046</t>
        </is>
      </c>
      <c r="D44" t="inlineStr">
        <is>
          <t>Folder</t>
        </is>
      </c>
      <c r="E44" s="2">
        <f>HYPERLINK("capsilon://?command=openfolder&amp;siteaddress=FAM.docvelocity-na8.net&amp;folderid=FXAD01B4E4-359F-C8CE-E366-83ED7ABDD5FE","FX21123544")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MI2112119927</t>
        </is>
      </c>
      <c r="J44" t="n">
        <v>47.0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44533.48</v>
      </c>
      <c r="P44" s="1" t="n">
        <v>44533.60936342592</v>
      </c>
      <c r="Q44" t="n">
        <v>10675.0</v>
      </c>
      <c r="R44" t="n">
        <v>502.0</v>
      </c>
      <c r="S44" t="b">
        <v>0</v>
      </c>
      <c r="T44" t="inlineStr">
        <is>
          <t>N/A</t>
        </is>
      </c>
      <c r="U44" t="b">
        <v>0</v>
      </c>
      <c r="V44" t="inlineStr">
        <is>
          <t>Amruta Erande</t>
        </is>
      </c>
      <c r="W44" s="1" t="n">
        <v>44533.60936342592</v>
      </c>
      <c r="X44" t="n">
        <v>75.0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47.0</v>
      </c>
      <c r="AE44" t="n">
        <v>42.0</v>
      </c>
      <c r="AF44" t="n">
        <v>0.0</v>
      </c>
      <c r="AG44" t="n">
        <v>2.0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WI211211113</t>
        </is>
      </c>
      <c r="B45" t="inlineStr">
        <is>
          <t>DATA_VALIDATION</t>
        </is>
      </c>
      <c r="C45" t="inlineStr">
        <is>
          <t>201330004035</t>
        </is>
      </c>
      <c r="D45" t="inlineStr">
        <is>
          <t>Folder</t>
        </is>
      </c>
      <c r="E45" s="2">
        <f>HYPERLINK("capsilon://?command=openfolder&amp;siteaddress=FAM.docvelocity-na8.net&amp;folderid=FX93184D92-A503-B688-3A53-8B2515CF55AA","FX21123284")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MI2112120234</t>
        </is>
      </c>
      <c r="J45" t="n">
        <v>155.0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44533.483611111114</v>
      </c>
      <c r="P45" s="1" t="n">
        <v>44533.616631944446</v>
      </c>
      <c r="Q45" t="n">
        <v>10333.0</v>
      </c>
      <c r="R45" t="n">
        <v>1160.0</v>
      </c>
      <c r="S45" t="b">
        <v>0</v>
      </c>
      <c r="T45" t="inlineStr">
        <is>
          <t>N/A</t>
        </is>
      </c>
      <c r="U45" t="b">
        <v>0</v>
      </c>
      <c r="V45" t="inlineStr">
        <is>
          <t>Amruta Erande</t>
        </is>
      </c>
      <c r="W45" s="1" t="n">
        <v>44533.616631944446</v>
      </c>
      <c r="X45" t="n">
        <v>627.0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155.0</v>
      </c>
      <c r="AE45" t="n">
        <v>131.0</v>
      </c>
      <c r="AF45" t="n">
        <v>0.0</v>
      </c>
      <c r="AG45" t="n">
        <v>11.0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WI211211164</t>
        </is>
      </c>
      <c r="B46" t="inlineStr">
        <is>
          <t>DATA_VALIDATION</t>
        </is>
      </c>
      <c r="C46" t="inlineStr">
        <is>
          <t>201300020024</t>
        </is>
      </c>
      <c r="D46" t="inlineStr">
        <is>
          <t>Folder</t>
        </is>
      </c>
      <c r="E46" s="2">
        <f>HYPERLINK("capsilon://?command=openfolder&amp;siteaddress=FAM.docvelocity-na8.net&amp;folderid=FXFADCDC5C-BA41-4D6E-38A4-7BDE5B764A37","FX2112838")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MI2112120483</t>
        </is>
      </c>
      <c r="J46" t="n">
        <v>159.0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44533.48774305556</v>
      </c>
      <c r="P46" s="1" t="n">
        <v>44533.612916666665</v>
      </c>
      <c r="Q46" t="n">
        <v>10119.0</v>
      </c>
      <c r="R46" t="n">
        <v>696.0</v>
      </c>
      <c r="S46" t="b">
        <v>0</v>
      </c>
      <c r="T46" t="inlineStr">
        <is>
          <t>N/A</t>
        </is>
      </c>
      <c r="U46" t="b">
        <v>0</v>
      </c>
      <c r="V46" t="inlineStr">
        <is>
          <t>Sumit Jarhad</t>
        </is>
      </c>
      <c r="W46" s="1" t="n">
        <v>44533.612916666665</v>
      </c>
      <c r="X46" t="n">
        <v>238.0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159.0</v>
      </c>
      <c r="AE46" t="n">
        <v>135.0</v>
      </c>
      <c r="AF46" t="n">
        <v>0.0</v>
      </c>
      <c r="AG46" t="n">
        <v>9.0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WI211211174</t>
        </is>
      </c>
      <c r="B47" t="inlineStr">
        <is>
          <t>DATA_VALIDATION</t>
        </is>
      </c>
      <c r="C47" t="inlineStr">
        <is>
          <t>201130012878</t>
        </is>
      </c>
      <c r="D47" t="inlineStr">
        <is>
          <t>Folder</t>
        </is>
      </c>
      <c r="E47" s="2">
        <f>HYPERLINK("capsilon://?command=openfolder&amp;siteaddress=FAM.docvelocity-na8.net&amp;folderid=FXE45CE40E-5D99-B1CA-23D0-9FAAE96CABEE","FX21123370")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MI2112120720</t>
        </is>
      </c>
      <c r="J47" t="n">
        <v>112.0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44533.48884259259</v>
      </c>
      <c r="P47" s="1" t="n">
        <v>44533.516238425924</v>
      </c>
      <c r="Q47" t="n">
        <v>326.0</v>
      </c>
      <c r="R47" t="n">
        <v>2041.0</v>
      </c>
      <c r="S47" t="b">
        <v>0</v>
      </c>
      <c r="T47" t="inlineStr">
        <is>
          <t>N/A</t>
        </is>
      </c>
      <c r="U47" t="b">
        <v>0</v>
      </c>
      <c r="V47" t="inlineStr">
        <is>
          <t>Ujwala Ajabe</t>
        </is>
      </c>
      <c r="W47" s="1" t="n">
        <v>44533.50929398148</v>
      </c>
      <c r="X47" t="n">
        <v>1027.0</v>
      </c>
      <c r="Y47" t="n">
        <v>156.0</v>
      </c>
      <c r="Z47" t="n">
        <v>0.0</v>
      </c>
      <c r="AA47" t="n">
        <v>156.0</v>
      </c>
      <c r="AB47" t="n">
        <v>0.0</v>
      </c>
      <c r="AC47" t="n">
        <v>45.0</v>
      </c>
      <c r="AD47" t="n">
        <v>-44.0</v>
      </c>
      <c r="AE47" t="n">
        <v>0.0</v>
      </c>
      <c r="AF47" t="n">
        <v>0.0</v>
      </c>
      <c r="AG47" t="n">
        <v>0.0</v>
      </c>
      <c r="AH47" t="inlineStr">
        <is>
          <t>Vikash Suryakanth Parmar</t>
        </is>
      </c>
      <c r="AI47" s="1" t="n">
        <v>44533.516238425924</v>
      </c>
      <c r="AJ47" t="n">
        <v>588.0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-44.0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WI211211178</t>
        </is>
      </c>
      <c r="B48" t="inlineStr">
        <is>
          <t>DATA_VALIDATION</t>
        </is>
      </c>
      <c r="C48" t="inlineStr">
        <is>
          <t>201130012831</t>
        </is>
      </c>
      <c r="D48" t="inlineStr">
        <is>
          <t>Folder</t>
        </is>
      </c>
      <c r="E48" s="2">
        <f>HYPERLINK("capsilon://?command=openfolder&amp;siteaddress=FAM.docvelocity-na8.net&amp;folderid=FXE8EAB5EC-18FD-483D-9CE5-037FFDFAB8C8","FX211112948")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MI2112120917</t>
        </is>
      </c>
      <c r="J48" t="n">
        <v>30.0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44533.48950231481</v>
      </c>
      <c r="P48" s="1" t="n">
        <v>44533.51337962963</v>
      </c>
      <c r="Q48" t="n">
        <v>1849.0</v>
      </c>
      <c r="R48" t="n">
        <v>214.0</v>
      </c>
      <c r="S48" t="b">
        <v>0</v>
      </c>
      <c r="T48" t="inlineStr">
        <is>
          <t>N/A</t>
        </is>
      </c>
      <c r="U48" t="b">
        <v>0</v>
      </c>
      <c r="V48" t="inlineStr">
        <is>
          <t>Snehal Sathe</t>
        </is>
      </c>
      <c r="W48" s="1" t="n">
        <v>44533.491273148145</v>
      </c>
      <c r="X48" t="n">
        <v>105.0</v>
      </c>
      <c r="Y48" t="n">
        <v>9.0</v>
      </c>
      <c r="Z48" t="n">
        <v>0.0</v>
      </c>
      <c r="AA48" t="n">
        <v>9.0</v>
      </c>
      <c r="AB48" t="n">
        <v>0.0</v>
      </c>
      <c r="AC48" t="n">
        <v>3.0</v>
      </c>
      <c r="AD48" t="n">
        <v>21.0</v>
      </c>
      <c r="AE48" t="n">
        <v>0.0</v>
      </c>
      <c r="AF48" t="n">
        <v>0.0</v>
      </c>
      <c r="AG48" t="n">
        <v>0.0</v>
      </c>
      <c r="AH48" t="inlineStr">
        <is>
          <t>Smriti Gauchan</t>
        </is>
      </c>
      <c r="AI48" s="1" t="n">
        <v>44533.51337962963</v>
      </c>
      <c r="AJ48" t="n">
        <v>109.0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21.0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WI211211183</t>
        </is>
      </c>
      <c r="B49" t="inlineStr">
        <is>
          <t>DATA_VALIDATION</t>
        </is>
      </c>
      <c r="C49" t="inlineStr">
        <is>
          <t>201130012878</t>
        </is>
      </c>
      <c r="D49" t="inlineStr">
        <is>
          <t>Folder</t>
        </is>
      </c>
      <c r="E49" s="2">
        <f>HYPERLINK("capsilon://?command=openfolder&amp;siteaddress=FAM.docvelocity-na8.net&amp;folderid=FXE45CE40E-5D99-B1CA-23D0-9FAAE96CABEE","FX21123370")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MI2112120724</t>
        </is>
      </c>
      <c r="J49" t="n">
        <v>115.0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44533.49008101852</v>
      </c>
      <c r="P49" s="1" t="n">
        <v>44533.52085648148</v>
      </c>
      <c r="Q49" t="n">
        <v>1465.0</v>
      </c>
      <c r="R49" t="n">
        <v>1194.0</v>
      </c>
      <c r="S49" t="b">
        <v>0</v>
      </c>
      <c r="T49" t="inlineStr">
        <is>
          <t>N/A</t>
        </is>
      </c>
      <c r="U49" t="b">
        <v>0</v>
      </c>
      <c r="V49" t="inlineStr">
        <is>
          <t>Snehal Sathe</t>
        </is>
      </c>
      <c r="W49" s="1" t="n">
        <v>44533.500706018516</v>
      </c>
      <c r="X49" t="n">
        <v>755.0</v>
      </c>
      <c r="Y49" t="n">
        <v>93.0</v>
      </c>
      <c r="Z49" t="n">
        <v>0.0</v>
      </c>
      <c r="AA49" t="n">
        <v>93.0</v>
      </c>
      <c r="AB49" t="n">
        <v>0.0</v>
      </c>
      <c r="AC49" t="n">
        <v>40.0</v>
      </c>
      <c r="AD49" t="n">
        <v>22.0</v>
      </c>
      <c r="AE49" t="n">
        <v>0.0</v>
      </c>
      <c r="AF49" t="n">
        <v>0.0</v>
      </c>
      <c r="AG49" t="n">
        <v>0.0</v>
      </c>
      <c r="AH49" t="inlineStr">
        <is>
          <t>Vikash Suryakanth Parmar</t>
        </is>
      </c>
      <c r="AI49" s="1" t="n">
        <v>44533.52085648148</v>
      </c>
      <c r="AJ49" t="n">
        <v>398.0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22.0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WI211211223</t>
        </is>
      </c>
      <c r="B50" t="inlineStr">
        <is>
          <t>DATA_VALIDATION</t>
        </is>
      </c>
      <c r="C50" t="inlineStr">
        <is>
          <t>201330004041</t>
        </is>
      </c>
      <c r="D50" t="inlineStr">
        <is>
          <t>Folder</t>
        </is>
      </c>
      <c r="E50" s="2">
        <f>HYPERLINK("capsilon://?command=openfolder&amp;siteaddress=FAM.docvelocity-na8.net&amp;folderid=FXF79B7870-037F-3ED2-9FEA-86EEAD634864","FX21123432")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MI2112121305</t>
        </is>
      </c>
      <c r="J50" t="n">
        <v>84.0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1.0</v>
      </c>
      <c r="O50" s="1" t="n">
        <v>44533.494479166664</v>
      </c>
      <c r="P50" s="1" t="n">
        <v>44533.616643518515</v>
      </c>
      <c r="Q50" t="n">
        <v>9974.0</v>
      </c>
      <c r="R50" t="n">
        <v>581.0</v>
      </c>
      <c r="S50" t="b">
        <v>0</v>
      </c>
      <c r="T50" t="inlineStr">
        <is>
          <t>N/A</t>
        </is>
      </c>
      <c r="U50" t="b">
        <v>0</v>
      </c>
      <c r="V50" t="inlineStr">
        <is>
          <t>Sumit Jarhad</t>
        </is>
      </c>
      <c r="W50" s="1" t="n">
        <v>44533.616643518515</v>
      </c>
      <c r="X50" t="n">
        <v>302.0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84.0</v>
      </c>
      <c r="AE50" t="n">
        <v>63.0</v>
      </c>
      <c r="AF50" t="n">
        <v>0.0</v>
      </c>
      <c r="AG50" t="n">
        <v>9.0</v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WI21121125</t>
        </is>
      </c>
      <c r="B51" t="inlineStr">
        <is>
          <t>DATA_VALIDATION</t>
        </is>
      </c>
      <c r="C51" t="inlineStr">
        <is>
          <t>201308007718</t>
        </is>
      </c>
      <c r="D51" t="inlineStr">
        <is>
          <t>Folder</t>
        </is>
      </c>
      <c r="E51" s="2">
        <f>HYPERLINK("capsilon://?command=openfolder&amp;siteaddress=FAM.docvelocity-na8.net&amp;folderid=FX63761464-F011-CC45-456A-FD4FB7F15B67","FX21113352")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MI211211827</t>
        </is>
      </c>
      <c r="J51" t="n">
        <v>38.0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1.0</v>
      </c>
      <c r="O51" s="1" t="n">
        <v>44531.393472222226</v>
      </c>
      <c r="P51" s="1" t="n">
        <v>44531.39965277778</v>
      </c>
      <c r="Q51" t="n">
        <v>395.0</v>
      </c>
      <c r="R51" t="n">
        <v>139.0</v>
      </c>
      <c r="S51" t="b">
        <v>0</v>
      </c>
      <c r="T51" t="inlineStr">
        <is>
          <t>N/A</t>
        </is>
      </c>
      <c r="U51" t="b">
        <v>0</v>
      </c>
      <c r="V51" t="inlineStr">
        <is>
          <t>Hemanshi Deshlahara</t>
        </is>
      </c>
      <c r="W51" s="1" t="n">
        <v>44531.39965277778</v>
      </c>
      <c r="X51" t="n">
        <v>86.0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38.0</v>
      </c>
      <c r="AE51" t="n">
        <v>37.0</v>
      </c>
      <c r="AF51" t="n">
        <v>0.0</v>
      </c>
      <c r="AG51" t="n">
        <v>2.0</v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WI211211250</t>
        </is>
      </c>
      <c r="B52" t="inlineStr">
        <is>
          <t>DATA_VALIDATION</t>
        </is>
      </c>
      <c r="C52" t="inlineStr">
        <is>
          <t>201330004047</t>
        </is>
      </c>
      <c r="D52" t="inlineStr">
        <is>
          <t>Folder</t>
        </is>
      </c>
      <c r="E52" s="2">
        <f>HYPERLINK("capsilon://?command=openfolder&amp;siteaddress=FAM.docvelocity-na8.net&amp;folderid=FX0A72E1E6-F912-57B1-6EA5-204B5B12153D","FX21123559")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MI2112117925</t>
        </is>
      </c>
      <c r="J52" t="n">
        <v>56.0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44533.498125</v>
      </c>
      <c r="P52" s="1" t="n">
        <v>44533.50871527778</v>
      </c>
      <c r="Q52" t="n">
        <v>62.0</v>
      </c>
      <c r="R52" t="n">
        <v>853.0</v>
      </c>
      <c r="S52" t="b">
        <v>0</v>
      </c>
      <c r="T52" t="inlineStr">
        <is>
          <t>N/A</t>
        </is>
      </c>
      <c r="U52" t="b">
        <v>1</v>
      </c>
      <c r="V52" t="inlineStr">
        <is>
          <t>Ujwala Ajabe</t>
        </is>
      </c>
      <c r="W52" s="1" t="n">
        <v>44533.50324074074</v>
      </c>
      <c r="X52" t="n">
        <v>422.0</v>
      </c>
      <c r="Y52" t="n">
        <v>42.0</v>
      </c>
      <c r="Z52" t="n">
        <v>0.0</v>
      </c>
      <c r="AA52" t="n">
        <v>42.0</v>
      </c>
      <c r="AB52" t="n">
        <v>0.0</v>
      </c>
      <c r="AC52" t="n">
        <v>14.0</v>
      </c>
      <c r="AD52" t="n">
        <v>14.0</v>
      </c>
      <c r="AE52" t="n">
        <v>0.0</v>
      </c>
      <c r="AF52" t="n">
        <v>0.0</v>
      </c>
      <c r="AG52" t="n">
        <v>0.0</v>
      </c>
      <c r="AH52" t="inlineStr">
        <is>
          <t>Smriti Gauchan</t>
        </is>
      </c>
      <c r="AI52" s="1" t="n">
        <v>44533.50871527778</v>
      </c>
      <c r="AJ52" t="n">
        <v>431.0</v>
      </c>
      <c r="AK52" t="n">
        <v>3.0</v>
      </c>
      <c r="AL52" t="n">
        <v>0.0</v>
      </c>
      <c r="AM52" t="n">
        <v>3.0</v>
      </c>
      <c r="AN52" t="n">
        <v>0.0</v>
      </c>
      <c r="AO52" t="n">
        <v>3.0</v>
      </c>
      <c r="AP52" t="n">
        <v>11.0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WI211211261</t>
        </is>
      </c>
      <c r="B53" t="inlineStr">
        <is>
          <t>DATA_VALIDATION</t>
        </is>
      </c>
      <c r="C53" t="inlineStr">
        <is>
          <t>201330004047</t>
        </is>
      </c>
      <c r="D53" t="inlineStr">
        <is>
          <t>Folder</t>
        </is>
      </c>
      <c r="E53" s="2">
        <f>HYPERLINK("capsilon://?command=openfolder&amp;siteaddress=FAM.docvelocity-na8.net&amp;folderid=FX0A72E1E6-F912-57B1-6EA5-204B5B12153D","FX21123559")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MI2112117935</t>
        </is>
      </c>
      <c r="J53" t="n">
        <v>194.0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44533.499976851854</v>
      </c>
      <c r="P53" s="1" t="n">
        <v>44533.526458333334</v>
      </c>
      <c r="Q53" t="n">
        <v>974.0</v>
      </c>
      <c r="R53" t="n">
        <v>1314.0</v>
      </c>
      <c r="S53" t="b">
        <v>0</v>
      </c>
      <c r="T53" t="inlineStr">
        <is>
          <t>N/A</t>
        </is>
      </c>
      <c r="U53" t="b">
        <v>1</v>
      </c>
      <c r="V53" t="inlineStr">
        <is>
          <t>Sangeeta Kumari</t>
        </is>
      </c>
      <c r="W53" s="1" t="n">
        <v>44533.51644675926</v>
      </c>
      <c r="X53" t="n">
        <v>799.0</v>
      </c>
      <c r="Y53" t="n">
        <v>147.0</v>
      </c>
      <c r="Z53" t="n">
        <v>0.0</v>
      </c>
      <c r="AA53" t="n">
        <v>147.0</v>
      </c>
      <c r="AB53" t="n">
        <v>0.0</v>
      </c>
      <c r="AC53" t="n">
        <v>52.0</v>
      </c>
      <c r="AD53" t="n">
        <v>47.0</v>
      </c>
      <c r="AE53" t="n">
        <v>0.0</v>
      </c>
      <c r="AF53" t="n">
        <v>0.0</v>
      </c>
      <c r="AG53" t="n">
        <v>0.0</v>
      </c>
      <c r="AH53" t="inlineStr">
        <is>
          <t>Vikash Suryakanth Parmar</t>
        </is>
      </c>
      <c r="AI53" s="1" t="n">
        <v>44533.526458333334</v>
      </c>
      <c r="AJ53" t="n">
        <v>483.0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47.0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WI211211283</t>
        </is>
      </c>
      <c r="B54" t="inlineStr">
        <is>
          <t>DATA_VALIDATION</t>
        </is>
      </c>
      <c r="C54" t="inlineStr">
        <is>
          <t>201130012864</t>
        </is>
      </c>
      <c r="D54" t="inlineStr">
        <is>
          <t>Folder</t>
        </is>
      </c>
      <c r="E54" s="2">
        <f>HYPERLINK("capsilon://?command=openfolder&amp;siteaddress=FAM.docvelocity-na8.net&amp;folderid=FX17036014-2758-EF9B-7348-F67737226709","FX2112150")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MI2112118557</t>
        </is>
      </c>
      <c r="J54" t="n">
        <v>442.0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44533.50247685185</v>
      </c>
      <c r="P54" s="1" t="n">
        <v>44533.54662037037</v>
      </c>
      <c r="Q54" t="n">
        <v>989.0</v>
      </c>
      <c r="R54" t="n">
        <v>2825.0</v>
      </c>
      <c r="S54" t="b">
        <v>0</v>
      </c>
      <c r="T54" t="inlineStr">
        <is>
          <t>N/A</t>
        </is>
      </c>
      <c r="U54" t="b">
        <v>1</v>
      </c>
      <c r="V54" t="inlineStr">
        <is>
          <t>Ujwala Ajabe</t>
        </is>
      </c>
      <c r="W54" s="1" t="n">
        <v>44533.52680555556</v>
      </c>
      <c r="X54" t="n">
        <v>1512.0</v>
      </c>
      <c r="Y54" t="n">
        <v>424.0</v>
      </c>
      <c r="Z54" t="n">
        <v>0.0</v>
      </c>
      <c r="AA54" t="n">
        <v>424.0</v>
      </c>
      <c r="AB54" t="n">
        <v>0.0</v>
      </c>
      <c r="AC54" t="n">
        <v>117.0</v>
      </c>
      <c r="AD54" t="n">
        <v>18.0</v>
      </c>
      <c r="AE54" t="n">
        <v>0.0</v>
      </c>
      <c r="AF54" t="n">
        <v>0.0</v>
      </c>
      <c r="AG54" t="n">
        <v>0.0</v>
      </c>
      <c r="AH54" t="inlineStr">
        <is>
          <t>Vikash Suryakanth Parmar</t>
        </is>
      </c>
      <c r="AI54" s="1" t="n">
        <v>44533.54662037037</v>
      </c>
      <c r="AJ54" t="n">
        <v>1097.0</v>
      </c>
      <c r="AK54" t="n">
        <v>3.0</v>
      </c>
      <c r="AL54" t="n">
        <v>0.0</v>
      </c>
      <c r="AM54" t="n">
        <v>3.0</v>
      </c>
      <c r="AN54" t="n">
        <v>0.0</v>
      </c>
      <c r="AO54" t="n">
        <v>3.0</v>
      </c>
      <c r="AP54" t="n">
        <v>15.0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WI211211298</t>
        </is>
      </c>
      <c r="B55" t="inlineStr">
        <is>
          <t>DATA_VALIDATION</t>
        </is>
      </c>
      <c r="C55" t="inlineStr">
        <is>
          <t>201130012864</t>
        </is>
      </c>
      <c r="D55" t="inlineStr">
        <is>
          <t>Folder</t>
        </is>
      </c>
      <c r="E55" s="2">
        <f>HYPERLINK("capsilon://?command=openfolder&amp;siteaddress=FAM.docvelocity-na8.net&amp;folderid=FX17036014-2758-EF9B-7348-F67737226709","FX2112150")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MI2112118579</t>
        </is>
      </c>
      <c r="J55" t="n">
        <v>196.0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44533.50408564815</v>
      </c>
      <c r="P55" s="1" t="n">
        <v>44533.55583333333</v>
      </c>
      <c r="Q55" t="n">
        <v>1766.0</v>
      </c>
      <c r="R55" t="n">
        <v>2705.0</v>
      </c>
      <c r="S55" t="b">
        <v>0</v>
      </c>
      <c r="T55" t="inlineStr">
        <is>
          <t>N/A</t>
        </is>
      </c>
      <c r="U55" t="b">
        <v>1</v>
      </c>
      <c r="V55" t="inlineStr">
        <is>
          <t>Archana Bhujbal</t>
        </is>
      </c>
      <c r="W55" s="1" t="n">
        <v>44533.5265625</v>
      </c>
      <c r="X55" t="n">
        <v>1887.0</v>
      </c>
      <c r="Y55" t="n">
        <v>147.0</v>
      </c>
      <c r="Z55" t="n">
        <v>0.0</v>
      </c>
      <c r="AA55" t="n">
        <v>147.0</v>
      </c>
      <c r="AB55" t="n">
        <v>0.0</v>
      </c>
      <c r="AC55" t="n">
        <v>96.0</v>
      </c>
      <c r="AD55" t="n">
        <v>49.0</v>
      </c>
      <c r="AE55" t="n">
        <v>0.0</v>
      </c>
      <c r="AF55" t="n">
        <v>0.0</v>
      </c>
      <c r="AG55" t="n">
        <v>0.0</v>
      </c>
      <c r="AH55" t="inlineStr">
        <is>
          <t>Vikash Suryakanth Parmar</t>
        </is>
      </c>
      <c r="AI55" s="1" t="n">
        <v>44533.55583333333</v>
      </c>
      <c r="AJ55" t="n">
        <v>796.0</v>
      </c>
      <c r="AK55" t="n">
        <v>3.0</v>
      </c>
      <c r="AL55" t="n">
        <v>0.0</v>
      </c>
      <c r="AM55" t="n">
        <v>3.0</v>
      </c>
      <c r="AN55" t="n">
        <v>0.0</v>
      </c>
      <c r="AO55" t="n">
        <v>3.0</v>
      </c>
      <c r="AP55" t="n">
        <v>46.0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WI211211303</t>
        </is>
      </c>
      <c r="B56" t="inlineStr">
        <is>
          <t>DATA_VALIDATION</t>
        </is>
      </c>
      <c r="C56" t="inlineStr">
        <is>
          <t>201340000457</t>
        </is>
      </c>
      <c r="D56" t="inlineStr">
        <is>
          <t>Folder</t>
        </is>
      </c>
      <c r="E56" s="2">
        <f>HYPERLINK("capsilon://?command=openfolder&amp;siteaddress=FAM.docvelocity-na8.net&amp;folderid=FX75C1B66A-F772-F423-6F49-1F5BEC10BD29","FX211114436")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MI2112119523</t>
        </is>
      </c>
      <c r="J56" t="n">
        <v>196.0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44533.50545138889</v>
      </c>
      <c r="P56" s="1" t="n">
        <v>44533.53391203703</v>
      </c>
      <c r="Q56" t="n">
        <v>1248.0</v>
      </c>
      <c r="R56" t="n">
        <v>1211.0</v>
      </c>
      <c r="S56" t="b">
        <v>0</v>
      </c>
      <c r="T56" t="inlineStr">
        <is>
          <t>N/A</t>
        </is>
      </c>
      <c r="U56" t="b">
        <v>1</v>
      </c>
      <c r="V56" t="inlineStr">
        <is>
          <t>Snehal Sathe</t>
        </is>
      </c>
      <c r="W56" s="1" t="n">
        <v>44533.518055555556</v>
      </c>
      <c r="X56" t="n">
        <v>534.0</v>
      </c>
      <c r="Y56" t="n">
        <v>164.0</v>
      </c>
      <c r="Z56" t="n">
        <v>0.0</v>
      </c>
      <c r="AA56" t="n">
        <v>164.0</v>
      </c>
      <c r="AB56" t="n">
        <v>0.0</v>
      </c>
      <c r="AC56" t="n">
        <v>91.0</v>
      </c>
      <c r="AD56" t="n">
        <v>32.0</v>
      </c>
      <c r="AE56" t="n">
        <v>0.0</v>
      </c>
      <c r="AF56" t="n">
        <v>0.0</v>
      </c>
      <c r="AG56" t="n">
        <v>0.0</v>
      </c>
      <c r="AH56" t="inlineStr">
        <is>
          <t>Vikash Suryakanth Parmar</t>
        </is>
      </c>
      <c r="AI56" s="1" t="n">
        <v>44533.53391203703</v>
      </c>
      <c r="AJ56" t="n">
        <v>643.0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32.0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WI211211356</t>
        </is>
      </c>
      <c r="B57" t="inlineStr">
        <is>
          <t>DATA_VALIDATION</t>
        </is>
      </c>
      <c r="C57" t="inlineStr">
        <is>
          <t>201340000458</t>
        </is>
      </c>
      <c r="D57" t="inlineStr">
        <is>
          <t>Folder</t>
        </is>
      </c>
      <c r="E57" s="2">
        <f>HYPERLINK("capsilon://?command=openfolder&amp;siteaddress=FAM.docvelocity-na8.net&amp;folderid=FX37739979-7E9D-14DC-63DA-9B698C0ABF80","FX211114631")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MI2112123352</t>
        </is>
      </c>
      <c r="J57" t="n">
        <v>30.0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44533.512777777774</v>
      </c>
      <c r="P57" s="1" t="n">
        <v>44533.55201388889</v>
      </c>
      <c r="Q57" t="n">
        <v>3094.0</v>
      </c>
      <c r="R57" t="n">
        <v>296.0</v>
      </c>
      <c r="S57" t="b">
        <v>0</v>
      </c>
      <c r="T57" t="inlineStr">
        <is>
          <t>N/A</t>
        </is>
      </c>
      <c r="U57" t="b">
        <v>0</v>
      </c>
      <c r="V57" t="inlineStr">
        <is>
          <t>Snehal Sathe</t>
        </is>
      </c>
      <c r="W57" s="1" t="n">
        <v>44533.51957175926</v>
      </c>
      <c r="X57" t="n">
        <v>130.0</v>
      </c>
      <c r="Y57" t="n">
        <v>9.0</v>
      </c>
      <c r="Z57" t="n">
        <v>0.0</v>
      </c>
      <c r="AA57" t="n">
        <v>9.0</v>
      </c>
      <c r="AB57" t="n">
        <v>0.0</v>
      </c>
      <c r="AC57" t="n">
        <v>9.0</v>
      </c>
      <c r="AD57" t="n">
        <v>21.0</v>
      </c>
      <c r="AE57" t="n">
        <v>0.0</v>
      </c>
      <c r="AF57" t="n">
        <v>0.0</v>
      </c>
      <c r="AG57" t="n">
        <v>0.0</v>
      </c>
      <c r="AH57" t="inlineStr">
        <is>
          <t>Smriti Gauchan</t>
        </is>
      </c>
      <c r="AI57" s="1" t="n">
        <v>44533.55201388889</v>
      </c>
      <c r="AJ57" t="n">
        <v>166.0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21.0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WI21121149</t>
        </is>
      </c>
      <c r="B58" t="inlineStr">
        <is>
          <t>DATA_VALIDATION</t>
        </is>
      </c>
      <c r="C58" t="inlineStr">
        <is>
          <t>201308007718</t>
        </is>
      </c>
      <c r="D58" t="inlineStr">
        <is>
          <t>Folder</t>
        </is>
      </c>
      <c r="E58" s="2">
        <f>HYPERLINK("capsilon://?command=openfolder&amp;siteaddress=FAM.docvelocity-na8.net&amp;folderid=FX63761464-F011-CC45-456A-FD4FB7F15B67","FX21113352")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MI211211827</t>
        </is>
      </c>
      <c r="J58" t="n">
        <v>76.0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44531.4</v>
      </c>
      <c r="P58" s="1" t="n">
        <v>44531.51212962963</v>
      </c>
      <c r="Q58" t="n">
        <v>8697.0</v>
      </c>
      <c r="R58" t="n">
        <v>991.0</v>
      </c>
      <c r="S58" t="b">
        <v>0</v>
      </c>
      <c r="T58" t="inlineStr">
        <is>
          <t>N/A</t>
        </is>
      </c>
      <c r="U58" t="b">
        <v>1</v>
      </c>
      <c r="V58" t="inlineStr">
        <is>
          <t>Aditya Tade</t>
        </is>
      </c>
      <c r="W58" s="1" t="n">
        <v>44531.40489583334</v>
      </c>
      <c r="X58" t="n">
        <v>327.0</v>
      </c>
      <c r="Y58" t="n">
        <v>74.0</v>
      </c>
      <c r="Z58" t="n">
        <v>0.0</v>
      </c>
      <c r="AA58" t="n">
        <v>74.0</v>
      </c>
      <c r="AB58" t="n">
        <v>0.0</v>
      </c>
      <c r="AC58" t="n">
        <v>29.0</v>
      </c>
      <c r="AD58" t="n">
        <v>2.0</v>
      </c>
      <c r="AE58" t="n">
        <v>0.0</v>
      </c>
      <c r="AF58" t="n">
        <v>0.0</v>
      </c>
      <c r="AG58" t="n">
        <v>0.0</v>
      </c>
      <c r="AH58" t="inlineStr">
        <is>
          <t>Smriti Gauchan</t>
        </is>
      </c>
      <c r="AI58" s="1" t="n">
        <v>44531.51212962963</v>
      </c>
      <c r="AJ58" t="n">
        <v>612.0</v>
      </c>
      <c r="AK58" t="n">
        <v>1.0</v>
      </c>
      <c r="AL58" t="n">
        <v>0.0</v>
      </c>
      <c r="AM58" t="n">
        <v>1.0</v>
      </c>
      <c r="AN58" t="n">
        <v>0.0</v>
      </c>
      <c r="AO58" t="n">
        <v>1.0</v>
      </c>
      <c r="AP58" t="n">
        <v>1.0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WI211211499</t>
        </is>
      </c>
      <c r="B59" t="inlineStr">
        <is>
          <t>DATA_VALIDATION</t>
        </is>
      </c>
      <c r="C59" t="inlineStr">
        <is>
          <t>201130012863</t>
        </is>
      </c>
      <c r="D59" t="inlineStr">
        <is>
          <t>Folder</t>
        </is>
      </c>
      <c r="E59" s="2">
        <f>HYPERLINK("capsilon://?command=openfolder&amp;siteaddress=FAM.docvelocity-na8.net&amp;folderid=FXE1279196-4D64-E57F-E838-9F3D8E354820","FX2112128")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MI2112124758</t>
        </is>
      </c>
      <c r="J59" t="n">
        <v>95.0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44533.5265625</v>
      </c>
      <c r="P59" s="1" t="n">
        <v>44533.61791666667</v>
      </c>
      <c r="Q59" t="n">
        <v>7653.0</v>
      </c>
      <c r="R59" t="n">
        <v>240.0</v>
      </c>
      <c r="S59" t="b">
        <v>0</v>
      </c>
      <c r="T59" t="inlineStr">
        <is>
          <t>N/A</t>
        </is>
      </c>
      <c r="U59" t="b">
        <v>0</v>
      </c>
      <c r="V59" t="inlineStr">
        <is>
          <t>Sumit Jarhad</t>
        </is>
      </c>
      <c r="W59" s="1" t="n">
        <v>44533.61791666667</v>
      </c>
      <c r="X59" t="n">
        <v>110.0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95.0</v>
      </c>
      <c r="AE59" t="n">
        <v>83.0</v>
      </c>
      <c r="AF59" t="n">
        <v>0.0</v>
      </c>
      <c r="AG59" t="n">
        <v>3.0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WI211211892</t>
        </is>
      </c>
      <c r="B60" t="inlineStr">
        <is>
          <t>DATA_VALIDATION</t>
        </is>
      </c>
      <c r="C60" t="inlineStr">
        <is>
          <t>201308007784</t>
        </is>
      </c>
      <c r="D60" t="inlineStr">
        <is>
          <t>Folder</t>
        </is>
      </c>
      <c r="E60" s="2">
        <f>HYPERLINK("capsilon://?command=openfolder&amp;siteaddress=FAM.docvelocity-na8.net&amp;folderid=FXBE3AD05D-D0B0-1515-054A-30FF2CE823A2","FX21117608")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MI2112127649</t>
        </is>
      </c>
      <c r="J60" t="n">
        <v>38.0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44533.551354166666</v>
      </c>
      <c r="P60" s="1" t="n">
        <v>44533.55359953704</v>
      </c>
      <c r="Q60" t="n">
        <v>73.0</v>
      </c>
      <c r="R60" t="n">
        <v>121.0</v>
      </c>
      <c r="S60" t="b">
        <v>0</v>
      </c>
      <c r="T60" t="inlineStr">
        <is>
          <t>N/A</t>
        </is>
      </c>
      <c r="U60" t="b">
        <v>0</v>
      </c>
      <c r="V60" t="inlineStr">
        <is>
          <t>Archana Bhujbal</t>
        </is>
      </c>
      <c r="W60" s="1" t="n">
        <v>44533.5525462963</v>
      </c>
      <c r="X60" t="n">
        <v>54.0</v>
      </c>
      <c r="Y60" t="n">
        <v>0.0</v>
      </c>
      <c r="Z60" t="n">
        <v>0.0</v>
      </c>
      <c r="AA60" t="n">
        <v>0.0</v>
      </c>
      <c r="AB60" t="n">
        <v>37.0</v>
      </c>
      <c r="AC60" t="n">
        <v>0.0</v>
      </c>
      <c r="AD60" t="n">
        <v>38.0</v>
      </c>
      <c r="AE60" t="n">
        <v>0.0</v>
      </c>
      <c r="AF60" t="n">
        <v>0.0</v>
      </c>
      <c r="AG60" t="n">
        <v>0.0</v>
      </c>
      <c r="AH60" t="inlineStr">
        <is>
          <t>Smriti Gauchan</t>
        </is>
      </c>
      <c r="AI60" s="1" t="n">
        <v>44533.55359953704</v>
      </c>
      <c r="AJ60" t="n">
        <v>54.0</v>
      </c>
      <c r="AK60" t="n">
        <v>0.0</v>
      </c>
      <c r="AL60" t="n">
        <v>0.0</v>
      </c>
      <c r="AM60" t="n">
        <v>0.0</v>
      </c>
      <c r="AN60" t="n">
        <v>37.0</v>
      </c>
      <c r="AO60" t="n">
        <v>0.0</v>
      </c>
      <c r="AP60" t="n">
        <v>38.0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WI211211941</t>
        </is>
      </c>
      <c r="B61" t="inlineStr">
        <is>
          <t>DATA_VALIDATION</t>
        </is>
      </c>
      <c r="C61" t="inlineStr">
        <is>
          <t>201300020045</t>
        </is>
      </c>
      <c r="D61" t="inlineStr">
        <is>
          <t>Folder</t>
        </is>
      </c>
      <c r="E61" s="2">
        <f>HYPERLINK("capsilon://?command=openfolder&amp;siteaddress=FAM.docvelocity-na8.net&amp;folderid=FXE7364523-E869-5406-5661-CA9AB050E41C","FX21123411")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MI2112128155</t>
        </is>
      </c>
      <c r="J61" t="n">
        <v>166.0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44533.556875</v>
      </c>
      <c r="P61" s="1" t="n">
        <v>44533.593981481485</v>
      </c>
      <c r="Q61" t="n">
        <v>2082.0</v>
      </c>
      <c r="R61" t="n">
        <v>1124.0</v>
      </c>
      <c r="S61" t="b">
        <v>0</v>
      </c>
      <c r="T61" t="inlineStr">
        <is>
          <t>N/A</t>
        </is>
      </c>
      <c r="U61" t="b">
        <v>0</v>
      </c>
      <c r="V61" t="inlineStr">
        <is>
          <t>Archana Bhujbal</t>
        </is>
      </c>
      <c r="W61" s="1" t="n">
        <v>44533.566828703704</v>
      </c>
      <c r="X61" t="n">
        <v>749.0</v>
      </c>
      <c r="Y61" t="n">
        <v>131.0</v>
      </c>
      <c r="Z61" t="n">
        <v>0.0</v>
      </c>
      <c r="AA61" t="n">
        <v>131.0</v>
      </c>
      <c r="AB61" t="n">
        <v>0.0</v>
      </c>
      <c r="AC61" t="n">
        <v>42.0</v>
      </c>
      <c r="AD61" t="n">
        <v>35.0</v>
      </c>
      <c r="AE61" t="n">
        <v>0.0</v>
      </c>
      <c r="AF61" t="n">
        <v>0.0</v>
      </c>
      <c r="AG61" t="n">
        <v>0.0</v>
      </c>
      <c r="AH61" t="inlineStr">
        <is>
          <t>Vikash Suryakanth Parmar</t>
        </is>
      </c>
      <c r="AI61" s="1" t="n">
        <v>44533.593981481485</v>
      </c>
      <c r="AJ61" t="n">
        <v>359.0</v>
      </c>
      <c r="AK61" t="n">
        <v>1.0</v>
      </c>
      <c r="AL61" t="n">
        <v>0.0</v>
      </c>
      <c r="AM61" t="n">
        <v>1.0</v>
      </c>
      <c r="AN61" t="n">
        <v>0.0</v>
      </c>
      <c r="AO61" t="n">
        <v>1.0</v>
      </c>
      <c r="AP61" t="n">
        <v>34.0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WI211211952</t>
        </is>
      </c>
      <c r="B62" t="inlineStr">
        <is>
          <t>DATA_VALIDATION</t>
        </is>
      </c>
      <c r="C62" t="inlineStr">
        <is>
          <t>201110012199</t>
        </is>
      </c>
      <c r="D62" t="inlineStr">
        <is>
          <t>Folder</t>
        </is>
      </c>
      <c r="E62" s="2">
        <f>HYPERLINK("capsilon://?command=openfolder&amp;siteaddress=FAM.docvelocity-na8.net&amp;folderid=FXD11F09C4-713C-771C-5BB3-D9EA614CC658","FX211112097")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MI2112128038</t>
        </is>
      </c>
      <c r="J62" t="n">
        <v>241.0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1.0</v>
      </c>
      <c r="O62" s="1" t="n">
        <v>44533.55787037037</v>
      </c>
      <c r="P62" s="1" t="n">
        <v>44533.62063657407</v>
      </c>
      <c r="Q62" t="n">
        <v>5022.0</v>
      </c>
      <c r="R62" t="n">
        <v>401.0</v>
      </c>
      <c r="S62" t="b">
        <v>0</v>
      </c>
      <c r="T62" t="inlineStr">
        <is>
          <t>N/A</t>
        </is>
      </c>
      <c r="U62" t="b">
        <v>0</v>
      </c>
      <c r="V62" t="inlineStr">
        <is>
          <t>Sumit Jarhad</t>
        </is>
      </c>
      <c r="W62" s="1" t="n">
        <v>44533.62063657407</v>
      </c>
      <c r="X62" t="n">
        <v>206.0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241.0</v>
      </c>
      <c r="AE62" t="n">
        <v>217.0</v>
      </c>
      <c r="AF62" t="n">
        <v>0.0</v>
      </c>
      <c r="AG62" t="n">
        <v>8.0</v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WI211211953</t>
        </is>
      </c>
      <c r="B63" t="inlineStr">
        <is>
          <t>DATA_VALIDATION</t>
        </is>
      </c>
      <c r="C63" t="inlineStr">
        <is>
          <t>201300020045</t>
        </is>
      </c>
      <c r="D63" t="inlineStr">
        <is>
          <t>Folder</t>
        </is>
      </c>
      <c r="E63" s="2">
        <f>HYPERLINK("capsilon://?command=openfolder&amp;siteaddress=FAM.docvelocity-na8.net&amp;folderid=FXE7364523-E869-5406-5661-CA9AB050E41C","FX21123411")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MI2112128317</t>
        </is>
      </c>
      <c r="J63" t="n">
        <v>28.0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44533.558125</v>
      </c>
      <c r="P63" s="1" t="n">
        <v>44533.59577546296</v>
      </c>
      <c r="Q63" t="n">
        <v>1843.0</v>
      </c>
      <c r="R63" t="n">
        <v>1410.0</v>
      </c>
      <c r="S63" t="b">
        <v>0</v>
      </c>
      <c r="T63" t="inlineStr">
        <is>
          <t>N/A</t>
        </is>
      </c>
      <c r="U63" t="b">
        <v>0</v>
      </c>
      <c r="V63" t="inlineStr">
        <is>
          <t>Snehal Sathe</t>
        </is>
      </c>
      <c r="W63" s="1" t="n">
        <v>44533.57394675926</v>
      </c>
      <c r="X63" t="n">
        <v>1256.0</v>
      </c>
      <c r="Y63" t="n">
        <v>21.0</v>
      </c>
      <c r="Z63" t="n">
        <v>0.0</v>
      </c>
      <c r="AA63" t="n">
        <v>21.0</v>
      </c>
      <c r="AB63" t="n">
        <v>0.0</v>
      </c>
      <c r="AC63" t="n">
        <v>4.0</v>
      </c>
      <c r="AD63" t="n">
        <v>7.0</v>
      </c>
      <c r="AE63" t="n">
        <v>0.0</v>
      </c>
      <c r="AF63" t="n">
        <v>0.0</v>
      </c>
      <c r="AG63" t="n">
        <v>0.0</v>
      </c>
      <c r="AH63" t="inlineStr">
        <is>
          <t>Vikash Suryakanth Parmar</t>
        </is>
      </c>
      <c r="AI63" s="1" t="n">
        <v>44533.59577546296</v>
      </c>
      <c r="AJ63" t="n">
        <v>154.0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WI211211955</t>
        </is>
      </c>
      <c r="B64" t="inlineStr">
        <is>
          <t>DATA_VALIDATION</t>
        </is>
      </c>
      <c r="C64" t="inlineStr">
        <is>
          <t>201300020045</t>
        </is>
      </c>
      <c r="D64" t="inlineStr">
        <is>
          <t>Folder</t>
        </is>
      </c>
      <c r="E64" s="2">
        <f>HYPERLINK("capsilon://?command=openfolder&amp;siteaddress=FAM.docvelocity-na8.net&amp;folderid=FXE7364523-E869-5406-5661-CA9AB050E41C","FX21123411")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MI2112128173</t>
        </is>
      </c>
      <c r="J64" t="n">
        <v>176.0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44533.55829861111</v>
      </c>
      <c r="P64" s="1" t="n">
        <v>44533.60019675926</v>
      </c>
      <c r="Q64" t="n">
        <v>2732.0</v>
      </c>
      <c r="R64" t="n">
        <v>888.0</v>
      </c>
      <c r="S64" t="b">
        <v>0</v>
      </c>
      <c r="T64" t="inlineStr">
        <is>
          <t>N/A</t>
        </is>
      </c>
      <c r="U64" t="b">
        <v>0</v>
      </c>
      <c r="V64" t="inlineStr">
        <is>
          <t>Poonam Patil</t>
        </is>
      </c>
      <c r="W64" s="1" t="n">
        <v>44533.56989583333</v>
      </c>
      <c r="X64" t="n">
        <v>507.0</v>
      </c>
      <c r="Y64" t="n">
        <v>141.0</v>
      </c>
      <c r="Z64" t="n">
        <v>0.0</v>
      </c>
      <c r="AA64" t="n">
        <v>141.0</v>
      </c>
      <c r="AB64" t="n">
        <v>0.0</v>
      </c>
      <c r="AC64" t="n">
        <v>38.0</v>
      </c>
      <c r="AD64" t="n">
        <v>35.0</v>
      </c>
      <c r="AE64" t="n">
        <v>0.0</v>
      </c>
      <c r="AF64" t="n">
        <v>0.0</v>
      </c>
      <c r="AG64" t="n">
        <v>0.0</v>
      </c>
      <c r="AH64" t="inlineStr">
        <is>
          <t>Vikash Suryakanth Parmar</t>
        </is>
      </c>
      <c r="AI64" s="1" t="n">
        <v>44533.60019675926</v>
      </c>
      <c r="AJ64" t="n">
        <v>381.0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35.0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WI211211966</t>
        </is>
      </c>
      <c r="B65" t="inlineStr">
        <is>
          <t>DATA_VALIDATION</t>
        </is>
      </c>
      <c r="C65" t="inlineStr">
        <is>
          <t>201308007870</t>
        </is>
      </c>
      <c r="D65" t="inlineStr">
        <is>
          <t>Folder</t>
        </is>
      </c>
      <c r="E65" s="2">
        <f>HYPERLINK("capsilon://?command=openfolder&amp;siteaddress=FAM.docvelocity-na8.net&amp;folderid=FX9C81B123-408B-A760-BB55-B10EBFDFA415","FX211114280")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MI2112128549</t>
        </is>
      </c>
      <c r="J65" t="n">
        <v>81.0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44533.559375</v>
      </c>
      <c r="P65" s="1" t="n">
        <v>44533.603738425925</v>
      </c>
      <c r="Q65" t="n">
        <v>3143.0</v>
      </c>
      <c r="R65" t="n">
        <v>690.0</v>
      </c>
      <c r="S65" t="b">
        <v>0</v>
      </c>
      <c r="T65" t="inlineStr">
        <is>
          <t>N/A</t>
        </is>
      </c>
      <c r="U65" t="b">
        <v>0</v>
      </c>
      <c r="V65" t="inlineStr">
        <is>
          <t>Archana Bhujbal</t>
        </is>
      </c>
      <c r="W65" s="1" t="n">
        <v>44533.57162037037</v>
      </c>
      <c r="X65" t="n">
        <v>385.0</v>
      </c>
      <c r="Y65" t="n">
        <v>59.0</v>
      </c>
      <c r="Z65" t="n">
        <v>0.0</v>
      </c>
      <c r="AA65" t="n">
        <v>59.0</v>
      </c>
      <c r="AB65" t="n">
        <v>0.0</v>
      </c>
      <c r="AC65" t="n">
        <v>31.0</v>
      </c>
      <c r="AD65" t="n">
        <v>22.0</v>
      </c>
      <c r="AE65" t="n">
        <v>0.0</v>
      </c>
      <c r="AF65" t="n">
        <v>0.0</v>
      </c>
      <c r="AG65" t="n">
        <v>0.0</v>
      </c>
      <c r="AH65" t="inlineStr">
        <is>
          <t>Vikash Suryakanth Parmar</t>
        </is>
      </c>
      <c r="AI65" s="1" t="n">
        <v>44533.603738425925</v>
      </c>
      <c r="AJ65" t="n">
        <v>305.0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22.0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WI211212068</t>
        </is>
      </c>
      <c r="B66" t="inlineStr">
        <is>
          <t>DATA_VALIDATION</t>
        </is>
      </c>
      <c r="C66" t="inlineStr">
        <is>
          <t>201130012882</t>
        </is>
      </c>
      <c r="D66" t="inlineStr">
        <is>
          <t>Folder</t>
        </is>
      </c>
      <c r="E66" s="2">
        <f>HYPERLINK("capsilon://?command=openfolder&amp;siteaddress=FAM.docvelocity-na8.net&amp;folderid=FXFE89AEF2-76DD-0304-E327-ED827DF9ABDD","FX21123394")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MI2112129469</t>
        </is>
      </c>
      <c r="J66" t="n">
        <v>60.0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44533.56783564815</v>
      </c>
      <c r="P66" s="1" t="n">
        <v>44533.63033564815</v>
      </c>
      <c r="Q66" t="n">
        <v>4817.0</v>
      </c>
      <c r="R66" t="n">
        <v>583.0</v>
      </c>
      <c r="S66" t="b">
        <v>0</v>
      </c>
      <c r="T66" t="inlineStr">
        <is>
          <t>N/A</t>
        </is>
      </c>
      <c r="U66" t="b">
        <v>0</v>
      </c>
      <c r="V66" t="inlineStr">
        <is>
          <t>Sumit Jarhad</t>
        </is>
      </c>
      <c r="W66" s="1" t="n">
        <v>44533.63033564815</v>
      </c>
      <c r="X66" t="n">
        <v>363.0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60.0</v>
      </c>
      <c r="AE66" t="n">
        <v>48.0</v>
      </c>
      <c r="AF66" t="n">
        <v>0.0</v>
      </c>
      <c r="AG66" t="n">
        <v>4.0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WI211212079</t>
        </is>
      </c>
      <c r="B67" t="inlineStr">
        <is>
          <t>DATA_VALIDATION</t>
        </is>
      </c>
      <c r="C67" t="inlineStr">
        <is>
          <t>201300020051</t>
        </is>
      </c>
      <c r="D67" t="inlineStr">
        <is>
          <t>Folder</t>
        </is>
      </c>
      <c r="E67" s="2">
        <f>HYPERLINK("capsilon://?command=openfolder&amp;siteaddress=FAM.docvelocity-na8.net&amp;folderid=FXE587934A-E9D4-53A2-A0C8-995C6DAC624D","FX21123486")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MI2112129640</t>
        </is>
      </c>
      <c r="J67" t="n">
        <v>157.0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1.0</v>
      </c>
      <c r="O67" s="1" t="n">
        <v>44533.56978009259</v>
      </c>
      <c r="P67" s="1" t="n">
        <v>44533.632361111115</v>
      </c>
      <c r="Q67" t="n">
        <v>5069.0</v>
      </c>
      <c r="R67" t="n">
        <v>338.0</v>
      </c>
      <c r="S67" t="b">
        <v>0</v>
      </c>
      <c r="T67" t="inlineStr">
        <is>
          <t>N/A</t>
        </is>
      </c>
      <c r="U67" t="b">
        <v>0</v>
      </c>
      <c r="V67" t="inlineStr">
        <is>
          <t>Sumit Jarhad</t>
        </is>
      </c>
      <c r="W67" s="1" t="n">
        <v>44533.632361111115</v>
      </c>
      <c r="X67" t="n">
        <v>174.0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157.0</v>
      </c>
      <c r="AE67" t="n">
        <v>140.0</v>
      </c>
      <c r="AF67" t="n">
        <v>0.0</v>
      </c>
      <c r="AG67" t="n">
        <v>4.0</v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N/A</t>
        </is>
      </c>
      <c r="AP67" t="inlineStr">
        <is>
          <t>N/A</t>
        </is>
      </c>
      <c r="AQ67" t="inlineStr">
        <is>
          <t>N/A</t>
        </is>
      </c>
      <c r="AR67" t="inlineStr">
        <is>
          <t>N/A</t>
        </is>
      </c>
      <c r="AS67" t="inlineStr">
        <is>
          <t>N/A</t>
        </is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WI211212088</t>
        </is>
      </c>
      <c r="B68" t="inlineStr">
        <is>
          <t>DATA_VALIDATION</t>
        </is>
      </c>
      <c r="C68" t="inlineStr">
        <is>
          <t>201300020052</t>
        </is>
      </c>
      <c r="D68" t="inlineStr">
        <is>
          <t>Folder</t>
        </is>
      </c>
      <c r="E68" s="2">
        <f>HYPERLINK("capsilon://?command=openfolder&amp;siteaddress=FAM.docvelocity-na8.net&amp;folderid=FXC21DEF09-0EC3-F6DC-4AA4-AC190A748C49","FX21123519")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MI2112129680</t>
        </is>
      </c>
      <c r="J68" t="n">
        <v>60.0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44533.57084490741</v>
      </c>
      <c r="P68" s="1" t="n">
        <v>44533.63494212963</v>
      </c>
      <c r="Q68" t="n">
        <v>5258.0</v>
      </c>
      <c r="R68" t="n">
        <v>280.0</v>
      </c>
      <c r="S68" t="b">
        <v>0</v>
      </c>
      <c r="T68" t="inlineStr">
        <is>
          <t>N/A</t>
        </is>
      </c>
      <c r="U68" t="b">
        <v>0</v>
      </c>
      <c r="V68" t="inlineStr">
        <is>
          <t>Sumit Jarhad</t>
        </is>
      </c>
      <c r="W68" s="1" t="n">
        <v>44533.63494212963</v>
      </c>
      <c r="X68" t="n">
        <v>199.0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60.0</v>
      </c>
      <c r="AE68" t="n">
        <v>48.0</v>
      </c>
      <c r="AF68" t="n">
        <v>0.0</v>
      </c>
      <c r="AG68" t="n">
        <v>4.0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WI211212090</t>
        </is>
      </c>
      <c r="B69" t="inlineStr">
        <is>
          <t>DATA_VALIDATION</t>
        </is>
      </c>
      <c r="C69" t="inlineStr">
        <is>
          <t>201110012198</t>
        </is>
      </c>
      <c r="D69" t="inlineStr">
        <is>
          <t>Folder</t>
        </is>
      </c>
      <c r="E69" s="2">
        <f>HYPERLINK("capsilon://?command=openfolder&amp;siteaddress=FAM.docvelocity-na8.net&amp;folderid=FXC10CA86B-789E-4B87-EBE9-CA8E4064D0F0","FX211112054")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MI2112129809</t>
        </is>
      </c>
      <c r="J69" t="n">
        <v>49.0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44533.57129629629</v>
      </c>
      <c r="P69" s="1" t="n">
        <v>44533.60675925926</v>
      </c>
      <c r="Q69" t="n">
        <v>2377.0</v>
      </c>
      <c r="R69" t="n">
        <v>687.0</v>
      </c>
      <c r="S69" t="b">
        <v>0</v>
      </c>
      <c r="T69" t="inlineStr">
        <is>
          <t>N/A</t>
        </is>
      </c>
      <c r="U69" t="b">
        <v>0</v>
      </c>
      <c r="V69" t="inlineStr">
        <is>
          <t>Poonam Patil</t>
        </is>
      </c>
      <c r="W69" s="1" t="n">
        <v>44533.57444444444</v>
      </c>
      <c r="X69" t="n">
        <v>229.0</v>
      </c>
      <c r="Y69" t="n">
        <v>44.0</v>
      </c>
      <c r="Z69" t="n">
        <v>0.0</v>
      </c>
      <c r="AA69" t="n">
        <v>44.0</v>
      </c>
      <c r="AB69" t="n">
        <v>0.0</v>
      </c>
      <c r="AC69" t="n">
        <v>12.0</v>
      </c>
      <c r="AD69" t="n">
        <v>5.0</v>
      </c>
      <c r="AE69" t="n">
        <v>0.0</v>
      </c>
      <c r="AF69" t="n">
        <v>0.0</v>
      </c>
      <c r="AG69" t="n">
        <v>0.0</v>
      </c>
      <c r="AH69" t="inlineStr">
        <is>
          <t>Rohit Mawal</t>
        </is>
      </c>
      <c r="AI69" s="1" t="n">
        <v>44533.60675925926</v>
      </c>
      <c r="AJ69" t="n">
        <v>458.0</v>
      </c>
      <c r="AK69" t="n">
        <v>1.0</v>
      </c>
      <c r="AL69" t="n">
        <v>0.0</v>
      </c>
      <c r="AM69" t="n">
        <v>1.0</v>
      </c>
      <c r="AN69" t="n">
        <v>0.0</v>
      </c>
      <c r="AO69" t="n">
        <v>1.0</v>
      </c>
      <c r="AP69" t="n">
        <v>4.0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WI211212139</t>
        </is>
      </c>
      <c r="B70" t="inlineStr">
        <is>
          <t>DATA_VALIDATION</t>
        </is>
      </c>
      <c r="C70" t="inlineStr">
        <is>
          <t>201130012867</t>
        </is>
      </c>
      <c r="D70" t="inlineStr">
        <is>
          <t>Folder</t>
        </is>
      </c>
      <c r="E70" s="2">
        <f>HYPERLINK("capsilon://?command=openfolder&amp;siteaddress=FAM.docvelocity-na8.net&amp;folderid=FXC7AD1DAB-1C13-8474-3FAA-823C016671EA","FX2112194")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MI2112130710</t>
        </is>
      </c>
      <c r="J70" t="n">
        <v>28.0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44533.57913194445</v>
      </c>
      <c r="P70" s="1" t="n">
        <v>44533.60490740741</v>
      </c>
      <c r="Q70" t="n">
        <v>2040.0</v>
      </c>
      <c r="R70" t="n">
        <v>187.0</v>
      </c>
      <c r="S70" t="b">
        <v>0</v>
      </c>
      <c r="T70" t="inlineStr">
        <is>
          <t>N/A</t>
        </is>
      </c>
      <c r="U70" t="b">
        <v>0</v>
      </c>
      <c r="V70" t="inlineStr">
        <is>
          <t>Poonam Patil</t>
        </is>
      </c>
      <c r="W70" s="1" t="n">
        <v>44533.580879629626</v>
      </c>
      <c r="X70" t="n">
        <v>87.0</v>
      </c>
      <c r="Y70" t="n">
        <v>21.0</v>
      </c>
      <c r="Z70" t="n">
        <v>0.0</v>
      </c>
      <c r="AA70" t="n">
        <v>21.0</v>
      </c>
      <c r="AB70" t="n">
        <v>0.0</v>
      </c>
      <c r="AC70" t="n">
        <v>2.0</v>
      </c>
      <c r="AD70" t="n">
        <v>7.0</v>
      </c>
      <c r="AE70" t="n">
        <v>0.0</v>
      </c>
      <c r="AF70" t="n">
        <v>0.0</v>
      </c>
      <c r="AG70" t="n">
        <v>0.0</v>
      </c>
      <c r="AH70" t="inlineStr">
        <is>
          <t>Vikash Suryakanth Parmar</t>
        </is>
      </c>
      <c r="AI70" s="1" t="n">
        <v>44533.60490740741</v>
      </c>
      <c r="AJ70" t="n">
        <v>100.0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7.0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WI211212146</t>
        </is>
      </c>
      <c r="B71" t="inlineStr">
        <is>
          <t>DATA_VALIDATION</t>
        </is>
      </c>
      <c r="C71" t="inlineStr">
        <is>
          <t>201300020015</t>
        </is>
      </c>
      <c r="D71" t="inlineStr">
        <is>
          <t>Folder</t>
        </is>
      </c>
      <c r="E71" s="2">
        <f>HYPERLINK("capsilon://?command=openfolder&amp;siteaddress=FAM.docvelocity-na8.net&amp;folderid=FX88E069A7-92F3-8799-2E4F-FCCF053D40F4","FX2112219")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MI2112130844</t>
        </is>
      </c>
      <c r="J71" t="n">
        <v>32.0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44533.5808912037</v>
      </c>
      <c r="P71" s="1" t="n">
        <v>44533.605104166665</v>
      </c>
      <c r="Q71" t="n">
        <v>1886.0</v>
      </c>
      <c r="R71" t="n">
        <v>206.0</v>
      </c>
      <c r="S71" t="b">
        <v>0</v>
      </c>
      <c r="T71" t="inlineStr">
        <is>
          <t>N/A</t>
        </is>
      </c>
      <c r="U71" t="b">
        <v>0</v>
      </c>
      <c r="V71" t="inlineStr">
        <is>
          <t>Sanjay Kharade</t>
        </is>
      </c>
      <c r="W71" s="1" t="n">
        <v>44533.583657407406</v>
      </c>
      <c r="X71" t="n">
        <v>172.0</v>
      </c>
      <c r="Y71" t="n">
        <v>0.0</v>
      </c>
      <c r="Z71" t="n">
        <v>0.0</v>
      </c>
      <c r="AA71" t="n">
        <v>0.0</v>
      </c>
      <c r="AB71" t="n">
        <v>27.0</v>
      </c>
      <c r="AC71" t="n">
        <v>0.0</v>
      </c>
      <c r="AD71" t="n">
        <v>32.0</v>
      </c>
      <c r="AE71" t="n">
        <v>0.0</v>
      </c>
      <c r="AF71" t="n">
        <v>0.0</v>
      </c>
      <c r="AG71" t="n">
        <v>0.0</v>
      </c>
      <c r="AH71" t="inlineStr">
        <is>
          <t>Vikash Suryakanth Parmar</t>
        </is>
      </c>
      <c r="AI71" s="1" t="n">
        <v>44533.605104166665</v>
      </c>
      <c r="AJ71" t="n">
        <v>16.0</v>
      </c>
      <c r="AK71" t="n">
        <v>0.0</v>
      </c>
      <c r="AL71" t="n">
        <v>0.0</v>
      </c>
      <c r="AM71" t="n">
        <v>0.0</v>
      </c>
      <c r="AN71" t="n">
        <v>27.0</v>
      </c>
      <c r="AO71" t="n">
        <v>0.0</v>
      </c>
      <c r="AP71" t="n">
        <v>32.0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WI211212158</t>
        </is>
      </c>
      <c r="B72" t="inlineStr">
        <is>
          <t>DATA_VALIDATION</t>
        </is>
      </c>
      <c r="C72" t="inlineStr">
        <is>
          <t>201300020015</t>
        </is>
      </c>
      <c r="D72" t="inlineStr">
        <is>
          <t>Folder</t>
        </is>
      </c>
      <c r="E72" s="2">
        <f>HYPERLINK("capsilon://?command=openfolder&amp;siteaddress=FAM.docvelocity-na8.net&amp;folderid=FX88E069A7-92F3-8799-2E4F-FCCF053D40F4","FX2112219")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MI2112130936</t>
        </is>
      </c>
      <c r="J72" t="n">
        <v>69.0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1.0</v>
      </c>
      <c r="O72" s="1" t="n">
        <v>44533.58206018519</v>
      </c>
      <c r="P72" s="1" t="n">
        <v>44533.63501157407</v>
      </c>
      <c r="Q72" t="n">
        <v>4309.0</v>
      </c>
      <c r="R72" t="n">
        <v>266.0</v>
      </c>
      <c r="S72" t="b">
        <v>0</v>
      </c>
      <c r="T72" t="inlineStr">
        <is>
          <t>N/A</t>
        </is>
      </c>
      <c r="U72" t="b">
        <v>0</v>
      </c>
      <c r="V72" t="inlineStr">
        <is>
          <t>Amruta Erande</t>
        </is>
      </c>
      <c r="W72" s="1" t="n">
        <v>44533.63501157407</v>
      </c>
      <c r="X72" t="n">
        <v>165.0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69.0</v>
      </c>
      <c r="AE72" t="n">
        <v>57.0</v>
      </c>
      <c r="AF72" t="n">
        <v>0.0</v>
      </c>
      <c r="AG72" t="n">
        <v>3.0</v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WI21121217</t>
        </is>
      </c>
      <c r="B73" t="inlineStr">
        <is>
          <t>DATA_VALIDATION</t>
        </is>
      </c>
      <c r="C73" t="inlineStr">
        <is>
          <t>201308007707</t>
        </is>
      </c>
      <c r="D73" t="inlineStr">
        <is>
          <t>Folder</t>
        </is>
      </c>
      <c r="E73" s="2">
        <f>HYPERLINK("capsilon://?command=openfolder&amp;siteaddress=FAM.docvelocity-na8.net&amp;folderid=FXB4A167D0-221C-A9AA-BBB5-2D939B16EC83","FX21112695")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MI211213018</t>
        </is>
      </c>
      <c r="J73" t="n">
        <v>66.0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44531.41856481481</v>
      </c>
      <c r="P73" s="1" t="n">
        <v>44531.58824074074</v>
      </c>
      <c r="Q73" t="n">
        <v>13776.0</v>
      </c>
      <c r="R73" t="n">
        <v>884.0</v>
      </c>
      <c r="S73" t="b">
        <v>0</v>
      </c>
      <c r="T73" t="inlineStr">
        <is>
          <t>N/A</t>
        </is>
      </c>
      <c r="U73" t="b">
        <v>0</v>
      </c>
      <c r="V73" t="inlineStr">
        <is>
          <t>Supriya Khape</t>
        </is>
      </c>
      <c r="W73" s="1" t="n">
        <v>44531.43258101852</v>
      </c>
      <c r="X73" t="n">
        <v>560.0</v>
      </c>
      <c r="Y73" t="n">
        <v>52.0</v>
      </c>
      <c r="Z73" t="n">
        <v>0.0</v>
      </c>
      <c r="AA73" t="n">
        <v>52.0</v>
      </c>
      <c r="AB73" t="n">
        <v>0.0</v>
      </c>
      <c r="AC73" t="n">
        <v>37.0</v>
      </c>
      <c r="AD73" t="n">
        <v>14.0</v>
      </c>
      <c r="AE73" t="n">
        <v>0.0</v>
      </c>
      <c r="AF73" t="n">
        <v>0.0</v>
      </c>
      <c r="AG73" t="n">
        <v>0.0</v>
      </c>
      <c r="AH73" t="inlineStr">
        <is>
          <t>Rohit Mawal</t>
        </is>
      </c>
      <c r="AI73" s="1" t="n">
        <v>44531.58824074074</v>
      </c>
      <c r="AJ73" t="n">
        <v>288.0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14.0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WI21121219</t>
        </is>
      </c>
      <c r="B74" t="inlineStr">
        <is>
          <t>DATA_VALIDATION</t>
        </is>
      </c>
      <c r="C74" t="inlineStr">
        <is>
          <t>201308007707</t>
        </is>
      </c>
      <c r="D74" t="inlineStr">
        <is>
          <t>Folder</t>
        </is>
      </c>
      <c r="E74" s="2">
        <f>HYPERLINK("capsilon://?command=openfolder&amp;siteaddress=FAM.docvelocity-na8.net&amp;folderid=FXB4A167D0-221C-A9AA-BBB5-2D939B16EC83","FX21112695")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MI211213038</t>
        </is>
      </c>
      <c r="J74" t="n">
        <v>66.0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44531.419016203705</v>
      </c>
      <c r="P74" s="1" t="n">
        <v>44531.58755787037</v>
      </c>
      <c r="Q74" t="n">
        <v>13683.0</v>
      </c>
      <c r="R74" t="n">
        <v>879.0</v>
      </c>
      <c r="S74" t="b">
        <v>0</v>
      </c>
      <c r="T74" t="inlineStr">
        <is>
          <t>N/A</t>
        </is>
      </c>
      <c r="U74" t="b">
        <v>0</v>
      </c>
      <c r="V74" t="inlineStr">
        <is>
          <t>Sumit Jarhad</t>
        </is>
      </c>
      <c r="W74" s="1" t="n">
        <v>44531.445543981485</v>
      </c>
      <c r="X74" t="n">
        <v>418.0</v>
      </c>
      <c r="Y74" t="n">
        <v>52.0</v>
      </c>
      <c r="Z74" t="n">
        <v>0.0</v>
      </c>
      <c r="AA74" t="n">
        <v>52.0</v>
      </c>
      <c r="AB74" t="n">
        <v>0.0</v>
      </c>
      <c r="AC74" t="n">
        <v>38.0</v>
      </c>
      <c r="AD74" t="n">
        <v>14.0</v>
      </c>
      <c r="AE74" t="n">
        <v>0.0</v>
      </c>
      <c r="AF74" t="n">
        <v>0.0</v>
      </c>
      <c r="AG74" t="n">
        <v>0.0</v>
      </c>
      <c r="AH74" t="inlineStr">
        <is>
          <t>Vikash Suryakanth Parmar</t>
        </is>
      </c>
      <c r="AI74" s="1" t="n">
        <v>44531.58755787037</v>
      </c>
      <c r="AJ74" t="n">
        <v>206.0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14.0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WI211212194</t>
        </is>
      </c>
      <c r="B75" t="inlineStr">
        <is>
          <t>DATA_VALIDATION</t>
        </is>
      </c>
      <c r="C75" t="inlineStr">
        <is>
          <t>201130012898</t>
        </is>
      </c>
      <c r="D75" t="inlineStr">
        <is>
          <t>Folder</t>
        </is>
      </c>
      <c r="E75" s="2">
        <f>HYPERLINK("capsilon://?command=openfolder&amp;siteaddress=FAM.docvelocity-na8.net&amp;folderid=FX6C56B243-9ECF-3394-8474-3FB98805666B","FX21123756")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MI2112131039</t>
        </is>
      </c>
      <c r="J75" t="n">
        <v>115.0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1.0</v>
      </c>
      <c r="O75" s="1" t="n">
        <v>44533.58458333334</v>
      </c>
      <c r="P75" s="1" t="n">
        <v>44533.6391087963</v>
      </c>
      <c r="Q75" t="n">
        <v>4300.0</v>
      </c>
      <c r="R75" t="n">
        <v>411.0</v>
      </c>
      <c r="S75" t="b">
        <v>0</v>
      </c>
      <c r="T75" t="inlineStr">
        <is>
          <t>N/A</t>
        </is>
      </c>
      <c r="U75" t="b">
        <v>0</v>
      </c>
      <c r="V75" t="inlineStr">
        <is>
          <t>Amruta Erande</t>
        </is>
      </c>
      <c r="W75" s="1" t="n">
        <v>44533.6391087963</v>
      </c>
      <c r="X75" t="n">
        <v>354.0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115.0</v>
      </c>
      <c r="AE75" t="n">
        <v>103.0</v>
      </c>
      <c r="AF75" t="n">
        <v>0.0</v>
      </c>
      <c r="AG75" t="n">
        <v>6.0</v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WI211212415</t>
        </is>
      </c>
      <c r="B76" t="inlineStr">
        <is>
          <t>DATA_VALIDATION</t>
        </is>
      </c>
      <c r="C76" t="inlineStr">
        <is>
          <t>201300020057</t>
        </is>
      </c>
      <c r="D76" t="inlineStr">
        <is>
          <t>Folder</t>
        </is>
      </c>
      <c r="E76" s="2">
        <f>HYPERLINK("capsilon://?command=openfolder&amp;siteaddress=FAM.docvelocity-na8.net&amp;folderid=FXCE8C6FB0-43EF-E800-AE5E-95E0621757E5","FX21123567")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MI2112133318</t>
        </is>
      </c>
      <c r="J76" t="n">
        <v>215.0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1.0</v>
      </c>
      <c r="O76" s="1" t="n">
        <v>44533.60523148148</v>
      </c>
      <c r="P76" s="1" t="n">
        <v>44533.64732638889</v>
      </c>
      <c r="Q76" t="n">
        <v>2482.0</v>
      </c>
      <c r="R76" t="n">
        <v>1155.0</v>
      </c>
      <c r="S76" t="b">
        <v>0</v>
      </c>
      <c r="T76" t="inlineStr">
        <is>
          <t>N/A</t>
        </is>
      </c>
      <c r="U76" t="b">
        <v>0</v>
      </c>
      <c r="V76" t="inlineStr">
        <is>
          <t>Sumit Jarhad</t>
        </is>
      </c>
      <c r="W76" s="1" t="n">
        <v>44533.64732638889</v>
      </c>
      <c r="X76" t="n">
        <v>1060.0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215.0</v>
      </c>
      <c r="AE76" t="n">
        <v>186.0</v>
      </c>
      <c r="AF76" t="n">
        <v>0.0</v>
      </c>
      <c r="AG76" t="n">
        <v>13.0</v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WI211212431</t>
        </is>
      </c>
      <c r="B77" t="inlineStr">
        <is>
          <t>DATA_VALIDATION</t>
        </is>
      </c>
      <c r="C77" t="inlineStr">
        <is>
          <t>201300019974</t>
        </is>
      </c>
      <c r="D77" t="inlineStr">
        <is>
          <t>Folder</t>
        </is>
      </c>
      <c r="E77" s="2">
        <f>HYPERLINK("capsilon://?command=openfolder&amp;siteaddress=FAM.docvelocity-na8.net&amp;folderid=FX41DD083E-A1EB-38C2-9469-E849ADF97E98","FX211114678")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MI2112134068</t>
        </is>
      </c>
      <c r="J77" t="n">
        <v>30.0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44533.60859953704</v>
      </c>
      <c r="P77" s="1" t="n">
        <v>44533.6144212963</v>
      </c>
      <c r="Q77" t="n">
        <v>283.0</v>
      </c>
      <c r="R77" t="n">
        <v>220.0</v>
      </c>
      <c r="S77" t="b">
        <v>0</v>
      </c>
      <c r="T77" t="inlineStr">
        <is>
          <t>N/A</t>
        </is>
      </c>
      <c r="U77" t="b">
        <v>0</v>
      </c>
      <c r="V77" t="inlineStr">
        <is>
          <t>Sanjay Kharade</t>
        </is>
      </c>
      <c r="W77" s="1" t="n">
        <v>44533.61042824074</v>
      </c>
      <c r="X77" t="n">
        <v>46.0</v>
      </c>
      <c r="Y77" t="n">
        <v>9.0</v>
      </c>
      <c r="Z77" t="n">
        <v>0.0</v>
      </c>
      <c r="AA77" t="n">
        <v>9.0</v>
      </c>
      <c r="AB77" t="n">
        <v>0.0</v>
      </c>
      <c r="AC77" t="n">
        <v>1.0</v>
      </c>
      <c r="AD77" t="n">
        <v>21.0</v>
      </c>
      <c r="AE77" t="n">
        <v>0.0</v>
      </c>
      <c r="AF77" t="n">
        <v>0.0</v>
      </c>
      <c r="AG77" t="n">
        <v>0.0</v>
      </c>
      <c r="AH77" t="inlineStr">
        <is>
          <t>Smriti Gauchan</t>
        </is>
      </c>
      <c r="AI77" s="1" t="n">
        <v>44533.6144212963</v>
      </c>
      <c r="AJ77" t="n">
        <v>174.0</v>
      </c>
      <c r="AK77" t="n">
        <v>0.0</v>
      </c>
      <c r="AL77" t="n">
        <v>0.0</v>
      </c>
      <c r="AM77" t="n">
        <v>0.0</v>
      </c>
      <c r="AN77" t="n">
        <v>0.0</v>
      </c>
      <c r="AO77" t="n">
        <v>2.0</v>
      </c>
      <c r="AP77" t="n">
        <v>21.0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WI211212444</t>
        </is>
      </c>
      <c r="B78" t="inlineStr">
        <is>
          <t>DATA_VALIDATION</t>
        </is>
      </c>
      <c r="C78" t="inlineStr">
        <is>
          <t>201330004046</t>
        </is>
      </c>
      <c r="D78" t="inlineStr">
        <is>
          <t>Folder</t>
        </is>
      </c>
      <c r="E78" s="2">
        <f>HYPERLINK("capsilon://?command=openfolder&amp;siteaddress=FAM.docvelocity-na8.net&amp;folderid=FXAD01B4E4-359F-C8CE-E366-83ED7ABDD5FE","FX21123544")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MI2112119927</t>
        </is>
      </c>
      <c r="J78" t="n">
        <v>94.0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44533.61033564815</v>
      </c>
      <c r="P78" s="1" t="n">
        <v>44533.628333333334</v>
      </c>
      <c r="Q78" t="n">
        <v>539.0</v>
      </c>
      <c r="R78" t="n">
        <v>1016.0</v>
      </c>
      <c r="S78" t="b">
        <v>0</v>
      </c>
      <c r="T78" t="inlineStr">
        <is>
          <t>N/A</t>
        </is>
      </c>
      <c r="U78" t="b">
        <v>1</v>
      </c>
      <c r="V78" t="inlineStr">
        <is>
          <t>Snehal Sathe</t>
        </is>
      </c>
      <c r="W78" s="1" t="n">
        <v>44533.61817129629</v>
      </c>
      <c r="X78" t="n">
        <v>423.0</v>
      </c>
      <c r="Y78" t="n">
        <v>75.0</v>
      </c>
      <c r="Z78" t="n">
        <v>0.0</v>
      </c>
      <c r="AA78" t="n">
        <v>75.0</v>
      </c>
      <c r="AB78" t="n">
        <v>0.0</v>
      </c>
      <c r="AC78" t="n">
        <v>49.0</v>
      </c>
      <c r="AD78" t="n">
        <v>19.0</v>
      </c>
      <c r="AE78" t="n">
        <v>0.0</v>
      </c>
      <c r="AF78" t="n">
        <v>0.0</v>
      </c>
      <c r="AG78" t="n">
        <v>0.0</v>
      </c>
      <c r="AH78" t="inlineStr">
        <is>
          <t>Rohit Mawal</t>
        </is>
      </c>
      <c r="AI78" s="1" t="n">
        <v>44533.628333333334</v>
      </c>
      <c r="AJ78" t="n">
        <v>489.0</v>
      </c>
      <c r="AK78" t="n">
        <v>2.0</v>
      </c>
      <c r="AL78" t="n">
        <v>0.0</v>
      </c>
      <c r="AM78" t="n">
        <v>2.0</v>
      </c>
      <c r="AN78" t="n">
        <v>0.0</v>
      </c>
      <c r="AO78" t="n">
        <v>2.0</v>
      </c>
      <c r="AP78" t="n">
        <v>17.0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WI211212473</t>
        </is>
      </c>
      <c r="B79" t="inlineStr">
        <is>
          <t>DATA_VALIDATION</t>
        </is>
      </c>
      <c r="C79" t="inlineStr">
        <is>
          <t>201130012854</t>
        </is>
      </c>
      <c r="D79" t="inlineStr">
        <is>
          <t>Folder</t>
        </is>
      </c>
      <c r="E79" s="2">
        <f>HYPERLINK("capsilon://?command=openfolder&amp;siteaddress=FAM.docvelocity-na8.net&amp;folderid=FXCBC13D51-DA69-D6AC-3BF2-563B9844C95A","FX211114604")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MI2112134453</t>
        </is>
      </c>
      <c r="J79" t="n">
        <v>52.0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44533.612858796296</v>
      </c>
      <c r="P79" s="1" t="n">
        <v>44533.63209490741</v>
      </c>
      <c r="Q79" t="n">
        <v>1422.0</v>
      </c>
      <c r="R79" t="n">
        <v>240.0</v>
      </c>
      <c r="S79" t="b">
        <v>0</v>
      </c>
      <c r="T79" t="inlineStr">
        <is>
          <t>N/A</t>
        </is>
      </c>
      <c r="U79" t="b">
        <v>0</v>
      </c>
      <c r="V79" t="inlineStr">
        <is>
          <t>Poonam Patil</t>
        </is>
      </c>
      <c r="W79" s="1" t="n">
        <v>44533.61516203704</v>
      </c>
      <c r="X79" t="n">
        <v>109.0</v>
      </c>
      <c r="Y79" t="n">
        <v>44.0</v>
      </c>
      <c r="Z79" t="n">
        <v>0.0</v>
      </c>
      <c r="AA79" t="n">
        <v>44.0</v>
      </c>
      <c r="AB79" t="n">
        <v>0.0</v>
      </c>
      <c r="AC79" t="n">
        <v>10.0</v>
      </c>
      <c r="AD79" t="n">
        <v>8.0</v>
      </c>
      <c r="AE79" t="n">
        <v>0.0</v>
      </c>
      <c r="AF79" t="n">
        <v>0.0</v>
      </c>
      <c r="AG79" t="n">
        <v>0.0</v>
      </c>
      <c r="AH79" t="inlineStr">
        <is>
          <t>Vikash Suryakanth Parmar</t>
        </is>
      </c>
      <c r="AI79" s="1" t="n">
        <v>44533.63209490741</v>
      </c>
      <c r="AJ79" t="n">
        <v>131.0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8.0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WI211212499</t>
        </is>
      </c>
      <c r="B80" t="inlineStr">
        <is>
          <t>DATA_VALIDATION</t>
        </is>
      </c>
      <c r="C80" t="inlineStr">
        <is>
          <t>201300020024</t>
        </is>
      </c>
      <c r="D80" t="inlineStr">
        <is>
          <t>Folder</t>
        </is>
      </c>
      <c r="E80" s="2">
        <f>HYPERLINK("capsilon://?command=openfolder&amp;siteaddress=FAM.docvelocity-na8.net&amp;folderid=FXFADCDC5C-BA41-4D6E-38A4-7BDE5B764A37","FX2112838")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MI2112120483</t>
        </is>
      </c>
      <c r="J80" t="n">
        <v>417.0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44533.61449074074</v>
      </c>
      <c r="P80" s="1" t="n">
        <v>44533.67821759259</v>
      </c>
      <c r="Q80" t="n">
        <v>944.0</v>
      </c>
      <c r="R80" t="n">
        <v>4562.0</v>
      </c>
      <c r="S80" t="b">
        <v>0</v>
      </c>
      <c r="T80" t="inlineStr">
        <is>
          <t>N/A</t>
        </is>
      </c>
      <c r="U80" t="b">
        <v>1</v>
      </c>
      <c r="V80" t="inlineStr">
        <is>
          <t>Snehal Sathe</t>
        </is>
      </c>
      <c r="W80" s="1" t="n">
        <v>44533.6503125</v>
      </c>
      <c r="X80" t="n">
        <v>2776.0</v>
      </c>
      <c r="Y80" t="n">
        <v>404.0</v>
      </c>
      <c r="Z80" t="n">
        <v>0.0</v>
      </c>
      <c r="AA80" t="n">
        <v>404.0</v>
      </c>
      <c r="AB80" t="n">
        <v>0.0</v>
      </c>
      <c r="AC80" t="n">
        <v>211.0</v>
      </c>
      <c r="AD80" t="n">
        <v>13.0</v>
      </c>
      <c r="AE80" t="n">
        <v>0.0</v>
      </c>
      <c r="AF80" t="n">
        <v>0.0</v>
      </c>
      <c r="AG80" t="n">
        <v>0.0</v>
      </c>
      <c r="AH80" t="inlineStr">
        <is>
          <t>Rohit Mawal</t>
        </is>
      </c>
      <c r="AI80" s="1" t="n">
        <v>44533.67821759259</v>
      </c>
      <c r="AJ80" t="n">
        <v>1721.0</v>
      </c>
      <c r="AK80" t="n">
        <v>4.0</v>
      </c>
      <c r="AL80" t="n">
        <v>0.0</v>
      </c>
      <c r="AM80" t="n">
        <v>4.0</v>
      </c>
      <c r="AN80" t="n">
        <v>0.0</v>
      </c>
      <c r="AO80" t="n">
        <v>4.0</v>
      </c>
      <c r="AP80" t="n">
        <v>9.0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WI211212531</t>
        </is>
      </c>
      <c r="B81" t="inlineStr">
        <is>
          <t>DATA_VALIDATION</t>
        </is>
      </c>
      <c r="C81" t="inlineStr">
        <is>
          <t>201330004041</t>
        </is>
      </c>
      <c r="D81" t="inlineStr">
        <is>
          <t>Folder</t>
        </is>
      </c>
      <c r="E81" s="2">
        <f>HYPERLINK("capsilon://?command=openfolder&amp;siteaddress=FAM.docvelocity-na8.net&amp;folderid=FXF79B7870-037F-3ED2-9FEA-86EEAD634864","FX21123432")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MI2112121305</t>
        </is>
      </c>
      <c r="J81" t="n">
        <v>252.0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44533.61802083333</v>
      </c>
      <c r="P81" s="1" t="n">
        <v>44533.64324074074</v>
      </c>
      <c r="Q81" t="n">
        <v>768.0</v>
      </c>
      <c r="R81" t="n">
        <v>1411.0</v>
      </c>
      <c r="S81" t="b">
        <v>0</v>
      </c>
      <c r="T81" t="inlineStr">
        <is>
          <t>N/A</t>
        </is>
      </c>
      <c r="U81" t="b">
        <v>1</v>
      </c>
      <c r="V81" t="inlineStr">
        <is>
          <t>Poonam Patil</t>
        </is>
      </c>
      <c r="W81" s="1" t="n">
        <v>44533.633518518516</v>
      </c>
      <c r="X81" t="n">
        <v>515.0</v>
      </c>
      <c r="Y81" t="n">
        <v>105.0</v>
      </c>
      <c r="Z81" t="n">
        <v>0.0</v>
      </c>
      <c r="AA81" t="n">
        <v>105.0</v>
      </c>
      <c r="AB81" t="n">
        <v>84.0</v>
      </c>
      <c r="AC81" t="n">
        <v>20.0</v>
      </c>
      <c r="AD81" t="n">
        <v>147.0</v>
      </c>
      <c r="AE81" t="n">
        <v>0.0</v>
      </c>
      <c r="AF81" t="n">
        <v>0.0</v>
      </c>
      <c r="AG81" t="n">
        <v>0.0</v>
      </c>
      <c r="AH81" t="inlineStr">
        <is>
          <t>Rohit Mawal</t>
        </is>
      </c>
      <c r="AI81" s="1" t="n">
        <v>44533.64324074074</v>
      </c>
      <c r="AJ81" t="n">
        <v>798.0</v>
      </c>
      <c r="AK81" t="n">
        <v>3.0</v>
      </c>
      <c r="AL81" t="n">
        <v>0.0</v>
      </c>
      <c r="AM81" t="n">
        <v>3.0</v>
      </c>
      <c r="AN81" t="n">
        <v>84.0</v>
      </c>
      <c r="AO81" t="n">
        <v>3.0</v>
      </c>
      <c r="AP81" t="n">
        <v>144.0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WI211212541</t>
        </is>
      </c>
      <c r="B82" t="inlineStr">
        <is>
          <t>DATA_VALIDATION</t>
        </is>
      </c>
      <c r="C82" t="inlineStr">
        <is>
          <t>201330004035</t>
        </is>
      </c>
      <c r="D82" t="inlineStr">
        <is>
          <t>Folder</t>
        </is>
      </c>
      <c r="E82" s="2">
        <f>HYPERLINK("capsilon://?command=openfolder&amp;siteaddress=FAM.docvelocity-na8.net&amp;folderid=FX93184D92-A503-B688-3A53-8B2515CF55AA","FX21123284")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MI2112120234</t>
        </is>
      </c>
      <c r="J82" t="n">
        <v>374.0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44533.61829861111</v>
      </c>
      <c r="P82" s="1" t="n">
        <v>44533.70149305555</v>
      </c>
      <c r="Q82" t="n">
        <v>2499.0</v>
      </c>
      <c r="R82" t="n">
        <v>4689.0</v>
      </c>
      <c r="S82" t="b">
        <v>0</v>
      </c>
      <c r="T82" t="inlineStr">
        <is>
          <t>N/A</t>
        </is>
      </c>
      <c r="U82" t="b">
        <v>1</v>
      </c>
      <c r="V82" t="inlineStr">
        <is>
          <t>Archana Bhujbal</t>
        </is>
      </c>
      <c r="W82" s="1" t="n">
        <v>44533.66607638889</v>
      </c>
      <c r="X82" t="n">
        <v>2604.0</v>
      </c>
      <c r="Y82" t="n">
        <v>326.0</v>
      </c>
      <c r="Z82" t="n">
        <v>0.0</v>
      </c>
      <c r="AA82" t="n">
        <v>326.0</v>
      </c>
      <c r="AB82" t="n">
        <v>0.0</v>
      </c>
      <c r="AC82" t="n">
        <v>139.0</v>
      </c>
      <c r="AD82" t="n">
        <v>48.0</v>
      </c>
      <c r="AE82" t="n">
        <v>0.0</v>
      </c>
      <c r="AF82" t="n">
        <v>0.0</v>
      </c>
      <c r="AG82" t="n">
        <v>0.0</v>
      </c>
      <c r="AH82" t="inlineStr">
        <is>
          <t>Rohit Mawal</t>
        </is>
      </c>
      <c r="AI82" s="1" t="n">
        <v>44533.70149305555</v>
      </c>
      <c r="AJ82" t="n">
        <v>2010.0</v>
      </c>
      <c r="AK82" t="n">
        <v>5.0</v>
      </c>
      <c r="AL82" t="n">
        <v>0.0</v>
      </c>
      <c r="AM82" t="n">
        <v>5.0</v>
      </c>
      <c r="AN82" t="n">
        <v>0.0</v>
      </c>
      <c r="AO82" t="n">
        <v>5.0</v>
      </c>
      <c r="AP82" t="n">
        <v>43.0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WI211212547</t>
        </is>
      </c>
      <c r="B83" t="inlineStr">
        <is>
          <t>DATA_VALIDATION</t>
        </is>
      </c>
      <c r="C83" t="inlineStr">
        <is>
          <t>201308007730</t>
        </is>
      </c>
      <c r="D83" t="inlineStr">
        <is>
          <t>Folder</t>
        </is>
      </c>
      <c r="E83" s="2">
        <f>HYPERLINK("capsilon://?command=openfolder&amp;siteaddress=FAM.docvelocity-na8.net&amp;folderid=FX114F6438-02D9-B19C-CB3E-66416D42D84D","FX21114318")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MI2112135149</t>
        </is>
      </c>
      <c r="J83" t="n">
        <v>38.0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44533.61854166666</v>
      </c>
      <c r="P83" s="1" t="n">
        <v>44533.79491898148</v>
      </c>
      <c r="Q83" t="n">
        <v>15110.0</v>
      </c>
      <c r="R83" t="n">
        <v>129.0</v>
      </c>
      <c r="S83" t="b">
        <v>0</v>
      </c>
      <c r="T83" t="inlineStr">
        <is>
          <t>N/A</t>
        </is>
      </c>
      <c r="U83" t="b">
        <v>0</v>
      </c>
      <c r="V83" t="inlineStr">
        <is>
          <t>Sumit Jarhad</t>
        </is>
      </c>
      <c r="W83" s="1" t="n">
        <v>44533.648888888885</v>
      </c>
      <c r="X83" t="n">
        <v>85.0</v>
      </c>
      <c r="Y83" t="n">
        <v>0.0</v>
      </c>
      <c r="Z83" t="n">
        <v>0.0</v>
      </c>
      <c r="AA83" t="n">
        <v>0.0</v>
      </c>
      <c r="AB83" t="n">
        <v>37.0</v>
      </c>
      <c r="AC83" t="n">
        <v>0.0</v>
      </c>
      <c r="AD83" t="n">
        <v>38.0</v>
      </c>
      <c r="AE83" t="n">
        <v>0.0</v>
      </c>
      <c r="AF83" t="n">
        <v>0.0</v>
      </c>
      <c r="AG83" t="n">
        <v>0.0</v>
      </c>
      <c r="AH83" t="inlineStr">
        <is>
          <t>Rohit Mawal</t>
        </is>
      </c>
      <c r="AI83" s="1" t="n">
        <v>44533.79491898148</v>
      </c>
      <c r="AJ83" t="n">
        <v>39.0</v>
      </c>
      <c r="AK83" t="n">
        <v>0.0</v>
      </c>
      <c r="AL83" t="n">
        <v>0.0</v>
      </c>
      <c r="AM83" t="n">
        <v>0.0</v>
      </c>
      <c r="AN83" t="n">
        <v>37.0</v>
      </c>
      <c r="AO83" t="n">
        <v>0.0</v>
      </c>
      <c r="AP83" t="n">
        <v>38.0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WI211212568</t>
        </is>
      </c>
      <c r="B84" t="inlineStr">
        <is>
          <t>DATA_VALIDATION</t>
        </is>
      </c>
      <c r="C84" t="inlineStr">
        <is>
          <t>201130012863</t>
        </is>
      </c>
      <c r="D84" t="inlineStr">
        <is>
          <t>Folder</t>
        </is>
      </c>
      <c r="E84" s="2">
        <f>HYPERLINK("capsilon://?command=openfolder&amp;siteaddress=FAM.docvelocity-na8.net&amp;folderid=FXE1279196-4D64-E57F-E838-9F3D8E354820","FX2112128")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MI2112124758</t>
        </is>
      </c>
      <c r="J84" t="n">
        <v>123.0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44533.61931712963</v>
      </c>
      <c r="P84" s="1" t="n">
        <v>44533.633993055555</v>
      </c>
      <c r="Q84" t="n">
        <v>337.0</v>
      </c>
      <c r="R84" t="n">
        <v>931.0</v>
      </c>
      <c r="S84" t="b">
        <v>0</v>
      </c>
      <c r="T84" t="inlineStr">
        <is>
          <t>N/A</t>
        </is>
      </c>
      <c r="U84" t="b">
        <v>1</v>
      </c>
      <c r="V84" t="inlineStr">
        <is>
          <t>Sumit Jarhad</t>
        </is>
      </c>
      <c r="W84" s="1" t="n">
        <v>44533.625972222224</v>
      </c>
      <c r="X84" t="n">
        <v>438.0</v>
      </c>
      <c r="Y84" t="n">
        <v>105.0</v>
      </c>
      <c r="Z84" t="n">
        <v>0.0</v>
      </c>
      <c r="AA84" t="n">
        <v>105.0</v>
      </c>
      <c r="AB84" t="n">
        <v>0.0</v>
      </c>
      <c r="AC84" t="n">
        <v>39.0</v>
      </c>
      <c r="AD84" t="n">
        <v>18.0</v>
      </c>
      <c r="AE84" t="n">
        <v>0.0</v>
      </c>
      <c r="AF84" t="n">
        <v>0.0</v>
      </c>
      <c r="AG84" t="n">
        <v>0.0</v>
      </c>
      <c r="AH84" t="inlineStr">
        <is>
          <t>Rohit Mawal</t>
        </is>
      </c>
      <c r="AI84" s="1" t="n">
        <v>44533.633993055555</v>
      </c>
      <c r="AJ84" t="n">
        <v>488.0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18.0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WI211212634</t>
        </is>
      </c>
      <c r="B85" t="inlineStr">
        <is>
          <t>DATA_VALIDATION</t>
        </is>
      </c>
      <c r="C85" t="inlineStr">
        <is>
          <t>201110012199</t>
        </is>
      </c>
      <c r="D85" t="inlineStr">
        <is>
          <t>Folder</t>
        </is>
      </c>
      <c r="E85" s="2">
        <f>HYPERLINK("capsilon://?command=openfolder&amp;siteaddress=FAM.docvelocity-na8.net&amp;folderid=FXD11F09C4-713C-771C-5BB3-D9EA614CC658","FX211112097")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MI2112128038</t>
        </is>
      </c>
      <c r="J85" t="n">
        <v>553.0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44533.62243055556</v>
      </c>
      <c r="P85" s="1" t="n">
        <v>44533.721180555556</v>
      </c>
      <c r="Q85" t="n">
        <v>5817.0</v>
      </c>
      <c r="R85" t="n">
        <v>2715.0</v>
      </c>
      <c r="S85" t="b">
        <v>0</v>
      </c>
      <c r="T85" t="inlineStr">
        <is>
          <t>N/A</t>
        </is>
      </c>
      <c r="U85" t="b">
        <v>1</v>
      </c>
      <c r="V85" t="inlineStr">
        <is>
          <t>Poonam Patil</t>
        </is>
      </c>
      <c r="W85" s="1" t="n">
        <v>44533.654444444444</v>
      </c>
      <c r="X85" t="n">
        <v>1468.0</v>
      </c>
      <c r="Y85" t="n">
        <v>431.0</v>
      </c>
      <c r="Z85" t="n">
        <v>0.0</v>
      </c>
      <c r="AA85" t="n">
        <v>431.0</v>
      </c>
      <c r="AB85" t="n">
        <v>0.0</v>
      </c>
      <c r="AC85" t="n">
        <v>207.0</v>
      </c>
      <c r="AD85" t="n">
        <v>122.0</v>
      </c>
      <c r="AE85" t="n">
        <v>0.0</v>
      </c>
      <c r="AF85" t="n">
        <v>0.0</v>
      </c>
      <c r="AG85" t="n">
        <v>0.0</v>
      </c>
      <c r="AH85" t="inlineStr">
        <is>
          <t>Vikash Suryakanth Parmar</t>
        </is>
      </c>
      <c r="AI85" s="1" t="n">
        <v>44533.721180555556</v>
      </c>
      <c r="AJ85" t="n">
        <v>1083.0</v>
      </c>
      <c r="AK85" t="n">
        <v>2.0</v>
      </c>
      <c r="AL85" t="n">
        <v>0.0</v>
      </c>
      <c r="AM85" t="n">
        <v>2.0</v>
      </c>
      <c r="AN85" t="n">
        <v>0.0</v>
      </c>
      <c r="AO85" t="n">
        <v>1.0</v>
      </c>
      <c r="AP85" t="n">
        <v>120.0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WI211212729</t>
        </is>
      </c>
      <c r="B86" t="inlineStr">
        <is>
          <t>DATA_VALIDATION</t>
        </is>
      </c>
      <c r="C86" t="inlineStr">
        <is>
          <t>201130012882</t>
        </is>
      </c>
      <c r="D86" t="inlineStr">
        <is>
          <t>Folder</t>
        </is>
      </c>
      <c r="E86" s="2">
        <f>HYPERLINK("capsilon://?command=openfolder&amp;siteaddress=FAM.docvelocity-na8.net&amp;folderid=FXFE89AEF2-76DD-0304-E327-ED827DF9ABDD","FX21123394")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MI2112129469</t>
        </is>
      </c>
      <c r="J86" t="n">
        <v>116.0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44533.63140046296</v>
      </c>
      <c r="P86" s="1" t="n">
        <v>44533.72570601852</v>
      </c>
      <c r="Q86" t="n">
        <v>6481.0</v>
      </c>
      <c r="R86" t="n">
        <v>1667.0</v>
      </c>
      <c r="S86" t="b">
        <v>0</v>
      </c>
      <c r="T86" t="inlineStr">
        <is>
          <t>N/A</t>
        </is>
      </c>
      <c r="U86" t="b">
        <v>1</v>
      </c>
      <c r="V86" t="inlineStr">
        <is>
          <t>Snehal Sathe</t>
        </is>
      </c>
      <c r="W86" s="1" t="n">
        <v>44533.664131944446</v>
      </c>
      <c r="X86" t="n">
        <v>1193.0</v>
      </c>
      <c r="Y86" t="n">
        <v>112.0</v>
      </c>
      <c r="Z86" t="n">
        <v>0.0</v>
      </c>
      <c r="AA86" t="n">
        <v>112.0</v>
      </c>
      <c r="AB86" t="n">
        <v>0.0</v>
      </c>
      <c r="AC86" t="n">
        <v>57.0</v>
      </c>
      <c r="AD86" t="n">
        <v>4.0</v>
      </c>
      <c r="AE86" t="n">
        <v>0.0</v>
      </c>
      <c r="AF86" t="n">
        <v>0.0</v>
      </c>
      <c r="AG86" t="n">
        <v>0.0</v>
      </c>
      <c r="AH86" t="inlineStr">
        <is>
          <t>Vikash Suryakanth Parmar</t>
        </is>
      </c>
      <c r="AI86" s="1" t="n">
        <v>44533.72570601852</v>
      </c>
      <c r="AJ86" t="n">
        <v>390.0</v>
      </c>
      <c r="AK86" t="n">
        <v>1.0</v>
      </c>
      <c r="AL86" t="n">
        <v>0.0</v>
      </c>
      <c r="AM86" t="n">
        <v>1.0</v>
      </c>
      <c r="AN86" t="n">
        <v>0.0</v>
      </c>
      <c r="AO86" t="n">
        <v>1.0</v>
      </c>
      <c r="AP86" t="n">
        <v>3.0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WI211212748</t>
        </is>
      </c>
      <c r="B87" t="inlineStr">
        <is>
          <t>DATA_VALIDATION</t>
        </is>
      </c>
      <c r="C87" t="inlineStr">
        <is>
          <t>201300020051</t>
        </is>
      </c>
      <c r="D87" t="inlineStr">
        <is>
          <t>Folder</t>
        </is>
      </c>
      <c r="E87" s="2">
        <f>HYPERLINK("capsilon://?command=openfolder&amp;siteaddress=FAM.docvelocity-na8.net&amp;folderid=FXE587934A-E9D4-53A2-A0C8-995C6DAC624D","FX21123486")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MI2112129640</t>
        </is>
      </c>
      <c r="J87" t="n">
        <v>185.0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44533.63418981482</v>
      </c>
      <c r="P87" s="1" t="n">
        <v>44533.73417824074</v>
      </c>
      <c r="Q87" t="n">
        <v>5809.0</v>
      </c>
      <c r="R87" t="n">
        <v>2830.0</v>
      </c>
      <c r="S87" t="b">
        <v>0</v>
      </c>
      <c r="T87" t="inlineStr">
        <is>
          <t>N/A</t>
        </is>
      </c>
      <c r="U87" t="b">
        <v>1</v>
      </c>
      <c r="V87" t="inlineStr">
        <is>
          <t>Snehal Sathe</t>
        </is>
      </c>
      <c r="W87" s="1" t="n">
        <v>44533.68787037037</v>
      </c>
      <c r="X87" t="n">
        <v>2051.0</v>
      </c>
      <c r="Y87" t="n">
        <v>285.0</v>
      </c>
      <c r="Z87" t="n">
        <v>0.0</v>
      </c>
      <c r="AA87" t="n">
        <v>285.0</v>
      </c>
      <c r="AB87" t="n">
        <v>0.0</v>
      </c>
      <c r="AC87" t="n">
        <v>159.0</v>
      </c>
      <c r="AD87" t="n">
        <v>-100.0</v>
      </c>
      <c r="AE87" t="n">
        <v>0.0</v>
      </c>
      <c r="AF87" t="n">
        <v>0.0</v>
      </c>
      <c r="AG87" t="n">
        <v>0.0</v>
      </c>
      <c r="AH87" t="inlineStr">
        <is>
          <t>Vikash Suryakanth Parmar</t>
        </is>
      </c>
      <c r="AI87" s="1" t="n">
        <v>44533.73417824074</v>
      </c>
      <c r="AJ87" t="n">
        <v>731.0</v>
      </c>
      <c r="AK87" t="n">
        <v>2.0</v>
      </c>
      <c r="AL87" t="n">
        <v>0.0</v>
      </c>
      <c r="AM87" t="n">
        <v>2.0</v>
      </c>
      <c r="AN87" t="n">
        <v>0.0</v>
      </c>
      <c r="AO87" t="n">
        <v>2.0</v>
      </c>
      <c r="AP87" t="n">
        <v>-102.0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WI211212762</t>
        </is>
      </c>
      <c r="B88" t="inlineStr">
        <is>
          <t>DATA_VALIDATION</t>
        </is>
      </c>
      <c r="C88" t="inlineStr">
        <is>
          <t>201300019979</t>
        </is>
      </c>
      <c r="D88" t="inlineStr">
        <is>
          <t>Folder</t>
        </is>
      </c>
      <c r="E88" s="2">
        <f>HYPERLINK("capsilon://?command=openfolder&amp;siteaddress=FAM.docvelocity-na8.net&amp;folderid=FX1D758DED-FA8B-1D29-464A-633465C1345F","FX211114744")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MI2112136615</t>
        </is>
      </c>
      <c r="J88" t="n">
        <v>139.0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1.0</v>
      </c>
      <c r="O88" s="1" t="n">
        <v>44533.63502314815</v>
      </c>
      <c r="P88" s="1" t="n">
        <v>44533.65063657407</v>
      </c>
      <c r="Q88" t="n">
        <v>1198.0</v>
      </c>
      <c r="R88" t="n">
        <v>151.0</v>
      </c>
      <c r="S88" t="b">
        <v>0</v>
      </c>
      <c r="T88" t="inlineStr">
        <is>
          <t>N/A</t>
        </is>
      </c>
      <c r="U88" t="b">
        <v>0</v>
      </c>
      <c r="V88" t="inlineStr">
        <is>
          <t>Sumit Jarhad</t>
        </is>
      </c>
      <c r="W88" s="1" t="n">
        <v>44533.65063657407</v>
      </c>
      <c r="X88" t="n">
        <v>151.0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139.0</v>
      </c>
      <c r="AE88" t="n">
        <v>127.0</v>
      </c>
      <c r="AF88" t="n">
        <v>0.0</v>
      </c>
      <c r="AG88" t="n">
        <v>6.0</v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WI211212785</t>
        </is>
      </c>
      <c r="B89" t="inlineStr">
        <is>
          <t>DATA_VALIDATION</t>
        </is>
      </c>
      <c r="C89" t="inlineStr">
        <is>
          <t>201330004056</t>
        </is>
      </c>
      <c r="D89" t="inlineStr">
        <is>
          <t>Folder</t>
        </is>
      </c>
      <c r="E89" s="2">
        <f>HYPERLINK("capsilon://?command=openfolder&amp;siteaddress=FAM.docvelocity-na8.net&amp;folderid=FXD7500695-1D0D-D246-8F0C-528195054464","FX21123711")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MI2112136768</t>
        </is>
      </c>
      <c r="J89" t="n">
        <v>120.0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1.0</v>
      </c>
      <c r="O89" s="1" t="n">
        <v>44533.6375</v>
      </c>
      <c r="P89" s="1" t="n">
        <v>44533.65226851852</v>
      </c>
      <c r="Q89" t="n">
        <v>1146.0</v>
      </c>
      <c r="R89" t="n">
        <v>130.0</v>
      </c>
      <c r="S89" t="b">
        <v>0</v>
      </c>
      <c r="T89" t="inlineStr">
        <is>
          <t>N/A</t>
        </is>
      </c>
      <c r="U89" t="b">
        <v>0</v>
      </c>
      <c r="V89" t="inlineStr">
        <is>
          <t>Sumit Jarhad</t>
        </is>
      </c>
      <c r="W89" s="1" t="n">
        <v>44533.65226851852</v>
      </c>
      <c r="X89" t="n">
        <v>130.0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120.0</v>
      </c>
      <c r="AE89" t="n">
        <v>101.0</v>
      </c>
      <c r="AF89" t="n">
        <v>0.0</v>
      </c>
      <c r="AG89" t="n">
        <v>6.0</v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N/A</t>
        </is>
      </c>
      <c r="AP89" t="inlineStr">
        <is>
          <t>N/A</t>
        </is>
      </c>
      <c r="AQ89" t="inlineStr">
        <is>
          <t>N/A</t>
        </is>
      </c>
      <c r="AR89" t="inlineStr">
        <is>
          <t>N/A</t>
        </is>
      </c>
      <c r="AS89" t="inlineStr">
        <is>
          <t>N/A</t>
        </is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WI211212811</t>
        </is>
      </c>
      <c r="B90" t="inlineStr">
        <is>
          <t>DATA_VALIDATION</t>
        </is>
      </c>
      <c r="C90" t="inlineStr">
        <is>
          <t>201300020052</t>
        </is>
      </c>
      <c r="D90" t="inlineStr">
        <is>
          <t>Folder</t>
        </is>
      </c>
      <c r="E90" s="2">
        <f>HYPERLINK("capsilon://?command=openfolder&amp;siteaddress=FAM.docvelocity-na8.net&amp;folderid=FXC21DEF09-0EC3-F6DC-4AA4-AC190A748C49","FX21123519")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MI2112129680</t>
        </is>
      </c>
      <c r="J90" t="n">
        <v>120.0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44533.63921296296</v>
      </c>
      <c r="P90" s="1" t="n">
        <v>44533.73819444444</v>
      </c>
      <c r="Q90" t="n">
        <v>7124.0</v>
      </c>
      <c r="R90" t="n">
        <v>1428.0</v>
      </c>
      <c r="S90" t="b">
        <v>0</v>
      </c>
      <c r="T90" t="inlineStr">
        <is>
          <t>N/A</t>
        </is>
      </c>
      <c r="U90" t="b">
        <v>1</v>
      </c>
      <c r="V90" t="inlineStr">
        <is>
          <t>Archana Bhujbal</t>
        </is>
      </c>
      <c r="W90" s="1" t="n">
        <v>44533.693449074075</v>
      </c>
      <c r="X90" t="n">
        <v>1059.0</v>
      </c>
      <c r="Y90" t="n">
        <v>119.0</v>
      </c>
      <c r="Z90" t="n">
        <v>0.0</v>
      </c>
      <c r="AA90" t="n">
        <v>119.0</v>
      </c>
      <c r="AB90" t="n">
        <v>0.0</v>
      </c>
      <c r="AC90" t="n">
        <v>93.0</v>
      </c>
      <c r="AD90" t="n">
        <v>1.0</v>
      </c>
      <c r="AE90" t="n">
        <v>0.0</v>
      </c>
      <c r="AF90" t="n">
        <v>0.0</v>
      </c>
      <c r="AG90" t="n">
        <v>0.0</v>
      </c>
      <c r="AH90" t="inlineStr">
        <is>
          <t>Vikash Suryakanth Parmar</t>
        </is>
      </c>
      <c r="AI90" s="1" t="n">
        <v>44533.73819444444</v>
      </c>
      <c r="AJ90" t="n">
        <v>346.0</v>
      </c>
      <c r="AK90" t="n">
        <v>0.0</v>
      </c>
      <c r="AL90" t="n">
        <v>0.0</v>
      </c>
      <c r="AM90" t="n">
        <v>0.0</v>
      </c>
      <c r="AN90" t="n">
        <v>0.0</v>
      </c>
      <c r="AO90" t="n">
        <v>1.0</v>
      </c>
      <c r="AP90" t="n">
        <v>1.0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WI211212823</t>
        </is>
      </c>
      <c r="B91" t="inlineStr">
        <is>
          <t>DATA_VALIDATION</t>
        </is>
      </c>
      <c r="C91" t="inlineStr">
        <is>
          <t>201300020015</t>
        </is>
      </c>
      <c r="D91" t="inlineStr">
        <is>
          <t>Folder</t>
        </is>
      </c>
      <c r="E91" s="2">
        <f>HYPERLINK("capsilon://?command=openfolder&amp;siteaddress=FAM.docvelocity-na8.net&amp;folderid=FX88E069A7-92F3-8799-2E4F-FCCF053D40F4","FX2112219")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MI2112130936</t>
        </is>
      </c>
      <c r="J91" t="n">
        <v>110.0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44533.64016203704</v>
      </c>
      <c r="P91" s="1" t="n">
        <v>44533.741377314815</v>
      </c>
      <c r="Q91" t="n">
        <v>6311.0</v>
      </c>
      <c r="R91" t="n">
        <v>2434.0</v>
      </c>
      <c r="S91" t="b">
        <v>0</v>
      </c>
      <c r="T91" t="inlineStr">
        <is>
          <t>N/A</t>
        </is>
      </c>
      <c r="U91" t="b">
        <v>1</v>
      </c>
      <c r="V91" t="inlineStr">
        <is>
          <t>Snehal Sathe</t>
        </is>
      </c>
      <c r="W91" s="1" t="n">
        <v>44533.7128125</v>
      </c>
      <c r="X91" t="n">
        <v>2145.0</v>
      </c>
      <c r="Y91" t="n">
        <v>87.0</v>
      </c>
      <c r="Z91" t="n">
        <v>0.0</v>
      </c>
      <c r="AA91" t="n">
        <v>87.0</v>
      </c>
      <c r="AB91" t="n">
        <v>0.0</v>
      </c>
      <c r="AC91" t="n">
        <v>43.0</v>
      </c>
      <c r="AD91" t="n">
        <v>23.0</v>
      </c>
      <c r="AE91" t="n">
        <v>0.0</v>
      </c>
      <c r="AF91" t="n">
        <v>0.0</v>
      </c>
      <c r="AG91" t="n">
        <v>0.0</v>
      </c>
      <c r="AH91" t="inlineStr">
        <is>
          <t>Vikash Suryakanth Parmar</t>
        </is>
      </c>
      <c r="AI91" s="1" t="n">
        <v>44533.741377314815</v>
      </c>
      <c r="AJ91" t="n">
        <v>274.0</v>
      </c>
      <c r="AK91" t="n">
        <v>1.0</v>
      </c>
      <c r="AL91" t="n">
        <v>0.0</v>
      </c>
      <c r="AM91" t="n">
        <v>1.0</v>
      </c>
      <c r="AN91" t="n">
        <v>0.0</v>
      </c>
      <c r="AO91" t="n">
        <v>1.0</v>
      </c>
      <c r="AP91" t="n">
        <v>22.0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WI211212851</t>
        </is>
      </c>
      <c r="B92" t="inlineStr">
        <is>
          <t>DATA_VALIDATION</t>
        </is>
      </c>
      <c r="C92" t="inlineStr">
        <is>
          <t>201130012898</t>
        </is>
      </c>
      <c r="D92" t="inlineStr">
        <is>
          <t>Folder</t>
        </is>
      </c>
      <c r="E92" s="2">
        <f>HYPERLINK("capsilon://?command=openfolder&amp;siteaddress=FAM.docvelocity-na8.net&amp;folderid=FX6C56B243-9ECF-3394-8474-3FB98805666B","FX21123756")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MI2112131039</t>
        </is>
      </c>
      <c r="J92" t="n">
        <v>345.0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44533.64127314815</v>
      </c>
      <c r="P92" s="1" t="n">
        <v>44533.79445601852</v>
      </c>
      <c r="Q92" t="n">
        <v>8635.0</v>
      </c>
      <c r="R92" t="n">
        <v>4600.0</v>
      </c>
      <c r="S92" t="b">
        <v>0</v>
      </c>
      <c r="T92" t="inlineStr">
        <is>
          <t>N/A</t>
        </is>
      </c>
      <c r="U92" t="b">
        <v>1</v>
      </c>
      <c r="V92" t="inlineStr">
        <is>
          <t>Archana Bhujbal</t>
        </is>
      </c>
      <c r="W92" s="1" t="n">
        <v>44533.73979166667</v>
      </c>
      <c r="X92" t="n">
        <v>2232.0</v>
      </c>
      <c r="Y92" t="n">
        <v>177.0</v>
      </c>
      <c r="Z92" t="n">
        <v>0.0</v>
      </c>
      <c r="AA92" t="n">
        <v>177.0</v>
      </c>
      <c r="AB92" t="n">
        <v>0.0</v>
      </c>
      <c r="AC92" t="n">
        <v>128.0</v>
      </c>
      <c r="AD92" t="n">
        <v>168.0</v>
      </c>
      <c r="AE92" t="n">
        <v>0.0</v>
      </c>
      <c r="AF92" t="n">
        <v>0.0</v>
      </c>
      <c r="AG92" t="n">
        <v>0.0</v>
      </c>
      <c r="AH92" t="inlineStr">
        <is>
          <t>Rohit Mawal</t>
        </is>
      </c>
      <c r="AI92" s="1" t="n">
        <v>44533.79445601852</v>
      </c>
      <c r="AJ92" t="n">
        <v>1246.0</v>
      </c>
      <c r="AK92" t="n">
        <v>5.0</v>
      </c>
      <c r="AL92" t="n">
        <v>0.0</v>
      </c>
      <c r="AM92" t="n">
        <v>5.0</v>
      </c>
      <c r="AN92" t="n">
        <v>0.0</v>
      </c>
      <c r="AO92" t="n">
        <v>5.0</v>
      </c>
      <c r="AP92" t="n">
        <v>163.0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WI211212864</t>
        </is>
      </c>
      <c r="B93" t="inlineStr">
        <is>
          <t>DATA_VALIDATION</t>
        </is>
      </c>
      <c r="C93" t="inlineStr">
        <is>
          <t>201300019991</t>
        </is>
      </c>
      <c r="D93" t="inlineStr">
        <is>
          <t>Folder</t>
        </is>
      </c>
      <c r="E93" s="2">
        <f>HYPERLINK("capsilon://?command=openfolder&amp;siteaddress=FAM.docvelocity-na8.net&amp;folderid=FXC08B1999-97B9-2108-E286-304C51B37E56","FX211114902")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MI2112137722</t>
        </is>
      </c>
      <c r="J93" t="n">
        <v>28.0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44533.64175925926</v>
      </c>
      <c r="P93" s="1" t="n">
        <v>44533.79819444445</v>
      </c>
      <c r="Q93" t="n">
        <v>13060.0</v>
      </c>
      <c r="R93" t="n">
        <v>456.0</v>
      </c>
      <c r="S93" t="b">
        <v>0</v>
      </c>
      <c r="T93" t="inlineStr">
        <is>
          <t>N/A</t>
        </is>
      </c>
      <c r="U93" t="b">
        <v>0</v>
      </c>
      <c r="V93" t="inlineStr">
        <is>
          <t>Sumit Jarhad</t>
        </is>
      </c>
      <c r="W93" s="1" t="n">
        <v>44533.654398148145</v>
      </c>
      <c r="X93" t="n">
        <v>173.0</v>
      </c>
      <c r="Y93" t="n">
        <v>21.0</v>
      </c>
      <c r="Z93" t="n">
        <v>0.0</v>
      </c>
      <c r="AA93" t="n">
        <v>21.0</v>
      </c>
      <c r="AB93" t="n">
        <v>0.0</v>
      </c>
      <c r="AC93" t="n">
        <v>9.0</v>
      </c>
      <c r="AD93" t="n">
        <v>7.0</v>
      </c>
      <c r="AE93" t="n">
        <v>0.0</v>
      </c>
      <c r="AF93" t="n">
        <v>0.0</v>
      </c>
      <c r="AG93" t="n">
        <v>0.0</v>
      </c>
      <c r="AH93" t="inlineStr">
        <is>
          <t>Rohit Mawal</t>
        </is>
      </c>
      <c r="AI93" s="1" t="n">
        <v>44533.79819444445</v>
      </c>
      <c r="AJ93" t="n">
        <v>283.0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7.0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WI211212869</t>
        </is>
      </c>
      <c r="B94" t="inlineStr">
        <is>
          <t>DATA_VALIDATION</t>
        </is>
      </c>
      <c r="C94" t="inlineStr">
        <is>
          <t>201300019991</t>
        </is>
      </c>
      <c r="D94" t="inlineStr">
        <is>
          <t>Folder</t>
        </is>
      </c>
      <c r="E94" s="2">
        <f>HYPERLINK("capsilon://?command=openfolder&amp;siteaddress=FAM.docvelocity-na8.net&amp;folderid=FXC08B1999-97B9-2108-E286-304C51B37E56","FX211114902")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MI2112137762</t>
        </is>
      </c>
      <c r="J94" t="n">
        <v>28.0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44533.64219907407</v>
      </c>
      <c r="P94" s="1" t="n">
        <v>44533.796273148146</v>
      </c>
      <c r="Q94" t="n">
        <v>13089.0</v>
      </c>
      <c r="R94" t="n">
        <v>223.0</v>
      </c>
      <c r="S94" t="b">
        <v>0</v>
      </c>
      <c r="T94" t="inlineStr">
        <is>
          <t>N/A</t>
        </is>
      </c>
      <c r="U94" t="b">
        <v>0</v>
      </c>
      <c r="V94" t="inlineStr">
        <is>
          <t>Sumit Jarhad</t>
        </is>
      </c>
      <c r="W94" s="1" t="n">
        <v>44533.656006944446</v>
      </c>
      <c r="X94" t="n">
        <v>132.0</v>
      </c>
      <c r="Y94" t="n">
        <v>21.0</v>
      </c>
      <c r="Z94" t="n">
        <v>0.0</v>
      </c>
      <c r="AA94" t="n">
        <v>21.0</v>
      </c>
      <c r="AB94" t="n">
        <v>0.0</v>
      </c>
      <c r="AC94" t="n">
        <v>12.0</v>
      </c>
      <c r="AD94" t="n">
        <v>7.0</v>
      </c>
      <c r="AE94" t="n">
        <v>0.0</v>
      </c>
      <c r="AF94" t="n">
        <v>0.0</v>
      </c>
      <c r="AG94" t="n">
        <v>0.0</v>
      </c>
      <c r="AH94" t="inlineStr">
        <is>
          <t>Vikash Suryakanth Parmar</t>
        </is>
      </c>
      <c r="AI94" s="1" t="n">
        <v>44533.796273148146</v>
      </c>
      <c r="AJ94" t="n">
        <v>91.0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7.0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WI211212879</t>
        </is>
      </c>
      <c r="B95" t="inlineStr">
        <is>
          <t>DATA_VALIDATION</t>
        </is>
      </c>
      <c r="C95" t="inlineStr">
        <is>
          <t>201300019991</t>
        </is>
      </c>
      <c r="D95" t="inlineStr">
        <is>
          <t>Folder</t>
        </is>
      </c>
      <c r="E95" s="2">
        <f>HYPERLINK("capsilon://?command=openfolder&amp;siteaddress=FAM.docvelocity-na8.net&amp;folderid=FXC08B1999-97B9-2108-E286-304C51B37E56","FX211114902")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MI2112137813</t>
        </is>
      </c>
      <c r="J95" t="n">
        <v>35.0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44533.6428125</v>
      </c>
      <c r="P95" s="1" t="n">
        <v>44533.79829861111</v>
      </c>
      <c r="Q95" t="n">
        <v>12927.0</v>
      </c>
      <c r="R95" t="n">
        <v>507.0</v>
      </c>
      <c r="S95" t="b">
        <v>0</v>
      </c>
      <c r="T95" t="inlineStr">
        <is>
          <t>N/A</t>
        </is>
      </c>
      <c r="U95" t="b">
        <v>0</v>
      </c>
      <c r="V95" t="inlineStr">
        <is>
          <t>Sumit Jarhad</t>
        </is>
      </c>
      <c r="W95" s="1" t="n">
        <v>44533.69458333333</v>
      </c>
      <c r="X95" t="n">
        <v>293.0</v>
      </c>
      <c r="Y95" t="n">
        <v>33.0</v>
      </c>
      <c r="Z95" t="n">
        <v>0.0</v>
      </c>
      <c r="AA95" t="n">
        <v>33.0</v>
      </c>
      <c r="AB95" t="n">
        <v>0.0</v>
      </c>
      <c r="AC95" t="n">
        <v>24.0</v>
      </c>
      <c r="AD95" t="n">
        <v>2.0</v>
      </c>
      <c r="AE95" t="n">
        <v>0.0</v>
      </c>
      <c r="AF95" t="n">
        <v>0.0</v>
      </c>
      <c r="AG95" t="n">
        <v>0.0</v>
      </c>
      <c r="AH95" t="inlineStr">
        <is>
          <t>Vikash Suryakanth Parmar</t>
        </is>
      </c>
      <c r="AI95" s="1" t="n">
        <v>44533.79829861111</v>
      </c>
      <c r="AJ95" t="n">
        <v>157.0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2.0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WI211212893</t>
        </is>
      </c>
      <c r="B96" t="inlineStr">
        <is>
          <t>DATA_VALIDATION</t>
        </is>
      </c>
      <c r="C96" t="inlineStr">
        <is>
          <t>201300019991</t>
        </is>
      </c>
      <c r="D96" t="inlineStr">
        <is>
          <t>Folder</t>
        </is>
      </c>
      <c r="E96" s="2">
        <f>HYPERLINK("capsilon://?command=openfolder&amp;siteaddress=FAM.docvelocity-na8.net&amp;folderid=FXC08B1999-97B9-2108-E286-304C51B37E56","FX211114902")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MI2112137834</t>
        </is>
      </c>
      <c r="J96" t="n">
        <v>35.0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44533.643379629626</v>
      </c>
      <c r="P96" s="1" t="n">
        <v>44533.80358796296</v>
      </c>
      <c r="Q96" t="n">
        <v>13178.0</v>
      </c>
      <c r="R96" t="n">
        <v>664.0</v>
      </c>
      <c r="S96" t="b">
        <v>0</v>
      </c>
      <c r="T96" t="inlineStr">
        <is>
          <t>N/A</t>
        </is>
      </c>
      <c r="U96" t="b">
        <v>0</v>
      </c>
      <c r="V96" t="inlineStr">
        <is>
          <t>Sumit Jarhad</t>
        </is>
      </c>
      <c r="W96" s="1" t="n">
        <v>44533.6962037037</v>
      </c>
      <c r="X96" t="n">
        <v>139.0</v>
      </c>
      <c r="Y96" t="n">
        <v>33.0</v>
      </c>
      <c r="Z96" t="n">
        <v>0.0</v>
      </c>
      <c r="AA96" t="n">
        <v>33.0</v>
      </c>
      <c r="AB96" t="n">
        <v>0.0</v>
      </c>
      <c r="AC96" t="n">
        <v>24.0</v>
      </c>
      <c r="AD96" t="n">
        <v>2.0</v>
      </c>
      <c r="AE96" t="n">
        <v>0.0</v>
      </c>
      <c r="AF96" t="n">
        <v>0.0</v>
      </c>
      <c r="AG96" t="n">
        <v>0.0</v>
      </c>
      <c r="AH96" t="inlineStr">
        <is>
          <t>Smriti Gauchan</t>
        </is>
      </c>
      <c r="AI96" s="1" t="n">
        <v>44533.80358796296</v>
      </c>
      <c r="AJ96" t="n">
        <v>525.0</v>
      </c>
      <c r="AK96" t="n">
        <v>1.0</v>
      </c>
      <c r="AL96" t="n">
        <v>0.0</v>
      </c>
      <c r="AM96" t="n">
        <v>1.0</v>
      </c>
      <c r="AN96" t="n">
        <v>0.0</v>
      </c>
      <c r="AO96" t="n">
        <v>1.0</v>
      </c>
      <c r="AP96" t="n">
        <v>1.0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WI211213030</t>
        </is>
      </c>
      <c r="B97" t="inlineStr">
        <is>
          <t>DATA_VALIDATION</t>
        </is>
      </c>
      <c r="C97" t="inlineStr">
        <is>
          <t>201300020057</t>
        </is>
      </c>
      <c r="D97" t="inlineStr">
        <is>
          <t>Folder</t>
        </is>
      </c>
      <c r="E97" s="2">
        <f>HYPERLINK("capsilon://?command=openfolder&amp;siteaddress=FAM.docvelocity-na8.net&amp;folderid=FXCE8C6FB0-43EF-E800-AE5E-95E0621757E5","FX21123567")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MI2112133318</t>
        </is>
      </c>
      <c r="J97" t="n">
        <v>520.0</v>
      </c>
      <c r="K97" t="inlineStr">
        <is>
          <t>COMPLETED</t>
        </is>
      </c>
      <c r="L97" t="inlineStr">
        <is>
          <t>MARK_AS_COMPLETED</t>
        </is>
      </c>
      <c r="M97" t="inlineStr">
        <is>
          <t>Folder</t>
        </is>
      </c>
      <c r="N97" t="n">
        <v>1.0</v>
      </c>
      <c r="O97" s="1" t="n">
        <v>44533.64983796296</v>
      </c>
      <c r="P97" s="1" t="n">
        <v>44533.808344907404</v>
      </c>
      <c r="Q97" t="n">
        <v>5874.0</v>
      </c>
      <c r="R97" t="n">
        <v>7821.0</v>
      </c>
      <c r="S97" t="b">
        <v>0</v>
      </c>
      <c r="T97" t="inlineStr">
        <is>
          <t>Snehal Sathe</t>
        </is>
      </c>
      <c r="U97" t="b">
        <v>1</v>
      </c>
      <c r="V97" t="inlineStr">
        <is>
          <t>Snehal Sathe</t>
        </is>
      </c>
      <c r="W97" s="1" t="n">
        <v>44533.808344907404</v>
      </c>
      <c r="X97" t="n">
        <v>7803.0</v>
      </c>
      <c r="Y97" t="n">
        <v>635.0</v>
      </c>
      <c r="Z97" t="n">
        <v>0.0</v>
      </c>
      <c r="AA97" t="n">
        <v>635.0</v>
      </c>
      <c r="AB97" t="n">
        <v>0.0</v>
      </c>
      <c r="AC97" t="n">
        <v>498.0</v>
      </c>
      <c r="AD97" t="n">
        <v>-115.0</v>
      </c>
      <c r="AE97" t="n">
        <v>0.0</v>
      </c>
      <c r="AF97" t="n">
        <v>0.0</v>
      </c>
      <c r="AG97" t="n">
        <v>0.0</v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WI211213081</t>
        </is>
      </c>
      <c r="B98" t="inlineStr">
        <is>
          <t>DATA_VALIDATION</t>
        </is>
      </c>
      <c r="C98" t="inlineStr">
        <is>
          <t>201300019979</t>
        </is>
      </c>
      <c r="D98" t="inlineStr">
        <is>
          <t>Folder</t>
        </is>
      </c>
      <c r="E98" s="2">
        <f>HYPERLINK("capsilon://?command=openfolder&amp;siteaddress=FAM.docvelocity-na8.net&amp;folderid=FX1D758DED-FA8B-1D29-464A-633465C1345F","FX211114744")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MI2112136615</t>
        </is>
      </c>
      <c r="J98" t="n">
        <v>500.0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44533.65224537037</v>
      </c>
      <c r="P98" s="1" t="n">
        <v>44533.780023148145</v>
      </c>
      <c r="Q98" t="n">
        <v>8211.0</v>
      </c>
      <c r="R98" t="n">
        <v>2829.0</v>
      </c>
      <c r="S98" t="b">
        <v>0</v>
      </c>
      <c r="T98" t="inlineStr">
        <is>
          <t>N/A</t>
        </is>
      </c>
      <c r="U98" t="b">
        <v>1</v>
      </c>
      <c r="V98" t="inlineStr">
        <is>
          <t>Poonam Patil</t>
        </is>
      </c>
      <c r="W98" s="1" t="n">
        <v>44533.73400462963</v>
      </c>
      <c r="X98" t="n">
        <v>1210.0</v>
      </c>
      <c r="Y98" t="n">
        <v>370.0</v>
      </c>
      <c r="Z98" t="n">
        <v>0.0</v>
      </c>
      <c r="AA98" t="n">
        <v>370.0</v>
      </c>
      <c r="AB98" t="n">
        <v>0.0</v>
      </c>
      <c r="AC98" t="n">
        <v>175.0</v>
      </c>
      <c r="AD98" t="n">
        <v>130.0</v>
      </c>
      <c r="AE98" t="n">
        <v>0.0</v>
      </c>
      <c r="AF98" t="n">
        <v>0.0</v>
      </c>
      <c r="AG98" t="n">
        <v>0.0</v>
      </c>
      <c r="AH98" t="inlineStr">
        <is>
          <t>Rohit Mawal</t>
        </is>
      </c>
      <c r="AI98" s="1" t="n">
        <v>44533.780023148145</v>
      </c>
      <c r="AJ98" t="n">
        <v>1430.0</v>
      </c>
      <c r="AK98" t="n">
        <v>4.0</v>
      </c>
      <c r="AL98" t="n">
        <v>0.0</v>
      </c>
      <c r="AM98" t="n">
        <v>4.0</v>
      </c>
      <c r="AN98" t="n">
        <v>0.0</v>
      </c>
      <c r="AO98" t="n">
        <v>4.0</v>
      </c>
      <c r="AP98" t="n">
        <v>126.0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WI211213107</t>
        </is>
      </c>
      <c r="B99" t="inlineStr">
        <is>
          <t>DATA_VALIDATION</t>
        </is>
      </c>
      <c r="C99" t="inlineStr">
        <is>
          <t>201330004056</t>
        </is>
      </c>
      <c r="D99" t="inlineStr">
        <is>
          <t>Folder</t>
        </is>
      </c>
      <c r="E99" s="2">
        <f>HYPERLINK("capsilon://?command=openfolder&amp;siteaddress=FAM.docvelocity-na8.net&amp;folderid=FXD7500695-1D0D-D246-8F0C-528195054464","FX21123711")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MI2112136768</t>
        </is>
      </c>
      <c r="J99" t="n">
        <v>292.0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44533.65369212963</v>
      </c>
      <c r="P99" s="1" t="n">
        <v>44533.79751157408</v>
      </c>
      <c r="Q99" t="n">
        <v>9451.0</v>
      </c>
      <c r="R99" t="n">
        <v>2975.0</v>
      </c>
      <c r="S99" t="b">
        <v>0</v>
      </c>
      <c r="T99" t="inlineStr">
        <is>
          <t>N/A</t>
        </is>
      </c>
      <c r="U99" t="b">
        <v>1</v>
      </c>
      <c r="V99" t="inlineStr">
        <is>
          <t>Suraj Toradmal</t>
        </is>
      </c>
      <c r="W99" s="1" t="n">
        <v>44533.73292824074</v>
      </c>
      <c r="X99" t="n">
        <v>1501.0</v>
      </c>
      <c r="Y99" t="n">
        <v>242.0</v>
      </c>
      <c r="Z99" t="n">
        <v>0.0</v>
      </c>
      <c r="AA99" t="n">
        <v>242.0</v>
      </c>
      <c r="AB99" t="n">
        <v>0.0</v>
      </c>
      <c r="AC99" t="n">
        <v>90.0</v>
      </c>
      <c r="AD99" t="n">
        <v>50.0</v>
      </c>
      <c r="AE99" t="n">
        <v>0.0</v>
      </c>
      <c r="AF99" t="n">
        <v>0.0</v>
      </c>
      <c r="AG99" t="n">
        <v>0.0</v>
      </c>
      <c r="AH99" t="inlineStr">
        <is>
          <t>Smriti Gauchan</t>
        </is>
      </c>
      <c r="AI99" s="1" t="n">
        <v>44533.79751157408</v>
      </c>
      <c r="AJ99" t="n">
        <v>1468.0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50.0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WI211213192</t>
        </is>
      </c>
      <c r="B100" t="inlineStr">
        <is>
          <t>DATA_VALIDATION</t>
        </is>
      </c>
      <c r="C100" t="inlineStr">
        <is>
          <t>201100014215</t>
        </is>
      </c>
      <c r="D100" t="inlineStr">
        <is>
          <t>Folder</t>
        </is>
      </c>
      <c r="E100" s="2">
        <f>HYPERLINK("capsilon://?command=openfolder&amp;siteaddress=FAM.docvelocity-na8.net&amp;folderid=FX343A2F68-74BC-A256-6FBE-89FBC98C4F0A","FX211112904")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MI2112139795</t>
        </is>
      </c>
      <c r="J100" t="n">
        <v>30.0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44533.658368055556</v>
      </c>
      <c r="P100" s="1" t="n">
        <v>44533.799259259256</v>
      </c>
      <c r="Q100" t="n">
        <v>12034.0</v>
      </c>
      <c r="R100" t="n">
        <v>139.0</v>
      </c>
      <c r="S100" t="b">
        <v>0</v>
      </c>
      <c r="T100" t="inlineStr">
        <is>
          <t>N/A</t>
        </is>
      </c>
      <c r="U100" t="b">
        <v>0</v>
      </c>
      <c r="V100" t="inlineStr">
        <is>
          <t>Sumit Jarhad</t>
        </is>
      </c>
      <c r="W100" s="1" t="n">
        <v>44533.69677083333</v>
      </c>
      <c r="X100" t="n">
        <v>48.0</v>
      </c>
      <c r="Y100" t="n">
        <v>9.0</v>
      </c>
      <c r="Z100" t="n">
        <v>0.0</v>
      </c>
      <c r="AA100" t="n">
        <v>9.0</v>
      </c>
      <c r="AB100" t="n">
        <v>0.0</v>
      </c>
      <c r="AC100" t="n">
        <v>3.0</v>
      </c>
      <c r="AD100" t="n">
        <v>21.0</v>
      </c>
      <c r="AE100" t="n">
        <v>0.0</v>
      </c>
      <c r="AF100" t="n">
        <v>0.0</v>
      </c>
      <c r="AG100" t="n">
        <v>0.0</v>
      </c>
      <c r="AH100" t="inlineStr">
        <is>
          <t>Rohit Mawal</t>
        </is>
      </c>
      <c r="AI100" s="1" t="n">
        <v>44533.799259259256</v>
      </c>
      <c r="AJ100" t="n">
        <v>91.0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21.0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WI211213345</t>
        </is>
      </c>
      <c r="B101" t="inlineStr">
        <is>
          <t>DATA_VALIDATION</t>
        </is>
      </c>
      <c r="C101" t="inlineStr">
        <is>
          <t>201300020055</t>
        </is>
      </c>
      <c r="D101" t="inlineStr">
        <is>
          <t>Folder</t>
        </is>
      </c>
      <c r="E101" s="2">
        <f>HYPERLINK("capsilon://?command=openfolder&amp;siteaddress=FAM.docvelocity-na8.net&amp;folderid=FX8C51797A-5667-50C1-9E32-E0E78483E2CE","FX21123553")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MI2112141001</t>
        </is>
      </c>
      <c r="J101" t="n">
        <v>142.0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1.0</v>
      </c>
      <c r="O101" s="1" t="n">
        <v>44533.671273148146</v>
      </c>
      <c r="P101" s="1" t="n">
        <v>44533.69924768519</v>
      </c>
      <c r="Q101" t="n">
        <v>2203.0</v>
      </c>
      <c r="R101" t="n">
        <v>214.0</v>
      </c>
      <c r="S101" t="b">
        <v>0</v>
      </c>
      <c r="T101" t="inlineStr">
        <is>
          <t>N/A</t>
        </is>
      </c>
      <c r="U101" t="b">
        <v>0</v>
      </c>
      <c r="V101" t="inlineStr">
        <is>
          <t>Sumit Jarhad</t>
        </is>
      </c>
      <c r="W101" s="1" t="n">
        <v>44533.69924768519</v>
      </c>
      <c r="X101" t="n">
        <v>214.0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142.0</v>
      </c>
      <c r="AE101" t="n">
        <v>130.0</v>
      </c>
      <c r="AF101" t="n">
        <v>0.0</v>
      </c>
      <c r="AG101" t="n">
        <v>3.0</v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WI211213432</t>
        </is>
      </c>
      <c r="B102" t="inlineStr">
        <is>
          <t>DATA_VALIDATION</t>
        </is>
      </c>
      <c r="C102" t="inlineStr">
        <is>
          <t>201130012868</t>
        </is>
      </c>
      <c r="D102" t="inlineStr">
        <is>
          <t>Folder</t>
        </is>
      </c>
      <c r="E102" s="2">
        <f>HYPERLINK("capsilon://?command=openfolder&amp;siteaddress=FAM.docvelocity-na8.net&amp;folderid=FX0B4BBC19-E7C3-8DEA-98D2-374C28966748","FX2112224")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MI2112141734</t>
        </is>
      </c>
      <c r="J102" t="n">
        <v>38.0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44533.67597222222</v>
      </c>
      <c r="P102" s="1" t="n">
        <v>44533.79944444444</v>
      </c>
      <c r="Q102" t="n">
        <v>10426.0</v>
      </c>
      <c r="R102" t="n">
        <v>242.0</v>
      </c>
      <c r="S102" t="b">
        <v>0</v>
      </c>
      <c r="T102" t="inlineStr">
        <is>
          <t>N/A</t>
        </is>
      </c>
      <c r="U102" t="b">
        <v>0</v>
      </c>
      <c r="V102" t="inlineStr">
        <is>
          <t>Sumit Jarhad</t>
        </is>
      </c>
      <c r="W102" s="1" t="n">
        <v>44533.70092592593</v>
      </c>
      <c r="X102" t="n">
        <v>144.0</v>
      </c>
      <c r="Y102" t="n">
        <v>37.0</v>
      </c>
      <c r="Z102" t="n">
        <v>0.0</v>
      </c>
      <c r="AA102" t="n">
        <v>37.0</v>
      </c>
      <c r="AB102" t="n">
        <v>0.0</v>
      </c>
      <c r="AC102" t="n">
        <v>12.0</v>
      </c>
      <c r="AD102" t="n">
        <v>1.0</v>
      </c>
      <c r="AE102" t="n">
        <v>0.0</v>
      </c>
      <c r="AF102" t="n">
        <v>0.0</v>
      </c>
      <c r="AG102" t="n">
        <v>0.0</v>
      </c>
      <c r="AH102" t="inlineStr">
        <is>
          <t>Vikash Suryakanth Parmar</t>
        </is>
      </c>
      <c r="AI102" s="1" t="n">
        <v>44533.79944444444</v>
      </c>
      <c r="AJ102" t="n">
        <v>98.0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1.0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WI211213461</t>
        </is>
      </c>
      <c r="B103" t="inlineStr">
        <is>
          <t>DATA_VALIDATION</t>
        </is>
      </c>
      <c r="C103" t="inlineStr">
        <is>
          <t>201330004042</t>
        </is>
      </c>
      <c r="D103" t="inlineStr">
        <is>
          <t>Folder</t>
        </is>
      </c>
      <c r="E103" s="2">
        <f>HYPERLINK("capsilon://?command=openfolder&amp;siteaddress=FAM.docvelocity-na8.net&amp;folderid=FX1971114F-8ADB-7FFB-EBBE-B04BB4C357CE","FX21123452")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MI2112141887</t>
        </is>
      </c>
      <c r="J103" t="n">
        <v>40.0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44533.67901620371</v>
      </c>
      <c r="P103" s="1" t="n">
        <v>44533.80143518518</v>
      </c>
      <c r="Q103" t="n">
        <v>10206.0</v>
      </c>
      <c r="R103" t="n">
        <v>371.0</v>
      </c>
      <c r="S103" t="b">
        <v>0</v>
      </c>
      <c r="T103" t="inlineStr">
        <is>
          <t>N/A</t>
        </is>
      </c>
      <c r="U103" t="b">
        <v>0</v>
      </c>
      <c r="V103" t="inlineStr">
        <is>
          <t>Poonam Patil</t>
        </is>
      </c>
      <c r="W103" s="1" t="n">
        <v>44533.739120370374</v>
      </c>
      <c r="X103" t="n">
        <v>162.0</v>
      </c>
      <c r="Y103" t="n">
        <v>44.0</v>
      </c>
      <c r="Z103" t="n">
        <v>0.0</v>
      </c>
      <c r="AA103" t="n">
        <v>44.0</v>
      </c>
      <c r="AB103" t="n">
        <v>0.0</v>
      </c>
      <c r="AC103" t="n">
        <v>21.0</v>
      </c>
      <c r="AD103" t="n">
        <v>-4.0</v>
      </c>
      <c r="AE103" t="n">
        <v>0.0</v>
      </c>
      <c r="AF103" t="n">
        <v>0.0</v>
      </c>
      <c r="AG103" t="n">
        <v>0.0</v>
      </c>
      <c r="AH103" t="inlineStr">
        <is>
          <t>Rohit Mawal</t>
        </is>
      </c>
      <c r="AI103" s="1" t="n">
        <v>44533.80143518518</v>
      </c>
      <c r="AJ103" t="n">
        <v>187.0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-4.0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WI211213608</t>
        </is>
      </c>
      <c r="B104" t="inlineStr">
        <is>
          <t>DATA_VALIDATION</t>
        </is>
      </c>
      <c r="C104" t="inlineStr">
        <is>
          <t>201308007782</t>
        </is>
      </c>
      <c r="D104" t="inlineStr">
        <is>
          <t>Folder</t>
        </is>
      </c>
      <c r="E104" s="2">
        <f>HYPERLINK("capsilon://?command=openfolder&amp;siteaddress=FAM.docvelocity-na8.net&amp;folderid=FX7289A8FE-186C-C87B-7CBC-D0BF7BEF7152","FX21117565")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MI2112143016</t>
        </is>
      </c>
      <c r="J104" t="n">
        <v>81.0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1.0</v>
      </c>
      <c r="O104" s="1" t="n">
        <v>44533.690567129626</v>
      </c>
      <c r="P104" s="1" t="n">
        <v>44533.70243055555</v>
      </c>
      <c r="Q104" t="n">
        <v>926.0</v>
      </c>
      <c r="R104" t="n">
        <v>99.0</v>
      </c>
      <c r="S104" t="b">
        <v>0</v>
      </c>
      <c r="T104" t="inlineStr">
        <is>
          <t>N/A</t>
        </is>
      </c>
      <c r="U104" t="b">
        <v>0</v>
      </c>
      <c r="V104" t="inlineStr">
        <is>
          <t>Sumit Jarhad</t>
        </is>
      </c>
      <c r="W104" s="1" t="n">
        <v>44533.70243055555</v>
      </c>
      <c r="X104" t="n">
        <v>99.0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81.0</v>
      </c>
      <c r="AE104" t="n">
        <v>69.0</v>
      </c>
      <c r="AF104" t="n">
        <v>0.0</v>
      </c>
      <c r="AG104" t="n">
        <v>4.0</v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N/A</t>
        </is>
      </c>
      <c r="AP104" t="inlineStr">
        <is>
          <t>N/A</t>
        </is>
      </c>
      <c r="AQ104" t="inlineStr">
        <is>
          <t>N/A</t>
        </is>
      </c>
      <c r="AR104" t="inlineStr">
        <is>
          <t>N/A</t>
        </is>
      </c>
      <c r="AS104" t="inlineStr">
        <is>
          <t>N/A</t>
        </is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WI211213678</t>
        </is>
      </c>
      <c r="B105" t="inlineStr">
        <is>
          <t>DATA_VALIDATION</t>
        </is>
      </c>
      <c r="C105" t="inlineStr">
        <is>
          <t>201300020055</t>
        </is>
      </c>
      <c r="D105" t="inlineStr">
        <is>
          <t>Folder</t>
        </is>
      </c>
      <c r="E105" s="2">
        <f>HYPERLINK("capsilon://?command=openfolder&amp;siteaddress=FAM.docvelocity-na8.net&amp;folderid=FX8C51797A-5667-50C1-9E32-E0E78483E2CE","FX21123553")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MI2112141001</t>
        </is>
      </c>
      <c r="J105" t="n">
        <v>248.0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44533.700636574074</v>
      </c>
      <c r="P105" s="1" t="n">
        <v>44533.79105324074</v>
      </c>
      <c r="Q105" t="n">
        <v>4066.0</v>
      </c>
      <c r="R105" t="n">
        <v>3746.0</v>
      </c>
      <c r="S105" t="b">
        <v>0</v>
      </c>
      <c r="T105" t="inlineStr">
        <is>
          <t>N/A</t>
        </is>
      </c>
      <c r="U105" t="b">
        <v>1</v>
      </c>
      <c r="V105" t="inlineStr">
        <is>
          <t>Suraj Toradmal</t>
        </is>
      </c>
      <c r="W105" s="1" t="n">
        <v>44533.76998842593</v>
      </c>
      <c r="X105" t="n">
        <v>3016.0</v>
      </c>
      <c r="Y105" t="n">
        <v>208.0</v>
      </c>
      <c r="Z105" t="n">
        <v>0.0</v>
      </c>
      <c r="AA105" t="n">
        <v>208.0</v>
      </c>
      <c r="AB105" t="n">
        <v>0.0</v>
      </c>
      <c r="AC105" t="n">
        <v>176.0</v>
      </c>
      <c r="AD105" t="n">
        <v>40.0</v>
      </c>
      <c r="AE105" t="n">
        <v>0.0</v>
      </c>
      <c r="AF105" t="n">
        <v>0.0</v>
      </c>
      <c r="AG105" t="n">
        <v>0.0</v>
      </c>
      <c r="AH105" t="inlineStr">
        <is>
          <t>Vikash Suryakanth Parmar</t>
        </is>
      </c>
      <c r="AI105" s="1" t="n">
        <v>44533.79105324074</v>
      </c>
      <c r="AJ105" t="n">
        <v>723.0</v>
      </c>
      <c r="AK105" t="n">
        <v>5.0</v>
      </c>
      <c r="AL105" t="n">
        <v>0.0</v>
      </c>
      <c r="AM105" t="n">
        <v>5.0</v>
      </c>
      <c r="AN105" t="n">
        <v>0.0</v>
      </c>
      <c r="AO105" t="n">
        <v>5.0</v>
      </c>
      <c r="AP105" t="n">
        <v>35.0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WI211213701</t>
        </is>
      </c>
      <c r="B106" t="inlineStr">
        <is>
          <t>DATA_VALIDATION</t>
        </is>
      </c>
      <c r="C106" t="inlineStr">
        <is>
          <t>201308007782</t>
        </is>
      </c>
      <c r="D106" t="inlineStr">
        <is>
          <t>Folder</t>
        </is>
      </c>
      <c r="E106" s="2">
        <f>HYPERLINK("capsilon://?command=openfolder&amp;siteaddress=FAM.docvelocity-na8.net&amp;folderid=FX7289A8FE-186C-C87B-7CBC-D0BF7BEF7152","FX21117565")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MI2112143016</t>
        </is>
      </c>
      <c r="J106" t="n">
        <v>162.0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44533.703576388885</v>
      </c>
      <c r="P106" s="1" t="n">
        <v>44533.79520833334</v>
      </c>
      <c r="Q106" t="n">
        <v>7279.0</v>
      </c>
      <c r="R106" t="n">
        <v>638.0</v>
      </c>
      <c r="S106" t="b">
        <v>0</v>
      </c>
      <c r="T106" t="inlineStr">
        <is>
          <t>N/A</t>
        </is>
      </c>
      <c r="U106" t="b">
        <v>1</v>
      </c>
      <c r="V106" t="inlineStr">
        <is>
          <t>Poonam Patil</t>
        </is>
      </c>
      <c r="W106" s="1" t="n">
        <v>44533.73724537037</v>
      </c>
      <c r="X106" t="n">
        <v>279.0</v>
      </c>
      <c r="Y106" t="n">
        <v>138.0</v>
      </c>
      <c r="Z106" t="n">
        <v>0.0</v>
      </c>
      <c r="AA106" t="n">
        <v>138.0</v>
      </c>
      <c r="AB106" t="n">
        <v>0.0</v>
      </c>
      <c r="AC106" t="n">
        <v>10.0</v>
      </c>
      <c r="AD106" t="n">
        <v>24.0</v>
      </c>
      <c r="AE106" t="n">
        <v>0.0</v>
      </c>
      <c r="AF106" t="n">
        <v>0.0</v>
      </c>
      <c r="AG106" t="n">
        <v>0.0</v>
      </c>
      <c r="AH106" t="inlineStr">
        <is>
          <t>Vikash Suryakanth Parmar</t>
        </is>
      </c>
      <c r="AI106" s="1" t="n">
        <v>44533.79520833334</v>
      </c>
      <c r="AJ106" t="n">
        <v>359.0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24.0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WI211213862</t>
        </is>
      </c>
      <c r="B107" t="inlineStr">
        <is>
          <t>DATA_VALIDATION</t>
        </is>
      </c>
      <c r="C107" t="inlineStr">
        <is>
          <t>201130012873</t>
        </is>
      </c>
      <c r="D107" t="inlineStr">
        <is>
          <t>Folder</t>
        </is>
      </c>
      <c r="E107" s="2">
        <f>HYPERLINK("capsilon://?command=openfolder&amp;siteaddress=FAM.docvelocity-na8.net&amp;folderid=FX493C8B7E-8CD5-F972-9280-D71C982D2C7F","FX21121575")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MI2112146065</t>
        </is>
      </c>
      <c r="J107" t="n">
        <v>33.0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44533.72079861111</v>
      </c>
      <c r="P107" s="1" t="n">
        <v>44533.80069444444</v>
      </c>
      <c r="Q107" t="n">
        <v>6748.0</v>
      </c>
      <c r="R107" t="n">
        <v>155.0</v>
      </c>
      <c r="S107" t="b">
        <v>0</v>
      </c>
      <c r="T107" t="inlineStr">
        <is>
          <t>N/A</t>
        </is>
      </c>
      <c r="U107" t="b">
        <v>0</v>
      </c>
      <c r="V107" t="inlineStr">
        <is>
          <t>Poonam Patil</t>
        </is>
      </c>
      <c r="W107" s="1" t="n">
        <v>44533.73966435185</v>
      </c>
      <c r="X107" t="n">
        <v>47.0</v>
      </c>
      <c r="Y107" t="n">
        <v>9.0</v>
      </c>
      <c r="Z107" t="n">
        <v>0.0</v>
      </c>
      <c r="AA107" t="n">
        <v>9.0</v>
      </c>
      <c r="AB107" t="n">
        <v>0.0</v>
      </c>
      <c r="AC107" t="n">
        <v>2.0</v>
      </c>
      <c r="AD107" t="n">
        <v>24.0</v>
      </c>
      <c r="AE107" t="n">
        <v>0.0</v>
      </c>
      <c r="AF107" t="n">
        <v>0.0</v>
      </c>
      <c r="AG107" t="n">
        <v>0.0</v>
      </c>
      <c r="AH107" t="inlineStr">
        <is>
          <t>Vikash Suryakanth Parmar</t>
        </is>
      </c>
      <c r="AI107" s="1" t="n">
        <v>44533.80069444444</v>
      </c>
      <c r="AJ107" t="n">
        <v>108.0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24.0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WI211213938</t>
        </is>
      </c>
      <c r="B108" t="inlineStr">
        <is>
          <t>DATA_VALIDATION</t>
        </is>
      </c>
      <c r="C108" t="inlineStr">
        <is>
          <t>201300019953</t>
        </is>
      </c>
      <c r="D108" t="inlineStr">
        <is>
          <t>Folder</t>
        </is>
      </c>
      <c r="E108" s="2">
        <f>HYPERLINK("capsilon://?command=openfolder&amp;siteaddress=FAM.docvelocity-na8.net&amp;folderid=FXC79F4955-7EB2-BC6C-5580-DF83C83AFA52","FX211114413")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MI2112146697</t>
        </is>
      </c>
      <c r="J108" t="n">
        <v>899.0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1.0</v>
      </c>
      <c r="O108" s="1" t="n">
        <v>44533.73060185185</v>
      </c>
      <c r="P108" s="1" t="n">
        <v>44536.17891203704</v>
      </c>
      <c r="Q108" t="n">
        <v>209014.0</v>
      </c>
      <c r="R108" t="n">
        <v>2520.0</v>
      </c>
      <c r="S108" t="b">
        <v>0</v>
      </c>
      <c r="T108" t="inlineStr">
        <is>
          <t>N/A</t>
        </is>
      </c>
      <c r="U108" t="b">
        <v>0</v>
      </c>
      <c r="V108" t="inlineStr">
        <is>
          <t>Hemanshi Deshlahara</t>
        </is>
      </c>
      <c r="W108" s="1" t="n">
        <v>44536.17891203704</v>
      </c>
      <c r="X108" t="n">
        <v>2015.0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899.0</v>
      </c>
      <c r="AE108" t="n">
        <v>818.0</v>
      </c>
      <c r="AF108" t="n">
        <v>0.0</v>
      </c>
      <c r="AG108" t="n">
        <v>22.0</v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N/A</t>
        </is>
      </c>
      <c r="AP108" t="inlineStr">
        <is>
          <t>N/A</t>
        </is>
      </c>
      <c r="AQ108" t="inlineStr">
        <is>
          <t>N/A</t>
        </is>
      </c>
      <c r="AR108" t="inlineStr">
        <is>
          <t>N/A</t>
        </is>
      </c>
      <c r="AS108" t="inlineStr">
        <is>
          <t>N/A</t>
        </is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WI21121395</t>
        </is>
      </c>
      <c r="B109" t="inlineStr">
        <is>
          <t>DATA_VALIDATION</t>
        </is>
      </c>
      <c r="C109" t="inlineStr">
        <is>
          <t>201300019978</t>
        </is>
      </c>
      <c r="D109" t="inlineStr">
        <is>
          <t>Folder</t>
        </is>
      </c>
      <c r="E109" s="2">
        <f>HYPERLINK("capsilon://?command=openfolder&amp;siteaddress=FAM.docvelocity-na8.net&amp;folderid=FX0F5807FA-0C9C-D988-1536-EF1A62A7B8C6","FX211114733")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MI211215780</t>
        </is>
      </c>
      <c r="J109" t="n">
        <v>120.0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1.0</v>
      </c>
      <c r="O109" s="1" t="n">
        <v>44531.461331018516</v>
      </c>
      <c r="P109" s="1" t="n">
        <v>44531.48800925926</v>
      </c>
      <c r="Q109" t="n">
        <v>1544.0</v>
      </c>
      <c r="R109" t="n">
        <v>761.0</v>
      </c>
      <c r="S109" t="b">
        <v>0</v>
      </c>
      <c r="T109" t="inlineStr">
        <is>
          <t>N/A</t>
        </is>
      </c>
      <c r="U109" t="b">
        <v>0</v>
      </c>
      <c r="V109" t="inlineStr">
        <is>
          <t>Hemanshi Deshlahara</t>
        </is>
      </c>
      <c r="W109" s="1" t="n">
        <v>44531.48800925926</v>
      </c>
      <c r="X109" t="n">
        <v>338.0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120.0</v>
      </c>
      <c r="AE109" t="n">
        <v>96.0</v>
      </c>
      <c r="AF109" t="n">
        <v>0.0</v>
      </c>
      <c r="AG109" t="n">
        <v>8.0</v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N/A</t>
        </is>
      </c>
      <c r="AO109" t="inlineStr">
        <is>
          <t>N/A</t>
        </is>
      </c>
      <c r="AP109" t="inlineStr">
        <is>
          <t>N/A</t>
        </is>
      </c>
      <c r="AQ109" t="inlineStr">
        <is>
          <t>N/A</t>
        </is>
      </c>
      <c r="AR109" t="inlineStr">
        <is>
          <t>N/A</t>
        </is>
      </c>
      <c r="AS109" t="inlineStr">
        <is>
          <t>N/A</t>
        </is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WI211214072</t>
        </is>
      </c>
      <c r="B110" t="inlineStr">
        <is>
          <t>DATA_VALIDATION</t>
        </is>
      </c>
      <c r="C110" t="inlineStr">
        <is>
          <t>201130012800</t>
        </is>
      </c>
      <c r="D110" t="inlineStr">
        <is>
          <t>Folder</t>
        </is>
      </c>
      <c r="E110" s="2">
        <f>HYPERLINK("capsilon://?command=openfolder&amp;siteaddress=FAM.docvelocity-na8.net&amp;folderid=FXC80387C2-248D-F348-4780-27ECA1F5752D","FX21119484")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MI2112148062</t>
        </is>
      </c>
      <c r="J110" t="n">
        <v>66.0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44533.74238425926</v>
      </c>
      <c r="P110" s="1" t="n">
        <v>44533.802777777775</v>
      </c>
      <c r="Q110" t="n">
        <v>4577.0</v>
      </c>
      <c r="R110" t="n">
        <v>641.0</v>
      </c>
      <c r="S110" t="b">
        <v>0</v>
      </c>
      <c r="T110" t="inlineStr">
        <is>
          <t>N/A</t>
        </is>
      </c>
      <c r="U110" t="b">
        <v>0</v>
      </c>
      <c r="V110" t="inlineStr">
        <is>
          <t>Archana Bhujbal</t>
        </is>
      </c>
      <c r="W110" s="1" t="n">
        <v>44533.77517361111</v>
      </c>
      <c r="X110" t="n">
        <v>402.0</v>
      </c>
      <c r="Y110" t="n">
        <v>52.0</v>
      </c>
      <c r="Z110" t="n">
        <v>0.0</v>
      </c>
      <c r="AA110" t="n">
        <v>52.0</v>
      </c>
      <c r="AB110" t="n">
        <v>0.0</v>
      </c>
      <c r="AC110" t="n">
        <v>50.0</v>
      </c>
      <c r="AD110" t="n">
        <v>14.0</v>
      </c>
      <c r="AE110" t="n">
        <v>0.0</v>
      </c>
      <c r="AF110" t="n">
        <v>0.0</v>
      </c>
      <c r="AG110" t="n">
        <v>0.0</v>
      </c>
      <c r="AH110" t="inlineStr">
        <is>
          <t>Vikash Suryakanth Parmar</t>
        </is>
      </c>
      <c r="AI110" s="1" t="n">
        <v>44533.802777777775</v>
      </c>
      <c r="AJ110" t="n">
        <v>179.0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14.0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WI211214074</t>
        </is>
      </c>
      <c r="B111" t="inlineStr">
        <is>
          <t>DATA_VALIDATION</t>
        </is>
      </c>
      <c r="C111" t="inlineStr">
        <is>
          <t>201130012800</t>
        </is>
      </c>
      <c r="D111" t="inlineStr">
        <is>
          <t>Folder</t>
        </is>
      </c>
      <c r="E111" s="2">
        <f>HYPERLINK("capsilon://?command=openfolder&amp;siteaddress=FAM.docvelocity-na8.net&amp;folderid=FXC80387C2-248D-F348-4780-27ECA1F5752D","FX21119484")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MI2112148022</t>
        </is>
      </c>
      <c r="J111" t="n">
        <v>38.0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44533.742418981485</v>
      </c>
      <c r="P111" s="1" t="n">
        <v>44533.80335648148</v>
      </c>
      <c r="Q111" t="n">
        <v>5007.0</v>
      </c>
      <c r="R111" t="n">
        <v>258.0</v>
      </c>
      <c r="S111" t="b">
        <v>0</v>
      </c>
      <c r="T111" t="inlineStr">
        <is>
          <t>N/A</t>
        </is>
      </c>
      <c r="U111" t="b">
        <v>0</v>
      </c>
      <c r="V111" t="inlineStr">
        <is>
          <t>Poonam Patil</t>
        </is>
      </c>
      <c r="W111" s="1" t="n">
        <v>44533.75591435185</v>
      </c>
      <c r="X111" t="n">
        <v>93.0</v>
      </c>
      <c r="Y111" t="n">
        <v>33.0</v>
      </c>
      <c r="Z111" t="n">
        <v>0.0</v>
      </c>
      <c r="AA111" t="n">
        <v>33.0</v>
      </c>
      <c r="AB111" t="n">
        <v>0.0</v>
      </c>
      <c r="AC111" t="n">
        <v>7.0</v>
      </c>
      <c r="AD111" t="n">
        <v>5.0</v>
      </c>
      <c r="AE111" t="n">
        <v>0.0</v>
      </c>
      <c r="AF111" t="n">
        <v>0.0</v>
      </c>
      <c r="AG111" t="n">
        <v>0.0</v>
      </c>
      <c r="AH111" t="inlineStr">
        <is>
          <t>Rohit Mawal</t>
        </is>
      </c>
      <c r="AI111" s="1" t="n">
        <v>44533.80335648148</v>
      </c>
      <c r="AJ111" t="n">
        <v>165.0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5.0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WI211214148</t>
        </is>
      </c>
      <c r="B112" t="inlineStr">
        <is>
          <t>DATA_VALIDATION</t>
        </is>
      </c>
      <c r="C112" t="inlineStr">
        <is>
          <t>201300020001</t>
        </is>
      </c>
      <c r="D112" t="inlineStr">
        <is>
          <t>Folder</t>
        </is>
      </c>
      <c r="E112" s="2">
        <f>HYPERLINK("capsilon://?command=openfolder&amp;siteaddress=FAM.docvelocity-na8.net&amp;folderid=FXF23F87B7-8089-866C-3626-284319FA0E35","FX211115040")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MI2112148558</t>
        </is>
      </c>
      <c r="J112" t="n">
        <v>153.0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1.0</v>
      </c>
      <c r="O112" s="1" t="n">
        <v>44533.75069444445</v>
      </c>
      <c r="P112" s="1" t="n">
        <v>44536.215891203705</v>
      </c>
      <c r="Q112" t="n">
        <v>210852.0</v>
      </c>
      <c r="R112" t="n">
        <v>2141.0</v>
      </c>
      <c r="S112" t="b">
        <v>0</v>
      </c>
      <c r="T112" t="inlineStr">
        <is>
          <t>N/A</t>
        </is>
      </c>
      <c r="U112" t="b">
        <v>0</v>
      </c>
      <c r="V112" t="inlineStr">
        <is>
          <t>Hemanshi Deshlahara</t>
        </is>
      </c>
      <c r="W112" s="1" t="n">
        <v>44536.215891203705</v>
      </c>
      <c r="X112" t="n">
        <v>615.0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153.0</v>
      </c>
      <c r="AE112" t="n">
        <v>136.0</v>
      </c>
      <c r="AF112" t="n">
        <v>0.0</v>
      </c>
      <c r="AG112" t="n">
        <v>20.0</v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N/A</t>
        </is>
      </c>
      <c r="AP112" t="inlineStr">
        <is>
          <t>N/A</t>
        </is>
      </c>
      <c r="AQ112" t="inlineStr">
        <is>
          <t>N/A</t>
        </is>
      </c>
      <c r="AR112" t="inlineStr">
        <is>
          <t>N/A</t>
        </is>
      </c>
      <c r="AS112" t="inlineStr">
        <is>
          <t>N/A</t>
        </is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WI211214433</t>
        </is>
      </c>
      <c r="B113" t="inlineStr">
        <is>
          <t>DATA_VALIDATION</t>
        </is>
      </c>
      <c r="C113" t="inlineStr">
        <is>
          <t>201100014262</t>
        </is>
      </c>
      <c r="D113" t="inlineStr">
        <is>
          <t>Folder</t>
        </is>
      </c>
      <c r="E113" s="2">
        <f>HYPERLINK("capsilon://?command=openfolder&amp;siteaddress=FAM.docvelocity-na8.net&amp;folderid=FX4AA83008-206E-D5E3-33D5-156A40688652","FX21121202")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MI2112152478</t>
        </is>
      </c>
      <c r="J113" t="n">
        <v>28.0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44533.8025462963</v>
      </c>
      <c r="P113" s="1" t="n">
        <v>44533.83972222222</v>
      </c>
      <c r="Q113" t="n">
        <v>2636.0</v>
      </c>
      <c r="R113" t="n">
        <v>576.0</v>
      </c>
      <c r="S113" t="b">
        <v>0</v>
      </c>
      <c r="T113" t="inlineStr">
        <is>
          <t>N/A</t>
        </is>
      </c>
      <c r="U113" t="b">
        <v>0</v>
      </c>
      <c r="V113" t="inlineStr">
        <is>
          <t>Poonam Patil</t>
        </is>
      </c>
      <c r="W113" s="1" t="n">
        <v>44533.8055787037</v>
      </c>
      <c r="X113" t="n">
        <v>108.0</v>
      </c>
      <c r="Y113" t="n">
        <v>21.0</v>
      </c>
      <c r="Z113" t="n">
        <v>0.0</v>
      </c>
      <c r="AA113" t="n">
        <v>21.0</v>
      </c>
      <c r="AB113" t="n">
        <v>0.0</v>
      </c>
      <c r="AC113" t="n">
        <v>6.0</v>
      </c>
      <c r="AD113" t="n">
        <v>7.0</v>
      </c>
      <c r="AE113" t="n">
        <v>0.0</v>
      </c>
      <c r="AF113" t="n">
        <v>0.0</v>
      </c>
      <c r="AG113" t="n">
        <v>0.0</v>
      </c>
      <c r="AH113" t="inlineStr">
        <is>
          <t>Smriti Gauchan</t>
        </is>
      </c>
      <c r="AI113" s="1" t="n">
        <v>44533.83972222222</v>
      </c>
      <c r="AJ113" t="n">
        <v>443.0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7.0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WI211214434</t>
        </is>
      </c>
      <c r="B114" t="inlineStr">
        <is>
          <t>DATA_VALIDATION</t>
        </is>
      </c>
      <c r="C114" t="inlineStr">
        <is>
          <t>201100014262</t>
        </is>
      </c>
      <c r="D114" t="inlineStr">
        <is>
          <t>Folder</t>
        </is>
      </c>
      <c r="E114" s="2">
        <f>HYPERLINK("capsilon://?command=openfolder&amp;siteaddress=FAM.docvelocity-na8.net&amp;folderid=FX4AA83008-206E-D5E3-33D5-156A40688652","FX21121202")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MI2112152479</t>
        </is>
      </c>
      <c r="J114" t="n">
        <v>28.0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44533.802928240744</v>
      </c>
      <c r="P114" s="1" t="n">
        <v>44533.83660879629</v>
      </c>
      <c r="Q114" t="n">
        <v>2667.0</v>
      </c>
      <c r="R114" t="n">
        <v>243.0</v>
      </c>
      <c r="S114" t="b">
        <v>0</v>
      </c>
      <c r="T114" t="inlineStr">
        <is>
          <t>N/A</t>
        </is>
      </c>
      <c r="U114" t="b">
        <v>0</v>
      </c>
      <c r="V114" t="inlineStr">
        <is>
          <t>Poonam Patil</t>
        </is>
      </c>
      <c r="W114" s="1" t="n">
        <v>44533.806759259256</v>
      </c>
      <c r="X114" t="n">
        <v>101.0</v>
      </c>
      <c r="Y114" t="n">
        <v>21.0</v>
      </c>
      <c r="Z114" t="n">
        <v>0.0</v>
      </c>
      <c r="AA114" t="n">
        <v>21.0</v>
      </c>
      <c r="AB114" t="n">
        <v>0.0</v>
      </c>
      <c r="AC114" t="n">
        <v>8.0</v>
      </c>
      <c r="AD114" t="n">
        <v>7.0</v>
      </c>
      <c r="AE114" t="n">
        <v>0.0</v>
      </c>
      <c r="AF114" t="n">
        <v>0.0</v>
      </c>
      <c r="AG114" t="n">
        <v>0.0</v>
      </c>
      <c r="AH114" t="inlineStr">
        <is>
          <t>Vikash Suryakanth Parmar</t>
        </is>
      </c>
      <c r="AI114" s="1" t="n">
        <v>44533.83660879629</v>
      </c>
      <c r="AJ114" t="n">
        <v>142.0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7.0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WI211214435</t>
        </is>
      </c>
      <c r="B115" t="inlineStr">
        <is>
          <t>DATA_VALIDATION</t>
        </is>
      </c>
      <c r="C115" t="inlineStr">
        <is>
          <t>201100014262</t>
        </is>
      </c>
      <c r="D115" t="inlineStr">
        <is>
          <t>Folder</t>
        </is>
      </c>
      <c r="E115" s="2">
        <f>HYPERLINK("capsilon://?command=openfolder&amp;siteaddress=FAM.docvelocity-na8.net&amp;folderid=FX4AA83008-206E-D5E3-33D5-156A40688652","FX21121202")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MI2112152491</t>
        </is>
      </c>
      <c r="J115" t="n">
        <v>28.0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44533.80296296296</v>
      </c>
      <c r="P115" s="1" t="n">
        <v>44533.83819444444</v>
      </c>
      <c r="Q115" t="n">
        <v>2743.0</v>
      </c>
      <c r="R115" t="n">
        <v>301.0</v>
      </c>
      <c r="S115" t="b">
        <v>0</v>
      </c>
      <c r="T115" t="inlineStr">
        <is>
          <t>N/A</t>
        </is>
      </c>
      <c r="U115" t="b">
        <v>0</v>
      </c>
      <c r="V115" t="inlineStr">
        <is>
          <t>Poonam Patil</t>
        </is>
      </c>
      <c r="W115" s="1" t="n">
        <v>44533.80850694444</v>
      </c>
      <c r="X115" t="n">
        <v>150.0</v>
      </c>
      <c r="Y115" t="n">
        <v>21.0</v>
      </c>
      <c r="Z115" t="n">
        <v>0.0</v>
      </c>
      <c r="AA115" t="n">
        <v>21.0</v>
      </c>
      <c r="AB115" t="n">
        <v>0.0</v>
      </c>
      <c r="AC115" t="n">
        <v>8.0</v>
      </c>
      <c r="AD115" t="n">
        <v>7.0</v>
      </c>
      <c r="AE115" t="n">
        <v>0.0</v>
      </c>
      <c r="AF115" t="n">
        <v>0.0</v>
      </c>
      <c r="AG115" t="n">
        <v>0.0</v>
      </c>
      <c r="AH115" t="inlineStr">
        <is>
          <t>Rohit Mawal</t>
        </is>
      </c>
      <c r="AI115" s="1" t="n">
        <v>44533.83819444444</v>
      </c>
      <c r="AJ115" t="n">
        <v>151.0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7.0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WI211214519</t>
        </is>
      </c>
      <c r="B116" t="inlineStr">
        <is>
          <t>DATA_VALIDATION</t>
        </is>
      </c>
      <c r="C116" t="inlineStr">
        <is>
          <t>201308007900</t>
        </is>
      </c>
      <c r="D116" t="inlineStr">
        <is>
          <t>Folder</t>
        </is>
      </c>
      <c r="E116" s="2">
        <f>HYPERLINK("capsilon://?command=openfolder&amp;siteaddress=FAM.docvelocity-na8.net&amp;folderid=FX72567A1D-41F5-9D04-50B3-01C9557060FB","FX21123633")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MI2112153847</t>
        </is>
      </c>
      <c r="J116" t="n">
        <v>142.0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1.0</v>
      </c>
      <c r="O116" s="1" t="n">
        <v>44533.82971064815</v>
      </c>
      <c r="P116" s="1" t="n">
        <v>44536.22112268519</v>
      </c>
      <c r="Q116" t="n">
        <v>205752.0</v>
      </c>
      <c r="R116" t="n">
        <v>866.0</v>
      </c>
      <c r="S116" t="b">
        <v>0</v>
      </c>
      <c r="T116" t="inlineStr">
        <is>
          <t>N/A</t>
        </is>
      </c>
      <c r="U116" t="b">
        <v>0</v>
      </c>
      <c r="V116" t="inlineStr">
        <is>
          <t>Hemanshi Deshlahara</t>
        </is>
      </c>
      <c r="W116" s="1" t="n">
        <v>44536.22112268519</v>
      </c>
      <c r="X116" t="n">
        <v>451.0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142.0</v>
      </c>
      <c r="AE116" t="n">
        <v>118.0</v>
      </c>
      <c r="AF116" t="n">
        <v>0.0</v>
      </c>
      <c r="AG116" t="n">
        <v>8.0</v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N/A</t>
        </is>
      </c>
      <c r="AO116" t="inlineStr">
        <is>
          <t>N/A</t>
        </is>
      </c>
      <c r="AP116" t="inlineStr">
        <is>
          <t>N/A</t>
        </is>
      </c>
      <c r="AQ116" t="inlineStr">
        <is>
          <t>N/A</t>
        </is>
      </c>
      <c r="AR116" t="inlineStr">
        <is>
          <t>N/A</t>
        </is>
      </c>
      <c r="AS116" t="inlineStr">
        <is>
          <t>N/A</t>
        </is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WI211214828</t>
        </is>
      </c>
      <c r="B117" t="inlineStr">
        <is>
          <t>DATA_VALIDATION</t>
        </is>
      </c>
      <c r="C117" t="inlineStr">
        <is>
          <t>201300020087</t>
        </is>
      </c>
      <c r="D117" t="inlineStr">
        <is>
          <t>Folder</t>
        </is>
      </c>
      <c r="E117" s="2">
        <f>HYPERLINK("capsilon://?command=openfolder&amp;siteaddress=FAM.docvelocity-na8.net&amp;folderid=FXFE6C37F3-1B74-14FF-1922-D63909903AAC","FX21124025")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MI2112156345</t>
        </is>
      </c>
      <c r="J117" t="n">
        <v>127.0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1.0</v>
      </c>
      <c r="O117" s="1" t="n">
        <v>44533.91971064815</v>
      </c>
      <c r="P117" s="1" t="n">
        <v>44536.222916666666</v>
      </c>
      <c r="Q117" t="n">
        <v>198663.0</v>
      </c>
      <c r="R117" t="n">
        <v>334.0</v>
      </c>
      <c r="S117" t="b">
        <v>0</v>
      </c>
      <c r="T117" t="inlineStr">
        <is>
          <t>N/A</t>
        </is>
      </c>
      <c r="U117" t="b">
        <v>0</v>
      </c>
      <c r="V117" t="inlineStr">
        <is>
          <t>Hemanshi Deshlahara</t>
        </is>
      </c>
      <c r="W117" s="1" t="n">
        <v>44536.222916666666</v>
      </c>
      <c r="X117" t="n">
        <v>120.0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127.0</v>
      </c>
      <c r="AE117" t="n">
        <v>115.0</v>
      </c>
      <c r="AF117" t="n">
        <v>0.0</v>
      </c>
      <c r="AG117" t="n">
        <v>6.0</v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N/A</t>
        </is>
      </c>
      <c r="AP117" t="inlineStr">
        <is>
          <t>N/A</t>
        </is>
      </c>
      <c r="AQ117" t="inlineStr">
        <is>
          <t>N/A</t>
        </is>
      </c>
      <c r="AR117" t="inlineStr">
        <is>
          <t>N/A</t>
        </is>
      </c>
      <c r="AS117" t="inlineStr">
        <is>
          <t>N/A</t>
        </is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WI211214833</t>
        </is>
      </c>
      <c r="B118" t="inlineStr">
        <is>
          <t>DATA_VALIDATION</t>
        </is>
      </c>
      <c r="C118" t="inlineStr">
        <is>
          <t>201330004042</t>
        </is>
      </c>
      <c r="D118" t="inlineStr">
        <is>
          <t>Folder</t>
        </is>
      </c>
      <c r="E118" s="2">
        <f>HYPERLINK("capsilon://?command=openfolder&amp;siteaddress=FAM.docvelocity-na8.net&amp;folderid=FX1971114F-8ADB-7FFB-EBBE-B04BB4C357CE","FX21123452")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MI2112156638</t>
        </is>
      </c>
      <c r="J118" t="n">
        <v>28.0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44533.944074074076</v>
      </c>
      <c r="P118" s="1" t="n">
        <v>44536.14599537037</v>
      </c>
      <c r="Q118" t="n">
        <v>189687.0</v>
      </c>
      <c r="R118" t="n">
        <v>559.0</v>
      </c>
      <c r="S118" t="b">
        <v>0</v>
      </c>
      <c r="T118" t="inlineStr">
        <is>
          <t>N/A</t>
        </is>
      </c>
      <c r="U118" t="b">
        <v>0</v>
      </c>
      <c r="V118" t="inlineStr">
        <is>
          <t>Ujwala Ajabe</t>
        </is>
      </c>
      <c r="W118" s="1" t="n">
        <v>44536.13533564815</v>
      </c>
      <c r="X118" t="n">
        <v>175.0</v>
      </c>
      <c r="Y118" t="n">
        <v>21.0</v>
      </c>
      <c r="Z118" t="n">
        <v>0.0</v>
      </c>
      <c r="AA118" t="n">
        <v>21.0</v>
      </c>
      <c r="AB118" t="n">
        <v>0.0</v>
      </c>
      <c r="AC118" t="n">
        <v>2.0</v>
      </c>
      <c r="AD118" t="n">
        <v>7.0</v>
      </c>
      <c r="AE118" t="n">
        <v>0.0</v>
      </c>
      <c r="AF118" t="n">
        <v>0.0</v>
      </c>
      <c r="AG118" t="n">
        <v>0.0</v>
      </c>
      <c r="AH118" t="inlineStr">
        <is>
          <t>Smriti Gauchan</t>
        </is>
      </c>
      <c r="AI118" s="1" t="n">
        <v>44536.14599537037</v>
      </c>
      <c r="AJ118" t="n">
        <v>378.0</v>
      </c>
      <c r="AK118" t="n">
        <v>1.0</v>
      </c>
      <c r="AL118" t="n">
        <v>0.0</v>
      </c>
      <c r="AM118" t="n">
        <v>1.0</v>
      </c>
      <c r="AN118" t="n">
        <v>0.0</v>
      </c>
      <c r="AO118" t="n">
        <v>1.0</v>
      </c>
      <c r="AP118" t="n">
        <v>6.0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WI211214834</t>
        </is>
      </c>
      <c r="B119" t="inlineStr">
        <is>
          <t>DATA_VALIDATION</t>
        </is>
      </c>
      <c r="C119" t="inlineStr">
        <is>
          <t>201330004042</t>
        </is>
      </c>
      <c r="D119" t="inlineStr">
        <is>
          <t>Folder</t>
        </is>
      </c>
      <c r="E119" s="2">
        <f>HYPERLINK("capsilon://?command=openfolder&amp;siteaddress=FAM.docvelocity-na8.net&amp;folderid=FX1971114F-8ADB-7FFB-EBBE-B04BB4C357CE","FX21123452")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MI2112156640</t>
        </is>
      </c>
      <c r="J119" t="n">
        <v>28.0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44533.944189814814</v>
      </c>
      <c r="P119" s="1" t="n">
        <v>44536.15138888889</v>
      </c>
      <c r="Q119" t="n">
        <v>190115.0</v>
      </c>
      <c r="R119" t="n">
        <v>587.0</v>
      </c>
      <c r="S119" t="b">
        <v>0</v>
      </c>
      <c r="T119" t="inlineStr">
        <is>
          <t>N/A</t>
        </is>
      </c>
      <c r="U119" t="b">
        <v>0</v>
      </c>
      <c r="V119" t="inlineStr">
        <is>
          <t>Ujwala Ajabe</t>
        </is>
      </c>
      <c r="W119" s="1" t="n">
        <v>44536.13675925926</v>
      </c>
      <c r="X119" t="n">
        <v>122.0</v>
      </c>
      <c r="Y119" t="n">
        <v>21.0</v>
      </c>
      <c r="Z119" t="n">
        <v>0.0</v>
      </c>
      <c r="AA119" t="n">
        <v>21.0</v>
      </c>
      <c r="AB119" t="n">
        <v>0.0</v>
      </c>
      <c r="AC119" t="n">
        <v>3.0</v>
      </c>
      <c r="AD119" t="n">
        <v>7.0</v>
      </c>
      <c r="AE119" t="n">
        <v>0.0</v>
      </c>
      <c r="AF119" t="n">
        <v>0.0</v>
      </c>
      <c r="AG119" t="n">
        <v>0.0</v>
      </c>
      <c r="AH119" t="inlineStr">
        <is>
          <t>Smriti Gauchan</t>
        </is>
      </c>
      <c r="AI119" s="1" t="n">
        <v>44536.15138888889</v>
      </c>
      <c r="AJ119" t="n">
        <v>465.0</v>
      </c>
      <c r="AK119" t="n">
        <v>2.0</v>
      </c>
      <c r="AL119" t="n">
        <v>0.0</v>
      </c>
      <c r="AM119" t="n">
        <v>2.0</v>
      </c>
      <c r="AN119" t="n">
        <v>0.0</v>
      </c>
      <c r="AO119" t="n">
        <v>2.0</v>
      </c>
      <c r="AP119" t="n">
        <v>5.0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WI211214875</t>
        </is>
      </c>
      <c r="B120" t="inlineStr">
        <is>
          <t>DATA_VALIDATION</t>
        </is>
      </c>
      <c r="C120" t="inlineStr">
        <is>
          <t>201330004033</t>
        </is>
      </c>
      <c r="D120" t="inlineStr">
        <is>
          <t>Folder</t>
        </is>
      </c>
      <c r="E120" s="2">
        <f>HYPERLINK("capsilon://?command=openfolder&amp;siteaddress=FAM.docvelocity-na8.net&amp;folderid=FXEE477D82-742E-7442-6FDA-D429A40F715F","FX21123223")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MI2112157255</t>
        </is>
      </c>
      <c r="J120" t="n">
        <v>128.0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1.0</v>
      </c>
      <c r="O120" s="1" t="n">
        <v>44534.021458333336</v>
      </c>
      <c r="P120" s="1" t="n">
        <v>44536.22583333333</v>
      </c>
      <c r="Q120" t="n">
        <v>190070.0</v>
      </c>
      <c r="R120" t="n">
        <v>388.0</v>
      </c>
      <c r="S120" t="b">
        <v>0</v>
      </c>
      <c r="T120" t="inlineStr">
        <is>
          <t>N/A</t>
        </is>
      </c>
      <c r="U120" t="b">
        <v>0</v>
      </c>
      <c r="V120" t="inlineStr">
        <is>
          <t>Hemanshi Deshlahara</t>
        </is>
      </c>
      <c r="W120" s="1" t="n">
        <v>44536.22583333333</v>
      </c>
      <c r="X120" t="n">
        <v>220.0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128.0</v>
      </c>
      <c r="AE120" t="n">
        <v>111.0</v>
      </c>
      <c r="AF120" t="n">
        <v>0.0</v>
      </c>
      <c r="AG120" t="n">
        <v>6.0</v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N/A</t>
        </is>
      </c>
      <c r="AP120" t="inlineStr">
        <is>
          <t>N/A</t>
        </is>
      </c>
      <c r="AQ120" t="inlineStr">
        <is>
          <t>N/A</t>
        </is>
      </c>
      <c r="AR120" t="inlineStr">
        <is>
          <t>N/A</t>
        </is>
      </c>
      <c r="AS120" t="inlineStr">
        <is>
          <t>N/A</t>
        </is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WI211214878</t>
        </is>
      </c>
      <c r="B121" t="inlineStr">
        <is>
          <t>DATA_VALIDATION</t>
        </is>
      </c>
      <c r="C121" t="inlineStr">
        <is>
          <t>201330004034</t>
        </is>
      </c>
      <c r="D121" t="inlineStr">
        <is>
          <t>Folder</t>
        </is>
      </c>
      <c r="E121" s="2">
        <f>HYPERLINK("capsilon://?command=openfolder&amp;siteaddress=FAM.docvelocity-na8.net&amp;folderid=FX6EC78C01-1B1E-6811-39DE-35A87C47E577","FX21123227")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MI2112157310</t>
        </is>
      </c>
      <c r="J121" t="n">
        <v>91.0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1.0</v>
      </c>
      <c r="O121" s="1" t="n">
        <v>44534.02866898148</v>
      </c>
      <c r="P121" s="1" t="n">
        <v>44536.24438657407</v>
      </c>
      <c r="Q121" t="n">
        <v>190489.0</v>
      </c>
      <c r="R121" t="n">
        <v>949.0</v>
      </c>
      <c r="S121" t="b">
        <v>0</v>
      </c>
      <c r="T121" t="inlineStr">
        <is>
          <t>N/A</t>
        </is>
      </c>
      <c r="U121" t="b">
        <v>0</v>
      </c>
      <c r="V121" t="inlineStr">
        <is>
          <t>Vikash Suryakanth Parmar</t>
        </is>
      </c>
      <c r="W121" s="1" t="n">
        <v>44536.24438657407</v>
      </c>
      <c r="X121" t="n">
        <v>760.0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91.0</v>
      </c>
      <c r="AE121" t="n">
        <v>79.0</v>
      </c>
      <c r="AF121" t="n">
        <v>0.0</v>
      </c>
      <c r="AG121" t="n">
        <v>6.0</v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N/A</t>
        </is>
      </c>
      <c r="AP121" t="inlineStr">
        <is>
          <t>N/A</t>
        </is>
      </c>
      <c r="AQ121" t="inlineStr">
        <is>
          <t>N/A</t>
        </is>
      </c>
      <c r="AR121" t="inlineStr">
        <is>
          <t>N/A</t>
        </is>
      </c>
      <c r="AS121" t="inlineStr">
        <is>
          <t>N/A</t>
        </is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WI211214898</t>
        </is>
      </c>
      <c r="B122" t="inlineStr">
        <is>
          <t>DATA_VALIDATION</t>
        </is>
      </c>
      <c r="C122" t="inlineStr">
        <is>
          <t>201308007869</t>
        </is>
      </c>
      <c r="D122" t="inlineStr">
        <is>
          <t>Folder</t>
        </is>
      </c>
      <c r="E122" s="2">
        <f>HYPERLINK("capsilon://?command=openfolder&amp;siteaddress=FAM.docvelocity-na8.net&amp;folderid=FX490D0213-FB96-4279-FE8C-4E6084D9FE75","FX211114209")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MI2112157845</t>
        </is>
      </c>
      <c r="J122" t="n">
        <v>71.0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44534.09564814815</v>
      </c>
      <c r="P122" s="1" t="n">
        <v>44536.15185185185</v>
      </c>
      <c r="Q122" t="n">
        <v>177088.0</v>
      </c>
      <c r="R122" t="n">
        <v>568.0</v>
      </c>
      <c r="S122" t="b">
        <v>0</v>
      </c>
      <c r="T122" t="inlineStr">
        <is>
          <t>N/A</t>
        </is>
      </c>
      <c r="U122" t="b">
        <v>0</v>
      </c>
      <c r="V122" t="inlineStr">
        <is>
          <t>Ujwala Ajabe</t>
        </is>
      </c>
      <c r="W122" s="1" t="n">
        <v>44536.14098379629</v>
      </c>
      <c r="X122" t="n">
        <v>256.0</v>
      </c>
      <c r="Y122" t="n">
        <v>59.0</v>
      </c>
      <c r="Z122" t="n">
        <v>0.0</v>
      </c>
      <c r="AA122" t="n">
        <v>59.0</v>
      </c>
      <c r="AB122" t="n">
        <v>0.0</v>
      </c>
      <c r="AC122" t="n">
        <v>16.0</v>
      </c>
      <c r="AD122" t="n">
        <v>12.0</v>
      </c>
      <c r="AE122" t="n">
        <v>0.0</v>
      </c>
      <c r="AF122" t="n">
        <v>0.0</v>
      </c>
      <c r="AG122" t="n">
        <v>0.0</v>
      </c>
      <c r="AH122" t="inlineStr">
        <is>
          <t>Aparna Chavan</t>
        </is>
      </c>
      <c r="AI122" s="1" t="n">
        <v>44536.15185185185</v>
      </c>
      <c r="AJ122" t="n">
        <v>312.0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12.0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WI211214901</t>
        </is>
      </c>
      <c r="B123" t="inlineStr">
        <is>
          <t>DATA_VALIDATION</t>
        </is>
      </c>
      <c r="C123" t="inlineStr">
        <is>
          <t>201300020095</t>
        </is>
      </c>
      <c r="D123" t="inlineStr">
        <is>
          <t>Folder</t>
        </is>
      </c>
      <c r="E123" s="2">
        <f>HYPERLINK("capsilon://?command=openfolder&amp;siteaddress=FAM.docvelocity-na8.net&amp;folderid=FXC0E18413-C2ED-A4DA-561C-8E116C4DECE6","FX21124094")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MI2112157841</t>
        </is>
      </c>
      <c r="J123" t="n">
        <v>198.0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1.0</v>
      </c>
      <c r="O123" s="1" t="n">
        <v>44534.09641203703</v>
      </c>
      <c r="P123" s="1" t="n">
        <v>44536.245891203704</v>
      </c>
      <c r="Q123" t="n">
        <v>185202.0</v>
      </c>
      <c r="R123" t="n">
        <v>513.0</v>
      </c>
      <c r="S123" t="b">
        <v>0</v>
      </c>
      <c r="T123" t="inlineStr">
        <is>
          <t>N/A</t>
        </is>
      </c>
      <c r="U123" t="b">
        <v>0</v>
      </c>
      <c r="V123" t="inlineStr">
        <is>
          <t>Hemanshi Deshlahara</t>
        </is>
      </c>
      <c r="W123" s="1" t="n">
        <v>44536.245891203704</v>
      </c>
      <c r="X123" t="n">
        <v>287.0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198.0</v>
      </c>
      <c r="AE123" t="n">
        <v>174.0</v>
      </c>
      <c r="AF123" t="n">
        <v>0.0</v>
      </c>
      <c r="AG123" t="n">
        <v>6.0</v>
      </c>
      <c r="AH123" t="inlineStr">
        <is>
          <t>N/A</t>
        </is>
      </c>
      <c r="AI123" t="inlineStr">
        <is>
          <t>N/A</t>
        </is>
      </c>
      <c r="AJ123" t="inlineStr">
        <is>
          <t>N/A</t>
        </is>
      </c>
      <c r="AK123" t="inlineStr">
        <is>
          <t>N/A</t>
        </is>
      </c>
      <c r="AL123" t="inlineStr">
        <is>
          <t>N/A</t>
        </is>
      </c>
      <c r="AM123" t="inlineStr">
        <is>
          <t>N/A</t>
        </is>
      </c>
      <c r="AN123" t="inlineStr">
        <is>
          <t>N/A</t>
        </is>
      </c>
      <c r="AO123" t="inlineStr">
        <is>
          <t>N/A</t>
        </is>
      </c>
      <c r="AP123" t="inlineStr">
        <is>
          <t>N/A</t>
        </is>
      </c>
      <c r="AQ123" t="inlineStr">
        <is>
          <t>N/A</t>
        </is>
      </c>
      <c r="AR123" t="inlineStr">
        <is>
          <t>N/A</t>
        </is>
      </c>
      <c r="AS123" t="inlineStr">
        <is>
          <t>N/A</t>
        </is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WI211215285</t>
        </is>
      </c>
      <c r="B124" t="inlineStr">
        <is>
          <t>DATA_VALIDATION</t>
        </is>
      </c>
      <c r="C124" t="inlineStr">
        <is>
          <t>201308007841</t>
        </is>
      </c>
      <c r="D124" t="inlineStr">
        <is>
          <t>Folder</t>
        </is>
      </c>
      <c r="E124" s="2">
        <f>HYPERLINK("capsilon://?command=openfolder&amp;siteaddress=FAM.docvelocity-na8.net&amp;folderid=FXE44309CB-5CC8-8498-CF54-CAB10D44C7EA","FX211112435")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MI2112161795</t>
        </is>
      </c>
      <c r="J124" t="n">
        <v>136.0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1.0</v>
      </c>
      <c r="O124" s="1" t="n">
        <v>44535.49625</v>
      </c>
      <c r="P124" s="1" t="n">
        <v>44536.247766203705</v>
      </c>
      <c r="Q124" t="n">
        <v>64478.0</v>
      </c>
      <c r="R124" t="n">
        <v>453.0</v>
      </c>
      <c r="S124" t="b">
        <v>0</v>
      </c>
      <c r="T124" t="inlineStr">
        <is>
          <t>N/A</t>
        </is>
      </c>
      <c r="U124" t="b">
        <v>0</v>
      </c>
      <c r="V124" t="inlineStr">
        <is>
          <t>Hemanshi Deshlahara</t>
        </is>
      </c>
      <c r="W124" s="1" t="n">
        <v>44536.247766203705</v>
      </c>
      <c r="X124" t="n">
        <v>161.0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136.0</v>
      </c>
      <c r="AE124" t="n">
        <v>124.0</v>
      </c>
      <c r="AF124" t="n">
        <v>0.0</v>
      </c>
      <c r="AG124" t="n">
        <v>4.0</v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N/A</t>
        </is>
      </c>
      <c r="AO124" t="inlineStr">
        <is>
          <t>N/A</t>
        </is>
      </c>
      <c r="AP124" t="inlineStr">
        <is>
          <t>N/A</t>
        </is>
      </c>
      <c r="AQ124" t="inlineStr">
        <is>
          <t>N/A</t>
        </is>
      </c>
      <c r="AR124" t="inlineStr">
        <is>
          <t>N/A</t>
        </is>
      </c>
      <c r="AS124" t="inlineStr">
        <is>
          <t>N/A</t>
        </is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WI211215325</t>
        </is>
      </c>
      <c r="B125" t="inlineStr">
        <is>
          <t>DATA_VALIDATION</t>
        </is>
      </c>
      <c r="C125" t="inlineStr">
        <is>
          <t>201308007653</t>
        </is>
      </c>
      <c r="D125" t="inlineStr">
        <is>
          <t>Folder</t>
        </is>
      </c>
      <c r="E125" s="2">
        <f>HYPERLINK("capsilon://?command=openfolder&amp;siteaddress=FAM.docvelocity-na8.net&amp;folderid=FX11F4896C-D3D3-FF2B-3137-AC4D2A882B9B","FX211012727")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MI2112162153</t>
        </is>
      </c>
      <c r="J125" t="n">
        <v>56.0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44535.575532407405</v>
      </c>
      <c r="P125" s="1" t="n">
        <v>44536.15393518518</v>
      </c>
      <c r="Q125" t="n">
        <v>49526.0</v>
      </c>
      <c r="R125" t="n">
        <v>448.0</v>
      </c>
      <c r="S125" t="b">
        <v>0</v>
      </c>
      <c r="T125" t="inlineStr">
        <is>
          <t>N/A</t>
        </is>
      </c>
      <c r="U125" t="b">
        <v>0</v>
      </c>
      <c r="V125" t="inlineStr">
        <is>
          <t>Ujwala Ajabe</t>
        </is>
      </c>
      <c r="W125" s="1" t="n">
        <v>44536.14662037037</v>
      </c>
      <c r="X125" t="n">
        <v>261.0</v>
      </c>
      <c r="Y125" t="n">
        <v>42.0</v>
      </c>
      <c r="Z125" t="n">
        <v>0.0</v>
      </c>
      <c r="AA125" t="n">
        <v>42.0</v>
      </c>
      <c r="AB125" t="n">
        <v>0.0</v>
      </c>
      <c r="AC125" t="n">
        <v>5.0</v>
      </c>
      <c r="AD125" t="n">
        <v>14.0</v>
      </c>
      <c r="AE125" t="n">
        <v>0.0</v>
      </c>
      <c r="AF125" t="n">
        <v>0.0</v>
      </c>
      <c r="AG125" t="n">
        <v>0.0</v>
      </c>
      <c r="AH125" t="inlineStr">
        <is>
          <t>Aparna Chavan</t>
        </is>
      </c>
      <c r="AI125" s="1" t="n">
        <v>44536.15393518518</v>
      </c>
      <c r="AJ125" t="n">
        <v>179.0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14.0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WI211215327</t>
        </is>
      </c>
      <c r="B126" t="inlineStr">
        <is>
          <t>DATA_VALIDATION</t>
        </is>
      </c>
      <c r="C126" t="inlineStr">
        <is>
          <t>201308007653</t>
        </is>
      </c>
      <c r="D126" t="inlineStr">
        <is>
          <t>Folder</t>
        </is>
      </c>
      <c r="E126" s="2">
        <f>HYPERLINK("capsilon://?command=openfolder&amp;siteaddress=FAM.docvelocity-na8.net&amp;folderid=FX11F4896C-D3D3-FF2B-3137-AC4D2A882B9B","FX211012727")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MI2112162155</t>
        </is>
      </c>
      <c r="J126" t="n">
        <v>115.0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1.0</v>
      </c>
      <c r="O126" s="1" t="n">
        <v>44535.57732638889</v>
      </c>
      <c r="P126" s="1" t="n">
        <v>44536.24967592592</v>
      </c>
      <c r="Q126" t="n">
        <v>57792.0</v>
      </c>
      <c r="R126" t="n">
        <v>299.0</v>
      </c>
      <c r="S126" t="b">
        <v>0</v>
      </c>
      <c r="T126" t="inlineStr">
        <is>
          <t>N/A</t>
        </is>
      </c>
      <c r="U126" t="b">
        <v>0</v>
      </c>
      <c r="V126" t="inlineStr">
        <is>
          <t>Hemanshi Deshlahara</t>
        </is>
      </c>
      <c r="W126" s="1" t="n">
        <v>44536.24967592592</v>
      </c>
      <c r="X126" t="n">
        <v>107.0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115.0</v>
      </c>
      <c r="AE126" t="n">
        <v>105.0</v>
      </c>
      <c r="AF126" t="n">
        <v>0.0</v>
      </c>
      <c r="AG126" t="n">
        <v>3.0</v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  <c r="AN126" t="inlineStr">
        <is>
          <t>N/A</t>
        </is>
      </c>
      <c r="AO126" t="inlineStr">
        <is>
          <t>N/A</t>
        </is>
      </c>
      <c r="AP126" t="inlineStr">
        <is>
          <t>N/A</t>
        </is>
      </c>
      <c r="AQ126" t="inlineStr">
        <is>
          <t>N/A</t>
        </is>
      </c>
      <c r="AR126" t="inlineStr">
        <is>
          <t>N/A</t>
        </is>
      </c>
      <c r="AS126" t="inlineStr">
        <is>
          <t>N/A</t>
        </is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WI211215338</t>
        </is>
      </c>
      <c r="B127" t="inlineStr">
        <is>
          <t>DATA_VALIDATION</t>
        </is>
      </c>
      <c r="C127" t="inlineStr">
        <is>
          <t>201308007652</t>
        </is>
      </c>
      <c r="D127" t="inlineStr">
        <is>
          <t>Folder</t>
        </is>
      </c>
      <c r="E127" s="2">
        <f>HYPERLINK("capsilon://?command=openfolder&amp;siteaddress=FAM.docvelocity-na8.net&amp;folderid=FX0644A154-DB4E-C302-04FF-CA81732EC99E","FX211012718")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MI2112162378</t>
        </is>
      </c>
      <c r="J127" t="n">
        <v>83.0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1.0</v>
      </c>
      <c r="O127" s="1" t="n">
        <v>44535.63829861111</v>
      </c>
      <c r="P127" s="1" t="n">
        <v>44536.250659722224</v>
      </c>
      <c r="Q127" t="n">
        <v>52753.0</v>
      </c>
      <c r="R127" t="n">
        <v>155.0</v>
      </c>
      <c r="S127" t="b">
        <v>0</v>
      </c>
      <c r="T127" t="inlineStr">
        <is>
          <t>N/A</t>
        </is>
      </c>
      <c r="U127" t="b">
        <v>0</v>
      </c>
      <c r="V127" t="inlineStr">
        <is>
          <t>Hemanshi Deshlahara</t>
        </is>
      </c>
      <c r="W127" s="1" t="n">
        <v>44536.250659722224</v>
      </c>
      <c r="X127" t="n">
        <v>71.0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83.0</v>
      </c>
      <c r="AE127" t="n">
        <v>78.0</v>
      </c>
      <c r="AF127" t="n">
        <v>0.0</v>
      </c>
      <c r="AG127" t="n">
        <v>2.0</v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N/A</t>
        </is>
      </c>
      <c r="AO127" t="inlineStr">
        <is>
          <t>N/A</t>
        </is>
      </c>
      <c r="AP127" t="inlineStr">
        <is>
          <t>N/A</t>
        </is>
      </c>
      <c r="AQ127" t="inlineStr">
        <is>
          <t>N/A</t>
        </is>
      </c>
      <c r="AR127" t="inlineStr">
        <is>
          <t>N/A</t>
        </is>
      </c>
      <c r="AS127" t="inlineStr">
        <is>
          <t>N/A</t>
        </is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WI211215480</t>
        </is>
      </c>
      <c r="B128" t="inlineStr">
        <is>
          <t>DATA_VALIDATION</t>
        </is>
      </c>
      <c r="C128" t="inlineStr">
        <is>
          <t>201308007887</t>
        </is>
      </c>
      <c r="D128" t="inlineStr">
        <is>
          <t>Folder</t>
        </is>
      </c>
      <c r="E128" s="2">
        <f>HYPERLINK("capsilon://?command=openfolder&amp;siteaddress=FAM.docvelocity-na8.net&amp;folderid=FX074B34D2-A169-4A58-28F7-38414CF29C5D","FX211268")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MI2112163828</t>
        </is>
      </c>
      <c r="J128" t="n">
        <v>35.0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1.0</v>
      </c>
      <c r="O128" s="1" t="n">
        <v>44535.92466435185</v>
      </c>
      <c r="P128" s="1" t="n">
        <v>44536.25325231482</v>
      </c>
      <c r="Q128" t="n">
        <v>27979.0</v>
      </c>
      <c r="R128" t="n">
        <v>411.0</v>
      </c>
      <c r="S128" t="b">
        <v>0</v>
      </c>
      <c r="T128" t="inlineStr">
        <is>
          <t>N/A</t>
        </is>
      </c>
      <c r="U128" t="b">
        <v>0</v>
      </c>
      <c r="V128" t="inlineStr">
        <is>
          <t>Hemanshi Deshlahara</t>
        </is>
      </c>
      <c r="W128" s="1" t="n">
        <v>44536.25325231482</v>
      </c>
      <c r="X128" t="n">
        <v>223.0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35.0</v>
      </c>
      <c r="AE128" t="n">
        <v>30.0</v>
      </c>
      <c r="AF128" t="n">
        <v>0.0</v>
      </c>
      <c r="AG128" t="n">
        <v>5.0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WI211215485</t>
        </is>
      </c>
      <c r="B129" t="inlineStr">
        <is>
          <t>DATA_VALIDATION</t>
        </is>
      </c>
      <c r="C129" t="inlineStr">
        <is>
          <t>201308007893</t>
        </is>
      </c>
      <c r="D129" t="inlineStr">
        <is>
          <t>Folder</t>
        </is>
      </c>
      <c r="E129" s="2">
        <f>HYPERLINK("capsilon://?command=openfolder&amp;siteaddress=FAM.docvelocity-na8.net&amp;folderid=FXCBBB1A11-D8E0-3FBD-B123-3743C6427AF9","FX21122629")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MI2112164001</t>
        </is>
      </c>
      <c r="J129" t="n">
        <v>377.0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1.0</v>
      </c>
      <c r="O129" s="1" t="n">
        <v>44535.99359953704</v>
      </c>
      <c r="P129" s="1" t="n">
        <v>44536.25796296296</v>
      </c>
      <c r="Q129" t="n">
        <v>22286.0</v>
      </c>
      <c r="R129" t="n">
        <v>555.0</v>
      </c>
      <c r="S129" t="b">
        <v>0</v>
      </c>
      <c r="T129" t="inlineStr">
        <is>
          <t>N/A</t>
        </is>
      </c>
      <c r="U129" t="b">
        <v>0</v>
      </c>
      <c r="V129" t="inlineStr">
        <is>
          <t>Hemanshi Deshlahara</t>
        </is>
      </c>
      <c r="W129" s="1" t="n">
        <v>44536.25796296296</v>
      </c>
      <c r="X129" t="n">
        <v>374.0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377.0</v>
      </c>
      <c r="AE129" t="n">
        <v>325.0</v>
      </c>
      <c r="AF129" t="n">
        <v>0.0</v>
      </c>
      <c r="AG129" t="n">
        <v>10.0</v>
      </c>
      <c r="AH129" t="inlineStr">
        <is>
          <t>N/A</t>
        </is>
      </c>
      <c r="AI129" t="inlineStr">
        <is>
          <t>N/A</t>
        </is>
      </c>
      <c r="AJ129" t="inlineStr">
        <is>
          <t>N/A</t>
        </is>
      </c>
      <c r="AK129" t="inlineStr">
        <is>
          <t>N/A</t>
        </is>
      </c>
      <c r="AL129" t="inlineStr">
        <is>
          <t>N/A</t>
        </is>
      </c>
      <c r="AM129" t="inlineStr">
        <is>
          <t>N/A</t>
        </is>
      </c>
      <c r="AN129" t="inlineStr">
        <is>
          <t>N/A</t>
        </is>
      </c>
      <c r="AO129" t="inlineStr">
        <is>
          <t>N/A</t>
        </is>
      </c>
      <c r="AP129" t="inlineStr">
        <is>
          <t>N/A</t>
        </is>
      </c>
      <c r="AQ129" t="inlineStr">
        <is>
          <t>N/A</t>
        </is>
      </c>
      <c r="AR129" t="inlineStr">
        <is>
          <t>N/A</t>
        </is>
      </c>
      <c r="AS129" t="inlineStr">
        <is>
          <t>N/A</t>
        </is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WI211215517</t>
        </is>
      </c>
      <c r="B130" t="inlineStr">
        <is>
          <t>DATA_VALIDATION</t>
        </is>
      </c>
      <c r="C130" t="inlineStr">
        <is>
          <t>201300019953</t>
        </is>
      </c>
      <c r="D130" t="inlineStr">
        <is>
          <t>Folder</t>
        </is>
      </c>
      <c r="E130" s="2">
        <f>HYPERLINK("capsilon://?command=openfolder&amp;siteaddress=FAM.docvelocity-na8.net&amp;folderid=FXC79F4955-7EB2-BC6C-5580-DF83C83AFA52","FX211114413")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MI2112146697</t>
        </is>
      </c>
      <c r="J130" t="n">
        <v>1256.0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44536.18212962963</v>
      </c>
      <c r="P130" s="1" t="n">
        <v>44536.37899305556</v>
      </c>
      <c r="Q130" t="n">
        <v>993.0</v>
      </c>
      <c r="R130" t="n">
        <v>16016.0</v>
      </c>
      <c r="S130" t="b">
        <v>0</v>
      </c>
      <c r="T130" t="inlineStr">
        <is>
          <t>N/A</t>
        </is>
      </c>
      <c r="U130" t="b">
        <v>1</v>
      </c>
      <c r="V130" t="inlineStr">
        <is>
          <t>Saloni Uttekar</t>
        </is>
      </c>
      <c r="W130" s="1" t="n">
        <v>44536.29707175926</v>
      </c>
      <c r="X130" t="n">
        <v>9891.0</v>
      </c>
      <c r="Y130" t="n">
        <v>852.0</v>
      </c>
      <c r="Z130" t="n">
        <v>0.0</v>
      </c>
      <c r="AA130" t="n">
        <v>852.0</v>
      </c>
      <c r="AB130" t="n">
        <v>569.0</v>
      </c>
      <c r="AC130" t="n">
        <v>513.0</v>
      </c>
      <c r="AD130" t="n">
        <v>404.0</v>
      </c>
      <c r="AE130" t="n">
        <v>0.0</v>
      </c>
      <c r="AF130" t="n">
        <v>0.0</v>
      </c>
      <c r="AG130" t="n">
        <v>0.0</v>
      </c>
      <c r="AH130" t="inlineStr">
        <is>
          <t>Aparna Chavan</t>
        </is>
      </c>
      <c r="AI130" s="1" t="n">
        <v>44536.37899305556</v>
      </c>
      <c r="AJ130" t="n">
        <v>137.0</v>
      </c>
      <c r="AK130" t="n">
        <v>0.0</v>
      </c>
      <c r="AL130" t="n">
        <v>0.0</v>
      </c>
      <c r="AM130" t="n">
        <v>0.0</v>
      </c>
      <c r="AN130" t="n">
        <v>332.0</v>
      </c>
      <c r="AO130" t="n">
        <v>0.0</v>
      </c>
      <c r="AP130" t="n">
        <v>404.0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WI211215523</t>
        </is>
      </c>
      <c r="B131" t="inlineStr">
        <is>
          <t>DATA_VALIDATION</t>
        </is>
      </c>
      <c r="C131" t="inlineStr">
        <is>
          <t>201300020001</t>
        </is>
      </c>
      <c r="D131" t="inlineStr">
        <is>
          <t>Folder</t>
        </is>
      </c>
      <c r="E131" s="2">
        <f>HYPERLINK("capsilon://?command=openfolder&amp;siteaddress=FAM.docvelocity-na8.net&amp;folderid=FXF23F87B7-8089-866C-3626-284319FA0E35","FX211115040")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MI2112148558</t>
        </is>
      </c>
      <c r="J131" t="n">
        <v>836.0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44536.21787037037</v>
      </c>
      <c r="P131" s="1" t="n">
        <v>44536.347604166665</v>
      </c>
      <c r="Q131" t="n">
        <v>3819.0</v>
      </c>
      <c r="R131" t="n">
        <v>7390.0</v>
      </c>
      <c r="S131" t="b">
        <v>0</v>
      </c>
      <c r="T131" t="inlineStr">
        <is>
          <t>N/A</t>
        </is>
      </c>
      <c r="U131" t="b">
        <v>1</v>
      </c>
      <c r="V131" t="inlineStr">
        <is>
          <t>Ujwala Ajabe</t>
        </is>
      </c>
      <c r="W131" s="1" t="n">
        <v>44536.29162037037</v>
      </c>
      <c r="X131" t="n">
        <v>3965.0</v>
      </c>
      <c r="Y131" t="n">
        <v>566.0</v>
      </c>
      <c r="Z131" t="n">
        <v>0.0</v>
      </c>
      <c r="AA131" t="n">
        <v>566.0</v>
      </c>
      <c r="AB131" t="n">
        <v>126.0</v>
      </c>
      <c r="AC131" t="n">
        <v>171.0</v>
      </c>
      <c r="AD131" t="n">
        <v>270.0</v>
      </c>
      <c r="AE131" t="n">
        <v>0.0</v>
      </c>
      <c r="AF131" t="n">
        <v>0.0</v>
      </c>
      <c r="AG131" t="n">
        <v>0.0</v>
      </c>
      <c r="AH131" t="inlineStr">
        <is>
          <t>Smriti Gauchan</t>
        </is>
      </c>
      <c r="AI131" s="1" t="n">
        <v>44536.347604166665</v>
      </c>
      <c r="AJ131" t="n">
        <v>2480.0</v>
      </c>
      <c r="AK131" t="n">
        <v>8.0</v>
      </c>
      <c r="AL131" t="n">
        <v>0.0</v>
      </c>
      <c r="AM131" t="n">
        <v>8.0</v>
      </c>
      <c r="AN131" t="n">
        <v>126.0</v>
      </c>
      <c r="AO131" t="n">
        <v>7.0</v>
      </c>
      <c r="AP131" t="n">
        <v>262.0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WI211215524</t>
        </is>
      </c>
      <c r="B132" t="inlineStr">
        <is>
          <t>DATA_VALIDATION</t>
        </is>
      </c>
      <c r="C132" t="inlineStr">
        <is>
          <t>201308007900</t>
        </is>
      </c>
      <c r="D132" t="inlineStr">
        <is>
          <t>Folder</t>
        </is>
      </c>
      <c r="E132" s="2">
        <f>HYPERLINK("capsilon://?command=openfolder&amp;siteaddress=FAM.docvelocity-na8.net&amp;folderid=FX72567A1D-41F5-9D04-50B3-01C9557060FB","FX21123633")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MI2112153847</t>
        </is>
      </c>
      <c r="J132" t="n">
        <v>284.0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44536.222708333335</v>
      </c>
      <c r="P132" s="1" t="n">
        <v>44536.3049537037</v>
      </c>
      <c r="Q132" t="n">
        <v>3393.0</v>
      </c>
      <c r="R132" t="n">
        <v>3713.0</v>
      </c>
      <c r="S132" t="b">
        <v>0</v>
      </c>
      <c r="T132" t="inlineStr">
        <is>
          <t>N/A</t>
        </is>
      </c>
      <c r="U132" t="b">
        <v>1</v>
      </c>
      <c r="V132" t="inlineStr">
        <is>
          <t>Sangeeta Kumari</t>
        </is>
      </c>
      <c r="W132" s="1" t="n">
        <v>44536.278275462966</v>
      </c>
      <c r="X132" t="n">
        <v>2391.0</v>
      </c>
      <c r="Y132" t="n">
        <v>256.0</v>
      </c>
      <c r="Z132" t="n">
        <v>0.0</v>
      </c>
      <c r="AA132" t="n">
        <v>256.0</v>
      </c>
      <c r="AB132" t="n">
        <v>0.0</v>
      </c>
      <c r="AC132" t="n">
        <v>77.0</v>
      </c>
      <c r="AD132" t="n">
        <v>28.0</v>
      </c>
      <c r="AE132" t="n">
        <v>0.0</v>
      </c>
      <c r="AF132" t="n">
        <v>0.0</v>
      </c>
      <c r="AG132" t="n">
        <v>0.0</v>
      </c>
      <c r="AH132" t="inlineStr">
        <is>
          <t>Smriti Gauchan</t>
        </is>
      </c>
      <c r="AI132" s="1" t="n">
        <v>44536.3049537037</v>
      </c>
      <c r="AJ132" t="n">
        <v>1255.0</v>
      </c>
      <c r="AK132" t="n">
        <v>4.0</v>
      </c>
      <c r="AL132" t="n">
        <v>0.0</v>
      </c>
      <c r="AM132" t="n">
        <v>4.0</v>
      </c>
      <c r="AN132" t="n">
        <v>0.0</v>
      </c>
      <c r="AO132" t="n">
        <v>4.0</v>
      </c>
      <c r="AP132" t="n">
        <v>24.0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WI211215525</t>
        </is>
      </c>
      <c r="B133" t="inlineStr">
        <is>
          <t>DATA_VALIDATION</t>
        </is>
      </c>
      <c r="C133" t="inlineStr">
        <is>
          <t>201300020087</t>
        </is>
      </c>
      <c r="D133" t="inlineStr">
        <is>
          <t>Folder</t>
        </is>
      </c>
      <c r="E133" s="2">
        <f>HYPERLINK("capsilon://?command=openfolder&amp;siteaddress=FAM.docvelocity-na8.net&amp;folderid=FXFE6C37F3-1B74-14FF-1922-D63909903AAC","FX21124025")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MI2112156345</t>
        </is>
      </c>
      <c r="J133" t="n">
        <v>369.0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44536.224270833336</v>
      </c>
      <c r="P133" s="1" t="n">
        <v>44536.256423611114</v>
      </c>
      <c r="Q133" t="n">
        <v>1174.0</v>
      </c>
      <c r="R133" t="n">
        <v>1604.0</v>
      </c>
      <c r="S133" t="b">
        <v>0</v>
      </c>
      <c r="T133" t="inlineStr">
        <is>
          <t>N/A</t>
        </is>
      </c>
      <c r="U133" t="b">
        <v>1</v>
      </c>
      <c r="V133" t="inlineStr">
        <is>
          <t>Hemanshi Deshlahara</t>
        </is>
      </c>
      <c r="W133" s="1" t="n">
        <v>44536.242268518516</v>
      </c>
      <c r="X133" t="n">
        <v>501.0</v>
      </c>
      <c r="Y133" t="n">
        <v>296.0</v>
      </c>
      <c r="Z133" t="n">
        <v>0.0</v>
      </c>
      <c r="AA133" t="n">
        <v>296.0</v>
      </c>
      <c r="AB133" t="n">
        <v>0.0</v>
      </c>
      <c r="AC133" t="n">
        <v>46.0</v>
      </c>
      <c r="AD133" t="n">
        <v>73.0</v>
      </c>
      <c r="AE133" t="n">
        <v>0.0</v>
      </c>
      <c r="AF133" t="n">
        <v>0.0</v>
      </c>
      <c r="AG133" t="n">
        <v>0.0</v>
      </c>
      <c r="AH133" t="inlineStr">
        <is>
          <t>Ashish Sutar</t>
        </is>
      </c>
      <c r="AI133" s="1" t="n">
        <v>44536.256423611114</v>
      </c>
      <c r="AJ133" t="n">
        <v>1094.0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73.0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WI211215526</t>
        </is>
      </c>
      <c r="B134" t="inlineStr">
        <is>
          <t>DATA_VALIDATION</t>
        </is>
      </c>
      <c r="C134" t="inlineStr">
        <is>
          <t>201330004033</t>
        </is>
      </c>
      <c r="D134" t="inlineStr">
        <is>
          <t>Folder</t>
        </is>
      </c>
      <c r="E134" s="2">
        <f>HYPERLINK("capsilon://?command=openfolder&amp;siteaddress=FAM.docvelocity-na8.net&amp;folderid=FXEE477D82-742E-7442-6FDA-D429A40F715F","FX21123223")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MI2112157255</t>
        </is>
      </c>
      <c r="J134" t="n">
        <v>263.0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44536.22756944445</v>
      </c>
      <c r="P134" s="1" t="n">
        <v>44536.37918981481</v>
      </c>
      <c r="Q134" t="n">
        <v>5660.0</v>
      </c>
      <c r="R134" t="n">
        <v>7440.0</v>
      </c>
      <c r="S134" t="b">
        <v>0</v>
      </c>
      <c r="T134" t="inlineStr">
        <is>
          <t>N/A</t>
        </is>
      </c>
      <c r="U134" t="b">
        <v>1</v>
      </c>
      <c r="V134" t="inlineStr">
        <is>
          <t>Sangeeta Kumari</t>
        </is>
      </c>
      <c r="W134" s="1" t="n">
        <v>44536.31706018518</v>
      </c>
      <c r="X134" t="n">
        <v>3347.0</v>
      </c>
      <c r="Y134" t="n">
        <v>364.0</v>
      </c>
      <c r="Z134" t="n">
        <v>0.0</v>
      </c>
      <c r="AA134" t="n">
        <v>364.0</v>
      </c>
      <c r="AB134" t="n">
        <v>0.0</v>
      </c>
      <c r="AC134" t="n">
        <v>249.0</v>
      </c>
      <c r="AD134" t="n">
        <v>-101.0</v>
      </c>
      <c r="AE134" t="n">
        <v>0.0</v>
      </c>
      <c r="AF134" t="n">
        <v>0.0</v>
      </c>
      <c r="AG134" t="n">
        <v>0.0</v>
      </c>
      <c r="AH134" t="inlineStr">
        <is>
          <t>Rohit Mawal</t>
        </is>
      </c>
      <c r="AI134" s="1" t="n">
        <v>44536.37918981481</v>
      </c>
      <c r="AJ134" t="n">
        <v>3954.0</v>
      </c>
      <c r="AK134" t="n">
        <v>8.0</v>
      </c>
      <c r="AL134" t="n">
        <v>0.0</v>
      </c>
      <c r="AM134" t="n">
        <v>8.0</v>
      </c>
      <c r="AN134" t="n">
        <v>0.0</v>
      </c>
      <c r="AO134" t="n">
        <v>8.0</v>
      </c>
      <c r="AP134" t="n">
        <v>-109.0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WI211215529</t>
        </is>
      </c>
      <c r="B135" t="inlineStr">
        <is>
          <t>DATA_VALIDATION</t>
        </is>
      </c>
      <c r="C135" t="inlineStr">
        <is>
          <t>201330004034</t>
        </is>
      </c>
      <c r="D135" t="inlineStr">
        <is>
          <t>Folder</t>
        </is>
      </c>
      <c r="E135" s="2">
        <f>HYPERLINK("capsilon://?command=openfolder&amp;siteaddress=FAM.docvelocity-na8.net&amp;folderid=FX6EC78C01-1B1E-6811-39DE-35A87C47E577","FX21123227")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MI2112157310</t>
        </is>
      </c>
      <c r="J135" t="n">
        <v>263.0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44536.246099537035</v>
      </c>
      <c r="P135" s="1" t="n">
        <v>44536.37369212963</v>
      </c>
      <c r="Q135" t="n">
        <v>5039.0</v>
      </c>
      <c r="R135" t="n">
        <v>5985.0</v>
      </c>
      <c r="S135" t="b">
        <v>0</v>
      </c>
      <c r="T135" t="inlineStr">
        <is>
          <t>N/A</t>
        </is>
      </c>
      <c r="U135" t="b">
        <v>1</v>
      </c>
      <c r="V135" t="inlineStr">
        <is>
          <t>Ujwala Ajabe</t>
        </is>
      </c>
      <c r="W135" s="1" t="n">
        <v>44536.333333333336</v>
      </c>
      <c r="X135" t="n">
        <v>3604.0</v>
      </c>
      <c r="Y135" t="n">
        <v>353.0</v>
      </c>
      <c r="Z135" t="n">
        <v>0.0</v>
      </c>
      <c r="AA135" t="n">
        <v>353.0</v>
      </c>
      <c r="AB135" t="n">
        <v>0.0</v>
      </c>
      <c r="AC135" t="n">
        <v>243.0</v>
      </c>
      <c r="AD135" t="n">
        <v>-90.0</v>
      </c>
      <c r="AE135" t="n">
        <v>0.0</v>
      </c>
      <c r="AF135" t="n">
        <v>0.0</v>
      </c>
      <c r="AG135" t="n">
        <v>0.0</v>
      </c>
      <c r="AH135" t="inlineStr">
        <is>
          <t>Ashish Sutar</t>
        </is>
      </c>
      <c r="AI135" s="1" t="n">
        <v>44536.37369212963</v>
      </c>
      <c r="AJ135" t="n">
        <v>2346.0</v>
      </c>
      <c r="AK135" t="n">
        <v>6.0</v>
      </c>
      <c r="AL135" t="n">
        <v>0.0</v>
      </c>
      <c r="AM135" t="n">
        <v>6.0</v>
      </c>
      <c r="AN135" t="n">
        <v>0.0</v>
      </c>
      <c r="AO135" t="n">
        <v>7.0</v>
      </c>
      <c r="AP135" t="n">
        <v>-96.0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WI211215530</t>
        </is>
      </c>
      <c r="B136" t="inlineStr">
        <is>
          <t>DATA_VALIDATION</t>
        </is>
      </c>
      <c r="C136" t="inlineStr">
        <is>
          <t>201300020095</t>
        </is>
      </c>
      <c r="D136" t="inlineStr">
        <is>
          <t>Folder</t>
        </is>
      </c>
      <c r="E136" s="2">
        <f>HYPERLINK("capsilon://?command=openfolder&amp;siteaddress=FAM.docvelocity-na8.net&amp;folderid=FXC0E18413-C2ED-A4DA-561C-8E116C4DECE6","FX21124094")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MI2112157841</t>
        </is>
      </c>
      <c r="J136" t="n">
        <v>328.0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44536.24755787037</v>
      </c>
      <c r="P136" s="1" t="n">
        <v>44536.36554398148</v>
      </c>
      <c r="Q136" t="n">
        <v>4911.0</v>
      </c>
      <c r="R136" t="n">
        <v>5283.0</v>
      </c>
      <c r="S136" t="b">
        <v>0</v>
      </c>
      <c r="T136" t="inlineStr">
        <is>
          <t>N/A</t>
        </is>
      </c>
      <c r="U136" t="b">
        <v>1</v>
      </c>
      <c r="V136" t="inlineStr">
        <is>
          <t>Supriya Khape</t>
        </is>
      </c>
      <c r="W136" s="1" t="n">
        <v>44536.33609953704</v>
      </c>
      <c r="X136" t="n">
        <v>3781.0</v>
      </c>
      <c r="Y136" t="n">
        <v>318.0</v>
      </c>
      <c r="Z136" t="n">
        <v>0.0</v>
      </c>
      <c r="AA136" t="n">
        <v>318.0</v>
      </c>
      <c r="AB136" t="n">
        <v>0.0</v>
      </c>
      <c r="AC136" t="n">
        <v>227.0</v>
      </c>
      <c r="AD136" t="n">
        <v>10.0</v>
      </c>
      <c r="AE136" t="n">
        <v>0.0</v>
      </c>
      <c r="AF136" t="n">
        <v>0.0</v>
      </c>
      <c r="AG136" t="n">
        <v>0.0</v>
      </c>
      <c r="AH136" t="inlineStr">
        <is>
          <t>Smriti Gauchan</t>
        </is>
      </c>
      <c r="AI136" s="1" t="n">
        <v>44536.36554398148</v>
      </c>
      <c r="AJ136" t="n">
        <v>1430.0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10.0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WI211215531</t>
        </is>
      </c>
      <c r="B137" t="inlineStr">
        <is>
          <t>DATA_VALIDATION</t>
        </is>
      </c>
      <c r="C137" t="inlineStr">
        <is>
          <t>201308007841</t>
        </is>
      </c>
      <c r="D137" t="inlineStr">
        <is>
          <t>Folder</t>
        </is>
      </c>
      <c r="E137" s="2">
        <f>HYPERLINK("capsilon://?command=openfolder&amp;siteaddress=FAM.docvelocity-na8.net&amp;folderid=FXE44309CB-5CC8-8498-CF54-CAB10D44C7EA","FX211112435")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MI2112161795</t>
        </is>
      </c>
      <c r="J137" t="n">
        <v>261.0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44536.24932870371</v>
      </c>
      <c r="P137" s="1" t="n">
        <v>44536.33341435185</v>
      </c>
      <c r="Q137" t="n">
        <v>4131.0</v>
      </c>
      <c r="R137" t="n">
        <v>3134.0</v>
      </c>
      <c r="S137" t="b">
        <v>0</v>
      </c>
      <c r="T137" t="inlineStr">
        <is>
          <t>N/A</t>
        </is>
      </c>
      <c r="U137" t="b">
        <v>1</v>
      </c>
      <c r="V137" t="inlineStr">
        <is>
          <t>Mohini Shinde</t>
        </is>
      </c>
      <c r="W137" s="1" t="n">
        <v>44536.31354166667</v>
      </c>
      <c r="X137" t="n">
        <v>1551.0</v>
      </c>
      <c r="Y137" t="n">
        <v>263.0</v>
      </c>
      <c r="Z137" t="n">
        <v>0.0</v>
      </c>
      <c r="AA137" t="n">
        <v>263.0</v>
      </c>
      <c r="AB137" t="n">
        <v>0.0</v>
      </c>
      <c r="AC137" t="n">
        <v>174.0</v>
      </c>
      <c r="AD137" t="n">
        <v>-2.0</v>
      </c>
      <c r="AE137" t="n">
        <v>0.0</v>
      </c>
      <c r="AF137" t="n">
        <v>0.0</v>
      </c>
      <c r="AG137" t="n">
        <v>0.0</v>
      </c>
      <c r="AH137" t="inlineStr">
        <is>
          <t>Rohit Mawal</t>
        </is>
      </c>
      <c r="AI137" s="1" t="n">
        <v>44536.33341435185</v>
      </c>
      <c r="AJ137" t="n">
        <v>1571.0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-2.0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WI211215532</t>
        </is>
      </c>
      <c r="B138" t="inlineStr">
        <is>
          <t>DATA_VALIDATION</t>
        </is>
      </c>
      <c r="C138" t="inlineStr">
        <is>
          <t>201308007653</t>
        </is>
      </c>
      <c r="D138" t="inlineStr">
        <is>
          <t>Folder</t>
        </is>
      </c>
      <c r="E138" s="2">
        <f>HYPERLINK("capsilon://?command=openfolder&amp;siteaddress=FAM.docvelocity-na8.net&amp;folderid=FX11F4896C-D3D3-FF2B-3137-AC4D2A882B9B","FX211012727")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MI2112162155</t>
        </is>
      </c>
      <c r="J138" t="n">
        <v>192.0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44536.25111111111</v>
      </c>
      <c r="P138" s="1" t="n">
        <v>44536.39231481482</v>
      </c>
      <c r="Q138" t="n">
        <v>7449.0</v>
      </c>
      <c r="R138" t="n">
        <v>4751.0</v>
      </c>
      <c r="S138" t="b">
        <v>0</v>
      </c>
      <c r="T138" t="inlineStr">
        <is>
          <t>N/A</t>
        </is>
      </c>
      <c r="U138" t="b">
        <v>1</v>
      </c>
      <c r="V138" t="inlineStr">
        <is>
          <t>Saloni Uttekar</t>
        </is>
      </c>
      <c r="W138" s="1" t="n">
        <v>44536.34261574074</v>
      </c>
      <c r="X138" t="n">
        <v>3099.0</v>
      </c>
      <c r="Y138" t="n">
        <v>229.0</v>
      </c>
      <c r="Z138" t="n">
        <v>0.0</v>
      </c>
      <c r="AA138" t="n">
        <v>229.0</v>
      </c>
      <c r="AB138" t="n">
        <v>0.0</v>
      </c>
      <c r="AC138" t="n">
        <v>169.0</v>
      </c>
      <c r="AD138" t="n">
        <v>-37.0</v>
      </c>
      <c r="AE138" t="n">
        <v>0.0</v>
      </c>
      <c r="AF138" t="n">
        <v>0.0</v>
      </c>
      <c r="AG138" t="n">
        <v>0.0</v>
      </c>
      <c r="AH138" t="inlineStr">
        <is>
          <t>Ashish Sutar</t>
        </is>
      </c>
      <c r="AI138" s="1" t="n">
        <v>44536.39231481482</v>
      </c>
      <c r="AJ138" t="n">
        <v>1608.0</v>
      </c>
      <c r="AK138" t="n">
        <v>7.0</v>
      </c>
      <c r="AL138" t="n">
        <v>0.0</v>
      </c>
      <c r="AM138" t="n">
        <v>7.0</v>
      </c>
      <c r="AN138" t="n">
        <v>0.0</v>
      </c>
      <c r="AO138" t="n">
        <v>8.0</v>
      </c>
      <c r="AP138" t="n">
        <v>-44.0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WI211215533</t>
        </is>
      </c>
      <c r="B139" t="inlineStr">
        <is>
          <t>DATA_VALIDATION</t>
        </is>
      </c>
      <c r="C139" t="inlineStr">
        <is>
          <t>201308007652</t>
        </is>
      </c>
      <c r="D139" t="inlineStr">
        <is>
          <t>Folder</t>
        </is>
      </c>
      <c r="E139" s="2">
        <f>HYPERLINK("capsilon://?command=openfolder&amp;siteaddress=FAM.docvelocity-na8.net&amp;folderid=FX0644A154-DB4E-C302-04FF-CA81732EC99E","FX211012718")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MI2112162378</t>
        </is>
      </c>
      <c r="J139" t="n">
        <v>160.0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44536.251979166664</v>
      </c>
      <c r="P139" s="1" t="n">
        <v>44536.384722222225</v>
      </c>
      <c r="Q139" t="n">
        <v>8903.0</v>
      </c>
      <c r="R139" t="n">
        <v>2566.0</v>
      </c>
      <c r="S139" t="b">
        <v>0</v>
      </c>
      <c r="T139" t="inlineStr">
        <is>
          <t>N/A</t>
        </is>
      </c>
      <c r="U139" t="b">
        <v>1</v>
      </c>
      <c r="V139" t="inlineStr">
        <is>
          <t>Mohini Shinde</t>
        </is>
      </c>
      <c r="W139" s="1" t="n">
        <v>44536.33278935185</v>
      </c>
      <c r="X139" t="n">
        <v>1662.0</v>
      </c>
      <c r="Y139" t="n">
        <v>146.0</v>
      </c>
      <c r="Z139" t="n">
        <v>0.0</v>
      </c>
      <c r="AA139" t="n">
        <v>146.0</v>
      </c>
      <c r="AB139" t="n">
        <v>0.0</v>
      </c>
      <c r="AC139" t="n">
        <v>91.0</v>
      </c>
      <c r="AD139" t="n">
        <v>14.0</v>
      </c>
      <c r="AE139" t="n">
        <v>0.0</v>
      </c>
      <c r="AF139" t="n">
        <v>0.0</v>
      </c>
      <c r="AG139" t="n">
        <v>0.0</v>
      </c>
      <c r="AH139" t="inlineStr">
        <is>
          <t>Smriti Gauchan</t>
        </is>
      </c>
      <c r="AI139" s="1" t="n">
        <v>44536.384722222225</v>
      </c>
      <c r="AJ139" t="n">
        <v>894.0</v>
      </c>
      <c r="AK139" t="n">
        <v>1.0</v>
      </c>
      <c r="AL139" t="n">
        <v>0.0</v>
      </c>
      <c r="AM139" t="n">
        <v>1.0</v>
      </c>
      <c r="AN139" t="n">
        <v>0.0</v>
      </c>
      <c r="AO139" t="n">
        <v>1.0</v>
      </c>
      <c r="AP139" t="n">
        <v>13.0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WI211215534</t>
        </is>
      </c>
      <c r="B140" t="inlineStr">
        <is>
          <t>DATA_VALIDATION</t>
        </is>
      </c>
      <c r="C140" t="inlineStr">
        <is>
          <t>201308007887</t>
        </is>
      </c>
      <c r="D140" t="inlineStr">
        <is>
          <t>Folder</t>
        </is>
      </c>
      <c r="E140" s="2">
        <f>HYPERLINK("capsilon://?command=openfolder&amp;siteaddress=FAM.docvelocity-na8.net&amp;folderid=FX074B34D2-A169-4A58-28F7-38414CF29C5D","FX211268")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MI2112163828</t>
        </is>
      </c>
      <c r="J140" t="n">
        <v>172.0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44536.253796296296</v>
      </c>
      <c r="P140" s="1" t="n">
        <v>44536.394837962966</v>
      </c>
      <c r="Q140" t="n">
        <v>9166.0</v>
      </c>
      <c r="R140" t="n">
        <v>3020.0</v>
      </c>
      <c r="S140" t="b">
        <v>0</v>
      </c>
      <c r="T140" t="inlineStr">
        <is>
          <t>N/A</t>
        </is>
      </c>
      <c r="U140" t="b">
        <v>1</v>
      </c>
      <c r="V140" t="inlineStr">
        <is>
          <t>Sangeeta Kumari</t>
        </is>
      </c>
      <c r="W140" s="1" t="n">
        <v>44536.34509259259</v>
      </c>
      <c r="X140" t="n">
        <v>1626.0</v>
      </c>
      <c r="Y140" t="n">
        <v>132.0</v>
      </c>
      <c r="Z140" t="n">
        <v>0.0</v>
      </c>
      <c r="AA140" t="n">
        <v>132.0</v>
      </c>
      <c r="AB140" t="n">
        <v>30.0</v>
      </c>
      <c r="AC140" t="n">
        <v>69.0</v>
      </c>
      <c r="AD140" t="n">
        <v>40.0</v>
      </c>
      <c r="AE140" t="n">
        <v>0.0</v>
      </c>
      <c r="AF140" t="n">
        <v>0.0</v>
      </c>
      <c r="AG140" t="n">
        <v>0.0</v>
      </c>
      <c r="AH140" t="inlineStr">
        <is>
          <t>Aparna Chavan</t>
        </is>
      </c>
      <c r="AI140" s="1" t="n">
        <v>44536.394837962966</v>
      </c>
      <c r="AJ140" t="n">
        <v>57.0</v>
      </c>
      <c r="AK140" t="n">
        <v>0.0</v>
      </c>
      <c r="AL140" t="n">
        <v>0.0</v>
      </c>
      <c r="AM140" t="n">
        <v>0.0</v>
      </c>
      <c r="AN140" t="n">
        <v>30.0</v>
      </c>
      <c r="AO140" t="n">
        <v>0.0</v>
      </c>
      <c r="AP140" t="n">
        <v>40.0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WI211215538</t>
        </is>
      </c>
      <c r="B141" t="inlineStr">
        <is>
          <t>DATA_VALIDATION</t>
        </is>
      </c>
      <c r="C141" t="inlineStr">
        <is>
          <t>201308007893</t>
        </is>
      </c>
      <c r="D141" t="inlineStr">
        <is>
          <t>Folder</t>
        </is>
      </c>
      <c r="E141" s="2">
        <f>HYPERLINK("capsilon://?command=openfolder&amp;siteaddress=FAM.docvelocity-na8.net&amp;folderid=FXCBBB1A11-D8E0-3FBD-B123-3743C6427AF9","FX21122629")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MI2112164001</t>
        </is>
      </c>
      <c r="J141" t="n">
        <v>561.0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44536.25983796296</v>
      </c>
      <c r="P141" s="1" t="n">
        <v>44536.42765046296</v>
      </c>
      <c r="Q141" t="n">
        <v>8194.0</v>
      </c>
      <c r="R141" t="n">
        <v>6305.0</v>
      </c>
      <c r="S141" t="b">
        <v>0</v>
      </c>
      <c r="T141" t="inlineStr">
        <is>
          <t>N/A</t>
        </is>
      </c>
      <c r="U141" t="b">
        <v>1</v>
      </c>
      <c r="V141" t="inlineStr">
        <is>
          <t>Mohini Shinde</t>
        </is>
      </c>
      <c r="W141" s="1" t="n">
        <v>44536.35731481481</v>
      </c>
      <c r="X141" t="n">
        <v>2119.0</v>
      </c>
      <c r="Y141" t="n">
        <v>449.0</v>
      </c>
      <c r="Z141" t="n">
        <v>0.0</v>
      </c>
      <c r="AA141" t="n">
        <v>449.0</v>
      </c>
      <c r="AB141" t="n">
        <v>0.0</v>
      </c>
      <c r="AC141" t="n">
        <v>176.0</v>
      </c>
      <c r="AD141" t="n">
        <v>112.0</v>
      </c>
      <c r="AE141" t="n">
        <v>0.0</v>
      </c>
      <c r="AF141" t="n">
        <v>0.0</v>
      </c>
      <c r="AG141" t="n">
        <v>0.0</v>
      </c>
      <c r="AH141" t="inlineStr">
        <is>
          <t>Rohit Mawal</t>
        </is>
      </c>
      <c r="AI141" s="1" t="n">
        <v>44536.42765046296</v>
      </c>
      <c r="AJ141" t="n">
        <v>4186.0</v>
      </c>
      <c r="AK141" t="n">
        <v>9.0</v>
      </c>
      <c r="AL141" t="n">
        <v>0.0</v>
      </c>
      <c r="AM141" t="n">
        <v>9.0</v>
      </c>
      <c r="AN141" t="n">
        <v>0.0</v>
      </c>
      <c r="AO141" t="n">
        <v>9.0</v>
      </c>
      <c r="AP141" t="n">
        <v>103.0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WI211215808</t>
        </is>
      </c>
      <c r="B142" t="inlineStr">
        <is>
          <t>DATA_VALIDATION</t>
        </is>
      </c>
      <c r="C142" t="inlineStr">
        <is>
          <t>201130012863</t>
        </is>
      </c>
      <c r="D142" t="inlineStr">
        <is>
          <t>Folder</t>
        </is>
      </c>
      <c r="E142" s="2">
        <f>HYPERLINK("capsilon://?command=openfolder&amp;siteaddress=FAM.docvelocity-na8.net&amp;folderid=FXE1279196-4D64-E57F-E838-9F3D8E354820","FX2112128")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MI2112168043</t>
        </is>
      </c>
      <c r="J142" t="n">
        <v>30.0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44536.4309375</v>
      </c>
      <c r="P142" s="1" t="n">
        <v>44536.43555555555</v>
      </c>
      <c r="Q142" t="n">
        <v>234.0</v>
      </c>
      <c r="R142" t="n">
        <v>165.0</v>
      </c>
      <c r="S142" t="b">
        <v>0</v>
      </c>
      <c r="T142" t="inlineStr">
        <is>
          <t>N/A</t>
        </is>
      </c>
      <c r="U142" t="b">
        <v>0</v>
      </c>
      <c r="V142" t="inlineStr">
        <is>
          <t>Sanjay Kharade</t>
        </is>
      </c>
      <c r="W142" s="1" t="n">
        <v>44536.43216435185</v>
      </c>
      <c r="X142" t="n">
        <v>40.0</v>
      </c>
      <c r="Y142" t="n">
        <v>9.0</v>
      </c>
      <c r="Z142" t="n">
        <v>0.0</v>
      </c>
      <c r="AA142" t="n">
        <v>9.0</v>
      </c>
      <c r="AB142" t="n">
        <v>0.0</v>
      </c>
      <c r="AC142" t="n">
        <v>1.0</v>
      </c>
      <c r="AD142" t="n">
        <v>21.0</v>
      </c>
      <c r="AE142" t="n">
        <v>0.0</v>
      </c>
      <c r="AF142" t="n">
        <v>0.0</v>
      </c>
      <c r="AG142" t="n">
        <v>0.0</v>
      </c>
      <c r="AH142" t="inlineStr">
        <is>
          <t>Ashish Sutar</t>
        </is>
      </c>
      <c r="AI142" s="1" t="n">
        <v>44536.43555555555</v>
      </c>
      <c r="AJ142" t="n">
        <v>125.0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21.0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WI211216044</t>
        </is>
      </c>
      <c r="B143" t="inlineStr">
        <is>
          <t>DATA_VALIDATION</t>
        </is>
      </c>
      <c r="C143" t="inlineStr">
        <is>
          <t>201130012867</t>
        </is>
      </c>
      <c r="D143" t="inlineStr">
        <is>
          <t>Folder</t>
        </is>
      </c>
      <c r="E143" s="2">
        <f>HYPERLINK("capsilon://?command=openfolder&amp;siteaddress=FAM.docvelocity-na8.net&amp;folderid=FXC7AD1DAB-1C13-8474-3FAA-823C016671EA","FX2112194")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MI2112170060</t>
        </is>
      </c>
      <c r="J143" t="n">
        <v>74.0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44536.45805555556</v>
      </c>
      <c r="P143" s="1" t="n">
        <v>44536.469722222224</v>
      </c>
      <c r="Q143" t="n">
        <v>344.0</v>
      </c>
      <c r="R143" t="n">
        <v>664.0</v>
      </c>
      <c r="S143" t="b">
        <v>0</v>
      </c>
      <c r="T143" t="inlineStr">
        <is>
          <t>N/A</t>
        </is>
      </c>
      <c r="U143" t="b">
        <v>0</v>
      </c>
      <c r="V143" t="inlineStr">
        <is>
          <t>Snehal Sathe</t>
        </is>
      </c>
      <c r="W143" s="1" t="n">
        <v>44536.46171296296</v>
      </c>
      <c r="X143" t="n">
        <v>286.0</v>
      </c>
      <c r="Y143" t="n">
        <v>58.0</v>
      </c>
      <c r="Z143" t="n">
        <v>0.0</v>
      </c>
      <c r="AA143" t="n">
        <v>58.0</v>
      </c>
      <c r="AB143" t="n">
        <v>0.0</v>
      </c>
      <c r="AC143" t="n">
        <v>13.0</v>
      </c>
      <c r="AD143" t="n">
        <v>16.0</v>
      </c>
      <c r="AE143" t="n">
        <v>0.0</v>
      </c>
      <c r="AF143" t="n">
        <v>0.0</v>
      </c>
      <c r="AG143" t="n">
        <v>0.0</v>
      </c>
      <c r="AH143" t="inlineStr">
        <is>
          <t>Smriti Gauchan</t>
        </is>
      </c>
      <c r="AI143" s="1" t="n">
        <v>44536.469722222224</v>
      </c>
      <c r="AJ143" t="n">
        <v>378.0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16.0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WI211216045</t>
        </is>
      </c>
      <c r="B144" t="inlineStr">
        <is>
          <t>DATA_VALIDATION</t>
        </is>
      </c>
      <c r="C144" t="inlineStr">
        <is>
          <t>201130012867</t>
        </is>
      </c>
      <c r="D144" t="inlineStr">
        <is>
          <t>Folder</t>
        </is>
      </c>
      <c r="E144" s="2">
        <f>HYPERLINK("capsilon://?command=openfolder&amp;siteaddress=FAM.docvelocity-na8.net&amp;folderid=FXC7AD1DAB-1C13-8474-3FAA-823C016671EA","FX2112194")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MI2112170061</t>
        </is>
      </c>
      <c r="J144" t="n">
        <v>69.0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44536.45821759259</v>
      </c>
      <c r="P144" s="1" t="n">
        <v>44536.473587962966</v>
      </c>
      <c r="Q144" t="n">
        <v>835.0</v>
      </c>
      <c r="R144" t="n">
        <v>493.0</v>
      </c>
      <c r="S144" t="b">
        <v>0</v>
      </c>
      <c r="T144" t="inlineStr">
        <is>
          <t>N/A</t>
        </is>
      </c>
      <c r="U144" t="b">
        <v>0</v>
      </c>
      <c r="V144" t="inlineStr">
        <is>
          <t>Mohini Shinde</t>
        </is>
      </c>
      <c r="W144" s="1" t="n">
        <v>44536.46028935185</v>
      </c>
      <c r="X144" t="n">
        <v>160.0</v>
      </c>
      <c r="Y144" t="n">
        <v>58.0</v>
      </c>
      <c r="Z144" t="n">
        <v>0.0</v>
      </c>
      <c r="AA144" t="n">
        <v>58.0</v>
      </c>
      <c r="AB144" t="n">
        <v>0.0</v>
      </c>
      <c r="AC144" t="n">
        <v>14.0</v>
      </c>
      <c r="AD144" t="n">
        <v>11.0</v>
      </c>
      <c r="AE144" t="n">
        <v>0.0</v>
      </c>
      <c r="AF144" t="n">
        <v>0.0</v>
      </c>
      <c r="AG144" t="n">
        <v>0.0</v>
      </c>
      <c r="AH144" t="inlineStr">
        <is>
          <t>Smriti Gauchan</t>
        </is>
      </c>
      <c r="AI144" s="1" t="n">
        <v>44536.473587962966</v>
      </c>
      <c r="AJ144" t="n">
        <v>333.0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11.0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WI211216074</t>
        </is>
      </c>
      <c r="B145" t="inlineStr">
        <is>
          <t>DATA_VALIDATION</t>
        </is>
      </c>
      <c r="C145" t="inlineStr">
        <is>
          <t>201330004056</t>
        </is>
      </c>
      <c r="D145" t="inlineStr">
        <is>
          <t>Folder</t>
        </is>
      </c>
      <c r="E145" s="2">
        <f>HYPERLINK("capsilon://?command=openfolder&amp;siteaddress=FAM.docvelocity-na8.net&amp;folderid=FXD7500695-1D0D-D246-8F0C-528195054464","FX21123711")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MI2112170481</t>
        </is>
      </c>
      <c r="J145" t="n">
        <v>38.0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44536.46258101852</v>
      </c>
      <c r="P145" s="1" t="n">
        <v>44536.473495370374</v>
      </c>
      <c r="Q145" t="n">
        <v>563.0</v>
      </c>
      <c r="R145" t="n">
        <v>380.0</v>
      </c>
      <c r="S145" t="b">
        <v>0</v>
      </c>
      <c r="T145" t="inlineStr">
        <is>
          <t>N/A</t>
        </is>
      </c>
      <c r="U145" t="b">
        <v>0</v>
      </c>
      <c r="V145" t="inlineStr">
        <is>
          <t>Sanjay Kharade</t>
        </is>
      </c>
      <c r="W145" s="1" t="n">
        <v>44536.46438657407</v>
      </c>
      <c r="X145" t="n">
        <v>138.0</v>
      </c>
      <c r="Y145" t="n">
        <v>37.0</v>
      </c>
      <c r="Z145" t="n">
        <v>0.0</v>
      </c>
      <c r="AA145" t="n">
        <v>37.0</v>
      </c>
      <c r="AB145" t="n">
        <v>0.0</v>
      </c>
      <c r="AC145" t="n">
        <v>9.0</v>
      </c>
      <c r="AD145" t="n">
        <v>1.0</v>
      </c>
      <c r="AE145" t="n">
        <v>0.0</v>
      </c>
      <c r="AF145" t="n">
        <v>0.0</v>
      </c>
      <c r="AG145" t="n">
        <v>0.0</v>
      </c>
      <c r="AH145" t="inlineStr">
        <is>
          <t>Smriti Gauchan</t>
        </is>
      </c>
      <c r="AI145" s="1" t="n">
        <v>44536.473495370374</v>
      </c>
      <c r="AJ145" t="n">
        <v>242.0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WI21121614</t>
        </is>
      </c>
      <c r="B146" t="inlineStr">
        <is>
          <t>DATA_VALIDATION</t>
        </is>
      </c>
      <c r="C146" t="inlineStr">
        <is>
          <t>201330003963</t>
        </is>
      </c>
      <c r="D146" t="inlineStr">
        <is>
          <t>Folder</t>
        </is>
      </c>
      <c r="E146" s="2">
        <f>HYPERLINK("capsilon://?command=openfolder&amp;siteaddress=FAM.docvelocity-na8.net&amp;folderid=FX8E7C53E9-4949-4869-91D4-8C6A971B3B84","FX211113813")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MI211217868</t>
        </is>
      </c>
      <c r="J146" t="n">
        <v>28.0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44531.484189814815</v>
      </c>
      <c r="P146" s="1" t="n">
        <v>44531.58792824074</v>
      </c>
      <c r="Q146" t="n">
        <v>8675.0</v>
      </c>
      <c r="R146" t="n">
        <v>288.0</v>
      </c>
      <c r="S146" t="b">
        <v>0</v>
      </c>
      <c r="T146" t="inlineStr">
        <is>
          <t>N/A</t>
        </is>
      </c>
      <c r="U146" t="b">
        <v>0</v>
      </c>
      <c r="V146" t="inlineStr">
        <is>
          <t>Sanjay Kharade</t>
        </is>
      </c>
      <c r="W146" s="1" t="n">
        <v>44531.485625</v>
      </c>
      <c r="X146" t="n">
        <v>121.0</v>
      </c>
      <c r="Y146" t="n">
        <v>21.0</v>
      </c>
      <c r="Z146" t="n">
        <v>0.0</v>
      </c>
      <c r="AA146" t="n">
        <v>21.0</v>
      </c>
      <c r="AB146" t="n">
        <v>0.0</v>
      </c>
      <c r="AC146" t="n">
        <v>1.0</v>
      </c>
      <c r="AD146" t="n">
        <v>7.0</v>
      </c>
      <c r="AE146" t="n">
        <v>0.0</v>
      </c>
      <c r="AF146" t="n">
        <v>0.0</v>
      </c>
      <c r="AG146" t="n">
        <v>0.0</v>
      </c>
      <c r="AH146" t="inlineStr">
        <is>
          <t>Dashrath Soren</t>
        </is>
      </c>
      <c r="AI146" s="1" t="n">
        <v>44531.58792824074</v>
      </c>
      <c r="AJ146" t="n">
        <v>167.0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7.0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WI211216171</t>
        </is>
      </c>
      <c r="B147" t="inlineStr">
        <is>
          <t>DATA_VALIDATION</t>
        </is>
      </c>
      <c r="C147" t="inlineStr">
        <is>
          <t>201300020029</t>
        </is>
      </c>
      <c r="D147" t="inlineStr">
        <is>
          <t>Folder</t>
        </is>
      </c>
      <c r="E147" s="2">
        <f>HYPERLINK("capsilon://?command=openfolder&amp;siteaddress=FAM.docvelocity-na8.net&amp;folderid=FXB4E4E00B-8766-F8C4-39A7-A9F68C719C08","FX21121323")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MI2112171214</t>
        </is>
      </c>
      <c r="J147" t="n">
        <v>138.0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1.0</v>
      </c>
      <c r="O147" s="1" t="n">
        <v>44536.47377314815</v>
      </c>
      <c r="P147" s="1" t="n">
        <v>44536.48570601852</v>
      </c>
      <c r="Q147" t="n">
        <v>365.0</v>
      </c>
      <c r="R147" t="n">
        <v>666.0</v>
      </c>
      <c r="S147" t="b">
        <v>0</v>
      </c>
      <c r="T147" t="inlineStr">
        <is>
          <t>N/A</t>
        </is>
      </c>
      <c r="U147" t="b">
        <v>0</v>
      </c>
      <c r="V147" t="inlineStr">
        <is>
          <t>Hemanshi Deshlahara</t>
        </is>
      </c>
      <c r="W147" s="1" t="n">
        <v>44536.48570601852</v>
      </c>
      <c r="X147" t="n">
        <v>346.0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138.0</v>
      </c>
      <c r="AE147" t="n">
        <v>126.0</v>
      </c>
      <c r="AF147" t="n">
        <v>0.0</v>
      </c>
      <c r="AG147" t="n">
        <v>5.0</v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N/A</t>
        </is>
      </c>
      <c r="AP147" t="inlineStr">
        <is>
          <t>N/A</t>
        </is>
      </c>
      <c r="AQ147" t="inlineStr">
        <is>
          <t>N/A</t>
        </is>
      </c>
      <c r="AR147" t="inlineStr">
        <is>
          <t>N/A</t>
        </is>
      </c>
      <c r="AS147" t="inlineStr">
        <is>
          <t>N/A</t>
        </is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WI211216258</t>
        </is>
      </c>
      <c r="B148" t="inlineStr">
        <is>
          <t>DATA_VALIDATION</t>
        </is>
      </c>
      <c r="C148" t="inlineStr">
        <is>
          <t>201330003989</t>
        </is>
      </c>
      <c r="D148" t="inlineStr">
        <is>
          <t>Folder</t>
        </is>
      </c>
      <c r="E148" s="2">
        <f>HYPERLINK("capsilon://?command=openfolder&amp;siteaddress=FAM.docvelocity-na8.net&amp;folderid=FXE6830A53-6F36-23E6-3ABA-819A702181D4","FX211114749")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MI2112172074</t>
        </is>
      </c>
      <c r="J148" t="n">
        <v>28.0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1.0</v>
      </c>
      <c r="O148" s="1" t="n">
        <v>44536.483078703706</v>
      </c>
      <c r="P148" s="1" t="n">
        <v>44536.48643518519</v>
      </c>
      <c r="Q148" t="n">
        <v>152.0</v>
      </c>
      <c r="R148" t="n">
        <v>138.0</v>
      </c>
      <c r="S148" t="b">
        <v>0</v>
      </c>
      <c r="T148" t="inlineStr">
        <is>
          <t>N/A</t>
        </is>
      </c>
      <c r="U148" t="b">
        <v>0</v>
      </c>
      <c r="V148" t="inlineStr">
        <is>
          <t>Hemanshi Deshlahara</t>
        </is>
      </c>
      <c r="W148" s="1" t="n">
        <v>44536.48643518519</v>
      </c>
      <c r="X148" t="n">
        <v>62.0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28.0</v>
      </c>
      <c r="AE148" t="n">
        <v>21.0</v>
      </c>
      <c r="AF148" t="n">
        <v>0.0</v>
      </c>
      <c r="AG148" t="n">
        <v>2.0</v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t="inlineStr">
        <is>
          <t>N/A</t>
        </is>
      </c>
      <c r="AO148" t="inlineStr">
        <is>
          <t>N/A</t>
        </is>
      </c>
      <c r="AP148" t="inlineStr">
        <is>
          <t>N/A</t>
        </is>
      </c>
      <c r="AQ148" t="inlineStr">
        <is>
          <t>N/A</t>
        </is>
      </c>
      <c r="AR148" t="inlineStr">
        <is>
          <t>N/A</t>
        </is>
      </c>
      <c r="AS148" t="inlineStr">
        <is>
          <t>N/A</t>
        </is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WI211216268</t>
        </is>
      </c>
      <c r="B149" t="inlineStr">
        <is>
          <t>DATA_VALIDATION</t>
        </is>
      </c>
      <c r="C149" t="inlineStr">
        <is>
          <t>201300019974</t>
        </is>
      </c>
      <c r="D149" t="inlineStr">
        <is>
          <t>Folder</t>
        </is>
      </c>
      <c r="E149" s="2">
        <f>HYPERLINK("capsilon://?command=openfolder&amp;siteaddress=FAM.docvelocity-na8.net&amp;folderid=FX41DD083E-A1EB-38C2-9469-E849ADF97E98","FX211114678")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MI2112172354</t>
        </is>
      </c>
      <c r="J149" t="n">
        <v>30.0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44536.485</v>
      </c>
      <c r="P149" s="1" t="n">
        <v>44536.48829861111</v>
      </c>
      <c r="Q149" t="n">
        <v>9.0</v>
      </c>
      <c r="R149" t="n">
        <v>276.0</v>
      </c>
      <c r="S149" t="b">
        <v>0</v>
      </c>
      <c r="T149" t="inlineStr">
        <is>
          <t>N/A</t>
        </is>
      </c>
      <c r="U149" t="b">
        <v>0</v>
      </c>
      <c r="V149" t="inlineStr">
        <is>
          <t>Snehal Sathe</t>
        </is>
      </c>
      <c r="W149" s="1" t="n">
        <v>44536.48641203704</v>
      </c>
      <c r="X149" t="n">
        <v>99.0</v>
      </c>
      <c r="Y149" t="n">
        <v>9.0</v>
      </c>
      <c r="Z149" t="n">
        <v>0.0</v>
      </c>
      <c r="AA149" t="n">
        <v>9.0</v>
      </c>
      <c r="AB149" t="n">
        <v>0.0</v>
      </c>
      <c r="AC149" t="n">
        <v>3.0</v>
      </c>
      <c r="AD149" t="n">
        <v>21.0</v>
      </c>
      <c r="AE149" t="n">
        <v>0.0</v>
      </c>
      <c r="AF149" t="n">
        <v>0.0</v>
      </c>
      <c r="AG149" t="n">
        <v>0.0</v>
      </c>
      <c r="AH149" t="inlineStr">
        <is>
          <t>Smriti Gauchan</t>
        </is>
      </c>
      <c r="AI149" s="1" t="n">
        <v>44536.48829861111</v>
      </c>
      <c r="AJ149" t="n">
        <v>161.0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21.0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WI21121628</t>
        </is>
      </c>
      <c r="B150" t="inlineStr">
        <is>
          <t>DATA_VALIDATION</t>
        </is>
      </c>
      <c r="C150" t="inlineStr">
        <is>
          <t>201330003963</t>
        </is>
      </c>
      <c r="D150" t="inlineStr">
        <is>
          <t>Folder</t>
        </is>
      </c>
      <c r="E150" s="2">
        <f>HYPERLINK("capsilon://?command=openfolder&amp;siteaddress=FAM.docvelocity-na8.net&amp;folderid=FX8E7C53E9-4949-4869-91D4-8C6A971B3B84","FX211113813")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MI211217911</t>
        </is>
      </c>
      <c r="J150" t="n">
        <v>56.0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44531.485300925924</v>
      </c>
      <c r="P150" s="1" t="n">
        <v>44531.59034722222</v>
      </c>
      <c r="Q150" t="n">
        <v>8252.0</v>
      </c>
      <c r="R150" t="n">
        <v>824.0</v>
      </c>
      <c r="S150" t="b">
        <v>0</v>
      </c>
      <c r="T150" t="inlineStr">
        <is>
          <t>N/A</t>
        </is>
      </c>
      <c r="U150" t="b">
        <v>0</v>
      </c>
      <c r="V150" t="inlineStr">
        <is>
          <t>Mohini Shinde</t>
        </is>
      </c>
      <c r="W150" s="1" t="n">
        <v>44531.492118055554</v>
      </c>
      <c r="X150" t="n">
        <v>584.0</v>
      </c>
      <c r="Y150" t="n">
        <v>63.0</v>
      </c>
      <c r="Z150" t="n">
        <v>0.0</v>
      </c>
      <c r="AA150" t="n">
        <v>63.0</v>
      </c>
      <c r="AB150" t="n">
        <v>0.0</v>
      </c>
      <c r="AC150" t="n">
        <v>46.0</v>
      </c>
      <c r="AD150" t="n">
        <v>-7.0</v>
      </c>
      <c r="AE150" t="n">
        <v>0.0</v>
      </c>
      <c r="AF150" t="n">
        <v>0.0</v>
      </c>
      <c r="AG150" t="n">
        <v>0.0</v>
      </c>
      <c r="AH150" t="inlineStr">
        <is>
          <t>Vikash Suryakanth Parmar</t>
        </is>
      </c>
      <c r="AI150" s="1" t="n">
        <v>44531.59034722222</v>
      </c>
      <c r="AJ150" t="n">
        <v>240.0</v>
      </c>
      <c r="AK150" t="n">
        <v>4.0</v>
      </c>
      <c r="AL150" t="n">
        <v>0.0</v>
      </c>
      <c r="AM150" t="n">
        <v>4.0</v>
      </c>
      <c r="AN150" t="n">
        <v>0.0</v>
      </c>
      <c r="AO150" t="n">
        <v>4.0</v>
      </c>
      <c r="AP150" t="n">
        <v>-11.0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WI211216286</t>
        </is>
      </c>
      <c r="B151" t="inlineStr">
        <is>
          <t>DATA_VALIDATION</t>
        </is>
      </c>
      <c r="C151" t="inlineStr">
        <is>
          <t>201300020029</t>
        </is>
      </c>
      <c r="D151" t="inlineStr">
        <is>
          <t>Folder</t>
        </is>
      </c>
      <c r="E151" s="2">
        <f>HYPERLINK("capsilon://?command=openfolder&amp;siteaddress=FAM.docvelocity-na8.net&amp;folderid=FXB4E4E00B-8766-F8C4-39A7-A9F68C719C08","FX21121323")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MI2112171214</t>
        </is>
      </c>
      <c r="J151" t="n">
        <v>280.0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44536.48709490741</v>
      </c>
      <c r="P151" s="1" t="n">
        <v>44536.499548611115</v>
      </c>
      <c r="Q151" t="n">
        <v>107.0</v>
      </c>
      <c r="R151" t="n">
        <v>969.0</v>
      </c>
      <c r="S151" t="b">
        <v>0</v>
      </c>
      <c r="T151" t="inlineStr">
        <is>
          <t>N/A</t>
        </is>
      </c>
      <c r="U151" t="b">
        <v>1</v>
      </c>
      <c r="V151" t="inlineStr">
        <is>
          <t>Sumit Jarhad</t>
        </is>
      </c>
      <c r="W151" s="1" t="n">
        <v>44536.493425925924</v>
      </c>
      <c r="X151" t="n">
        <v>475.0</v>
      </c>
      <c r="Y151" t="n">
        <v>171.0</v>
      </c>
      <c r="Z151" t="n">
        <v>0.0</v>
      </c>
      <c r="AA151" t="n">
        <v>171.0</v>
      </c>
      <c r="AB151" t="n">
        <v>0.0</v>
      </c>
      <c r="AC151" t="n">
        <v>45.0</v>
      </c>
      <c r="AD151" t="n">
        <v>109.0</v>
      </c>
      <c r="AE151" t="n">
        <v>0.0</v>
      </c>
      <c r="AF151" t="n">
        <v>0.0</v>
      </c>
      <c r="AG151" t="n">
        <v>0.0</v>
      </c>
      <c r="AH151" t="inlineStr">
        <is>
          <t>Vikash Suryakanth Parmar</t>
        </is>
      </c>
      <c r="AI151" s="1" t="n">
        <v>44536.499548611115</v>
      </c>
      <c r="AJ151" t="n">
        <v>445.0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109.0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WI211216289</t>
        </is>
      </c>
      <c r="B152" t="inlineStr">
        <is>
          <t>DATA_VALIDATION</t>
        </is>
      </c>
      <c r="C152" t="inlineStr">
        <is>
          <t>201330003989</t>
        </is>
      </c>
      <c r="D152" t="inlineStr">
        <is>
          <t>Folder</t>
        </is>
      </c>
      <c r="E152" s="2">
        <f>HYPERLINK("capsilon://?command=openfolder&amp;siteaddress=FAM.docvelocity-na8.net&amp;folderid=FXE6830A53-6F36-23E6-3ABA-819A702181D4","FX211114749")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MI2112172074</t>
        </is>
      </c>
      <c r="J152" t="n">
        <v>56.0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44536.4877662037</v>
      </c>
      <c r="P152" s="1" t="n">
        <v>44536.497766203705</v>
      </c>
      <c r="Q152" t="n">
        <v>144.0</v>
      </c>
      <c r="R152" t="n">
        <v>720.0</v>
      </c>
      <c r="S152" t="b">
        <v>0</v>
      </c>
      <c r="T152" t="inlineStr">
        <is>
          <t>N/A</t>
        </is>
      </c>
      <c r="U152" t="b">
        <v>1</v>
      </c>
      <c r="V152" t="inlineStr">
        <is>
          <t>Snehal Sathe</t>
        </is>
      </c>
      <c r="W152" s="1" t="n">
        <v>44536.49133101852</v>
      </c>
      <c r="X152" t="n">
        <v>125.0</v>
      </c>
      <c r="Y152" t="n">
        <v>42.0</v>
      </c>
      <c r="Z152" t="n">
        <v>0.0</v>
      </c>
      <c r="AA152" t="n">
        <v>42.0</v>
      </c>
      <c r="AB152" t="n">
        <v>0.0</v>
      </c>
      <c r="AC152" t="n">
        <v>9.0</v>
      </c>
      <c r="AD152" t="n">
        <v>14.0</v>
      </c>
      <c r="AE152" t="n">
        <v>0.0</v>
      </c>
      <c r="AF152" t="n">
        <v>0.0</v>
      </c>
      <c r="AG152" t="n">
        <v>0.0</v>
      </c>
      <c r="AH152" t="inlineStr">
        <is>
          <t>Ashish Sutar</t>
        </is>
      </c>
      <c r="AI152" s="1" t="n">
        <v>44536.497766203705</v>
      </c>
      <c r="AJ152" t="n">
        <v>552.0</v>
      </c>
      <c r="AK152" t="n">
        <v>1.0</v>
      </c>
      <c r="AL152" t="n">
        <v>0.0</v>
      </c>
      <c r="AM152" t="n">
        <v>1.0</v>
      </c>
      <c r="AN152" t="n">
        <v>0.0</v>
      </c>
      <c r="AO152" t="n">
        <v>1.0</v>
      </c>
      <c r="AP152" t="n">
        <v>13.0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WI21121629</t>
        </is>
      </c>
      <c r="B153" t="inlineStr">
        <is>
          <t>DATA_VALIDATION</t>
        </is>
      </c>
      <c r="C153" t="inlineStr">
        <is>
          <t>201330003963</t>
        </is>
      </c>
      <c r="D153" t="inlineStr">
        <is>
          <t>Folder</t>
        </is>
      </c>
      <c r="E153" s="2">
        <f>HYPERLINK("capsilon://?command=openfolder&amp;siteaddress=FAM.docvelocity-na8.net&amp;folderid=FX8E7C53E9-4949-4869-91D4-8C6A971B3B84","FX211113813")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MI211217912</t>
        </is>
      </c>
      <c r="J153" t="n">
        <v>56.0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44531.48546296296</v>
      </c>
      <c r="P153" s="1" t="n">
        <v>44531.59339120371</v>
      </c>
      <c r="Q153" t="n">
        <v>8497.0</v>
      </c>
      <c r="R153" t="n">
        <v>828.0</v>
      </c>
      <c r="S153" t="b">
        <v>0</v>
      </c>
      <c r="T153" t="inlineStr">
        <is>
          <t>N/A</t>
        </is>
      </c>
      <c r="U153" t="b">
        <v>0</v>
      </c>
      <c r="V153" t="inlineStr">
        <is>
          <t>Sanjay Kharade</t>
        </is>
      </c>
      <c r="W153" s="1" t="n">
        <v>44531.48976851852</v>
      </c>
      <c r="X153" t="n">
        <v>357.0</v>
      </c>
      <c r="Y153" t="n">
        <v>63.0</v>
      </c>
      <c r="Z153" t="n">
        <v>0.0</v>
      </c>
      <c r="AA153" t="n">
        <v>63.0</v>
      </c>
      <c r="AB153" t="n">
        <v>0.0</v>
      </c>
      <c r="AC153" t="n">
        <v>37.0</v>
      </c>
      <c r="AD153" t="n">
        <v>-7.0</v>
      </c>
      <c r="AE153" t="n">
        <v>0.0</v>
      </c>
      <c r="AF153" t="n">
        <v>0.0</v>
      </c>
      <c r="AG153" t="n">
        <v>0.0</v>
      </c>
      <c r="AH153" t="inlineStr">
        <is>
          <t>Dashrath Soren</t>
        </is>
      </c>
      <c r="AI153" s="1" t="n">
        <v>44531.59339120371</v>
      </c>
      <c r="AJ153" t="n">
        <v>471.0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-7.0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WI21121636</t>
        </is>
      </c>
      <c r="B154" t="inlineStr">
        <is>
          <t>DATA_VALIDATION</t>
        </is>
      </c>
      <c r="C154" t="inlineStr">
        <is>
          <t>201330003963</t>
        </is>
      </c>
      <c r="D154" t="inlineStr">
        <is>
          <t>Folder</t>
        </is>
      </c>
      <c r="E154" s="2">
        <f>HYPERLINK("capsilon://?command=openfolder&amp;siteaddress=FAM.docvelocity-na8.net&amp;folderid=FX8E7C53E9-4949-4869-91D4-8C6A971B3B84","FX211113813")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MI211218094</t>
        </is>
      </c>
      <c r="J154" t="n">
        <v>28.0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44531.48638888889</v>
      </c>
      <c r="P154" s="1" t="n">
        <v>44531.59023148148</v>
      </c>
      <c r="Q154" t="n">
        <v>8665.0</v>
      </c>
      <c r="R154" t="n">
        <v>307.0</v>
      </c>
      <c r="S154" t="b">
        <v>0</v>
      </c>
      <c r="T154" t="inlineStr">
        <is>
          <t>N/A</t>
        </is>
      </c>
      <c r="U154" t="b">
        <v>0</v>
      </c>
      <c r="V154" t="inlineStr">
        <is>
          <t>Hemanshi Deshlahara</t>
        </is>
      </c>
      <c r="W154" s="1" t="n">
        <v>44531.489594907405</v>
      </c>
      <c r="X154" t="n">
        <v>136.0</v>
      </c>
      <c r="Y154" t="n">
        <v>21.0</v>
      </c>
      <c r="Z154" t="n">
        <v>0.0</v>
      </c>
      <c r="AA154" t="n">
        <v>21.0</v>
      </c>
      <c r="AB154" t="n">
        <v>0.0</v>
      </c>
      <c r="AC154" t="n">
        <v>4.0</v>
      </c>
      <c r="AD154" t="n">
        <v>7.0</v>
      </c>
      <c r="AE154" t="n">
        <v>0.0</v>
      </c>
      <c r="AF154" t="n">
        <v>0.0</v>
      </c>
      <c r="AG154" t="n">
        <v>0.0</v>
      </c>
      <c r="AH154" t="inlineStr">
        <is>
          <t>Rohit Mawal</t>
        </is>
      </c>
      <c r="AI154" s="1" t="n">
        <v>44531.59023148148</v>
      </c>
      <c r="AJ154" t="n">
        <v>171.0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7.0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WI211216419</t>
        </is>
      </c>
      <c r="B155" t="inlineStr">
        <is>
          <t>DATA_VALIDATION</t>
        </is>
      </c>
      <c r="C155" t="inlineStr">
        <is>
          <t>201300019988</t>
        </is>
      </c>
      <c r="D155" t="inlineStr">
        <is>
          <t>Folder</t>
        </is>
      </c>
      <c r="E155" s="2">
        <f>HYPERLINK("capsilon://?command=openfolder&amp;siteaddress=FAM.docvelocity-na8.net&amp;folderid=FX1625DF75-9DAF-41C4-3AAE-CB0502D8216F","FX211114849")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MI2112174122</t>
        </is>
      </c>
      <c r="J155" t="n">
        <v>66.0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44536.502604166664</v>
      </c>
      <c r="P155" s="1" t="n">
        <v>44536.53104166667</v>
      </c>
      <c r="Q155" t="n">
        <v>351.0</v>
      </c>
      <c r="R155" t="n">
        <v>2106.0</v>
      </c>
      <c r="S155" t="b">
        <v>0</v>
      </c>
      <c r="T155" t="inlineStr">
        <is>
          <t>N/A</t>
        </is>
      </c>
      <c r="U155" t="b">
        <v>0</v>
      </c>
      <c r="V155" t="inlineStr">
        <is>
          <t>Snehal Sathe</t>
        </is>
      </c>
      <c r="W155" s="1" t="n">
        <v>44536.51712962963</v>
      </c>
      <c r="X155" t="n">
        <v>1212.0</v>
      </c>
      <c r="Y155" t="n">
        <v>52.0</v>
      </c>
      <c r="Z155" t="n">
        <v>0.0</v>
      </c>
      <c r="AA155" t="n">
        <v>52.0</v>
      </c>
      <c r="AB155" t="n">
        <v>0.0</v>
      </c>
      <c r="AC155" t="n">
        <v>42.0</v>
      </c>
      <c r="AD155" t="n">
        <v>14.0</v>
      </c>
      <c r="AE155" t="n">
        <v>0.0</v>
      </c>
      <c r="AF155" t="n">
        <v>0.0</v>
      </c>
      <c r="AG155" t="n">
        <v>0.0</v>
      </c>
      <c r="AH155" t="inlineStr">
        <is>
          <t>Dashrath Soren</t>
        </is>
      </c>
      <c r="AI155" s="1" t="n">
        <v>44536.53104166667</v>
      </c>
      <c r="AJ155" t="n">
        <v>258.0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14.0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WI21121655</t>
        </is>
      </c>
      <c r="B156" t="inlineStr">
        <is>
          <t>DATA_VALIDATION</t>
        </is>
      </c>
      <c r="C156" t="inlineStr">
        <is>
          <t>201300019978</t>
        </is>
      </c>
      <c r="D156" t="inlineStr">
        <is>
          <t>Folder</t>
        </is>
      </c>
      <c r="E156" s="2">
        <f>HYPERLINK("capsilon://?command=openfolder&amp;siteaddress=FAM.docvelocity-na8.net&amp;folderid=FX0F5807FA-0C9C-D988-1536-EF1A62A7B8C6","FX211114733")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MI211215780</t>
        </is>
      </c>
      <c r="J156" t="n">
        <v>240.0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44531.48931712963</v>
      </c>
      <c r="P156" s="1" t="n">
        <v>44531.55401620371</v>
      </c>
      <c r="Q156" t="n">
        <v>1612.0</v>
      </c>
      <c r="R156" t="n">
        <v>3978.0</v>
      </c>
      <c r="S156" t="b">
        <v>0</v>
      </c>
      <c r="T156" t="inlineStr">
        <is>
          <t>N/A</t>
        </is>
      </c>
      <c r="U156" t="b">
        <v>1</v>
      </c>
      <c r="V156" t="inlineStr">
        <is>
          <t>Ujwala Ajabe</t>
        </is>
      </c>
      <c r="W156" s="1" t="n">
        <v>44531.52491898148</v>
      </c>
      <c r="X156" t="n">
        <v>2881.0</v>
      </c>
      <c r="Y156" t="n">
        <v>253.0</v>
      </c>
      <c r="Z156" t="n">
        <v>0.0</v>
      </c>
      <c r="AA156" t="n">
        <v>253.0</v>
      </c>
      <c r="AB156" t="n">
        <v>0.0</v>
      </c>
      <c r="AC156" t="n">
        <v>159.0</v>
      </c>
      <c r="AD156" t="n">
        <v>-13.0</v>
      </c>
      <c r="AE156" t="n">
        <v>0.0</v>
      </c>
      <c r="AF156" t="n">
        <v>0.0</v>
      </c>
      <c r="AG156" t="n">
        <v>0.0</v>
      </c>
      <c r="AH156" t="inlineStr">
        <is>
          <t>Vikash Suryakanth Parmar</t>
        </is>
      </c>
      <c r="AI156" s="1" t="n">
        <v>44531.55401620371</v>
      </c>
      <c r="AJ156" t="n">
        <v>1006.0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-13.0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WI211216586</t>
        </is>
      </c>
      <c r="B157" t="inlineStr">
        <is>
          <t>DATA_VALIDATION</t>
        </is>
      </c>
      <c r="C157" t="inlineStr">
        <is>
          <t>201130012881</t>
        </is>
      </c>
      <c r="D157" t="inlineStr">
        <is>
          <t>Folder</t>
        </is>
      </c>
      <c r="E157" s="2">
        <f>HYPERLINK("capsilon://?command=openfolder&amp;siteaddress=FAM.docvelocity-na8.net&amp;folderid=FX9AACC6E7-75C5-5525-8662-84E433ED0F3D","FX21123376")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MI2112175315</t>
        </is>
      </c>
      <c r="J157" t="n">
        <v>168.0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1.0</v>
      </c>
      <c r="O157" s="1" t="n">
        <v>44536.51584490741</v>
      </c>
      <c r="P157" s="1" t="n">
        <v>44536.52974537037</v>
      </c>
      <c r="Q157" t="n">
        <v>551.0</v>
      </c>
      <c r="R157" t="n">
        <v>650.0</v>
      </c>
      <c r="S157" t="b">
        <v>0</v>
      </c>
      <c r="T157" t="inlineStr">
        <is>
          <t>N/A</t>
        </is>
      </c>
      <c r="U157" t="b">
        <v>0</v>
      </c>
      <c r="V157" t="inlineStr">
        <is>
          <t>Sumit Jarhad</t>
        </is>
      </c>
      <c r="W157" s="1" t="n">
        <v>44536.52974537037</v>
      </c>
      <c r="X157" t="n">
        <v>521.0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168.0</v>
      </c>
      <c r="AE157" t="n">
        <v>144.0</v>
      </c>
      <c r="AF157" t="n">
        <v>0.0</v>
      </c>
      <c r="AG157" t="n">
        <v>10.0</v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  <c r="AN157" t="inlineStr">
        <is>
          <t>N/A</t>
        </is>
      </c>
      <c r="AO157" t="inlineStr">
        <is>
          <t>N/A</t>
        </is>
      </c>
      <c r="AP157" t="inlineStr">
        <is>
          <t>N/A</t>
        </is>
      </c>
      <c r="AQ157" t="inlineStr">
        <is>
          <t>N/A</t>
        </is>
      </c>
      <c r="AR157" t="inlineStr">
        <is>
          <t>N/A</t>
        </is>
      </c>
      <c r="AS157" t="inlineStr">
        <is>
          <t>N/A</t>
        </is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WI211216652</t>
        </is>
      </c>
      <c r="B158" t="inlineStr">
        <is>
          <t>DATA_VALIDATION</t>
        </is>
      </c>
      <c r="C158" t="inlineStr">
        <is>
          <t>201340000466</t>
        </is>
      </c>
      <c r="D158" t="inlineStr">
        <is>
          <t>Folder</t>
        </is>
      </c>
      <c r="E158" s="2">
        <f>HYPERLINK("capsilon://?command=openfolder&amp;siteaddress=FAM.docvelocity-na8.net&amp;folderid=FX592EE52C-19B0-B094-35C6-11E2101D7987","FX21123870")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MI2112175940</t>
        </is>
      </c>
      <c r="J158" t="n">
        <v>136.0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1.0</v>
      </c>
      <c r="O158" s="1" t="n">
        <v>44536.521840277775</v>
      </c>
      <c r="P158" s="1" t="n">
        <v>44536.53569444444</v>
      </c>
      <c r="Q158" t="n">
        <v>486.0</v>
      </c>
      <c r="R158" t="n">
        <v>711.0</v>
      </c>
      <c r="S158" t="b">
        <v>0</v>
      </c>
      <c r="T158" t="inlineStr">
        <is>
          <t>N/A</t>
        </is>
      </c>
      <c r="U158" t="b">
        <v>0</v>
      </c>
      <c r="V158" t="inlineStr">
        <is>
          <t>Sumit Jarhad</t>
        </is>
      </c>
      <c r="W158" s="1" t="n">
        <v>44536.53569444444</v>
      </c>
      <c r="X158" t="n">
        <v>513.0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136.0</v>
      </c>
      <c r="AE158" t="n">
        <v>123.0</v>
      </c>
      <c r="AF158" t="n">
        <v>0.0</v>
      </c>
      <c r="AG158" t="n">
        <v>8.0</v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  <c r="AN158" t="inlineStr">
        <is>
          <t>N/A</t>
        </is>
      </c>
      <c r="AO158" t="inlineStr">
        <is>
          <t>N/A</t>
        </is>
      </c>
      <c r="AP158" t="inlineStr">
        <is>
          <t>N/A</t>
        </is>
      </c>
      <c r="AQ158" t="inlineStr">
        <is>
          <t>N/A</t>
        </is>
      </c>
      <c r="AR158" t="inlineStr">
        <is>
          <t>N/A</t>
        </is>
      </c>
      <c r="AS158" t="inlineStr">
        <is>
          <t>N/A</t>
        </is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WI211216726</t>
        </is>
      </c>
      <c r="B159" t="inlineStr">
        <is>
          <t>DATA_VALIDATION</t>
        </is>
      </c>
      <c r="C159" t="inlineStr">
        <is>
          <t>201308007715</t>
        </is>
      </c>
      <c r="D159" t="inlineStr">
        <is>
          <t>Folder</t>
        </is>
      </c>
      <c r="E159" s="2">
        <f>HYPERLINK("capsilon://?command=openfolder&amp;siteaddress=FAM.docvelocity-na8.net&amp;folderid=FX00EF8789-DDAA-DD7F-BA1B-1729ADE33A5B","FX21113322")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MI2112177100</t>
        </is>
      </c>
      <c r="J159" t="n">
        <v>38.0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44536.529282407406</v>
      </c>
      <c r="P159" s="1" t="n">
        <v>44536.54675925926</v>
      </c>
      <c r="Q159" t="n">
        <v>1095.0</v>
      </c>
      <c r="R159" t="n">
        <v>415.0</v>
      </c>
      <c r="S159" t="b">
        <v>0</v>
      </c>
      <c r="T159" t="inlineStr">
        <is>
          <t>N/A</t>
        </is>
      </c>
      <c r="U159" t="b">
        <v>0</v>
      </c>
      <c r="V159" t="inlineStr">
        <is>
          <t>Archana Bhujbal</t>
        </is>
      </c>
      <c r="W159" s="1" t="n">
        <v>44536.53087962963</v>
      </c>
      <c r="X159" t="n">
        <v>39.0</v>
      </c>
      <c r="Y159" t="n">
        <v>0.0</v>
      </c>
      <c r="Z159" t="n">
        <v>0.0</v>
      </c>
      <c r="AA159" t="n">
        <v>0.0</v>
      </c>
      <c r="AB159" t="n">
        <v>37.0</v>
      </c>
      <c r="AC159" t="n">
        <v>0.0</v>
      </c>
      <c r="AD159" t="n">
        <v>38.0</v>
      </c>
      <c r="AE159" t="n">
        <v>0.0</v>
      </c>
      <c r="AF159" t="n">
        <v>0.0</v>
      </c>
      <c r="AG159" t="n">
        <v>0.0</v>
      </c>
      <c r="AH159" t="inlineStr">
        <is>
          <t>Mohini Shinde</t>
        </is>
      </c>
      <c r="AI159" s="1" t="n">
        <v>44536.54675925926</v>
      </c>
      <c r="AJ159" t="n">
        <v>318.0</v>
      </c>
      <c r="AK159" t="n">
        <v>0.0</v>
      </c>
      <c r="AL159" t="n">
        <v>0.0</v>
      </c>
      <c r="AM159" t="n">
        <v>0.0</v>
      </c>
      <c r="AN159" t="n">
        <v>37.0</v>
      </c>
      <c r="AO159" t="n">
        <v>0.0</v>
      </c>
      <c r="AP159" t="n">
        <v>38.0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WI211216733</t>
        </is>
      </c>
      <c r="B160" t="inlineStr">
        <is>
          <t>DATA_VALIDATION</t>
        </is>
      </c>
      <c r="C160" t="inlineStr">
        <is>
          <t>201130012862</t>
        </is>
      </c>
      <c r="D160" t="inlineStr">
        <is>
          <t>Folder</t>
        </is>
      </c>
      <c r="E160" s="2">
        <f>HYPERLINK("capsilon://?command=openfolder&amp;siteaddress=FAM.docvelocity-na8.net&amp;folderid=FX880DAB33-0E8D-9271-9E5C-5039C47D4460","FX211115039")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MI2112176969</t>
        </is>
      </c>
      <c r="J160" t="n">
        <v>133.0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1.0</v>
      </c>
      <c r="O160" s="1" t="n">
        <v>44536.530439814815</v>
      </c>
      <c r="P160" s="1" t="n">
        <v>44536.54074074074</v>
      </c>
      <c r="Q160" t="n">
        <v>692.0</v>
      </c>
      <c r="R160" t="n">
        <v>198.0</v>
      </c>
      <c r="S160" t="b">
        <v>0</v>
      </c>
      <c r="T160" t="inlineStr">
        <is>
          <t>N/A</t>
        </is>
      </c>
      <c r="U160" t="b">
        <v>0</v>
      </c>
      <c r="V160" t="inlineStr">
        <is>
          <t>Sumit Jarhad</t>
        </is>
      </c>
      <c r="W160" s="1" t="n">
        <v>44536.54074074074</v>
      </c>
      <c r="X160" t="n">
        <v>118.0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133.0</v>
      </c>
      <c r="AE160" t="n">
        <v>121.0</v>
      </c>
      <c r="AF160" t="n">
        <v>0.0</v>
      </c>
      <c r="AG160" t="n">
        <v>4.0</v>
      </c>
      <c r="AH160" t="inlineStr">
        <is>
          <t>N/A</t>
        </is>
      </c>
      <c r="AI160" t="inlineStr">
        <is>
          <t>N/A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  <c r="AN160" t="inlineStr">
        <is>
          <t>N/A</t>
        </is>
      </c>
      <c r="AO160" t="inlineStr">
        <is>
          <t>N/A</t>
        </is>
      </c>
      <c r="AP160" t="inlineStr">
        <is>
          <t>N/A</t>
        </is>
      </c>
      <c r="AQ160" t="inlineStr">
        <is>
          <t>N/A</t>
        </is>
      </c>
      <c r="AR160" t="inlineStr">
        <is>
          <t>N/A</t>
        </is>
      </c>
      <c r="AS160" t="inlineStr">
        <is>
          <t>N/A</t>
        </is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WI211216758</t>
        </is>
      </c>
      <c r="B161" t="inlineStr">
        <is>
          <t>DATA_VALIDATION</t>
        </is>
      </c>
      <c r="C161" t="inlineStr">
        <is>
          <t>201330003989</t>
        </is>
      </c>
      <c r="D161" t="inlineStr">
        <is>
          <t>Folder</t>
        </is>
      </c>
      <c r="E161" s="2">
        <f>HYPERLINK("capsilon://?command=openfolder&amp;siteaddress=FAM.docvelocity-na8.net&amp;folderid=FXE6830A53-6F36-23E6-3ABA-819A702181D4","FX211114749")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MI2112177334</t>
        </is>
      </c>
      <c r="J161" t="n">
        <v>38.0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44536.53233796296</v>
      </c>
      <c r="P161" s="1" t="n">
        <v>44536.5474537037</v>
      </c>
      <c r="Q161" t="n">
        <v>550.0</v>
      </c>
      <c r="R161" t="n">
        <v>756.0</v>
      </c>
      <c r="S161" t="b">
        <v>0</v>
      </c>
      <c r="T161" t="inlineStr">
        <is>
          <t>N/A</t>
        </is>
      </c>
      <c r="U161" t="b">
        <v>0</v>
      </c>
      <c r="V161" t="inlineStr">
        <is>
          <t>Suraj Toradmal</t>
        </is>
      </c>
      <c r="W161" s="1" t="n">
        <v>44536.53855324074</v>
      </c>
      <c r="X161" t="n">
        <v>495.0</v>
      </c>
      <c r="Y161" t="n">
        <v>63.0</v>
      </c>
      <c r="Z161" t="n">
        <v>0.0</v>
      </c>
      <c r="AA161" t="n">
        <v>63.0</v>
      </c>
      <c r="AB161" t="n">
        <v>0.0</v>
      </c>
      <c r="AC161" t="n">
        <v>36.0</v>
      </c>
      <c r="AD161" t="n">
        <v>-25.0</v>
      </c>
      <c r="AE161" t="n">
        <v>0.0</v>
      </c>
      <c r="AF161" t="n">
        <v>0.0</v>
      </c>
      <c r="AG161" t="n">
        <v>0.0</v>
      </c>
      <c r="AH161" t="inlineStr">
        <is>
          <t>Rohit Mawal</t>
        </is>
      </c>
      <c r="AI161" s="1" t="n">
        <v>44536.5474537037</v>
      </c>
      <c r="AJ161" t="n">
        <v>261.0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-25.0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WI211216763</t>
        </is>
      </c>
      <c r="B162" t="inlineStr">
        <is>
          <t>DATA_VALIDATION</t>
        </is>
      </c>
      <c r="C162" t="inlineStr">
        <is>
          <t>201330003989</t>
        </is>
      </c>
      <c r="D162" t="inlineStr">
        <is>
          <t>Folder</t>
        </is>
      </c>
      <c r="E162" s="2">
        <f>HYPERLINK("capsilon://?command=openfolder&amp;siteaddress=FAM.docvelocity-na8.net&amp;folderid=FXE6830A53-6F36-23E6-3ABA-819A702181D4","FX211114749")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MI2112177337</t>
        </is>
      </c>
      <c r="J162" t="n">
        <v>38.0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44536.533159722225</v>
      </c>
      <c r="P162" s="1" t="n">
        <v>44536.550462962965</v>
      </c>
      <c r="Q162" t="n">
        <v>891.0</v>
      </c>
      <c r="R162" t="n">
        <v>604.0</v>
      </c>
      <c r="S162" t="b">
        <v>0</v>
      </c>
      <c r="T162" t="inlineStr">
        <is>
          <t>N/A</t>
        </is>
      </c>
      <c r="U162" t="b">
        <v>0</v>
      </c>
      <c r="V162" t="inlineStr">
        <is>
          <t>Sumit Jarhad</t>
        </is>
      </c>
      <c r="W162" s="1" t="n">
        <v>44536.53936342592</v>
      </c>
      <c r="X162" t="n">
        <v>295.0</v>
      </c>
      <c r="Y162" t="n">
        <v>63.0</v>
      </c>
      <c r="Z162" t="n">
        <v>0.0</v>
      </c>
      <c r="AA162" t="n">
        <v>63.0</v>
      </c>
      <c r="AB162" t="n">
        <v>0.0</v>
      </c>
      <c r="AC162" t="n">
        <v>33.0</v>
      </c>
      <c r="AD162" t="n">
        <v>-25.0</v>
      </c>
      <c r="AE162" t="n">
        <v>0.0</v>
      </c>
      <c r="AF162" t="n">
        <v>0.0</v>
      </c>
      <c r="AG162" t="n">
        <v>0.0</v>
      </c>
      <c r="AH162" t="inlineStr">
        <is>
          <t>Vikash Suryakanth Parmar</t>
        </is>
      </c>
      <c r="AI162" s="1" t="n">
        <v>44536.550462962965</v>
      </c>
      <c r="AJ162" t="n">
        <v>302.0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-25.0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WI211216768</t>
        </is>
      </c>
      <c r="B163" t="inlineStr">
        <is>
          <t>DATA_VALIDATION</t>
        </is>
      </c>
      <c r="C163" t="inlineStr">
        <is>
          <t>201130012881</t>
        </is>
      </c>
      <c r="D163" t="inlineStr">
        <is>
          <t>Folder</t>
        </is>
      </c>
      <c r="E163" s="2">
        <f>HYPERLINK("capsilon://?command=openfolder&amp;siteaddress=FAM.docvelocity-na8.net&amp;folderid=FX9AACC6E7-75C5-5525-8662-84E433ED0F3D","FX21123376")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MI2112175315</t>
        </is>
      </c>
      <c r="J163" t="n">
        <v>417.0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44536.5334375</v>
      </c>
      <c r="P163" s="1" t="n">
        <v>44536.62894675926</v>
      </c>
      <c r="Q163" t="n">
        <v>1340.0</v>
      </c>
      <c r="R163" t="n">
        <v>6912.0</v>
      </c>
      <c r="S163" t="b">
        <v>0</v>
      </c>
      <c r="T163" t="inlineStr">
        <is>
          <t>N/A</t>
        </is>
      </c>
      <c r="U163" t="b">
        <v>1</v>
      </c>
      <c r="V163" t="inlineStr">
        <is>
          <t>Snehal Sathe</t>
        </is>
      </c>
      <c r="W163" s="1" t="n">
        <v>44536.58950231481</v>
      </c>
      <c r="X163" t="n">
        <v>3222.0</v>
      </c>
      <c r="Y163" t="n">
        <v>347.0</v>
      </c>
      <c r="Z163" t="n">
        <v>0.0</v>
      </c>
      <c r="AA163" t="n">
        <v>347.0</v>
      </c>
      <c r="AB163" t="n">
        <v>0.0</v>
      </c>
      <c r="AC163" t="n">
        <v>218.0</v>
      </c>
      <c r="AD163" t="n">
        <v>70.0</v>
      </c>
      <c r="AE163" t="n">
        <v>0.0</v>
      </c>
      <c r="AF163" t="n">
        <v>0.0</v>
      </c>
      <c r="AG163" t="n">
        <v>0.0</v>
      </c>
      <c r="AH163" t="inlineStr">
        <is>
          <t>Rohit Mawal</t>
        </is>
      </c>
      <c r="AI163" s="1" t="n">
        <v>44536.62894675926</v>
      </c>
      <c r="AJ163" t="n">
        <v>2897.0</v>
      </c>
      <c r="AK163" t="n">
        <v>6.0</v>
      </c>
      <c r="AL163" t="n">
        <v>0.0</v>
      </c>
      <c r="AM163" t="n">
        <v>6.0</v>
      </c>
      <c r="AN163" t="n">
        <v>0.0</v>
      </c>
      <c r="AO163" t="n">
        <v>6.0</v>
      </c>
      <c r="AP163" t="n">
        <v>64.0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WI211216772</t>
        </is>
      </c>
      <c r="B164" t="inlineStr">
        <is>
          <t>DATA_VALIDATION</t>
        </is>
      </c>
      <c r="C164" t="inlineStr">
        <is>
          <t>201330003989</t>
        </is>
      </c>
      <c r="D164" t="inlineStr">
        <is>
          <t>Folder</t>
        </is>
      </c>
      <c r="E164" s="2">
        <f>HYPERLINK("capsilon://?command=openfolder&amp;siteaddress=FAM.docvelocity-na8.net&amp;folderid=FXE6830A53-6F36-23E6-3ABA-819A702181D4","FX211114749")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MI2112177338</t>
        </is>
      </c>
      <c r="J164" t="n">
        <v>38.0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44536.53402777778</v>
      </c>
      <c r="P164" s="1" t="n">
        <v>44536.550416666665</v>
      </c>
      <c r="Q164" t="n">
        <v>952.0</v>
      </c>
      <c r="R164" t="n">
        <v>464.0</v>
      </c>
      <c r="S164" t="b">
        <v>0</v>
      </c>
      <c r="T164" t="inlineStr">
        <is>
          <t>N/A</t>
        </is>
      </c>
      <c r="U164" t="b">
        <v>0</v>
      </c>
      <c r="V164" t="inlineStr">
        <is>
          <t>Sumit Jarhad</t>
        </is>
      </c>
      <c r="W164" s="1" t="n">
        <v>44536.54292824074</v>
      </c>
      <c r="X164" t="n">
        <v>188.0</v>
      </c>
      <c r="Y164" t="n">
        <v>63.0</v>
      </c>
      <c r="Z164" t="n">
        <v>0.0</v>
      </c>
      <c r="AA164" t="n">
        <v>63.0</v>
      </c>
      <c r="AB164" t="n">
        <v>0.0</v>
      </c>
      <c r="AC164" t="n">
        <v>32.0</v>
      </c>
      <c r="AD164" t="n">
        <v>-25.0</v>
      </c>
      <c r="AE164" t="n">
        <v>0.0</v>
      </c>
      <c r="AF164" t="n">
        <v>0.0</v>
      </c>
      <c r="AG164" t="n">
        <v>0.0</v>
      </c>
      <c r="AH164" t="inlineStr">
        <is>
          <t>Rohit Mawal</t>
        </is>
      </c>
      <c r="AI164" s="1" t="n">
        <v>44536.550416666665</v>
      </c>
      <c r="AJ164" t="n">
        <v>255.0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-25.0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WI211216777</t>
        </is>
      </c>
      <c r="B165" t="inlineStr">
        <is>
          <t>DATA_VALIDATION</t>
        </is>
      </c>
      <c r="C165" t="inlineStr">
        <is>
          <t>201330003989</t>
        </is>
      </c>
      <c r="D165" t="inlineStr">
        <is>
          <t>Folder</t>
        </is>
      </c>
      <c r="E165" s="2">
        <f>HYPERLINK("capsilon://?command=openfolder&amp;siteaddress=FAM.docvelocity-na8.net&amp;folderid=FXE6830A53-6F36-23E6-3ABA-819A702181D4","FX211114749")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MI2112177362</t>
        </is>
      </c>
      <c r="J165" t="n">
        <v>38.0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44536.53439814815</v>
      </c>
      <c r="P165" s="1" t="n">
        <v>44536.55979166667</v>
      </c>
      <c r="Q165" t="n">
        <v>1524.0</v>
      </c>
      <c r="R165" t="n">
        <v>670.0</v>
      </c>
      <c r="S165" t="b">
        <v>0</v>
      </c>
      <c r="T165" t="inlineStr">
        <is>
          <t>N/A</t>
        </is>
      </c>
      <c r="U165" t="b">
        <v>0</v>
      </c>
      <c r="V165" t="inlineStr">
        <is>
          <t>Suraj Toradmal</t>
        </is>
      </c>
      <c r="W165" s="1" t="n">
        <v>44536.55626157407</v>
      </c>
      <c r="X165" t="n">
        <v>433.0</v>
      </c>
      <c r="Y165" t="n">
        <v>63.0</v>
      </c>
      <c r="Z165" t="n">
        <v>0.0</v>
      </c>
      <c r="AA165" t="n">
        <v>63.0</v>
      </c>
      <c r="AB165" t="n">
        <v>0.0</v>
      </c>
      <c r="AC165" t="n">
        <v>35.0</v>
      </c>
      <c r="AD165" t="n">
        <v>-25.0</v>
      </c>
      <c r="AE165" t="n">
        <v>0.0</v>
      </c>
      <c r="AF165" t="n">
        <v>0.0</v>
      </c>
      <c r="AG165" t="n">
        <v>0.0</v>
      </c>
      <c r="AH165" t="inlineStr">
        <is>
          <t>Vikash Suryakanth Parmar</t>
        </is>
      </c>
      <c r="AI165" s="1" t="n">
        <v>44536.55979166667</v>
      </c>
      <c r="AJ165" t="n">
        <v>219.0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-25.0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WI211216801</t>
        </is>
      </c>
      <c r="B166" t="inlineStr">
        <is>
          <t>DATA_VALIDATION</t>
        </is>
      </c>
      <c r="C166" t="inlineStr">
        <is>
          <t>201340000466</t>
        </is>
      </c>
      <c r="D166" t="inlineStr">
        <is>
          <t>Folder</t>
        </is>
      </c>
      <c r="E166" s="2">
        <f>HYPERLINK("capsilon://?command=openfolder&amp;siteaddress=FAM.docvelocity-na8.net&amp;folderid=FX592EE52C-19B0-B094-35C6-11E2101D7987","FX21123870")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MI2112175940</t>
        </is>
      </c>
      <c r="J166" t="n">
        <v>335.0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44536.53712962963</v>
      </c>
      <c r="P166" s="1" t="n">
        <v>44536.57609953704</v>
      </c>
      <c r="Q166" t="n">
        <v>134.0</v>
      </c>
      <c r="R166" t="n">
        <v>3233.0</v>
      </c>
      <c r="S166" t="b">
        <v>0</v>
      </c>
      <c r="T166" t="inlineStr">
        <is>
          <t>N/A</t>
        </is>
      </c>
      <c r="U166" t="b">
        <v>1</v>
      </c>
      <c r="V166" t="inlineStr">
        <is>
          <t>Archana Bhujbal</t>
        </is>
      </c>
      <c r="W166" s="1" t="n">
        <v>44536.56554398148</v>
      </c>
      <c r="X166" t="n">
        <v>2276.0</v>
      </c>
      <c r="Y166" t="n">
        <v>316.0</v>
      </c>
      <c r="Z166" t="n">
        <v>0.0</v>
      </c>
      <c r="AA166" t="n">
        <v>316.0</v>
      </c>
      <c r="AB166" t="n">
        <v>0.0</v>
      </c>
      <c r="AC166" t="n">
        <v>112.0</v>
      </c>
      <c r="AD166" t="n">
        <v>19.0</v>
      </c>
      <c r="AE166" t="n">
        <v>0.0</v>
      </c>
      <c r="AF166" t="n">
        <v>0.0</v>
      </c>
      <c r="AG166" t="n">
        <v>0.0</v>
      </c>
      <c r="AH166" t="inlineStr">
        <is>
          <t>Vikash Suryakanth Parmar</t>
        </is>
      </c>
      <c r="AI166" s="1" t="n">
        <v>44536.57609953704</v>
      </c>
      <c r="AJ166" t="n">
        <v>906.0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19.0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WI211216832</t>
        </is>
      </c>
      <c r="B167" t="inlineStr">
        <is>
          <t>DATA_VALIDATION</t>
        </is>
      </c>
      <c r="C167" t="inlineStr">
        <is>
          <t>201130012862</t>
        </is>
      </c>
      <c r="D167" t="inlineStr">
        <is>
          <t>Folder</t>
        </is>
      </c>
      <c r="E167" s="2">
        <f>HYPERLINK("capsilon://?command=openfolder&amp;siteaddress=FAM.docvelocity-na8.net&amp;folderid=FX880DAB33-0E8D-9271-9E5C-5039C47D4460","FX211115039")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MI2112176969</t>
        </is>
      </c>
      <c r="J167" t="n">
        <v>333.0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44536.54216435185</v>
      </c>
      <c r="P167" s="1" t="n">
        <v>44536.579039351855</v>
      </c>
      <c r="Q167" t="n">
        <v>818.0</v>
      </c>
      <c r="R167" t="n">
        <v>2368.0</v>
      </c>
      <c r="S167" t="b">
        <v>0</v>
      </c>
      <c r="T167" t="inlineStr">
        <is>
          <t>N/A</t>
        </is>
      </c>
      <c r="U167" t="b">
        <v>1</v>
      </c>
      <c r="V167" t="inlineStr">
        <is>
          <t>Sanjay Kharade</t>
        </is>
      </c>
      <c r="W167" s="1" t="n">
        <v>44536.564375</v>
      </c>
      <c r="X167" t="n">
        <v>1147.0</v>
      </c>
      <c r="Y167" t="n">
        <v>239.0</v>
      </c>
      <c r="Z167" t="n">
        <v>0.0</v>
      </c>
      <c r="AA167" t="n">
        <v>239.0</v>
      </c>
      <c r="AB167" t="n">
        <v>0.0</v>
      </c>
      <c r="AC167" t="n">
        <v>47.0</v>
      </c>
      <c r="AD167" t="n">
        <v>94.0</v>
      </c>
      <c r="AE167" t="n">
        <v>0.0</v>
      </c>
      <c r="AF167" t="n">
        <v>0.0</v>
      </c>
      <c r="AG167" t="n">
        <v>0.0</v>
      </c>
      <c r="AH167" t="inlineStr">
        <is>
          <t>Rohit Mawal</t>
        </is>
      </c>
      <c r="AI167" s="1" t="n">
        <v>44536.579039351855</v>
      </c>
      <c r="AJ167" t="n">
        <v>1175.0</v>
      </c>
      <c r="AK167" t="n">
        <v>1.0</v>
      </c>
      <c r="AL167" t="n">
        <v>0.0</v>
      </c>
      <c r="AM167" t="n">
        <v>1.0</v>
      </c>
      <c r="AN167" t="n">
        <v>0.0</v>
      </c>
      <c r="AO167" t="n">
        <v>1.0</v>
      </c>
      <c r="AP167" t="n">
        <v>93.0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WI211216834</t>
        </is>
      </c>
      <c r="B168" t="inlineStr">
        <is>
          <t>DATA_VALIDATION</t>
        </is>
      </c>
      <c r="C168" t="inlineStr">
        <is>
          <t>201308007891</t>
        </is>
      </c>
      <c r="D168" t="inlineStr">
        <is>
          <t>Folder</t>
        </is>
      </c>
      <c r="E168" s="2">
        <f>HYPERLINK("capsilon://?command=openfolder&amp;siteaddress=FAM.docvelocity-na8.net&amp;folderid=FXDE976D63-ADA5-69B1-33A1-05A9CDF5602A","FX21122041")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MI2112178178</t>
        </is>
      </c>
      <c r="J168" t="n">
        <v>148.0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1.0</v>
      </c>
      <c r="O168" s="1" t="n">
        <v>44536.542233796295</v>
      </c>
      <c r="P168" s="1" t="n">
        <v>44536.59065972222</v>
      </c>
      <c r="Q168" t="n">
        <v>3543.0</v>
      </c>
      <c r="R168" t="n">
        <v>641.0</v>
      </c>
      <c r="S168" t="b">
        <v>0</v>
      </c>
      <c r="T168" t="inlineStr">
        <is>
          <t>N/A</t>
        </is>
      </c>
      <c r="U168" t="b">
        <v>0</v>
      </c>
      <c r="V168" t="inlineStr">
        <is>
          <t>Sumit Jarhad</t>
        </is>
      </c>
      <c r="W168" s="1" t="n">
        <v>44536.59065972222</v>
      </c>
      <c r="X168" t="n">
        <v>399.0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148.0</v>
      </c>
      <c r="AE168" t="n">
        <v>136.0</v>
      </c>
      <c r="AF168" t="n">
        <v>0.0</v>
      </c>
      <c r="AG168" t="n">
        <v>5.0</v>
      </c>
      <c r="AH168" t="inlineStr">
        <is>
          <t>N/A</t>
        </is>
      </c>
      <c r="AI168" t="inlineStr">
        <is>
          <t>N/A</t>
        </is>
      </c>
      <c r="AJ168" t="inlineStr">
        <is>
          <t>N/A</t>
        </is>
      </c>
      <c r="AK168" t="inlineStr">
        <is>
          <t>N/A</t>
        </is>
      </c>
      <c r="AL168" t="inlineStr">
        <is>
          <t>N/A</t>
        </is>
      </c>
      <c r="AM168" t="inlineStr">
        <is>
          <t>N/A</t>
        </is>
      </c>
      <c r="AN168" t="inlineStr">
        <is>
          <t>N/A</t>
        </is>
      </c>
      <c r="AO168" t="inlineStr">
        <is>
          <t>N/A</t>
        </is>
      </c>
      <c r="AP168" t="inlineStr">
        <is>
          <t>N/A</t>
        </is>
      </c>
      <c r="AQ168" t="inlineStr">
        <is>
          <t>N/A</t>
        </is>
      </c>
      <c r="AR168" t="inlineStr">
        <is>
          <t>N/A</t>
        </is>
      </c>
      <c r="AS168" t="inlineStr">
        <is>
          <t>N/A</t>
        </is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WI211216848</t>
        </is>
      </c>
      <c r="B169" t="inlineStr">
        <is>
          <t>DATA_VALIDATION</t>
        </is>
      </c>
      <c r="C169" t="inlineStr">
        <is>
          <t>201340000454</t>
        </is>
      </c>
      <c r="D169" t="inlineStr">
        <is>
          <t>Folder</t>
        </is>
      </c>
      <c r="E169" s="2">
        <f>HYPERLINK("capsilon://?command=openfolder&amp;siteaddress=FAM.docvelocity-na8.net&amp;folderid=FXD38CE27A-385C-74D2-6871-604362DA465E","FX211113363")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MI2112178414</t>
        </is>
      </c>
      <c r="J169" t="n">
        <v>65.0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1.0</v>
      </c>
      <c r="O169" s="1" t="n">
        <v>44536.54556712963</v>
      </c>
      <c r="P169" s="1" t="n">
        <v>44536.595972222225</v>
      </c>
      <c r="Q169" t="n">
        <v>3826.0</v>
      </c>
      <c r="R169" t="n">
        <v>529.0</v>
      </c>
      <c r="S169" t="b">
        <v>0</v>
      </c>
      <c r="T169" t="inlineStr">
        <is>
          <t>N/A</t>
        </is>
      </c>
      <c r="U169" t="b">
        <v>0</v>
      </c>
      <c r="V169" t="inlineStr">
        <is>
          <t>Sumit Jarhad</t>
        </is>
      </c>
      <c r="W169" s="1" t="n">
        <v>44536.595972222225</v>
      </c>
      <c r="X169" t="n">
        <v>458.0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65.0</v>
      </c>
      <c r="AE169" t="n">
        <v>53.0</v>
      </c>
      <c r="AF169" t="n">
        <v>0.0</v>
      </c>
      <c r="AG169" t="n">
        <v>6.0</v>
      </c>
      <c r="AH169" t="inlineStr">
        <is>
          <t>N/A</t>
        </is>
      </c>
      <c r="AI169" t="inlineStr">
        <is>
          <t>N/A</t>
        </is>
      </c>
      <c r="AJ169" t="inlineStr">
        <is>
          <t>N/A</t>
        </is>
      </c>
      <c r="AK169" t="inlineStr">
        <is>
          <t>N/A</t>
        </is>
      </c>
      <c r="AL169" t="inlineStr">
        <is>
          <t>N/A</t>
        </is>
      </c>
      <c r="AM169" t="inlineStr">
        <is>
          <t>N/A</t>
        </is>
      </c>
      <c r="AN169" t="inlineStr">
        <is>
          <t>N/A</t>
        </is>
      </c>
      <c r="AO169" t="inlineStr">
        <is>
          <t>N/A</t>
        </is>
      </c>
      <c r="AP169" t="inlineStr">
        <is>
          <t>N/A</t>
        </is>
      </c>
      <c r="AQ169" t="inlineStr">
        <is>
          <t>N/A</t>
        </is>
      </c>
      <c r="AR169" t="inlineStr">
        <is>
          <t>N/A</t>
        </is>
      </c>
      <c r="AS169" t="inlineStr">
        <is>
          <t>N/A</t>
        </is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WI21121686</t>
        </is>
      </c>
      <c r="B170" t="inlineStr">
        <is>
          <t>DATA_VALIDATION</t>
        </is>
      </c>
      <c r="C170" t="inlineStr">
        <is>
          <t>201330003996</t>
        </is>
      </c>
      <c r="D170" t="inlineStr">
        <is>
          <t>Folder</t>
        </is>
      </c>
      <c r="E170" s="2">
        <f>HYPERLINK("capsilon://?command=openfolder&amp;siteaddress=FAM.docvelocity-na8.net&amp;folderid=FX946B6159-6A8D-2236-4AFC-244FDEEE688F","FX211114925")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MI211218621</t>
        </is>
      </c>
      <c r="J170" t="n">
        <v>112.0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1.0</v>
      </c>
      <c r="O170" s="1" t="n">
        <v>44531.49422453704</v>
      </c>
      <c r="P170" s="1" t="n">
        <v>44531.516701388886</v>
      </c>
      <c r="Q170" t="n">
        <v>1498.0</v>
      </c>
      <c r="R170" t="n">
        <v>444.0</v>
      </c>
      <c r="S170" t="b">
        <v>0</v>
      </c>
      <c r="T170" t="inlineStr">
        <is>
          <t>N/A</t>
        </is>
      </c>
      <c r="U170" t="b">
        <v>0</v>
      </c>
      <c r="V170" t="inlineStr">
        <is>
          <t>Sumit Jarhad</t>
        </is>
      </c>
      <c r="W170" s="1" t="n">
        <v>44531.516701388886</v>
      </c>
      <c r="X170" t="n">
        <v>149.0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112.0</v>
      </c>
      <c r="AE170" t="n">
        <v>100.0</v>
      </c>
      <c r="AF170" t="n">
        <v>0.0</v>
      </c>
      <c r="AG170" t="n">
        <v>4.0</v>
      </c>
      <c r="AH170" t="inlineStr">
        <is>
          <t>N/A</t>
        </is>
      </c>
      <c r="AI170" t="inlineStr">
        <is>
          <t>N/A</t>
        </is>
      </c>
      <c r="AJ170" t="inlineStr">
        <is>
          <t>N/A</t>
        </is>
      </c>
      <c r="AK170" t="inlineStr">
        <is>
          <t>N/A</t>
        </is>
      </c>
      <c r="AL170" t="inlineStr">
        <is>
          <t>N/A</t>
        </is>
      </c>
      <c r="AM170" t="inlineStr">
        <is>
          <t>N/A</t>
        </is>
      </c>
      <c r="AN170" t="inlineStr">
        <is>
          <t>N/A</t>
        </is>
      </c>
      <c r="AO170" t="inlineStr">
        <is>
          <t>N/A</t>
        </is>
      </c>
      <c r="AP170" t="inlineStr">
        <is>
          <t>N/A</t>
        </is>
      </c>
      <c r="AQ170" t="inlineStr">
        <is>
          <t>N/A</t>
        </is>
      </c>
      <c r="AR170" t="inlineStr">
        <is>
          <t>N/A</t>
        </is>
      </c>
      <c r="AS170" t="inlineStr">
        <is>
          <t>N/A</t>
        </is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WI211216863</t>
        </is>
      </c>
      <c r="B171" t="inlineStr">
        <is>
          <t>DATA_VALIDATION</t>
        </is>
      </c>
      <c r="C171" t="inlineStr">
        <is>
          <t>201330004036</t>
        </is>
      </c>
      <c r="D171" t="inlineStr">
        <is>
          <t>Folder</t>
        </is>
      </c>
      <c r="E171" s="2">
        <f>HYPERLINK("capsilon://?command=openfolder&amp;siteaddress=FAM.docvelocity-na8.net&amp;folderid=FXD9595BC4-85E1-D6E8-1B97-95A0C19F7ABE","FX21123311")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MI2112178829</t>
        </is>
      </c>
      <c r="J171" t="n">
        <v>28.0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44536.546435185184</v>
      </c>
      <c r="P171" s="1" t="n">
        <v>44536.566099537034</v>
      </c>
      <c r="Q171" t="n">
        <v>960.0</v>
      </c>
      <c r="R171" t="n">
        <v>739.0</v>
      </c>
      <c r="S171" t="b">
        <v>0</v>
      </c>
      <c r="T171" t="inlineStr">
        <is>
          <t>N/A</t>
        </is>
      </c>
      <c r="U171" t="b">
        <v>0</v>
      </c>
      <c r="V171" t="inlineStr">
        <is>
          <t>Suraj Toradmal</t>
        </is>
      </c>
      <c r="W171" s="1" t="n">
        <v>44536.558854166666</v>
      </c>
      <c r="X171" t="n">
        <v>132.0</v>
      </c>
      <c r="Y171" t="n">
        <v>21.0</v>
      </c>
      <c r="Z171" t="n">
        <v>0.0</v>
      </c>
      <c r="AA171" t="n">
        <v>21.0</v>
      </c>
      <c r="AB171" t="n">
        <v>0.0</v>
      </c>
      <c r="AC171" t="n">
        <v>5.0</v>
      </c>
      <c r="AD171" t="n">
        <v>7.0</v>
      </c>
      <c r="AE171" t="n">
        <v>0.0</v>
      </c>
      <c r="AF171" t="n">
        <v>0.0</v>
      </c>
      <c r="AG171" t="n">
        <v>0.0</v>
      </c>
      <c r="AH171" t="inlineStr">
        <is>
          <t>Dashrath Soren</t>
        </is>
      </c>
      <c r="AI171" s="1" t="n">
        <v>44536.566099537034</v>
      </c>
      <c r="AJ171" t="n">
        <v>387.0</v>
      </c>
      <c r="AK171" t="n">
        <v>1.0</v>
      </c>
      <c r="AL171" t="n">
        <v>0.0</v>
      </c>
      <c r="AM171" t="n">
        <v>1.0</v>
      </c>
      <c r="AN171" t="n">
        <v>0.0</v>
      </c>
      <c r="AO171" t="n">
        <v>1.0</v>
      </c>
      <c r="AP171" t="n">
        <v>6.0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WI211216866</t>
        </is>
      </c>
      <c r="B172" t="inlineStr">
        <is>
          <t>DATA_VALIDATION</t>
        </is>
      </c>
      <c r="C172" t="inlineStr">
        <is>
          <t>201330004036</t>
        </is>
      </c>
      <c r="D172" t="inlineStr">
        <is>
          <t>Folder</t>
        </is>
      </c>
      <c r="E172" s="2">
        <f>HYPERLINK("capsilon://?command=openfolder&amp;siteaddress=FAM.docvelocity-na8.net&amp;folderid=FXD9595BC4-85E1-D6E8-1B97-95A0C19F7ABE","FX21123311")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MI2112178846</t>
        </is>
      </c>
      <c r="J172" t="n">
        <v>54.0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44536.54701388889</v>
      </c>
      <c r="P172" s="1" t="n">
        <v>44536.570439814815</v>
      </c>
      <c r="Q172" t="n">
        <v>1077.0</v>
      </c>
      <c r="R172" t="n">
        <v>947.0</v>
      </c>
      <c r="S172" t="b">
        <v>0</v>
      </c>
      <c r="T172" t="inlineStr">
        <is>
          <t>N/A</t>
        </is>
      </c>
      <c r="U172" t="b">
        <v>0</v>
      </c>
      <c r="V172" t="inlineStr">
        <is>
          <t>Suraj Toradmal</t>
        </is>
      </c>
      <c r="W172" s="1" t="n">
        <v>44536.56358796296</v>
      </c>
      <c r="X172" t="n">
        <v>397.0</v>
      </c>
      <c r="Y172" t="n">
        <v>46.0</v>
      </c>
      <c r="Z172" t="n">
        <v>0.0</v>
      </c>
      <c r="AA172" t="n">
        <v>46.0</v>
      </c>
      <c r="AB172" t="n">
        <v>0.0</v>
      </c>
      <c r="AC172" t="n">
        <v>20.0</v>
      </c>
      <c r="AD172" t="n">
        <v>8.0</v>
      </c>
      <c r="AE172" t="n">
        <v>0.0</v>
      </c>
      <c r="AF172" t="n">
        <v>0.0</v>
      </c>
      <c r="AG172" t="n">
        <v>0.0</v>
      </c>
      <c r="AH172" t="inlineStr">
        <is>
          <t>Mohini Shinde</t>
        </is>
      </c>
      <c r="AI172" s="1" t="n">
        <v>44536.570439814815</v>
      </c>
      <c r="AJ172" t="n">
        <v>550.0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8.0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WI211216867</t>
        </is>
      </c>
      <c r="B173" t="inlineStr">
        <is>
          <t>DATA_VALIDATION</t>
        </is>
      </c>
      <c r="C173" t="inlineStr">
        <is>
          <t>201330004036</t>
        </is>
      </c>
      <c r="D173" t="inlineStr">
        <is>
          <t>Folder</t>
        </is>
      </c>
      <c r="E173" s="2">
        <f>HYPERLINK("capsilon://?command=openfolder&amp;siteaddress=FAM.docvelocity-na8.net&amp;folderid=FXD9595BC4-85E1-D6E8-1B97-95A0C19F7ABE","FX21123311")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MI2112178853</t>
        </is>
      </c>
      <c r="J173" t="n">
        <v>54.0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Folder</t>
        </is>
      </c>
      <c r="N173" t="n">
        <v>2.0</v>
      </c>
      <c r="O173" s="1" t="n">
        <v>44536.547268518516</v>
      </c>
      <c r="P173" s="1" t="n">
        <v>44536.56790509259</v>
      </c>
      <c r="Q173" t="n">
        <v>1458.0</v>
      </c>
      <c r="R173" t="n">
        <v>325.0</v>
      </c>
      <c r="S173" t="b">
        <v>0</v>
      </c>
      <c r="T173" t="inlineStr">
        <is>
          <t>Suraj Toradmal</t>
        </is>
      </c>
      <c r="U173" t="b">
        <v>0</v>
      </c>
      <c r="V173" t="inlineStr">
        <is>
          <t>Suraj Toradmal</t>
        </is>
      </c>
      <c r="W173" s="1" t="n">
        <v>44536.566469907404</v>
      </c>
      <c r="X173" t="n">
        <v>248.0</v>
      </c>
      <c r="Y173" t="n">
        <v>46.0</v>
      </c>
      <c r="Z173" t="n">
        <v>0.0</v>
      </c>
      <c r="AA173" t="n">
        <v>46.0</v>
      </c>
      <c r="AB173" t="n">
        <v>0.0</v>
      </c>
      <c r="AC173" t="n">
        <v>20.0</v>
      </c>
      <c r="AD173" t="n">
        <v>8.0</v>
      </c>
      <c r="AE173" t="n">
        <v>0.0</v>
      </c>
      <c r="AF173" t="n">
        <v>0.0</v>
      </c>
      <c r="AG173" t="n">
        <v>0.0</v>
      </c>
      <c r="AH173" t="inlineStr">
        <is>
          <t>Suraj Toradmal</t>
        </is>
      </c>
      <c r="AI173" s="1" t="n">
        <v>44536.56790509259</v>
      </c>
      <c r="AJ173" t="n">
        <v>77.0</v>
      </c>
      <c r="AK173" t="n">
        <v>6.0</v>
      </c>
      <c r="AL173" t="n">
        <v>0.0</v>
      </c>
      <c r="AM173" t="n">
        <v>6.0</v>
      </c>
      <c r="AN173" t="n">
        <v>0.0</v>
      </c>
      <c r="AO173" t="n">
        <v>7.0</v>
      </c>
      <c r="AP173" t="n">
        <v>2.0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WI211216873</t>
        </is>
      </c>
      <c r="B174" t="inlineStr">
        <is>
          <t>DATA_VALIDATION</t>
        </is>
      </c>
      <c r="C174" t="inlineStr">
        <is>
          <t>201330004036</t>
        </is>
      </c>
      <c r="D174" t="inlineStr">
        <is>
          <t>Folder</t>
        </is>
      </c>
      <c r="E174" s="2">
        <f>HYPERLINK("capsilon://?command=openfolder&amp;siteaddress=FAM.docvelocity-na8.net&amp;folderid=FXD9595BC4-85E1-D6E8-1B97-95A0C19F7ABE","FX21123311")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MI2112178859</t>
        </is>
      </c>
      <c r="J174" t="n">
        <v>54.0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44536.54790509259</v>
      </c>
      <c r="P174" s="1" t="n">
        <v>44536.57068287037</v>
      </c>
      <c r="Q174" t="n">
        <v>1477.0</v>
      </c>
      <c r="R174" t="n">
        <v>491.0</v>
      </c>
      <c r="S174" t="b">
        <v>0</v>
      </c>
      <c r="T174" t="inlineStr">
        <is>
          <t>N/A</t>
        </is>
      </c>
      <c r="U174" t="b">
        <v>0</v>
      </c>
      <c r="V174" t="inlineStr">
        <is>
          <t>Sanjay Kharade</t>
        </is>
      </c>
      <c r="W174" s="1" t="n">
        <v>44536.567094907405</v>
      </c>
      <c r="X174" t="n">
        <v>220.0</v>
      </c>
      <c r="Y174" t="n">
        <v>46.0</v>
      </c>
      <c r="Z174" t="n">
        <v>0.0</v>
      </c>
      <c r="AA174" t="n">
        <v>46.0</v>
      </c>
      <c r="AB174" t="n">
        <v>0.0</v>
      </c>
      <c r="AC174" t="n">
        <v>20.0</v>
      </c>
      <c r="AD174" t="n">
        <v>8.0</v>
      </c>
      <c r="AE174" t="n">
        <v>0.0</v>
      </c>
      <c r="AF174" t="n">
        <v>0.0</v>
      </c>
      <c r="AG174" t="n">
        <v>0.0</v>
      </c>
      <c r="AH174" t="inlineStr">
        <is>
          <t>Dashrath Soren</t>
        </is>
      </c>
      <c r="AI174" s="1" t="n">
        <v>44536.57068287037</v>
      </c>
      <c r="AJ174" t="n">
        <v>271.0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8.0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WI211217077</t>
        </is>
      </c>
      <c r="B175" t="inlineStr">
        <is>
          <t>DATA_VALIDATION</t>
        </is>
      </c>
      <c r="C175" t="inlineStr">
        <is>
          <t>201130012869</t>
        </is>
      </c>
      <c r="D175" t="inlineStr">
        <is>
          <t>Folder</t>
        </is>
      </c>
      <c r="E175" s="2">
        <f>HYPERLINK("capsilon://?command=openfolder&amp;siteaddress=FAM.docvelocity-na8.net&amp;folderid=FXC4EC6239-8A14-608F-0D15-E5EB9F184F02","FX2112228")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MI2112180768</t>
        </is>
      </c>
      <c r="J175" t="n">
        <v>60.0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1.0</v>
      </c>
      <c r="O175" s="1" t="n">
        <v>44536.56383101852</v>
      </c>
      <c r="P175" s="1" t="n">
        <v>44536.605625</v>
      </c>
      <c r="Q175" t="n">
        <v>3411.0</v>
      </c>
      <c r="R175" t="n">
        <v>200.0</v>
      </c>
      <c r="S175" t="b">
        <v>0</v>
      </c>
      <c r="T175" t="inlineStr">
        <is>
          <t>N/A</t>
        </is>
      </c>
      <c r="U175" t="b">
        <v>0</v>
      </c>
      <c r="V175" t="inlineStr">
        <is>
          <t>Sumit Jarhad</t>
        </is>
      </c>
      <c r="W175" s="1" t="n">
        <v>44536.605625</v>
      </c>
      <c r="X175" t="n">
        <v>151.0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60.0</v>
      </c>
      <c r="AE175" t="n">
        <v>48.0</v>
      </c>
      <c r="AF175" t="n">
        <v>0.0</v>
      </c>
      <c r="AG175" t="n">
        <v>3.0</v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  <c r="AM175" t="inlineStr">
        <is>
          <t>N/A</t>
        </is>
      </c>
      <c r="AN175" t="inlineStr">
        <is>
          <t>N/A</t>
        </is>
      </c>
      <c r="AO175" t="inlineStr">
        <is>
          <t>N/A</t>
        </is>
      </c>
      <c r="AP175" t="inlineStr">
        <is>
          <t>N/A</t>
        </is>
      </c>
      <c r="AQ175" t="inlineStr">
        <is>
          <t>N/A</t>
        </is>
      </c>
      <c r="AR175" t="inlineStr">
        <is>
          <t>N/A</t>
        </is>
      </c>
      <c r="AS175" t="inlineStr">
        <is>
          <t>N/A</t>
        </is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WI211217131</t>
        </is>
      </c>
      <c r="B176" t="inlineStr">
        <is>
          <t>DATA_VALIDATION</t>
        </is>
      </c>
      <c r="C176" t="inlineStr">
        <is>
          <t>201348000181</t>
        </is>
      </c>
      <c r="D176" t="inlineStr">
        <is>
          <t>Folder</t>
        </is>
      </c>
      <c r="E176" s="2">
        <f>HYPERLINK("capsilon://?command=openfolder&amp;siteaddress=FAM.docvelocity-na8.net&amp;folderid=FXDA6E3282-2E30-5508-EBA1-A0BD64027B27","FX21117616")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MI2112181421</t>
        </is>
      </c>
      <c r="J176" t="n">
        <v>195.0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1.0</v>
      </c>
      <c r="O176" s="1" t="n">
        <v>44536.56979166667</v>
      </c>
      <c r="P176" s="1" t="n">
        <v>44536.6127662037</v>
      </c>
      <c r="Q176" t="n">
        <v>3067.0</v>
      </c>
      <c r="R176" t="n">
        <v>646.0</v>
      </c>
      <c r="S176" t="b">
        <v>0</v>
      </c>
      <c r="T176" t="inlineStr">
        <is>
          <t>N/A</t>
        </is>
      </c>
      <c r="U176" t="b">
        <v>0</v>
      </c>
      <c r="V176" t="inlineStr">
        <is>
          <t>Sumit Jarhad</t>
        </is>
      </c>
      <c r="W176" s="1" t="n">
        <v>44536.6127662037</v>
      </c>
      <c r="X176" t="n">
        <v>616.0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195.0</v>
      </c>
      <c r="AE176" t="n">
        <v>178.0</v>
      </c>
      <c r="AF176" t="n">
        <v>0.0</v>
      </c>
      <c r="AG176" t="n">
        <v>10.0</v>
      </c>
      <c r="AH176" t="inlineStr">
        <is>
          <t>N/A</t>
        </is>
      </c>
      <c r="AI176" t="inlineStr">
        <is>
          <t>N/A</t>
        </is>
      </c>
      <c r="AJ176" t="inlineStr">
        <is>
          <t>N/A</t>
        </is>
      </c>
      <c r="AK176" t="inlineStr">
        <is>
          <t>N/A</t>
        </is>
      </c>
      <c r="AL176" t="inlineStr">
        <is>
          <t>N/A</t>
        </is>
      </c>
      <c r="AM176" t="inlineStr">
        <is>
          <t>N/A</t>
        </is>
      </c>
      <c r="AN176" t="inlineStr">
        <is>
          <t>N/A</t>
        </is>
      </c>
      <c r="AO176" t="inlineStr">
        <is>
          <t>N/A</t>
        </is>
      </c>
      <c r="AP176" t="inlineStr">
        <is>
          <t>N/A</t>
        </is>
      </c>
      <c r="AQ176" t="inlineStr">
        <is>
          <t>N/A</t>
        </is>
      </c>
      <c r="AR176" t="inlineStr">
        <is>
          <t>N/A</t>
        </is>
      </c>
      <c r="AS176" t="inlineStr">
        <is>
          <t>N/A</t>
        </is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WI211217262</t>
        </is>
      </c>
      <c r="B177" t="inlineStr">
        <is>
          <t>DATA_VALIDATION</t>
        </is>
      </c>
      <c r="C177" t="inlineStr">
        <is>
          <t>201130012907</t>
        </is>
      </c>
      <c r="D177" t="inlineStr">
        <is>
          <t>Folder</t>
        </is>
      </c>
      <c r="E177" s="2">
        <f>HYPERLINK("capsilon://?command=openfolder&amp;siteaddress=FAM.docvelocity-na8.net&amp;folderid=FX9E674E93-508F-C571-1560-A80EA135EF38","FX21124532")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MI2112182775</t>
        </is>
      </c>
      <c r="J177" t="n">
        <v>72.0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44536.58052083333</v>
      </c>
      <c r="P177" s="1" t="n">
        <v>44536.60225694445</v>
      </c>
      <c r="Q177" t="n">
        <v>1117.0</v>
      </c>
      <c r="R177" t="n">
        <v>761.0</v>
      </c>
      <c r="S177" t="b">
        <v>0</v>
      </c>
      <c r="T177" t="inlineStr">
        <is>
          <t>N/A</t>
        </is>
      </c>
      <c r="U177" t="b">
        <v>0</v>
      </c>
      <c r="V177" t="inlineStr">
        <is>
          <t>Snehal Sathe</t>
        </is>
      </c>
      <c r="W177" s="1" t="n">
        <v>44536.5921875</v>
      </c>
      <c r="X177" t="n">
        <v>175.0</v>
      </c>
      <c r="Y177" t="n">
        <v>60.0</v>
      </c>
      <c r="Z177" t="n">
        <v>0.0</v>
      </c>
      <c r="AA177" t="n">
        <v>60.0</v>
      </c>
      <c r="AB177" t="n">
        <v>0.0</v>
      </c>
      <c r="AC177" t="n">
        <v>11.0</v>
      </c>
      <c r="AD177" t="n">
        <v>12.0</v>
      </c>
      <c r="AE177" t="n">
        <v>0.0</v>
      </c>
      <c r="AF177" t="n">
        <v>0.0</v>
      </c>
      <c r="AG177" t="n">
        <v>0.0</v>
      </c>
      <c r="AH177" t="inlineStr">
        <is>
          <t>Dashrath Soren</t>
        </is>
      </c>
      <c r="AI177" s="1" t="n">
        <v>44536.60225694445</v>
      </c>
      <c r="AJ177" t="n">
        <v>586.0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12.0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WI211217345</t>
        </is>
      </c>
      <c r="B178" t="inlineStr">
        <is>
          <t>DATA_VALIDATION</t>
        </is>
      </c>
      <c r="C178" t="inlineStr">
        <is>
          <t>201308007908</t>
        </is>
      </c>
      <c r="D178" t="inlineStr">
        <is>
          <t>Folder</t>
        </is>
      </c>
      <c r="E178" s="2">
        <f>HYPERLINK("capsilon://?command=openfolder&amp;siteaddress=FAM.docvelocity-na8.net&amp;folderid=FX9C477D0C-1882-577D-2922-32539CB59256","FX21123998")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MI2112183713</t>
        </is>
      </c>
      <c r="J178" t="n">
        <v>238.0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44536.58775462963</v>
      </c>
      <c r="P178" s="1" t="n">
        <v>44536.659270833334</v>
      </c>
      <c r="Q178" t="n">
        <v>820.0</v>
      </c>
      <c r="R178" t="n">
        <v>5359.0</v>
      </c>
      <c r="S178" t="b">
        <v>0</v>
      </c>
      <c r="T178" t="inlineStr">
        <is>
          <t>N/A</t>
        </is>
      </c>
      <c r="U178" t="b">
        <v>0</v>
      </c>
      <c r="V178" t="inlineStr">
        <is>
          <t>Snehal Sathe</t>
        </is>
      </c>
      <c r="W178" s="1" t="n">
        <v>44536.62149305556</v>
      </c>
      <c r="X178" t="n">
        <v>2531.0</v>
      </c>
      <c r="Y178" t="n">
        <v>173.0</v>
      </c>
      <c r="Z178" t="n">
        <v>0.0</v>
      </c>
      <c r="AA178" t="n">
        <v>173.0</v>
      </c>
      <c r="AB178" t="n">
        <v>0.0</v>
      </c>
      <c r="AC178" t="n">
        <v>66.0</v>
      </c>
      <c r="AD178" t="n">
        <v>65.0</v>
      </c>
      <c r="AE178" t="n">
        <v>0.0</v>
      </c>
      <c r="AF178" t="n">
        <v>0.0</v>
      </c>
      <c r="AG178" t="n">
        <v>0.0</v>
      </c>
      <c r="AH178" t="inlineStr">
        <is>
          <t>Dashrath Soren</t>
        </is>
      </c>
      <c r="AI178" s="1" t="n">
        <v>44536.659270833334</v>
      </c>
      <c r="AJ178" t="n">
        <v>2809.0</v>
      </c>
      <c r="AK178" t="n">
        <v>1.0</v>
      </c>
      <c r="AL178" t="n">
        <v>0.0</v>
      </c>
      <c r="AM178" t="n">
        <v>1.0</v>
      </c>
      <c r="AN178" t="n">
        <v>0.0</v>
      </c>
      <c r="AO178" t="n">
        <v>3.0</v>
      </c>
      <c r="AP178" t="n">
        <v>64.0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WI211217402</t>
        </is>
      </c>
      <c r="B179" t="inlineStr">
        <is>
          <t>DATA_VALIDATION</t>
        </is>
      </c>
      <c r="C179" t="inlineStr">
        <is>
          <t>201308007891</t>
        </is>
      </c>
      <c r="D179" t="inlineStr">
        <is>
          <t>Folder</t>
        </is>
      </c>
      <c r="E179" s="2">
        <f>HYPERLINK("capsilon://?command=openfolder&amp;siteaddress=FAM.docvelocity-na8.net&amp;folderid=FXDE976D63-ADA5-69B1-33A1-05A9CDF5602A","FX21122041")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MI2112178178</t>
        </is>
      </c>
      <c r="J179" t="n">
        <v>324.0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44536.59248842593</v>
      </c>
      <c r="P179" s="1" t="n">
        <v>44536.62331018518</v>
      </c>
      <c r="Q179" t="n">
        <v>354.0</v>
      </c>
      <c r="R179" t="n">
        <v>2309.0</v>
      </c>
      <c r="S179" t="b">
        <v>0</v>
      </c>
      <c r="T179" t="inlineStr">
        <is>
          <t>N/A</t>
        </is>
      </c>
      <c r="U179" t="b">
        <v>1</v>
      </c>
      <c r="V179" t="inlineStr">
        <is>
          <t>Sumit Jarhad</t>
        </is>
      </c>
      <c r="W179" s="1" t="n">
        <v>44536.60377314815</v>
      </c>
      <c r="X179" t="n">
        <v>673.0</v>
      </c>
      <c r="Y179" t="n">
        <v>221.0</v>
      </c>
      <c r="Z179" t="n">
        <v>0.0</v>
      </c>
      <c r="AA179" t="n">
        <v>221.0</v>
      </c>
      <c r="AB179" t="n">
        <v>0.0</v>
      </c>
      <c r="AC179" t="n">
        <v>50.0</v>
      </c>
      <c r="AD179" t="n">
        <v>103.0</v>
      </c>
      <c r="AE179" t="n">
        <v>0.0</v>
      </c>
      <c r="AF179" t="n">
        <v>0.0</v>
      </c>
      <c r="AG179" t="n">
        <v>0.0</v>
      </c>
      <c r="AH179" t="inlineStr">
        <is>
          <t>Mohini Shinde</t>
        </is>
      </c>
      <c r="AI179" s="1" t="n">
        <v>44536.62331018518</v>
      </c>
      <c r="AJ179" t="n">
        <v>1636.0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103.0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WI211217427</t>
        </is>
      </c>
      <c r="B180" t="inlineStr">
        <is>
          <t>DATA_VALIDATION</t>
        </is>
      </c>
      <c r="C180" t="inlineStr">
        <is>
          <t>201308007807</t>
        </is>
      </c>
      <c r="D180" t="inlineStr">
        <is>
          <t>Folder</t>
        </is>
      </c>
      <c r="E180" s="2">
        <f>HYPERLINK("capsilon://?command=openfolder&amp;siteaddress=FAM.docvelocity-na8.net&amp;folderid=FX80D4DAD0-7171-A066-E80C-010909C4666A","FX21118335")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MI2112184578</t>
        </is>
      </c>
      <c r="J180" t="n">
        <v>28.0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44536.59447916667</v>
      </c>
      <c r="P180" s="1" t="n">
        <v>44536.83133101852</v>
      </c>
      <c r="Q180" t="n">
        <v>19722.0</v>
      </c>
      <c r="R180" t="n">
        <v>742.0</v>
      </c>
      <c r="S180" t="b">
        <v>0</v>
      </c>
      <c r="T180" t="inlineStr">
        <is>
          <t>N/A</t>
        </is>
      </c>
      <c r="U180" t="b">
        <v>0</v>
      </c>
      <c r="V180" t="inlineStr">
        <is>
          <t>Sanjay Kharade</t>
        </is>
      </c>
      <c r="W180" s="1" t="n">
        <v>44536.78283564815</v>
      </c>
      <c r="X180" t="n">
        <v>492.0</v>
      </c>
      <c r="Y180" t="n">
        <v>21.0</v>
      </c>
      <c r="Z180" t="n">
        <v>0.0</v>
      </c>
      <c r="AA180" t="n">
        <v>21.0</v>
      </c>
      <c r="AB180" t="n">
        <v>0.0</v>
      </c>
      <c r="AC180" t="n">
        <v>17.0</v>
      </c>
      <c r="AD180" t="n">
        <v>7.0</v>
      </c>
      <c r="AE180" t="n">
        <v>0.0</v>
      </c>
      <c r="AF180" t="n">
        <v>0.0</v>
      </c>
      <c r="AG180" t="n">
        <v>0.0</v>
      </c>
      <c r="AH180" t="inlineStr">
        <is>
          <t>Rohit Mawal</t>
        </is>
      </c>
      <c r="AI180" s="1" t="n">
        <v>44536.83133101852</v>
      </c>
      <c r="AJ180" t="n">
        <v>230.0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7.0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WI211217469</t>
        </is>
      </c>
      <c r="B181" t="inlineStr">
        <is>
          <t>DATA_VALIDATION</t>
        </is>
      </c>
      <c r="C181" t="inlineStr">
        <is>
          <t>201340000454</t>
        </is>
      </c>
      <c r="D181" t="inlineStr">
        <is>
          <t>Folder</t>
        </is>
      </c>
      <c r="E181" s="2">
        <f>HYPERLINK("capsilon://?command=openfolder&amp;siteaddress=FAM.docvelocity-na8.net&amp;folderid=FXD38CE27A-385C-74D2-6871-604362DA465E","FX211113363")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MI2112178414</t>
        </is>
      </c>
      <c r="J181" t="n">
        <v>204.0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44536.59741898148</v>
      </c>
      <c r="P181" s="1" t="n">
        <v>44536.662152777775</v>
      </c>
      <c r="Q181" t="n">
        <v>3888.0</v>
      </c>
      <c r="R181" t="n">
        <v>1705.0</v>
      </c>
      <c r="S181" t="b">
        <v>0</v>
      </c>
      <c r="T181" t="inlineStr">
        <is>
          <t>N/A</t>
        </is>
      </c>
      <c r="U181" t="b">
        <v>1</v>
      </c>
      <c r="V181" t="inlineStr">
        <is>
          <t>Snehal Sathe</t>
        </is>
      </c>
      <c r="W181" s="1" t="n">
        <v>44536.65267361111</v>
      </c>
      <c r="X181" t="n">
        <v>1008.0</v>
      </c>
      <c r="Y181" t="n">
        <v>206.0</v>
      </c>
      <c r="Z181" t="n">
        <v>0.0</v>
      </c>
      <c r="AA181" t="n">
        <v>206.0</v>
      </c>
      <c r="AB181" t="n">
        <v>0.0</v>
      </c>
      <c r="AC181" t="n">
        <v>95.0</v>
      </c>
      <c r="AD181" t="n">
        <v>-2.0</v>
      </c>
      <c r="AE181" t="n">
        <v>0.0</v>
      </c>
      <c r="AF181" t="n">
        <v>0.0</v>
      </c>
      <c r="AG181" t="n">
        <v>0.0</v>
      </c>
      <c r="AH181" t="inlineStr">
        <is>
          <t>Vikash Suryakanth Parmar</t>
        </is>
      </c>
      <c r="AI181" s="1" t="n">
        <v>44536.662152777775</v>
      </c>
      <c r="AJ181" t="n">
        <v>627.0</v>
      </c>
      <c r="AK181" t="n">
        <v>1.0</v>
      </c>
      <c r="AL181" t="n">
        <v>0.0</v>
      </c>
      <c r="AM181" t="n">
        <v>1.0</v>
      </c>
      <c r="AN181" t="n">
        <v>0.0</v>
      </c>
      <c r="AO181" t="n">
        <v>1.0</v>
      </c>
      <c r="AP181" t="n">
        <v>-3.0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WI21121757</t>
        </is>
      </c>
      <c r="B182" t="inlineStr">
        <is>
          <t>DATA_VALIDATION</t>
        </is>
      </c>
      <c r="C182" t="inlineStr">
        <is>
          <t>201130012838</t>
        </is>
      </c>
      <c r="D182" t="inlineStr">
        <is>
          <t>Folder</t>
        </is>
      </c>
      <c r="E182" s="2">
        <f>HYPERLINK("capsilon://?command=openfolder&amp;siteaddress=FAM.docvelocity-na8.net&amp;folderid=FX6DDF3C5D-8F03-5DFC-774B-8145E1501B71","FX211113396")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MI211219616</t>
        </is>
      </c>
      <c r="J182" t="n">
        <v>28.0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44531.50200231482</v>
      </c>
      <c r="P182" s="1" t="n">
        <v>44531.59475694445</v>
      </c>
      <c r="Q182" t="n">
        <v>7490.0</v>
      </c>
      <c r="R182" t="n">
        <v>524.0</v>
      </c>
      <c r="S182" t="b">
        <v>0</v>
      </c>
      <c r="T182" t="inlineStr">
        <is>
          <t>N/A</t>
        </is>
      </c>
      <c r="U182" t="b">
        <v>0</v>
      </c>
      <c r="V182" t="inlineStr">
        <is>
          <t>Mohini Shinde</t>
        </is>
      </c>
      <c r="W182" s="1" t="n">
        <v>44531.50369212963</v>
      </c>
      <c r="X182" t="n">
        <v>130.0</v>
      </c>
      <c r="Y182" t="n">
        <v>21.0</v>
      </c>
      <c r="Z182" t="n">
        <v>0.0</v>
      </c>
      <c r="AA182" t="n">
        <v>21.0</v>
      </c>
      <c r="AB182" t="n">
        <v>0.0</v>
      </c>
      <c r="AC182" t="n">
        <v>6.0</v>
      </c>
      <c r="AD182" t="n">
        <v>7.0</v>
      </c>
      <c r="AE182" t="n">
        <v>0.0</v>
      </c>
      <c r="AF182" t="n">
        <v>0.0</v>
      </c>
      <c r="AG182" t="n">
        <v>0.0</v>
      </c>
      <c r="AH182" t="inlineStr">
        <is>
          <t>Rohit Mawal</t>
        </is>
      </c>
      <c r="AI182" s="1" t="n">
        <v>44531.59475694445</v>
      </c>
      <c r="AJ182" t="n">
        <v>390.0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7.0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WI211217591</t>
        </is>
      </c>
      <c r="B183" t="inlineStr">
        <is>
          <t>DATA_VALIDATION</t>
        </is>
      </c>
      <c r="C183" t="inlineStr">
        <is>
          <t>201130012869</t>
        </is>
      </c>
      <c r="D183" t="inlineStr">
        <is>
          <t>Folder</t>
        </is>
      </c>
      <c r="E183" s="2">
        <f>HYPERLINK("capsilon://?command=openfolder&amp;siteaddress=FAM.docvelocity-na8.net&amp;folderid=FXC4EC6239-8A14-608F-0D15-E5EB9F184F02","FX2112228")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MI2112180768</t>
        </is>
      </c>
      <c r="J183" t="n">
        <v>88.0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44536.60721064815</v>
      </c>
      <c r="P183" s="1" t="n">
        <v>44536.70172453704</v>
      </c>
      <c r="Q183" t="n">
        <v>4972.0</v>
      </c>
      <c r="R183" t="n">
        <v>3194.0</v>
      </c>
      <c r="S183" t="b">
        <v>0</v>
      </c>
      <c r="T183" t="inlineStr">
        <is>
          <t>N/A</t>
        </is>
      </c>
      <c r="U183" t="b">
        <v>1</v>
      </c>
      <c r="V183" t="inlineStr">
        <is>
          <t>Snehal Sathe</t>
        </is>
      </c>
      <c r="W183" s="1" t="n">
        <v>44536.67533564815</v>
      </c>
      <c r="X183" t="n">
        <v>1957.0</v>
      </c>
      <c r="Y183" t="n">
        <v>114.0</v>
      </c>
      <c r="Z183" t="n">
        <v>0.0</v>
      </c>
      <c r="AA183" t="n">
        <v>114.0</v>
      </c>
      <c r="AB183" t="n">
        <v>0.0</v>
      </c>
      <c r="AC183" t="n">
        <v>83.0</v>
      </c>
      <c r="AD183" t="n">
        <v>-26.0</v>
      </c>
      <c r="AE183" t="n">
        <v>0.0</v>
      </c>
      <c r="AF183" t="n">
        <v>0.0</v>
      </c>
      <c r="AG183" t="n">
        <v>0.0</v>
      </c>
      <c r="AH183" t="inlineStr">
        <is>
          <t>Dashrath Soren</t>
        </is>
      </c>
      <c r="AI183" s="1" t="n">
        <v>44536.70172453704</v>
      </c>
      <c r="AJ183" t="n">
        <v>1216.0</v>
      </c>
      <c r="AK183" t="n">
        <v>7.0</v>
      </c>
      <c r="AL183" t="n">
        <v>0.0</v>
      </c>
      <c r="AM183" t="n">
        <v>7.0</v>
      </c>
      <c r="AN183" t="n">
        <v>0.0</v>
      </c>
      <c r="AO183" t="n">
        <v>7.0</v>
      </c>
      <c r="AP183" t="n">
        <v>-33.0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WI211217601</t>
        </is>
      </c>
      <c r="B184" t="inlineStr">
        <is>
          <t>DATA_VALIDATION</t>
        </is>
      </c>
      <c r="C184" t="inlineStr">
        <is>
          <t>201308007906</t>
        </is>
      </c>
      <c r="D184" t="inlineStr">
        <is>
          <t>Folder</t>
        </is>
      </c>
      <c r="E184" s="2">
        <f>HYPERLINK("capsilon://?command=openfolder&amp;siteaddress=FAM.docvelocity-na8.net&amp;folderid=FXEDE8F521-96AC-C0E5-9474-3D7B7207D9EC","FX21123980")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MI2112186088</t>
        </is>
      </c>
      <c r="J184" t="n">
        <v>238.0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44536.60928240741</v>
      </c>
      <c r="P184" s="1" t="n">
        <v>44536.65488425926</v>
      </c>
      <c r="Q184" t="n">
        <v>2447.0</v>
      </c>
      <c r="R184" t="n">
        <v>1493.0</v>
      </c>
      <c r="S184" t="b">
        <v>0</v>
      </c>
      <c r="T184" t="inlineStr">
        <is>
          <t>N/A</t>
        </is>
      </c>
      <c r="U184" t="b">
        <v>0</v>
      </c>
      <c r="V184" t="inlineStr">
        <is>
          <t>Sumit Jarhad</t>
        </is>
      </c>
      <c r="W184" s="1" t="n">
        <v>44536.62033564815</v>
      </c>
      <c r="X184" t="n">
        <v>628.0</v>
      </c>
      <c r="Y184" t="n">
        <v>173.0</v>
      </c>
      <c r="Z184" t="n">
        <v>0.0</v>
      </c>
      <c r="AA184" t="n">
        <v>173.0</v>
      </c>
      <c r="AB184" t="n">
        <v>0.0</v>
      </c>
      <c r="AC184" t="n">
        <v>68.0</v>
      </c>
      <c r="AD184" t="n">
        <v>65.0</v>
      </c>
      <c r="AE184" t="n">
        <v>0.0</v>
      </c>
      <c r="AF184" t="n">
        <v>0.0</v>
      </c>
      <c r="AG184" t="n">
        <v>0.0</v>
      </c>
      <c r="AH184" t="inlineStr">
        <is>
          <t>Vikash Suryakanth Parmar</t>
        </is>
      </c>
      <c r="AI184" s="1" t="n">
        <v>44536.65488425926</v>
      </c>
      <c r="AJ184" t="n">
        <v>820.0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65.0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WI211217604</t>
        </is>
      </c>
      <c r="B185" t="inlineStr">
        <is>
          <t>DATA_VALIDATION</t>
        </is>
      </c>
      <c r="C185" t="inlineStr">
        <is>
          <t>201100014280</t>
        </is>
      </c>
      <c r="D185" t="inlineStr">
        <is>
          <t>Folder</t>
        </is>
      </c>
      <c r="E185" s="2">
        <f>HYPERLINK("capsilon://?command=openfolder&amp;siteaddress=FAM.docvelocity-na8.net&amp;folderid=FX1A2BADBA-04C3-C5A3-431E-34F161CDCFFF","FX21124323")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MI2112185986</t>
        </is>
      </c>
      <c r="J185" t="n">
        <v>118.0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1.0</v>
      </c>
      <c r="O185" s="1" t="n">
        <v>44536.6096875</v>
      </c>
      <c r="P185" s="1" t="n">
        <v>44536.62613425926</v>
      </c>
      <c r="Q185" t="n">
        <v>929.0</v>
      </c>
      <c r="R185" t="n">
        <v>492.0</v>
      </c>
      <c r="S185" t="b">
        <v>0</v>
      </c>
      <c r="T185" t="inlineStr">
        <is>
          <t>N/A</t>
        </is>
      </c>
      <c r="U185" t="b">
        <v>0</v>
      </c>
      <c r="V185" t="inlineStr">
        <is>
          <t>Sumit Jarhad</t>
        </is>
      </c>
      <c r="W185" s="1" t="n">
        <v>44536.62613425926</v>
      </c>
      <c r="X185" t="n">
        <v>492.0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118.0</v>
      </c>
      <c r="AE185" t="n">
        <v>106.0</v>
      </c>
      <c r="AF185" t="n">
        <v>0.0</v>
      </c>
      <c r="AG185" t="n">
        <v>6.0</v>
      </c>
      <c r="AH185" t="inlineStr">
        <is>
          <t>N/A</t>
        </is>
      </c>
      <c r="AI185" t="inlineStr">
        <is>
          <t>N/A</t>
        </is>
      </c>
      <c r="AJ185" t="inlineStr">
        <is>
          <t>N/A</t>
        </is>
      </c>
      <c r="AK185" t="inlineStr">
        <is>
          <t>N/A</t>
        </is>
      </c>
      <c r="AL185" t="inlineStr">
        <is>
          <t>N/A</t>
        </is>
      </c>
      <c r="AM185" t="inlineStr">
        <is>
          <t>N/A</t>
        </is>
      </c>
      <c r="AN185" t="inlineStr">
        <is>
          <t>N/A</t>
        </is>
      </c>
      <c r="AO185" t="inlineStr">
        <is>
          <t>N/A</t>
        </is>
      </c>
      <c r="AP185" t="inlineStr">
        <is>
          <t>N/A</t>
        </is>
      </c>
      <c r="AQ185" t="inlineStr">
        <is>
          <t>N/A</t>
        </is>
      </c>
      <c r="AR185" t="inlineStr">
        <is>
          <t>N/A</t>
        </is>
      </c>
      <c r="AS185" t="inlineStr">
        <is>
          <t>N/A</t>
        </is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WI211217628</t>
        </is>
      </c>
      <c r="B186" t="inlineStr">
        <is>
          <t>DATA_VALIDATION</t>
        </is>
      </c>
      <c r="C186" t="inlineStr">
        <is>
          <t>201300020122</t>
        </is>
      </c>
      <c r="D186" t="inlineStr">
        <is>
          <t>Folder</t>
        </is>
      </c>
      <c r="E186" s="2">
        <f>HYPERLINK("capsilon://?command=openfolder&amp;siteaddress=FAM.docvelocity-na8.net&amp;folderid=FX7C2784B2-24FE-7CE8-0F1F-E5E845A644EA","FX21124590")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MI2112186494</t>
        </is>
      </c>
      <c r="J186" t="n">
        <v>72.0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44536.61140046296</v>
      </c>
      <c r="P186" s="1" t="n">
        <v>44536.83530092592</v>
      </c>
      <c r="Q186" t="n">
        <v>18370.0</v>
      </c>
      <c r="R186" t="n">
        <v>975.0</v>
      </c>
      <c r="S186" t="b">
        <v>0</v>
      </c>
      <c r="T186" t="inlineStr">
        <is>
          <t>N/A</t>
        </is>
      </c>
      <c r="U186" t="b">
        <v>0</v>
      </c>
      <c r="V186" t="inlineStr">
        <is>
          <t>Sanjay Kharade</t>
        </is>
      </c>
      <c r="W186" s="1" t="n">
        <v>44536.79015046296</v>
      </c>
      <c r="X186" t="n">
        <v>526.0</v>
      </c>
      <c r="Y186" t="n">
        <v>60.0</v>
      </c>
      <c r="Z186" t="n">
        <v>0.0</v>
      </c>
      <c r="AA186" t="n">
        <v>60.0</v>
      </c>
      <c r="AB186" t="n">
        <v>0.0</v>
      </c>
      <c r="AC186" t="n">
        <v>29.0</v>
      </c>
      <c r="AD186" t="n">
        <v>12.0</v>
      </c>
      <c r="AE186" t="n">
        <v>0.0</v>
      </c>
      <c r="AF186" t="n">
        <v>0.0</v>
      </c>
      <c r="AG186" t="n">
        <v>0.0</v>
      </c>
      <c r="AH186" t="inlineStr">
        <is>
          <t>Vikash Suryakanth Parmar</t>
        </is>
      </c>
      <c r="AI186" s="1" t="n">
        <v>44536.83530092592</v>
      </c>
      <c r="AJ186" t="n">
        <v>352.0</v>
      </c>
      <c r="AK186" t="n">
        <v>1.0</v>
      </c>
      <c r="AL186" t="n">
        <v>0.0</v>
      </c>
      <c r="AM186" t="n">
        <v>1.0</v>
      </c>
      <c r="AN186" t="n">
        <v>0.0</v>
      </c>
      <c r="AO186" t="n">
        <v>1.0</v>
      </c>
      <c r="AP186" t="n">
        <v>11.0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WI211217659</t>
        </is>
      </c>
      <c r="B187" t="inlineStr">
        <is>
          <t>DATA_VALIDATION</t>
        </is>
      </c>
      <c r="C187" t="inlineStr">
        <is>
          <t>201348000181</t>
        </is>
      </c>
      <c r="D187" t="inlineStr">
        <is>
          <t>Folder</t>
        </is>
      </c>
      <c r="E187" s="2">
        <f>HYPERLINK("capsilon://?command=openfolder&amp;siteaddress=FAM.docvelocity-na8.net&amp;folderid=FXDA6E3282-2E30-5508-EBA1-A0BD64027B27","FX21117616")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MI2112181421</t>
        </is>
      </c>
      <c r="J187" t="n">
        <v>449.0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44536.61430555556</v>
      </c>
      <c r="P187" s="1" t="n">
        <v>44536.819710648146</v>
      </c>
      <c r="Q187" t="n">
        <v>11541.0</v>
      </c>
      <c r="R187" t="n">
        <v>6206.0</v>
      </c>
      <c r="S187" t="b">
        <v>0</v>
      </c>
      <c r="T187" t="inlineStr">
        <is>
          <t>N/A</t>
        </is>
      </c>
      <c r="U187" t="b">
        <v>1</v>
      </c>
      <c r="V187" t="inlineStr">
        <is>
          <t>Archana Bhujbal</t>
        </is>
      </c>
      <c r="W187" s="1" t="n">
        <v>44536.792083333334</v>
      </c>
      <c r="X187" t="n">
        <v>5037.0</v>
      </c>
      <c r="Y187" t="n">
        <v>292.0</v>
      </c>
      <c r="Z187" t="n">
        <v>0.0</v>
      </c>
      <c r="AA187" t="n">
        <v>292.0</v>
      </c>
      <c r="AB187" t="n">
        <v>0.0</v>
      </c>
      <c r="AC187" t="n">
        <v>172.0</v>
      </c>
      <c r="AD187" t="n">
        <v>157.0</v>
      </c>
      <c r="AE187" t="n">
        <v>0.0</v>
      </c>
      <c r="AF187" t="n">
        <v>0.0</v>
      </c>
      <c r="AG187" t="n">
        <v>0.0</v>
      </c>
      <c r="AH187" t="inlineStr">
        <is>
          <t>Vikash Suryakanth Parmar</t>
        </is>
      </c>
      <c r="AI187" s="1" t="n">
        <v>44536.819710648146</v>
      </c>
      <c r="AJ187" t="n">
        <v>1031.0</v>
      </c>
      <c r="AK187" t="n">
        <v>3.0</v>
      </c>
      <c r="AL187" t="n">
        <v>0.0</v>
      </c>
      <c r="AM187" t="n">
        <v>3.0</v>
      </c>
      <c r="AN187" t="n">
        <v>0.0</v>
      </c>
      <c r="AO187" t="n">
        <v>3.0</v>
      </c>
      <c r="AP187" t="n">
        <v>154.0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WI211217680</t>
        </is>
      </c>
      <c r="B188" t="inlineStr">
        <is>
          <t>DATA_VALIDATION</t>
        </is>
      </c>
      <c r="C188" t="inlineStr">
        <is>
          <t>201300020081</t>
        </is>
      </c>
      <c r="D188" t="inlineStr">
        <is>
          <t>Folder</t>
        </is>
      </c>
      <c r="E188" s="2">
        <f>HYPERLINK("capsilon://?command=openfolder&amp;siteaddress=FAM.docvelocity-na8.net&amp;folderid=FX4A84D2A8-C752-61D0-234F-AE64F41061FD","FX21123943")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MI2112187166</t>
        </is>
      </c>
      <c r="J188" t="n">
        <v>89.0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1.0</v>
      </c>
      <c r="O188" s="1" t="n">
        <v>44536.61697916667</v>
      </c>
      <c r="P188" s="1" t="n">
        <v>44536.63144675926</v>
      </c>
      <c r="Q188" t="n">
        <v>849.0</v>
      </c>
      <c r="R188" t="n">
        <v>401.0</v>
      </c>
      <c r="S188" t="b">
        <v>0</v>
      </c>
      <c r="T188" t="inlineStr">
        <is>
          <t>N/A</t>
        </is>
      </c>
      <c r="U188" t="b">
        <v>0</v>
      </c>
      <c r="V188" t="inlineStr">
        <is>
          <t>Sumit Jarhad</t>
        </is>
      </c>
      <c r="W188" s="1" t="n">
        <v>44536.63144675926</v>
      </c>
      <c r="X188" t="n">
        <v>401.0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89.0</v>
      </c>
      <c r="AE188" t="n">
        <v>77.0</v>
      </c>
      <c r="AF188" t="n">
        <v>0.0</v>
      </c>
      <c r="AG188" t="n">
        <v>3.0</v>
      </c>
      <c r="AH188" t="inlineStr">
        <is>
          <t>N/A</t>
        </is>
      </c>
      <c r="AI188" t="inlineStr">
        <is>
          <t>N/A</t>
        </is>
      </c>
      <c r="AJ188" t="inlineStr">
        <is>
          <t>N/A</t>
        </is>
      </c>
      <c r="AK188" t="inlineStr">
        <is>
          <t>N/A</t>
        </is>
      </c>
      <c r="AL188" t="inlineStr">
        <is>
          <t>N/A</t>
        </is>
      </c>
      <c r="AM188" t="inlineStr">
        <is>
          <t>N/A</t>
        </is>
      </c>
      <c r="AN188" t="inlineStr">
        <is>
          <t>N/A</t>
        </is>
      </c>
      <c r="AO188" t="inlineStr">
        <is>
          <t>N/A</t>
        </is>
      </c>
      <c r="AP188" t="inlineStr">
        <is>
          <t>N/A</t>
        </is>
      </c>
      <c r="AQ188" t="inlineStr">
        <is>
          <t>N/A</t>
        </is>
      </c>
      <c r="AR188" t="inlineStr">
        <is>
          <t>N/A</t>
        </is>
      </c>
      <c r="AS188" t="inlineStr">
        <is>
          <t>N/A</t>
        </is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WI211217789</t>
        </is>
      </c>
      <c r="B189" t="inlineStr">
        <is>
          <t>DATA_VALIDATION</t>
        </is>
      </c>
      <c r="C189" t="inlineStr">
        <is>
          <t>201100014280</t>
        </is>
      </c>
      <c r="D189" t="inlineStr">
        <is>
          <t>Folder</t>
        </is>
      </c>
      <c r="E189" s="2">
        <f>HYPERLINK("capsilon://?command=openfolder&amp;siteaddress=FAM.docvelocity-na8.net&amp;folderid=FX1A2BADBA-04C3-C5A3-431E-34F161CDCFFF","FX21124323")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MI2112185986</t>
        </is>
      </c>
      <c r="J189" t="n">
        <v>274.0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44536.62756944444</v>
      </c>
      <c r="P189" s="1" t="n">
        <v>44536.78837962963</v>
      </c>
      <c r="Q189" t="n">
        <v>10352.0</v>
      </c>
      <c r="R189" t="n">
        <v>3542.0</v>
      </c>
      <c r="S189" t="b">
        <v>0</v>
      </c>
      <c r="T189" t="inlineStr">
        <is>
          <t>N/A</t>
        </is>
      </c>
      <c r="U189" t="b">
        <v>1</v>
      </c>
      <c r="V189" t="inlineStr">
        <is>
          <t>Snehal Sathe</t>
        </is>
      </c>
      <c r="W189" s="1" t="n">
        <v>44536.70892361111</v>
      </c>
      <c r="X189" t="n">
        <v>2901.0</v>
      </c>
      <c r="Y189" t="n">
        <v>244.0</v>
      </c>
      <c r="Z189" t="n">
        <v>0.0</v>
      </c>
      <c r="AA189" t="n">
        <v>244.0</v>
      </c>
      <c r="AB189" t="n">
        <v>0.0</v>
      </c>
      <c r="AC189" t="n">
        <v>199.0</v>
      </c>
      <c r="AD189" t="n">
        <v>30.0</v>
      </c>
      <c r="AE189" t="n">
        <v>0.0</v>
      </c>
      <c r="AF189" t="n">
        <v>0.0</v>
      </c>
      <c r="AG189" t="n">
        <v>0.0</v>
      </c>
      <c r="AH189" t="inlineStr">
        <is>
          <t>Vikash Suryakanth Parmar</t>
        </is>
      </c>
      <c r="AI189" s="1" t="n">
        <v>44536.78837962963</v>
      </c>
      <c r="AJ189" t="n">
        <v>607.0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30.0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WI211217842</t>
        </is>
      </c>
      <c r="B190" t="inlineStr">
        <is>
          <t>DATA_VALIDATION</t>
        </is>
      </c>
      <c r="C190" t="inlineStr">
        <is>
          <t>201300020081</t>
        </is>
      </c>
      <c r="D190" t="inlineStr">
        <is>
          <t>Folder</t>
        </is>
      </c>
      <c r="E190" s="2">
        <f>HYPERLINK("capsilon://?command=openfolder&amp;siteaddress=FAM.docvelocity-na8.net&amp;folderid=FX4A84D2A8-C752-61D0-234F-AE64F41061FD","FX21123943")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MI2112187166</t>
        </is>
      </c>
      <c r="J190" t="n">
        <v>117.0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44536.63266203704</v>
      </c>
      <c r="P190" s="1" t="n">
        <v>44536.66355324074</v>
      </c>
      <c r="Q190" t="n">
        <v>1605.0</v>
      </c>
      <c r="R190" t="n">
        <v>1064.0</v>
      </c>
      <c r="S190" t="b">
        <v>0</v>
      </c>
      <c r="T190" t="inlineStr">
        <is>
          <t>N/A</t>
        </is>
      </c>
      <c r="U190" t="b">
        <v>1</v>
      </c>
      <c r="V190" t="inlineStr">
        <is>
          <t>Sumit Jarhad</t>
        </is>
      </c>
      <c r="W190" s="1" t="n">
        <v>44536.64929398148</v>
      </c>
      <c r="X190" t="n">
        <v>600.0</v>
      </c>
      <c r="Y190" t="n">
        <v>103.0</v>
      </c>
      <c r="Z190" t="n">
        <v>0.0</v>
      </c>
      <c r="AA190" t="n">
        <v>103.0</v>
      </c>
      <c r="AB190" t="n">
        <v>0.0</v>
      </c>
      <c r="AC190" t="n">
        <v>24.0</v>
      </c>
      <c r="AD190" t="n">
        <v>14.0</v>
      </c>
      <c r="AE190" t="n">
        <v>0.0</v>
      </c>
      <c r="AF190" t="n">
        <v>0.0</v>
      </c>
      <c r="AG190" t="n">
        <v>0.0</v>
      </c>
      <c r="AH190" t="inlineStr">
        <is>
          <t>Rohit Mawal</t>
        </is>
      </c>
      <c r="AI190" s="1" t="n">
        <v>44536.66355324074</v>
      </c>
      <c r="AJ190" t="n">
        <v>464.0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14.0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WI211217849</t>
        </is>
      </c>
      <c r="B191" t="inlineStr">
        <is>
          <t>DATA_VALIDATION</t>
        </is>
      </c>
      <c r="C191" t="inlineStr">
        <is>
          <t>201130012910</t>
        </is>
      </c>
      <c r="D191" t="inlineStr">
        <is>
          <t>Folder</t>
        </is>
      </c>
      <c r="E191" s="2">
        <f>HYPERLINK("capsilon://?command=openfolder&amp;siteaddress=FAM.docvelocity-na8.net&amp;folderid=FXEAA122F0-B5BB-56CA-87B2-CBACDF0EB264","FX21124660")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MI2112188676</t>
        </is>
      </c>
      <c r="J191" t="n">
        <v>204.0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1.0</v>
      </c>
      <c r="O191" s="1" t="n">
        <v>44536.633784722224</v>
      </c>
      <c r="P191" s="1" t="n">
        <v>44536.65813657407</v>
      </c>
      <c r="Q191" t="n">
        <v>1340.0</v>
      </c>
      <c r="R191" t="n">
        <v>764.0</v>
      </c>
      <c r="S191" t="b">
        <v>0</v>
      </c>
      <c r="T191" t="inlineStr">
        <is>
          <t>N/A</t>
        </is>
      </c>
      <c r="U191" t="b">
        <v>0</v>
      </c>
      <c r="V191" t="inlineStr">
        <is>
          <t>Sumit Jarhad</t>
        </is>
      </c>
      <c r="W191" s="1" t="n">
        <v>44536.65813657407</v>
      </c>
      <c r="X191" t="n">
        <v>764.0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204.0</v>
      </c>
      <c r="AE191" t="n">
        <v>180.0</v>
      </c>
      <c r="AF191" t="n">
        <v>0.0</v>
      </c>
      <c r="AG191" t="n">
        <v>7.0</v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N/A</t>
        </is>
      </c>
      <c r="AO191" t="inlineStr">
        <is>
          <t>N/A</t>
        </is>
      </c>
      <c r="AP191" t="inlineStr">
        <is>
          <t>N/A</t>
        </is>
      </c>
      <c r="AQ191" t="inlineStr">
        <is>
          <t>N/A</t>
        </is>
      </c>
      <c r="AR191" t="inlineStr">
        <is>
          <t>N/A</t>
        </is>
      </c>
      <c r="AS191" t="inlineStr">
        <is>
          <t>N/A</t>
        </is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WI211218040</t>
        </is>
      </c>
      <c r="B192" t="inlineStr">
        <is>
          <t>DATA_VALIDATION</t>
        </is>
      </c>
      <c r="C192" t="inlineStr">
        <is>
          <t>201300020051</t>
        </is>
      </c>
      <c r="D192" t="inlineStr">
        <is>
          <t>Folder</t>
        </is>
      </c>
      <c r="E192" s="2">
        <f>HYPERLINK("capsilon://?command=openfolder&amp;siteaddress=FAM.docvelocity-na8.net&amp;folderid=FXE587934A-E9D4-53A2-A0C8-995C6DAC624D","FX21123486")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MI2112191619</t>
        </is>
      </c>
      <c r="J192" t="n">
        <v>30.0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44536.65461805555</v>
      </c>
      <c r="P192" s="1" t="n">
        <v>44536.66061342593</v>
      </c>
      <c r="Q192" t="n">
        <v>334.0</v>
      </c>
      <c r="R192" t="n">
        <v>184.0</v>
      </c>
      <c r="S192" t="b">
        <v>0</v>
      </c>
      <c r="T192" t="inlineStr">
        <is>
          <t>N/A</t>
        </is>
      </c>
      <c r="U192" t="b">
        <v>0</v>
      </c>
      <c r="V192" t="inlineStr">
        <is>
          <t>Sumit Jarhad</t>
        </is>
      </c>
      <c r="W192" s="1" t="n">
        <v>44536.65894675926</v>
      </c>
      <c r="X192" t="n">
        <v>69.0</v>
      </c>
      <c r="Y192" t="n">
        <v>9.0</v>
      </c>
      <c r="Z192" t="n">
        <v>0.0</v>
      </c>
      <c r="AA192" t="n">
        <v>9.0</v>
      </c>
      <c r="AB192" t="n">
        <v>0.0</v>
      </c>
      <c r="AC192" t="n">
        <v>3.0</v>
      </c>
      <c r="AD192" t="n">
        <v>21.0</v>
      </c>
      <c r="AE192" t="n">
        <v>0.0</v>
      </c>
      <c r="AF192" t="n">
        <v>0.0</v>
      </c>
      <c r="AG192" t="n">
        <v>0.0</v>
      </c>
      <c r="AH192" t="inlineStr">
        <is>
          <t>Dashrath Soren</t>
        </is>
      </c>
      <c r="AI192" s="1" t="n">
        <v>44536.66061342593</v>
      </c>
      <c r="AJ192" t="n">
        <v>115.0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21.0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WI211218055</t>
        </is>
      </c>
      <c r="B193" t="inlineStr">
        <is>
          <t>DATA_VALIDATION</t>
        </is>
      </c>
      <c r="C193" t="inlineStr">
        <is>
          <t>201130012607</t>
        </is>
      </c>
      <c r="D193" t="inlineStr">
        <is>
          <t>Folder</t>
        </is>
      </c>
      <c r="E193" s="2">
        <f>HYPERLINK("capsilon://?command=openfolder&amp;siteaddress=FAM.docvelocity-na8.net&amp;folderid=FXCFEEBA63-6FCA-1307-92D9-1B3182A7442D","FX211013185")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MI2112191981</t>
        </is>
      </c>
      <c r="J193" t="n">
        <v>111.0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44536.659097222226</v>
      </c>
      <c r="P193" s="1" t="n">
        <v>44536.836226851854</v>
      </c>
      <c r="Q193" t="n">
        <v>12403.0</v>
      </c>
      <c r="R193" t="n">
        <v>2901.0</v>
      </c>
      <c r="S193" t="b">
        <v>0</v>
      </c>
      <c r="T193" t="inlineStr">
        <is>
          <t>N/A</t>
        </is>
      </c>
      <c r="U193" t="b">
        <v>0</v>
      </c>
      <c r="V193" t="inlineStr">
        <is>
          <t>Amruta Erande</t>
        </is>
      </c>
      <c r="W193" s="1" t="n">
        <v>44536.81444444445</v>
      </c>
      <c r="X193" t="n">
        <v>2462.0</v>
      </c>
      <c r="Y193" t="n">
        <v>79.0</v>
      </c>
      <c r="Z193" t="n">
        <v>0.0</v>
      </c>
      <c r="AA193" t="n">
        <v>79.0</v>
      </c>
      <c r="AB193" t="n">
        <v>0.0</v>
      </c>
      <c r="AC193" t="n">
        <v>32.0</v>
      </c>
      <c r="AD193" t="n">
        <v>32.0</v>
      </c>
      <c r="AE193" t="n">
        <v>0.0</v>
      </c>
      <c r="AF193" t="n">
        <v>0.0</v>
      </c>
      <c r="AG193" t="n">
        <v>0.0</v>
      </c>
      <c r="AH193" t="inlineStr">
        <is>
          <t>Rohit Mawal</t>
        </is>
      </c>
      <c r="AI193" s="1" t="n">
        <v>44536.836226851854</v>
      </c>
      <c r="AJ193" t="n">
        <v>422.0</v>
      </c>
      <c r="AK193" t="n">
        <v>1.0</v>
      </c>
      <c r="AL193" t="n">
        <v>0.0</v>
      </c>
      <c r="AM193" t="n">
        <v>1.0</v>
      </c>
      <c r="AN193" t="n">
        <v>0.0</v>
      </c>
      <c r="AO193" t="n">
        <v>4.0</v>
      </c>
      <c r="AP193" t="n">
        <v>31.0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WI211218069</t>
        </is>
      </c>
      <c r="B194" t="inlineStr">
        <is>
          <t>DATA_VALIDATION</t>
        </is>
      </c>
      <c r="C194" t="inlineStr">
        <is>
          <t>201130012607</t>
        </is>
      </c>
      <c r="D194" t="inlineStr">
        <is>
          <t>Folder</t>
        </is>
      </c>
      <c r="E194" s="2">
        <f>HYPERLINK("capsilon://?command=openfolder&amp;siteaddress=FAM.docvelocity-na8.net&amp;folderid=FXCFEEBA63-6FCA-1307-92D9-1B3182A7442D","FX211013185")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MI2112192030</t>
        </is>
      </c>
      <c r="J194" t="n">
        <v>118.0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44536.66008101852</v>
      </c>
      <c r="P194" s="1" t="n">
        <v>44536.83739583333</v>
      </c>
      <c r="Q194" t="n">
        <v>14695.0</v>
      </c>
      <c r="R194" t="n">
        <v>625.0</v>
      </c>
      <c r="S194" t="b">
        <v>0</v>
      </c>
      <c r="T194" t="inlineStr">
        <is>
          <t>N/A</t>
        </is>
      </c>
      <c r="U194" t="b">
        <v>0</v>
      </c>
      <c r="V194" t="inlineStr">
        <is>
          <t>Sanjay Kharade</t>
        </is>
      </c>
      <c r="W194" s="1" t="n">
        <v>44536.79525462963</v>
      </c>
      <c r="X194" t="n">
        <v>440.0</v>
      </c>
      <c r="Y194" t="n">
        <v>79.0</v>
      </c>
      <c r="Z194" t="n">
        <v>0.0</v>
      </c>
      <c r="AA194" t="n">
        <v>79.0</v>
      </c>
      <c r="AB194" t="n">
        <v>0.0</v>
      </c>
      <c r="AC194" t="n">
        <v>41.0</v>
      </c>
      <c r="AD194" t="n">
        <v>39.0</v>
      </c>
      <c r="AE194" t="n">
        <v>0.0</v>
      </c>
      <c r="AF194" t="n">
        <v>0.0</v>
      </c>
      <c r="AG194" t="n">
        <v>0.0</v>
      </c>
      <c r="AH194" t="inlineStr">
        <is>
          <t>Vikash Suryakanth Parmar</t>
        </is>
      </c>
      <c r="AI194" s="1" t="n">
        <v>44536.83739583333</v>
      </c>
      <c r="AJ194" t="n">
        <v>180.0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39.0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WI211218080</t>
        </is>
      </c>
      <c r="B195" t="inlineStr">
        <is>
          <t>DATA_VALIDATION</t>
        </is>
      </c>
      <c r="C195" t="inlineStr">
        <is>
          <t>201130012607</t>
        </is>
      </c>
      <c r="D195" t="inlineStr">
        <is>
          <t>Folder</t>
        </is>
      </c>
      <c r="E195" s="2">
        <f>HYPERLINK("capsilon://?command=openfolder&amp;siteaddress=FAM.docvelocity-na8.net&amp;folderid=FXCFEEBA63-6FCA-1307-92D9-1B3182A7442D","FX211013185")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MI2112192052</t>
        </is>
      </c>
      <c r="J195" t="n">
        <v>148.0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44536.66107638889</v>
      </c>
      <c r="P195" s="1" t="n">
        <v>44536.84006944444</v>
      </c>
      <c r="Q195" t="n">
        <v>14721.0</v>
      </c>
      <c r="R195" t="n">
        <v>744.0</v>
      </c>
      <c r="S195" t="b">
        <v>0</v>
      </c>
      <c r="T195" t="inlineStr">
        <is>
          <t>N/A</t>
        </is>
      </c>
      <c r="U195" t="b">
        <v>0</v>
      </c>
      <c r="V195" t="inlineStr">
        <is>
          <t>Archana Bhujbal</t>
        </is>
      </c>
      <c r="W195" s="1" t="n">
        <v>44536.79677083333</v>
      </c>
      <c r="X195" t="n">
        <v>404.0</v>
      </c>
      <c r="Y195" t="n">
        <v>79.0</v>
      </c>
      <c r="Z195" t="n">
        <v>0.0</v>
      </c>
      <c r="AA195" t="n">
        <v>79.0</v>
      </c>
      <c r="AB195" t="n">
        <v>0.0</v>
      </c>
      <c r="AC195" t="n">
        <v>51.0</v>
      </c>
      <c r="AD195" t="n">
        <v>69.0</v>
      </c>
      <c r="AE195" t="n">
        <v>0.0</v>
      </c>
      <c r="AF195" t="n">
        <v>0.0</v>
      </c>
      <c r="AG195" t="n">
        <v>0.0</v>
      </c>
      <c r="AH195" t="inlineStr">
        <is>
          <t>Rohit Mawal</t>
        </is>
      </c>
      <c r="AI195" s="1" t="n">
        <v>44536.84006944444</v>
      </c>
      <c r="AJ195" t="n">
        <v>331.0</v>
      </c>
      <c r="AK195" t="n">
        <v>1.0</v>
      </c>
      <c r="AL195" t="n">
        <v>0.0</v>
      </c>
      <c r="AM195" t="n">
        <v>1.0</v>
      </c>
      <c r="AN195" t="n">
        <v>0.0</v>
      </c>
      <c r="AO195" t="n">
        <v>1.0</v>
      </c>
      <c r="AP195" t="n">
        <v>68.0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WI211218100</t>
        </is>
      </c>
      <c r="B196" t="inlineStr">
        <is>
          <t>DATA_VALIDATION</t>
        </is>
      </c>
      <c r="C196" t="inlineStr">
        <is>
          <t>201130012910</t>
        </is>
      </c>
      <c r="D196" t="inlineStr">
        <is>
          <t>Folder</t>
        </is>
      </c>
      <c r="E196" s="2">
        <f>HYPERLINK("capsilon://?command=openfolder&amp;siteaddress=FAM.docvelocity-na8.net&amp;folderid=FXEAA122F0-B5BB-56CA-87B2-CBACDF0EB264","FX21124660")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MI2112188676</t>
        </is>
      </c>
      <c r="J196" t="n">
        <v>332.0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44536.662997685184</v>
      </c>
      <c r="P196" s="1" t="n">
        <v>44536.837858796294</v>
      </c>
      <c r="Q196" t="n">
        <v>11065.0</v>
      </c>
      <c r="R196" t="n">
        <v>4043.0</v>
      </c>
      <c r="S196" t="b">
        <v>0</v>
      </c>
      <c r="T196" t="inlineStr">
        <is>
          <t>N/A</t>
        </is>
      </c>
      <c r="U196" t="b">
        <v>1</v>
      </c>
      <c r="V196" t="inlineStr">
        <is>
          <t>Snehal Sathe</t>
        </is>
      </c>
      <c r="W196" s="1" t="n">
        <v>44536.76322916667</v>
      </c>
      <c r="X196" t="n">
        <v>1809.0</v>
      </c>
      <c r="Y196" t="n">
        <v>307.0</v>
      </c>
      <c r="Z196" t="n">
        <v>0.0</v>
      </c>
      <c r="AA196" t="n">
        <v>307.0</v>
      </c>
      <c r="AB196" t="n">
        <v>0.0</v>
      </c>
      <c r="AC196" t="n">
        <v>150.0</v>
      </c>
      <c r="AD196" t="n">
        <v>25.0</v>
      </c>
      <c r="AE196" t="n">
        <v>0.0</v>
      </c>
      <c r="AF196" t="n">
        <v>0.0</v>
      </c>
      <c r="AG196" t="n">
        <v>0.0</v>
      </c>
      <c r="AH196" t="inlineStr">
        <is>
          <t>Dashrath Soren</t>
        </is>
      </c>
      <c r="AI196" s="1" t="n">
        <v>44536.837858796294</v>
      </c>
      <c r="AJ196" t="n">
        <v>2129.0</v>
      </c>
      <c r="AK196" t="n">
        <v>2.0</v>
      </c>
      <c r="AL196" t="n">
        <v>0.0</v>
      </c>
      <c r="AM196" t="n">
        <v>2.0</v>
      </c>
      <c r="AN196" t="n">
        <v>0.0</v>
      </c>
      <c r="AO196" t="n">
        <v>2.0</v>
      </c>
      <c r="AP196" t="n">
        <v>23.0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WI211218278</t>
        </is>
      </c>
      <c r="B197" t="inlineStr">
        <is>
          <t>DATA_VALIDATION</t>
        </is>
      </c>
      <c r="C197" t="inlineStr">
        <is>
          <t>201308007815</t>
        </is>
      </c>
      <c r="D197" t="inlineStr">
        <is>
          <t>Folder</t>
        </is>
      </c>
      <c r="E197" s="2">
        <f>HYPERLINK("capsilon://?command=openfolder&amp;siteaddress=FAM.docvelocity-na8.net&amp;folderid=FX511F8356-AD25-3B15-6B80-C95DEEFB530D","FX21118919")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MI2112193506</t>
        </is>
      </c>
      <c r="J197" t="n">
        <v>66.0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1.0</v>
      </c>
      <c r="O197" s="1" t="n">
        <v>44536.67943287037</v>
      </c>
      <c r="P197" s="1" t="n">
        <v>44536.70761574074</v>
      </c>
      <c r="Q197" t="n">
        <v>2258.0</v>
      </c>
      <c r="R197" t="n">
        <v>177.0</v>
      </c>
      <c r="S197" t="b">
        <v>0</v>
      </c>
      <c r="T197" t="inlineStr">
        <is>
          <t>N/A</t>
        </is>
      </c>
      <c r="U197" t="b">
        <v>0</v>
      </c>
      <c r="V197" t="inlineStr">
        <is>
          <t>Sumit Jarhad</t>
        </is>
      </c>
      <c r="W197" s="1" t="n">
        <v>44536.70761574074</v>
      </c>
      <c r="X197" t="n">
        <v>177.0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66.0</v>
      </c>
      <c r="AE197" t="n">
        <v>54.0</v>
      </c>
      <c r="AF197" t="n">
        <v>0.0</v>
      </c>
      <c r="AG197" t="n">
        <v>4.0</v>
      </c>
      <c r="AH197" t="inlineStr">
        <is>
          <t>N/A</t>
        </is>
      </c>
      <c r="AI197" t="inlineStr">
        <is>
          <t>N/A</t>
        </is>
      </c>
      <c r="AJ197" t="inlineStr">
        <is>
          <t>N/A</t>
        </is>
      </c>
      <c r="AK197" t="inlineStr">
        <is>
          <t>N/A</t>
        </is>
      </c>
      <c r="AL197" t="inlineStr">
        <is>
          <t>N/A</t>
        </is>
      </c>
      <c r="AM197" t="inlineStr">
        <is>
          <t>N/A</t>
        </is>
      </c>
      <c r="AN197" t="inlineStr">
        <is>
          <t>N/A</t>
        </is>
      </c>
      <c r="AO197" t="inlineStr">
        <is>
          <t>N/A</t>
        </is>
      </c>
      <c r="AP197" t="inlineStr">
        <is>
          <t>N/A</t>
        </is>
      </c>
      <c r="AQ197" t="inlineStr">
        <is>
          <t>N/A</t>
        </is>
      </c>
      <c r="AR197" t="inlineStr">
        <is>
          <t>N/A</t>
        </is>
      </c>
      <c r="AS197" t="inlineStr">
        <is>
          <t>N/A</t>
        </is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WI211218291</t>
        </is>
      </c>
      <c r="B198" t="inlineStr">
        <is>
          <t>DATA_VALIDATION</t>
        </is>
      </c>
      <c r="C198" t="inlineStr">
        <is>
          <t>201308007913</t>
        </is>
      </c>
      <c r="D198" t="inlineStr">
        <is>
          <t>Folder</t>
        </is>
      </c>
      <c r="E198" s="2">
        <f>HYPERLINK("capsilon://?command=openfolder&amp;siteaddress=FAM.docvelocity-na8.net&amp;folderid=FXDAAB7E3C-8590-0639-B4F9-E4F8DE3396C7","FX21124752")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MI2112193227</t>
        </is>
      </c>
      <c r="J198" t="n">
        <v>60.0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1.0</v>
      </c>
      <c r="O198" s="1" t="n">
        <v>44536.68063657408</v>
      </c>
      <c r="P198" s="1" t="n">
        <v>44536.711689814816</v>
      </c>
      <c r="Q198" t="n">
        <v>2331.0</v>
      </c>
      <c r="R198" t="n">
        <v>352.0</v>
      </c>
      <c r="S198" t="b">
        <v>0</v>
      </c>
      <c r="T198" t="inlineStr">
        <is>
          <t>N/A</t>
        </is>
      </c>
      <c r="U198" t="b">
        <v>0</v>
      </c>
      <c r="V198" t="inlineStr">
        <is>
          <t>Sumit Jarhad</t>
        </is>
      </c>
      <c r="W198" s="1" t="n">
        <v>44536.711689814816</v>
      </c>
      <c r="X198" t="n">
        <v>352.0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60.0</v>
      </c>
      <c r="AE198" t="n">
        <v>48.0</v>
      </c>
      <c r="AF198" t="n">
        <v>0.0</v>
      </c>
      <c r="AG198" t="n">
        <v>5.0</v>
      </c>
      <c r="AH198" t="inlineStr">
        <is>
          <t>N/A</t>
        </is>
      </c>
      <c r="AI198" t="inlineStr">
        <is>
          <t>N/A</t>
        </is>
      </c>
      <c r="AJ198" t="inlineStr">
        <is>
          <t>N/A</t>
        </is>
      </c>
      <c r="AK198" t="inlineStr">
        <is>
          <t>N/A</t>
        </is>
      </c>
      <c r="AL198" t="inlineStr">
        <is>
          <t>N/A</t>
        </is>
      </c>
      <c r="AM198" t="inlineStr">
        <is>
          <t>N/A</t>
        </is>
      </c>
      <c r="AN198" t="inlineStr">
        <is>
          <t>N/A</t>
        </is>
      </c>
      <c r="AO198" t="inlineStr">
        <is>
          <t>N/A</t>
        </is>
      </c>
      <c r="AP198" t="inlineStr">
        <is>
          <t>N/A</t>
        </is>
      </c>
      <c r="AQ198" t="inlineStr">
        <is>
          <t>N/A</t>
        </is>
      </c>
      <c r="AR198" t="inlineStr">
        <is>
          <t>N/A</t>
        </is>
      </c>
      <c r="AS198" t="inlineStr">
        <is>
          <t>N/A</t>
        </is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WI211218322</t>
        </is>
      </c>
      <c r="B199" t="inlineStr">
        <is>
          <t>DATA_VALIDATION</t>
        </is>
      </c>
      <c r="C199" t="inlineStr">
        <is>
          <t>201300020031</t>
        </is>
      </c>
      <c r="D199" t="inlineStr">
        <is>
          <t>Folder</t>
        </is>
      </c>
      <c r="E199" s="2">
        <f>HYPERLINK("capsilon://?command=openfolder&amp;siteaddress=FAM.docvelocity-na8.net&amp;folderid=FXC202301F-8475-7653-8827-6F2DB6853E9B","FX21121646")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MI2112194718</t>
        </is>
      </c>
      <c r="J199" t="n">
        <v>144.0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44536.68381944444</v>
      </c>
      <c r="P199" s="1" t="n">
        <v>44536.85105324074</v>
      </c>
      <c r="Q199" t="n">
        <v>12281.0</v>
      </c>
      <c r="R199" t="n">
        <v>2168.0</v>
      </c>
      <c r="S199" t="b">
        <v>0</v>
      </c>
      <c r="T199" t="inlineStr">
        <is>
          <t>N/A</t>
        </is>
      </c>
      <c r="U199" t="b">
        <v>0</v>
      </c>
      <c r="V199" t="inlineStr">
        <is>
          <t>Sanjay Kharade</t>
        </is>
      </c>
      <c r="W199" s="1" t="n">
        <v>44536.81623842593</v>
      </c>
      <c r="X199" t="n">
        <v>961.0</v>
      </c>
      <c r="Y199" t="n">
        <v>136.0</v>
      </c>
      <c r="Z199" t="n">
        <v>0.0</v>
      </c>
      <c r="AA199" t="n">
        <v>136.0</v>
      </c>
      <c r="AB199" t="n">
        <v>0.0</v>
      </c>
      <c r="AC199" t="n">
        <v>116.0</v>
      </c>
      <c r="AD199" t="n">
        <v>8.0</v>
      </c>
      <c r="AE199" t="n">
        <v>0.0</v>
      </c>
      <c r="AF199" t="n">
        <v>0.0</v>
      </c>
      <c r="AG199" t="n">
        <v>0.0</v>
      </c>
      <c r="AH199" t="inlineStr">
        <is>
          <t>Rohit Mawal</t>
        </is>
      </c>
      <c r="AI199" s="1" t="n">
        <v>44536.85105324074</v>
      </c>
      <c r="AJ199" t="n">
        <v>948.0</v>
      </c>
      <c r="AK199" t="n">
        <v>4.0</v>
      </c>
      <c r="AL199" t="n">
        <v>0.0</v>
      </c>
      <c r="AM199" t="n">
        <v>4.0</v>
      </c>
      <c r="AN199" t="n">
        <v>0.0</v>
      </c>
      <c r="AO199" t="n">
        <v>4.0</v>
      </c>
      <c r="AP199" t="n">
        <v>4.0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WI211218343</t>
        </is>
      </c>
      <c r="B200" t="inlineStr">
        <is>
          <t>DATA_VALIDATION</t>
        </is>
      </c>
      <c r="C200" t="inlineStr">
        <is>
          <t>201300019994</t>
        </is>
      </c>
      <c r="D200" t="inlineStr">
        <is>
          <t>Folder</t>
        </is>
      </c>
      <c r="E200" s="2">
        <f>HYPERLINK("capsilon://?command=openfolder&amp;siteaddress=FAM.docvelocity-na8.net&amp;folderid=FX242F9364-9EA9-9094-991D-21EB8E0A9763","FX211114963")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MI2112194895</t>
        </is>
      </c>
      <c r="J200" t="n">
        <v>160.0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1.0</v>
      </c>
      <c r="O200" s="1" t="n">
        <v>44536.68628472222</v>
      </c>
      <c r="P200" s="1" t="n">
        <v>44536.72403935185</v>
      </c>
      <c r="Q200" t="n">
        <v>3074.0</v>
      </c>
      <c r="R200" t="n">
        <v>188.0</v>
      </c>
      <c r="S200" t="b">
        <v>0</v>
      </c>
      <c r="T200" t="inlineStr">
        <is>
          <t>N/A</t>
        </is>
      </c>
      <c r="U200" t="b">
        <v>0</v>
      </c>
      <c r="V200" t="inlineStr">
        <is>
          <t>Sumit Jarhad</t>
        </is>
      </c>
      <c r="W200" s="1" t="n">
        <v>44536.72403935185</v>
      </c>
      <c r="X200" t="n">
        <v>188.0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160.0</v>
      </c>
      <c r="AE200" t="n">
        <v>136.0</v>
      </c>
      <c r="AF200" t="n">
        <v>0.0</v>
      </c>
      <c r="AG200" t="n">
        <v>5.0</v>
      </c>
      <c r="AH200" t="inlineStr">
        <is>
          <t>N/A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N/A</t>
        </is>
      </c>
      <c r="AM200" t="inlineStr">
        <is>
          <t>N/A</t>
        </is>
      </c>
      <c r="AN200" t="inlineStr">
        <is>
          <t>N/A</t>
        </is>
      </c>
      <c r="AO200" t="inlineStr">
        <is>
          <t>N/A</t>
        </is>
      </c>
      <c r="AP200" t="inlineStr">
        <is>
          <t>N/A</t>
        </is>
      </c>
      <c r="AQ200" t="inlineStr">
        <is>
          <t>N/A</t>
        </is>
      </c>
      <c r="AR200" t="inlineStr">
        <is>
          <t>N/A</t>
        </is>
      </c>
      <c r="AS200" t="inlineStr">
        <is>
          <t>N/A</t>
        </is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WI211218466</t>
        </is>
      </c>
      <c r="B201" t="inlineStr">
        <is>
          <t>DATA_VALIDATION</t>
        </is>
      </c>
      <c r="C201" t="inlineStr">
        <is>
          <t>201330004057</t>
        </is>
      </c>
      <c r="D201" t="inlineStr">
        <is>
          <t>Folder</t>
        </is>
      </c>
      <c r="E201" s="2">
        <f>HYPERLINK("capsilon://?command=openfolder&amp;siteaddress=FAM.docvelocity-na8.net&amp;folderid=FX1A84601A-3356-A2F2-EFF8-0EE9E5D2C6B7","FX21123827")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MI2112195778</t>
        </is>
      </c>
      <c r="J201" t="n">
        <v>126.0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1.0</v>
      </c>
      <c r="O201" s="1" t="n">
        <v>44536.698645833334</v>
      </c>
      <c r="P201" s="1" t="n">
        <v>44537.20228009259</v>
      </c>
      <c r="Q201" t="n">
        <v>42669.0</v>
      </c>
      <c r="R201" t="n">
        <v>845.0</v>
      </c>
      <c r="S201" t="b">
        <v>0</v>
      </c>
      <c r="T201" t="inlineStr">
        <is>
          <t>N/A</t>
        </is>
      </c>
      <c r="U201" t="b">
        <v>0</v>
      </c>
      <c r="V201" t="inlineStr">
        <is>
          <t>Hemanshi Deshlahara</t>
        </is>
      </c>
      <c r="W201" s="1" t="n">
        <v>44537.20228009259</v>
      </c>
      <c r="X201" t="n">
        <v>340.0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126.0</v>
      </c>
      <c r="AE201" t="n">
        <v>114.0</v>
      </c>
      <c r="AF201" t="n">
        <v>0.0</v>
      </c>
      <c r="AG201" t="n">
        <v>20.0</v>
      </c>
      <c r="AH201" t="inlineStr">
        <is>
          <t>N/A</t>
        </is>
      </c>
      <c r="AI201" t="inlineStr">
        <is>
          <t>N/A</t>
        </is>
      </c>
      <c r="AJ201" t="inlineStr">
        <is>
          <t>N/A</t>
        </is>
      </c>
      <c r="AK201" t="inlineStr">
        <is>
          <t>N/A</t>
        </is>
      </c>
      <c r="AL201" t="inlineStr">
        <is>
          <t>N/A</t>
        </is>
      </c>
      <c r="AM201" t="inlineStr">
        <is>
          <t>N/A</t>
        </is>
      </c>
      <c r="AN201" t="inlineStr">
        <is>
          <t>N/A</t>
        </is>
      </c>
      <c r="AO201" t="inlineStr">
        <is>
          <t>N/A</t>
        </is>
      </c>
      <c r="AP201" t="inlineStr">
        <is>
          <t>N/A</t>
        </is>
      </c>
      <c r="AQ201" t="inlineStr">
        <is>
          <t>N/A</t>
        </is>
      </c>
      <c r="AR201" t="inlineStr">
        <is>
          <t>N/A</t>
        </is>
      </c>
      <c r="AS201" t="inlineStr">
        <is>
          <t>N/A</t>
        </is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  <row r="202">
      <c r="A202" t="inlineStr">
        <is>
          <t>WI211218474</t>
        </is>
      </c>
      <c r="B202" t="inlineStr">
        <is>
          <t>DATA_VALIDATION</t>
        </is>
      </c>
      <c r="C202" t="inlineStr">
        <is>
          <t>201308007915</t>
        </is>
      </c>
      <c r="D202" t="inlineStr">
        <is>
          <t>Folder</t>
        </is>
      </c>
      <c r="E202" s="2">
        <f>HYPERLINK("capsilon://?command=openfolder&amp;siteaddress=FAM.docvelocity-na8.net&amp;folderid=FXF2849E8C-2F2F-4E81-FE71-F481B89682D3","FX21124776")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MI2112196573</t>
        </is>
      </c>
      <c r="J202" t="n">
        <v>71.0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2.0</v>
      </c>
      <c r="O202" s="1" t="n">
        <v>44536.69975694444</v>
      </c>
      <c r="P202" s="1" t="n">
        <v>44536.85171296296</v>
      </c>
      <c r="Q202" t="n">
        <v>12432.0</v>
      </c>
      <c r="R202" t="n">
        <v>697.0</v>
      </c>
      <c r="S202" t="b">
        <v>0</v>
      </c>
      <c r="T202" t="inlineStr">
        <is>
          <t>N/A</t>
        </is>
      </c>
      <c r="U202" t="b">
        <v>0</v>
      </c>
      <c r="V202" t="inlineStr">
        <is>
          <t>Archana Bhujbal</t>
        </is>
      </c>
      <c r="W202" s="1" t="n">
        <v>44536.818333333336</v>
      </c>
      <c r="X202" t="n">
        <v>201.0</v>
      </c>
      <c r="Y202" t="n">
        <v>59.0</v>
      </c>
      <c r="Z202" t="n">
        <v>0.0</v>
      </c>
      <c r="AA202" t="n">
        <v>59.0</v>
      </c>
      <c r="AB202" t="n">
        <v>0.0</v>
      </c>
      <c r="AC202" t="n">
        <v>15.0</v>
      </c>
      <c r="AD202" t="n">
        <v>12.0</v>
      </c>
      <c r="AE202" t="n">
        <v>0.0</v>
      </c>
      <c r="AF202" t="n">
        <v>0.0</v>
      </c>
      <c r="AG202" t="n">
        <v>0.0</v>
      </c>
      <c r="AH202" t="inlineStr">
        <is>
          <t>Mohini Shinde</t>
        </is>
      </c>
      <c r="AI202" s="1" t="n">
        <v>44536.85171296296</v>
      </c>
      <c r="AJ202" t="n">
        <v>496.0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12.0</v>
      </c>
      <c r="AQ202" t="n">
        <v>0.0</v>
      </c>
      <c r="AR202" t="n">
        <v>0.0</v>
      </c>
      <c r="AS202" t="n">
        <v>0.0</v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</row>
    <row r="203">
      <c r="A203" t="inlineStr">
        <is>
          <t>WI211218499</t>
        </is>
      </c>
      <c r="B203" t="inlineStr">
        <is>
          <t>DATA_VALIDATION</t>
        </is>
      </c>
      <c r="C203" t="inlineStr">
        <is>
          <t>201300020096</t>
        </is>
      </c>
      <c r="D203" t="inlineStr">
        <is>
          <t>Folder</t>
        </is>
      </c>
      <c r="E203" s="2">
        <f>HYPERLINK("capsilon://?command=openfolder&amp;siteaddress=FAM.docvelocity-na8.net&amp;folderid=FX8B78AE78-EBAF-262A-B45E-6C2D449999C7","FX21124100")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MI2112196797</t>
        </is>
      </c>
      <c r="J203" t="n">
        <v>119.0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2.0</v>
      </c>
      <c r="O203" s="1" t="n">
        <v>44536.70174768518</v>
      </c>
      <c r="P203" s="1" t="n">
        <v>44537.15526620371</v>
      </c>
      <c r="Q203" t="n">
        <v>37975.0</v>
      </c>
      <c r="R203" t="n">
        <v>1209.0</v>
      </c>
      <c r="S203" t="b">
        <v>0</v>
      </c>
      <c r="T203" t="inlineStr">
        <is>
          <t>N/A</t>
        </is>
      </c>
      <c r="U203" t="b">
        <v>0</v>
      </c>
      <c r="V203" t="inlineStr">
        <is>
          <t>Archana Bhujbal</t>
        </is>
      </c>
      <c r="W203" s="1" t="n">
        <v>44536.823275462964</v>
      </c>
      <c r="X203" t="n">
        <v>426.0</v>
      </c>
      <c r="Y203" t="n">
        <v>97.0</v>
      </c>
      <c r="Z203" t="n">
        <v>0.0</v>
      </c>
      <c r="AA203" t="n">
        <v>97.0</v>
      </c>
      <c r="AB203" t="n">
        <v>0.0</v>
      </c>
      <c r="AC203" t="n">
        <v>53.0</v>
      </c>
      <c r="AD203" t="n">
        <v>22.0</v>
      </c>
      <c r="AE203" t="n">
        <v>0.0</v>
      </c>
      <c r="AF203" t="n">
        <v>0.0</v>
      </c>
      <c r="AG203" t="n">
        <v>0.0</v>
      </c>
      <c r="AH203" t="inlineStr">
        <is>
          <t>Smriti Gauchan</t>
        </is>
      </c>
      <c r="AI203" s="1" t="n">
        <v>44537.15526620371</v>
      </c>
      <c r="AJ203" t="n">
        <v>746.0</v>
      </c>
      <c r="AK203" t="n">
        <v>4.0</v>
      </c>
      <c r="AL203" t="n">
        <v>0.0</v>
      </c>
      <c r="AM203" t="n">
        <v>4.0</v>
      </c>
      <c r="AN203" t="n">
        <v>0.0</v>
      </c>
      <c r="AO203" t="n">
        <v>4.0</v>
      </c>
      <c r="AP203" t="n">
        <v>18.0</v>
      </c>
      <c r="AQ203" t="n">
        <v>0.0</v>
      </c>
      <c r="AR203" t="n">
        <v>0.0</v>
      </c>
      <c r="AS203" t="n">
        <v>0.0</v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</row>
    <row r="204">
      <c r="A204" t="inlineStr">
        <is>
          <t>WI211218644</t>
        </is>
      </c>
      <c r="B204" t="inlineStr">
        <is>
          <t>DATA_VALIDATION</t>
        </is>
      </c>
      <c r="C204" t="inlineStr">
        <is>
          <t>201308007815</t>
        </is>
      </c>
      <c r="D204" t="inlineStr">
        <is>
          <t>Folder</t>
        </is>
      </c>
      <c r="E204" s="2">
        <f>HYPERLINK("capsilon://?command=openfolder&amp;siteaddress=FAM.docvelocity-na8.net&amp;folderid=FX511F8356-AD25-3B15-6B80-C95DEEFB530D","FX21118919")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MI2112193506</t>
        </is>
      </c>
      <c r="J204" t="n">
        <v>132.0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2.0</v>
      </c>
      <c r="O204" s="1" t="n">
        <v>44536.70862268518</v>
      </c>
      <c r="P204" s="1" t="n">
        <v>44536.823333333334</v>
      </c>
      <c r="Q204" t="n">
        <v>8763.0</v>
      </c>
      <c r="R204" t="n">
        <v>1148.0</v>
      </c>
      <c r="S204" t="b">
        <v>0</v>
      </c>
      <c r="T204" t="inlineStr">
        <is>
          <t>N/A</t>
        </is>
      </c>
      <c r="U204" t="b">
        <v>1</v>
      </c>
      <c r="V204" t="inlineStr">
        <is>
          <t>Sumit Jarhad</t>
        </is>
      </c>
      <c r="W204" s="1" t="n">
        <v>44536.72136574074</v>
      </c>
      <c r="X204" t="n">
        <v>835.0</v>
      </c>
      <c r="Y204" t="n">
        <v>108.0</v>
      </c>
      <c r="Z204" t="n">
        <v>0.0</v>
      </c>
      <c r="AA204" t="n">
        <v>108.0</v>
      </c>
      <c r="AB204" t="n">
        <v>0.0</v>
      </c>
      <c r="AC204" t="n">
        <v>45.0</v>
      </c>
      <c r="AD204" t="n">
        <v>24.0</v>
      </c>
      <c r="AE204" t="n">
        <v>0.0</v>
      </c>
      <c r="AF204" t="n">
        <v>0.0</v>
      </c>
      <c r="AG204" t="n">
        <v>0.0</v>
      </c>
      <c r="AH204" t="inlineStr">
        <is>
          <t>Vikash Suryakanth Parmar</t>
        </is>
      </c>
      <c r="AI204" s="1" t="n">
        <v>44536.823333333334</v>
      </c>
      <c r="AJ204" t="n">
        <v>313.0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24.0</v>
      </c>
      <c r="AQ204" t="n">
        <v>0.0</v>
      </c>
      <c r="AR204" t="n">
        <v>0.0</v>
      </c>
      <c r="AS204" t="n">
        <v>0.0</v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</row>
    <row r="205">
      <c r="A205" t="inlineStr">
        <is>
          <t>WI211218700</t>
        </is>
      </c>
      <c r="B205" t="inlineStr">
        <is>
          <t>DATA_VALIDATION</t>
        </is>
      </c>
      <c r="C205" t="inlineStr">
        <is>
          <t>201308007913</t>
        </is>
      </c>
      <c r="D205" t="inlineStr">
        <is>
          <t>Folder</t>
        </is>
      </c>
      <c r="E205" s="2">
        <f>HYPERLINK("capsilon://?command=openfolder&amp;siteaddress=FAM.docvelocity-na8.net&amp;folderid=FXDAAB7E3C-8590-0639-B4F9-E4F8DE3396C7","FX21124752")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MI2112193227</t>
        </is>
      </c>
      <c r="J205" t="n">
        <v>152.0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44536.71333333333</v>
      </c>
      <c r="P205" s="1" t="n">
        <v>44536.838900462964</v>
      </c>
      <c r="Q205" t="n">
        <v>5578.0</v>
      </c>
      <c r="R205" t="n">
        <v>5271.0</v>
      </c>
      <c r="S205" t="b">
        <v>0</v>
      </c>
      <c r="T205" t="inlineStr">
        <is>
          <t>N/A</t>
        </is>
      </c>
      <c r="U205" t="b">
        <v>1</v>
      </c>
      <c r="V205" t="inlineStr">
        <is>
          <t>Snehal Sathe</t>
        </is>
      </c>
      <c r="W205" s="1" t="n">
        <v>44536.80774305556</v>
      </c>
      <c r="X205" t="n">
        <v>3845.0</v>
      </c>
      <c r="Y205" t="n">
        <v>206.0</v>
      </c>
      <c r="Z205" t="n">
        <v>0.0</v>
      </c>
      <c r="AA205" t="n">
        <v>206.0</v>
      </c>
      <c r="AB205" t="n">
        <v>0.0</v>
      </c>
      <c r="AC205" t="n">
        <v>130.0</v>
      </c>
      <c r="AD205" t="n">
        <v>-54.0</v>
      </c>
      <c r="AE205" t="n">
        <v>0.0</v>
      </c>
      <c r="AF205" t="n">
        <v>0.0</v>
      </c>
      <c r="AG205" t="n">
        <v>0.0</v>
      </c>
      <c r="AH205" t="inlineStr">
        <is>
          <t>Mohini Shinde</t>
        </is>
      </c>
      <c r="AI205" s="1" t="n">
        <v>44536.838900462964</v>
      </c>
      <c r="AJ205" t="n">
        <v>1417.0</v>
      </c>
      <c r="AK205" t="n">
        <v>5.0</v>
      </c>
      <c r="AL205" t="n">
        <v>0.0</v>
      </c>
      <c r="AM205" t="n">
        <v>5.0</v>
      </c>
      <c r="AN205" t="n">
        <v>0.0</v>
      </c>
      <c r="AO205" t="n">
        <v>5.0</v>
      </c>
      <c r="AP205" t="n">
        <v>-59.0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</row>
    <row r="206">
      <c r="A206" t="inlineStr">
        <is>
          <t>WI211218841</t>
        </is>
      </c>
      <c r="B206" t="inlineStr">
        <is>
          <t>DATA_VALIDATION</t>
        </is>
      </c>
      <c r="C206" t="inlineStr">
        <is>
          <t>201300019994</t>
        </is>
      </c>
      <c r="D206" t="inlineStr">
        <is>
          <t>Folder</t>
        </is>
      </c>
      <c r="E206" s="2">
        <f>HYPERLINK("capsilon://?command=openfolder&amp;siteaddress=FAM.docvelocity-na8.net&amp;folderid=FX242F9364-9EA9-9094-991D-21EB8E0A9763","FX211114963")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MI2112194895</t>
        </is>
      </c>
      <c r="J206" t="n">
        <v>211.0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44536.72524305555</v>
      </c>
      <c r="P206" s="1" t="n">
        <v>44536.83121527778</v>
      </c>
      <c r="Q206" t="n">
        <v>7748.0</v>
      </c>
      <c r="R206" t="n">
        <v>1408.0</v>
      </c>
      <c r="S206" t="b">
        <v>0</v>
      </c>
      <c r="T206" t="inlineStr">
        <is>
          <t>N/A</t>
        </is>
      </c>
      <c r="U206" t="b">
        <v>1</v>
      </c>
      <c r="V206" t="inlineStr">
        <is>
          <t>Sumit Jarhad</t>
        </is>
      </c>
      <c r="W206" s="1" t="n">
        <v>44536.78371527778</v>
      </c>
      <c r="X206" t="n">
        <v>728.0</v>
      </c>
      <c r="Y206" t="n">
        <v>182.0</v>
      </c>
      <c r="Z206" t="n">
        <v>0.0</v>
      </c>
      <c r="AA206" t="n">
        <v>182.0</v>
      </c>
      <c r="AB206" t="n">
        <v>0.0</v>
      </c>
      <c r="AC206" t="n">
        <v>63.0</v>
      </c>
      <c r="AD206" t="n">
        <v>29.0</v>
      </c>
      <c r="AE206" t="n">
        <v>0.0</v>
      </c>
      <c r="AF206" t="n">
        <v>0.0</v>
      </c>
      <c r="AG206" t="n">
        <v>0.0</v>
      </c>
      <c r="AH206" t="inlineStr">
        <is>
          <t>Vikash Suryakanth Parmar</t>
        </is>
      </c>
      <c r="AI206" s="1" t="n">
        <v>44536.83121527778</v>
      </c>
      <c r="AJ206" t="n">
        <v>680.0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29.0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</row>
    <row r="207">
      <c r="A207" t="inlineStr">
        <is>
          <t>WI211218863</t>
        </is>
      </c>
      <c r="B207" t="inlineStr">
        <is>
          <t>DATA_VALIDATION</t>
        </is>
      </c>
      <c r="C207" t="inlineStr">
        <is>
          <t>201308007866</t>
        </is>
      </c>
      <c r="D207" t="inlineStr">
        <is>
          <t>Folder</t>
        </is>
      </c>
      <c r="E207" s="2">
        <f>HYPERLINK("capsilon://?command=openfolder&amp;siteaddress=FAM.docvelocity-na8.net&amp;folderid=FX40FF24DB-31BB-C5E8-7323-399D5C84FFC1","FX211114182")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MI2112199623</t>
        </is>
      </c>
      <c r="J207" t="n">
        <v>66.0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2.0</v>
      </c>
      <c r="O207" s="1" t="n">
        <v>44536.72591435185</v>
      </c>
      <c r="P207" s="1" t="n">
        <v>44537.15756944445</v>
      </c>
      <c r="Q207" t="n">
        <v>36990.0</v>
      </c>
      <c r="R207" t="n">
        <v>305.0</v>
      </c>
      <c r="S207" t="b">
        <v>0</v>
      </c>
      <c r="T207" t="inlineStr">
        <is>
          <t>N/A</t>
        </is>
      </c>
      <c r="U207" t="b">
        <v>0</v>
      </c>
      <c r="V207" t="inlineStr">
        <is>
          <t>Archana Bhujbal</t>
        </is>
      </c>
      <c r="W207" s="1" t="n">
        <v>44536.82356481482</v>
      </c>
      <c r="X207" t="n">
        <v>24.0</v>
      </c>
      <c r="Y207" t="n">
        <v>0.0</v>
      </c>
      <c r="Z207" t="n">
        <v>0.0</v>
      </c>
      <c r="AA207" t="n">
        <v>0.0</v>
      </c>
      <c r="AB207" t="n">
        <v>52.0</v>
      </c>
      <c r="AC207" t="n">
        <v>0.0</v>
      </c>
      <c r="AD207" t="n">
        <v>66.0</v>
      </c>
      <c r="AE207" t="n">
        <v>0.0</v>
      </c>
      <c r="AF207" t="n">
        <v>0.0</v>
      </c>
      <c r="AG207" t="n">
        <v>0.0</v>
      </c>
      <c r="AH207" t="inlineStr">
        <is>
          <t>Rohit Mawal</t>
        </is>
      </c>
      <c r="AI207" s="1" t="n">
        <v>44537.15756944445</v>
      </c>
      <c r="AJ207" t="n">
        <v>281.0</v>
      </c>
      <c r="AK207" t="n">
        <v>0.0</v>
      </c>
      <c r="AL207" t="n">
        <v>0.0</v>
      </c>
      <c r="AM207" t="n">
        <v>0.0</v>
      </c>
      <c r="AN207" t="n">
        <v>52.0</v>
      </c>
      <c r="AO207" t="n">
        <v>0.0</v>
      </c>
      <c r="AP207" t="n">
        <v>66.0</v>
      </c>
      <c r="AQ207" t="n">
        <v>0.0</v>
      </c>
      <c r="AR207" t="n">
        <v>0.0</v>
      </c>
      <c r="AS207" t="n">
        <v>0.0</v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</row>
    <row r="208">
      <c r="A208" t="inlineStr">
        <is>
          <t>WI211218887</t>
        </is>
      </c>
      <c r="B208" t="inlineStr">
        <is>
          <t>DATA_VALIDATION</t>
        </is>
      </c>
      <c r="C208" t="inlineStr">
        <is>
          <t>201300020096</t>
        </is>
      </c>
      <c r="D208" t="inlineStr">
        <is>
          <t>Folder</t>
        </is>
      </c>
      <c r="E208" s="2">
        <f>HYPERLINK("capsilon://?command=openfolder&amp;siteaddress=FAM.docvelocity-na8.net&amp;folderid=FX8B78AE78-EBAF-262A-B45E-6C2D449999C7","FX21124100")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MI2112199630</t>
        </is>
      </c>
      <c r="J208" t="n">
        <v>95.0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2.0</v>
      </c>
      <c r="O208" s="1" t="n">
        <v>44536.72667824074</v>
      </c>
      <c r="P208" s="1" t="n">
        <v>44537.16087962963</v>
      </c>
      <c r="Q208" t="n">
        <v>36506.0</v>
      </c>
      <c r="R208" t="n">
        <v>1009.0</v>
      </c>
      <c r="S208" t="b">
        <v>0</v>
      </c>
      <c r="T208" t="inlineStr">
        <is>
          <t>N/A</t>
        </is>
      </c>
      <c r="U208" t="b">
        <v>0</v>
      </c>
      <c r="V208" t="inlineStr">
        <is>
          <t>Archana Bhujbal</t>
        </is>
      </c>
      <c r="W208" s="1" t="n">
        <v>44536.83111111111</v>
      </c>
      <c r="X208" t="n">
        <v>507.0</v>
      </c>
      <c r="Y208" t="n">
        <v>90.0</v>
      </c>
      <c r="Z208" t="n">
        <v>0.0</v>
      </c>
      <c r="AA208" t="n">
        <v>90.0</v>
      </c>
      <c r="AB208" t="n">
        <v>0.0</v>
      </c>
      <c r="AC208" t="n">
        <v>33.0</v>
      </c>
      <c r="AD208" t="n">
        <v>5.0</v>
      </c>
      <c r="AE208" t="n">
        <v>0.0</v>
      </c>
      <c r="AF208" t="n">
        <v>0.0</v>
      </c>
      <c r="AG208" t="n">
        <v>0.0</v>
      </c>
      <c r="AH208" t="inlineStr">
        <is>
          <t>Saloni Uttekar</t>
        </is>
      </c>
      <c r="AI208" s="1" t="n">
        <v>44537.16087962963</v>
      </c>
      <c r="AJ208" t="n">
        <v>502.0</v>
      </c>
      <c r="AK208" t="n">
        <v>1.0</v>
      </c>
      <c r="AL208" t="n">
        <v>0.0</v>
      </c>
      <c r="AM208" t="n">
        <v>1.0</v>
      </c>
      <c r="AN208" t="n">
        <v>0.0</v>
      </c>
      <c r="AO208" t="n">
        <v>1.0</v>
      </c>
      <c r="AP208" t="n">
        <v>4.0</v>
      </c>
      <c r="AQ208" t="n">
        <v>0.0</v>
      </c>
      <c r="AR208" t="n">
        <v>0.0</v>
      </c>
      <c r="AS208" t="n">
        <v>0.0</v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</row>
    <row r="209">
      <c r="A209" t="inlineStr">
        <is>
          <t>WI211218890</t>
        </is>
      </c>
      <c r="B209" t="inlineStr">
        <is>
          <t>DATA_VALIDATION</t>
        </is>
      </c>
      <c r="C209" t="inlineStr">
        <is>
          <t>201300020096</t>
        </is>
      </c>
      <c r="D209" t="inlineStr">
        <is>
          <t>Folder</t>
        </is>
      </c>
      <c r="E209" s="2">
        <f>HYPERLINK("capsilon://?command=openfolder&amp;siteaddress=FAM.docvelocity-na8.net&amp;folderid=FX8B78AE78-EBAF-262A-B45E-6C2D449999C7","FX21124100")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MI2112199679</t>
        </is>
      </c>
      <c r="J209" t="n">
        <v>95.0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2.0</v>
      </c>
      <c r="O209" s="1" t="n">
        <v>44536.72715277778</v>
      </c>
      <c r="P209" s="1" t="n">
        <v>44537.160266203704</v>
      </c>
      <c r="Q209" t="n">
        <v>36665.0</v>
      </c>
      <c r="R209" t="n">
        <v>756.0</v>
      </c>
      <c r="S209" t="b">
        <v>0</v>
      </c>
      <c r="T209" t="inlineStr">
        <is>
          <t>N/A</t>
        </is>
      </c>
      <c r="U209" t="b">
        <v>0</v>
      </c>
      <c r="V209" t="inlineStr">
        <is>
          <t>Suraj Toradmal</t>
        </is>
      </c>
      <c r="W209" s="1" t="n">
        <v>44536.829560185186</v>
      </c>
      <c r="X209" t="n">
        <v>325.0</v>
      </c>
      <c r="Y209" t="n">
        <v>90.0</v>
      </c>
      <c r="Z209" t="n">
        <v>0.0</v>
      </c>
      <c r="AA209" t="n">
        <v>90.0</v>
      </c>
      <c r="AB209" t="n">
        <v>0.0</v>
      </c>
      <c r="AC209" t="n">
        <v>36.0</v>
      </c>
      <c r="AD209" t="n">
        <v>5.0</v>
      </c>
      <c r="AE209" t="n">
        <v>0.0</v>
      </c>
      <c r="AF209" t="n">
        <v>0.0</v>
      </c>
      <c r="AG209" t="n">
        <v>0.0</v>
      </c>
      <c r="AH209" t="inlineStr">
        <is>
          <t>Smriti Gauchan</t>
        </is>
      </c>
      <c r="AI209" s="1" t="n">
        <v>44537.160266203704</v>
      </c>
      <c r="AJ209" t="n">
        <v>431.0</v>
      </c>
      <c r="AK209" t="n">
        <v>2.0</v>
      </c>
      <c r="AL209" t="n">
        <v>0.0</v>
      </c>
      <c r="AM209" t="n">
        <v>2.0</v>
      </c>
      <c r="AN209" t="n">
        <v>0.0</v>
      </c>
      <c r="AO209" t="n">
        <v>2.0</v>
      </c>
      <c r="AP209" t="n">
        <v>3.0</v>
      </c>
      <c r="AQ209" t="n">
        <v>0.0</v>
      </c>
      <c r="AR209" t="n">
        <v>0.0</v>
      </c>
      <c r="AS209" t="n">
        <v>0.0</v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</row>
    <row r="210">
      <c r="A210" t="inlineStr">
        <is>
          <t>WI211218893</t>
        </is>
      </c>
      <c r="B210" t="inlineStr">
        <is>
          <t>DATA_VALIDATION</t>
        </is>
      </c>
      <c r="C210" t="inlineStr">
        <is>
          <t>201300020096</t>
        </is>
      </c>
      <c r="D210" t="inlineStr">
        <is>
          <t>Folder</t>
        </is>
      </c>
      <c r="E210" s="2">
        <f>HYPERLINK("capsilon://?command=openfolder&amp;siteaddress=FAM.docvelocity-na8.net&amp;folderid=FX8B78AE78-EBAF-262A-B45E-6C2D449999C7","FX21124100")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MI2112199686</t>
        </is>
      </c>
      <c r="J210" t="n">
        <v>95.0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2.0</v>
      </c>
      <c r="O210" s="1" t="n">
        <v>44536.72754629629</v>
      </c>
      <c r="P210" s="1" t="n">
        <v>44537.159537037034</v>
      </c>
      <c r="Q210" t="n">
        <v>36686.0</v>
      </c>
      <c r="R210" t="n">
        <v>638.0</v>
      </c>
      <c r="S210" t="b">
        <v>0</v>
      </c>
      <c r="T210" t="inlineStr">
        <is>
          <t>N/A</t>
        </is>
      </c>
      <c r="U210" t="b">
        <v>0</v>
      </c>
      <c r="V210" t="inlineStr">
        <is>
          <t>Suraj Toradmal</t>
        </is>
      </c>
      <c r="W210" s="1" t="n">
        <v>44536.83375</v>
      </c>
      <c r="X210" t="n">
        <v>361.0</v>
      </c>
      <c r="Y210" t="n">
        <v>90.0</v>
      </c>
      <c r="Z210" t="n">
        <v>0.0</v>
      </c>
      <c r="AA210" t="n">
        <v>90.0</v>
      </c>
      <c r="AB210" t="n">
        <v>0.0</v>
      </c>
      <c r="AC210" t="n">
        <v>37.0</v>
      </c>
      <c r="AD210" t="n">
        <v>5.0</v>
      </c>
      <c r="AE210" t="n">
        <v>0.0</v>
      </c>
      <c r="AF210" t="n">
        <v>0.0</v>
      </c>
      <c r="AG210" t="n">
        <v>0.0</v>
      </c>
      <c r="AH210" t="inlineStr">
        <is>
          <t>Poonam Patil</t>
        </is>
      </c>
      <c r="AI210" s="1" t="n">
        <v>44537.159537037034</v>
      </c>
      <c r="AJ210" t="n">
        <v>277.0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5.0</v>
      </c>
      <c r="AQ210" t="n">
        <v>0.0</v>
      </c>
      <c r="AR210" t="n">
        <v>0.0</v>
      </c>
      <c r="AS210" t="n">
        <v>0.0</v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</row>
    <row r="211">
      <c r="A211" t="inlineStr">
        <is>
          <t>WI211218942</t>
        </is>
      </c>
      <c r="B211" t="inlineStr">
        <is>
          <t>DATA_VALIDATION</t>
        </is>
      </c>
      <c r="C211" t="inlineStr">
        <is>
          <t>201130012898</t>
        </is>
      </c>
      <c r="D211" t="inlineStr">
        <is>
          <t>Folder</t>
        </is>
      </c>
      <c r="E211" s="2">
        <f>HYPERLINK("capsilon://?command=openfolder&amp;siteaddress=FAM.docvelocity-na8.net&amp;folderid=FX6C56B243-9ECF-3394-8474-3FB98805666B","FX21123756")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MI2112200368</t>
        </is>
      </c>
      <c r="J211" t="n">
        <v>30.0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2.0</v>
      </c>
      <c r="O211" s="1" t="n">
        <v>44536.73353009259</v>
      </c>
      <c r="P211" s="1" t="n">
        <v>44537.15924768519</v>
      </c>
      <c r="Q211" t="n">
        <v>36588.0</v>
      </c>
      <c r="R211" t="n">
        <v>194.0</v>
      </c>
      <c r="S211" t="b">
        <v>0</v>
      </c>
      <c r="T211" t="inlineStr">
        <is>
          <t>N/A</t>
        </is>
      </c>
      <c r="U211" t="b">
        <v>0</v>
      </c>
      <c r="V211" t="inlineStr">
        <is>
          <t>Archana Bhujbal</t>
        </is>
      </c>
      <c r="W211" s="1" t="n">
        <v>44536.83168981481</v>
      </c>
      <c r="X211" t="n">
        <v>50.0</v>
      </c>
      <c r="Y211" t="n">
        <v>9.0</v>
      </c>
      <c r="Z211" t="n">
        <v>0.0</v>
      </c>
      <c r="AA211" t="n">
        <v>9.0</v>
      </c>
      <c r="AB211" t="n">
        <v>0.0</v>
      </c>
      <c r="AC211" t="n">
        <v>3.0</v>
      </c>
      <c r="AD211" t="n">
        <v>21.0</v>
      </c>
      <c r="AE211" t="n">
        <v>0.0</v>
      </c>
      <c r="AF211" t="n">
        <v>0.0</v>
      </c>
      <c r="AG211" t="n">
        <v>0.0</v>
      </c>
      <c r="AH211" t="inlineStr">
        <is>
          <t>Rohit Mawal</t>
        </is>
      </c>
      <c r="AI211" s="1" t="n">
        <v>44537.15924768519</v>
      </c>
      <c r="AJ211" t="n">
        <v>144.0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21.0</v>
      </c>
      <c r="AQ211" t="n">
        <v>0.0</v>
      </c>
      <c r="AR211" t="n">
        <v>0.0</v>
      </c>
      <c r="AS211" t="n">
        <v>0.0</v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</row>
    <row r="212">
      <c r="A212" t="inlineStr">
        <is>
          <t>WI211218978</t>
        </is>
      </c>
      <c r="B212" t="inlineStr">
        <is>
          <t>DATA_VALIDATION</t>
        </is>
      </c>
      <c r="C212" t="inlineStr">
        <is>
          <t>201300020001</t>
        </is>
      </c>
      <c r="D212" t="inlineStr">
        <is>
          <t>Folder</t>
        </is>
      </c>
      <c r="E212" s="2">
        <f>HYPERLINK("capsilon://?command=openfolder&amp;siteaddress=FAM.docvelocity-na8.net&amp;folderid=FXF23F87B7-8089-866C-3626-284319FA0E35","FX211115040")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MI2112201077</t>
        </is>
      </c>
      <c r="J212" t="n">
        <v>33.0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2.0</v>
      </c>
      <c r="O212" s="1" t="n">
        <v>44536.74025462963</v>
      </c>
      <c r="P212" s="1" t="n">
        <v>44537.16111111111</v>
      </c>
      <c r="Q212" t="n">
        <v>36162.0</v>
      </c>
      <c r="R212" t="n">
        <v>200.0</v>
      </c>
      <c r="S212" t="b">
        <v>0</v>
      </c>
      <c r="T212" t="inlineStr">
        <is>
          <t>N/A</t>
        </is>
      </c>
      <c r="U212" t="b">
        <v>0</v>
      </c>
      <c r="V212" t="inlineStr">
        <is>
          <t>Archana Bhujbal</t>
        </is>
      </c>
      <c r="W212" s="1" t="n">
        <v>44536.83216435185</v>
      </c>
      <c r="X212" t="n">
        <v>40.0</v>
      </c>
      <c r="Y212" t="n">
        <v>9.0</v>
      </c>
      <c r="Z212" t="n">
        <v>0.0</v>
      </c>
      <c r="AA212" t="n">
        <v>9.0</v>
      </c>
      <c r="AB212" t="n">
        <v>0.0</v>
      </c>
      <c r="AC212" t="n">
        <v>1.0</v>
      </c>
      <c r="AD212" t="n">
        <v>24.0</v>
      </c>
      <c r="AE212" t="n">
        <v>0.0</v>
      </c>
      <c r="AF212" t="n">
        <v>0.0</v>
      </c>
      <c r="AG212" t="n">
        <v>0.0</v>
      </c>
      <c r="AH212" t="inlineStr">
        <is>
          <t>Rohit Mawal</t>
        </is>
      </c>
      <c r="AI212" s="1" t="n">
        <v>44537.16111111111</v>
      </c>
      <c r="AJ212" t="n">
        <v>160.0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24.0</v>
      </c>
      <c r="AQ212" t="n">
        <v>0.0</v>
      </c>
      <c r="AR212" t="n">
        <v>0.0</v>
      </c>
      <c r="AS212" t="n">
        <v>0.0</v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</row>
    <row r="213">
      <c r="A213" t="inlineStr">
        <is>
          <t>WI211218981</t>
        </is>
      </c>
      <c r="B213" t="inlineStr">
        <is>
          <t>DATA_VALIDATION</t>
        </is>
      </c>
      <c r="C213" t="inlineStr">
        <is>
          <t>201300020001</t>
        </is>
      </c>
      <c r="D213" t="inlineStr">
        <is>
          <t>Folder</t>
        </is>
      </c>
      <c r="E213" s="2">
        <f>HYPERLINK("capsilon://?command=openfolder&amp;siteaddress=FAM.docvelocity-na8.net&amp;folderid=FXF23F87B7-8089-866C-3626-284319FA0E35","FX211115040")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MI2112201136</t>
        </is>
      </c>
      <c r="J213" t="n">
        <v>33.0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2.0</v>
      </c>
      <c r="O213" s="1" t="n">
        <v>44536.7406712963</v>
      </c>
      <c r="P213" s="1" t="n">
        <v>44537.16048611111</v>
      </c>
      <c r="Q213" t="n">
        <v>36144.0</v>
      </c>
      <c r="R213" t="n">
        <v>128.0</v>
      </c>
      <c r="S213" t="b">
        <v>0</v>
      </c>
      <c r="T213" t="inlineStr">
        <is>
          <t>N/A</t>
        </is>
      </c>
      <c r="U213" t="b">
        <v>0</v>
      </c>
      <c r="V213" t="inlineStr">
        <is>
          <t>Archana Bhujbal</t>
        </is>
      </c>
      <c r="W213" s="1" t="n">
        <v>44536.832719907405</v>
      </c>
      <c r="X213" t="n">
        <v>47.0</v>
      </c>
      <c r="Y213" t="n">
        <v>9.0</v>
      </c>
      <c r="Z213" t="n">
        <v>0.0</v>
      </c>
      <c r="AA213" t="n">
        <v>9.0</v>
      </c>
      <c r="AB213" t="n">
        <v>0.0</v>
      </c>
      <c r="AC213" t="n">
        <v>1.0</v>
      </c>
      <c r="AD213" t="n">
        <v>24.0</v>
      </c>
      <c r="AE213" t="n">
        <v>0.0</v>
      </c>
      <c r="AF213" t="n">
        <v>0.0</v>
      </c>
      <c r="AG213" t="n">
        <v>0.0</v>
      </c>
      <c r="AH213" t="inlineStr">
        <is>
          <t>Poonam Patil</t>
        </is>
      </c>
      <c r="AI213" s="1" t="n">
        <v>44537.16048611111</v>
      </c>
      <c r="AJ213" t="n">
        <v>81.0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24.0</v>
      </c>
      <c r="AQ213" t="n">
        <v>0.0</v>
      </c>
      <c r="AR213" t="n">
        <v>0.0</v>
      </c>
      <c r="AS213" t="n">
        <v>0.0</v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</row>
    <row r="214">
      <c r="A214" t="inlineStr">
        <is>
          <t>WI211219112</t>
        </is>
      </c>
      <c r="B214" t="inlineStr">
        <is>
          <t>DATA_VALIDATION</t>
        </is>
      </c>
      <c r="C214" t="inlineStr">
        <is>
          <t>201300020109</t>
        </is>
      </c>
      <c r="D214" t="inlineStr">
        <is>
          <t>Folder</t>
        </is>
      </c>
      <c r="E214" s="2">
        <f>HYPERLINK("capsilon://?command=openfolder&amp;siteaddress=FAM.docvelocity-na8.net&amp;folderid=FX7B5D72A9-A606-0EEA-C1CB-7827BA4CA386","FX21124245")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MI2112202912</t>
        </is>
      </c>
      <c r="J214" t="n">
        <v>74.0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1.0</v>
      </c>
      <c r="O214" s="1" t="n">
        <v>44536.76090277778</v>
      </c>
      <c r="P214" s="1" t="n">
        <v>44537.204513888886</v>
      </c>
      <c r="Q214" t="n">
        <v>38021.0</v>
      </c>
      <c r="R214" t="n">
        <v>307.0</v>
      </c>
      <c r="S214" t="b">
        <v>0</v>
      </c>
      <c r="T214" t="inlineStr">
        <is>
          <t>N/A</t>
        </is>
      </c>
      <c r="U214" t="b">
        <v>0</v>
      </c>
      <c r="V214" t="inlineStr">
        <is>
          <t>Hemanshi Deshlahara</t>
        </is>
      </c>
      <c r="W214" s="1" t="n">
        <v>44537.204513888886</v>
      </c>
      <c r="X214" t="n">
        <v>192.0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74.0</v>
      </c>
      <c r="AE214" t="n">
        <v>62.0</v>
      </c>
      <c r="AF214" t="n">
        <v>0.0</v>
      </c>
      <c r="AG214" t="n">
        <v>6.0</v>
      </c>
      <c r="AH214" t="inlineStr">
        <is>
          <t>N/A</t>
        </is>
      </c>
      <c r="AI214" t="inlineStr">
        <is>
          <t>N/A</t>
        </is>
      </c>
      <c r="AJ214" t="inlineStr">
        <is>
          <t>N/A</t>
        </is>
      </c>
      <c r="AK214" t="inlineStr">
        <is>
          <t>N/A</t>
        </is>
      </c>
      <c r="AL214" t="inlineStr">
        <is>
          <t>N/A</t>
        </is>
      </c>
      <c r="AM214" t="inlineStr">
        <is>
          <t>N/A</t>
        </is>
      </c>
      <c r="AN214" t="inlineStr">
        <is>
          <t>N/A</t>
        </is>
      </c>
      <c r="AO214" t="inlineStr">
        <is>
          <t>N/A</t>
        </is>
      </c>
      <c r="AP214" t="inlineStr">
        <is>
          <t>N/A</t>
        </is>
      </c>
      <c r="AQ214" t="inlineStr">
        <is>
          <t>N/A</t>
        </is>
      </c>
      <c r="AR214" t="inlineStr">
        <is>
          <t>N/A</t>
        </is>
      </c>
      <c r="AS214" t="inlineStr">
        <is>
          <t>N/A</t>
        </is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</row>
    <row r="215">
      <c r="A215" t="inlineStr">
        <is>
          <t>WI211219199</t>
        </is>
      </c>
      <c r="B215" t="inlineStr">
        <is>
          <t>DATA_VALIDATION</t>
        </is>
      </c>
      <c r="C215" t="inlineStr">
        <is>
          <t>201300020119</t>
        </is>
      </c>
      <c r="D215" t="inlineStr">
        <is>
          <t>Folder</t>
        </is>
      </c>
      <c r="E215" s="2">
        <f>HYPERLINK("capsilon://?command=openfolder&amp;siteaddress=FAM.docvelocity-na8.net&amp;folderid=FX1E6537DB-0753-4B9D-98E0-94EDD2BA2D3E","FX21124560")</f>
        <v>0.0</v>
      </c>
      <c r="F215" t="inlineStr">
        <is>
          <t/>
        </is>
      </c>
      <c r="G215" t="inlineStr">
        <is>
          <t/>
        </is>
      </c>
      <c r="H215" t="inlineStr">
        <is>
          <t>Mailitem</t>
        </is>
      </c>
      <c r="I215" t="inlineStr">
        <is>
          <t>MI2112204227</t>
        </is>
      </c>
      <c r="J215" t="n">
        <v>67.0</v>
      </c>
      <c r="K215" t="inlineStr">
        <is>
          <t>COMPLETED</t>
        </is>
      </c>
      <c r="L215" t="inlineStr">
        <is>
          <t>MARK_AS_COMPLETED</t>
        </is>
      </c>
      <c r="M215" t="inlineStr">
        <is>
          <t>Queue</t>
        </is>
      </c>
      <c r="N215" t="n">
        <v>2.0</v>
      </c>
      <c r="O215" s="1" t="n">
        <v>44536.77427083333</v>
      </c>
      <c r="P215" s="1" t="n">
        <v>44537.167083333334</v>
      </c>
      <c r="Q215" t="n">
        <v>32549.0</v>
      </c>
      <c r="R215" t="n">
        <v>1390.0</v>
      </c>
      <c r="S215" t="b">
        <v>0</v>
      </c>
      <c r="T215" t="inlineStr">
        <is>
          <t>N/A</t>
        </is>
      </c>
      <c r="U215" t="b">
        <v>0</v>
      </c>
      <c r="V215" t="inlineStr">
        <is>
          <t>Ujwala Ajabe</t>
        </is>
      </c>
      <c r="W215" s="1" t="n">
        <v>44537.14876157408</v>
      </c>
      <c r="X215" t="n">
        <v>710.0</v>
      </c>
      <c r="Y215" t="n">
        <v>64.0</v>
      </c>
      <c r="Z215" t="n">
        <v>0.0</v>
      </c>
      <c r="AA215" t="n">
        <v>64.0</v>
      </c>
      <c r="AB215" t="n">
        <v>0.0</v>
      </c>
      <c r="AC215" t="n">
        <v>49.0</v>
      </c>
      <c r="AD215" t="n">
        <v>3.0</v>
      </c>
      <c r="AE215" t="n">
        <v>0.0</v>
      </c>
      <c r="AF215" t="n">
        <v>0.0</v>
      </c>
      <c r="AG215" t="n">
        <v>0.0</v>
      </c>
      <c r="AH215" t="inlineStr">
        <is>
          <t>Smriti Gauchan</t>
        </is>
      </c>
      <c r="AI215" s="1" t="n">
        <v>44537.167083333334</v>
      </c>
      <c r="AJ215" t="n">
        <v>572.0</v>
      </c>
      <c r="AK215" t="n">
        <v>4.0</v>
      </c>
      <c r="AL215" t="n">
        <v>0.0</v>
      </c>
      <c r="AM215" t="n">
        <v>4.0</v>
      </c>
      <c r="AN215" t="n">
        <v>0.0</v>
      </c>
      <c r="AO215" t="n">
        <v>6.0</v>
      </c>
      <c r="AP215" t="n">
        <v>-1.0</v>
      </c>
      <c r="AQ215" t="n">
        <v>0.0</v>
      </c>
      <c r="AR215" t="n">
        <v>0.0</v>
      </c>
      <c r="AS215" t="n">
        <v>0.0</v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</row>
    <row r="216">
      <c r="A216" t="inlineStr">
        <is>
          <t>WI211219203</t>
        </is>
      </c>
      <c r="B216" t="inlineStr">
        <is>
          <t>DATA_VALIDATION</t>
        </is>
      </c>
      <c r="C216" t="inlineStr">
        <is>
          <t>201130012887</t>
        </is>
      </c>
      <c r="D216" t="inlineStr">
        <is>
          <t>Folder</t>
        </is>
      </c>
      <c r="E216" s="2">
        <f>HYPERLINK("capsilon://?command=openfolder&amp;siteaddress=FAM.docvelocity-na8.net&amp;folderid=FX2A725E9C-7FEA-C8C8-163C-02A607354A3A","FX21123467")</f>
        <v>0.0</v>
      </c>
      <c r="F216" t="inlineStr">
        <is>
          <t/>
        </is>
      </c>
      <c r="G216" t="inlineStr">
        <is>
          <t/>
        </is>
      </c>
      <c r="H216" t="inlineStr">
        <is>
          <t>Mailitem</t>
        </is>
      </c>
      <c r="I216" t="inlineStr">
        <is>
          <t>MI2112204101</t>
        </is>
      </c>
      <c r="J216" t="n">
        <v>147.0</v>
      </c>
      <c r="K216" t="inlineStr">
        <is>
          <t>COMPLETED</t>
        </is>
      </c>
      <c r="L216" t="inlineStr">
        <is>
          <t>MARK_AS_COMPLETED</t>
        </is>
      </c>
      <c r="M216" t="inlineStr">
        <is>
          <t>Queue</t>
        </is>
      </c>
      <c r="N216" t="n">
        <v>1.0</v>
      </c>
      <c r="O216" s="1" t="n">
        <v>44536.775</v>
      </c>
      <c r="P216" s="1" t="n">
        <v>44537.23600694445</v>
      </c>
      <c r="Q216" t="n">
        <v>39110.0</v>
      </c>
      <c r="R216" t="n">
        <v>721.0</v>
      </c>
      <c r="S216" t="b">
        <v>0</v>
      </c>
      <c r="T216" t="inlineStr">
        <is>
          <t>N/A</t>
        </is>
      </c>
      <c r="U216" t="b">
        <v>0</v>
      </c>
      <c r="V216" t="inlineStr">
        <is>
          <t>Hemanshi Deshlahara</t>
        </is>
      </c>
      <c r="W216" s="1" t="n">
        <v>44537.23600694445</v>
      </c>
      <c r="X216" t="n">
        <v>563.0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147.0</v>
      </c>
      <c r="AE216" t="n">
        <v>134.0</v>
      </c>
      <c r="AF216" t="n">
        <v>0.0</v>
      </c>
      <c r="AG216" t="n">
        <v>7.0</v>
      </c>
      <c r="AH216" t="inlineStr">
        <is>
          <t>N/A</t>
        </is>
      </c>
      <c r="AI216" t="inlineStr">
        <is>
          <t>N/A</t>
        </is>
      </c>
      <c r="AJ216" t="inlineStr">
        <is>
          <t>N/A</t>
        </is>
      </c>
      <c r="AK216" t="inlineStr">
        <is>
          <t>N/A</t>
        </is>
      </c>
      <c r="AL216" t="inlineStr">
        <is>
          <t>N/A</t>
        </is>
      </c>
      <c r="AM216" t="inlineStr">
        <is>
          <t>N/A</t>
        </is>
      </c>
      <c r="AN216" t="inlineStr">
        <is>
          <t>N/A</t>
        </is>
      </c>
      <c r="AO216" t="inlineStr">
        <is>
          <t>N/A</t>
        </is>
      </c>
      <c r="AP216" t="inlineStr">
        <is>
          <t>N/A</t>
        </is>
      </c>
      <c r="AQ216" t="inlineStr">
        <is>
          <t>N/A</t>
        </is>
      </c>
      <c r="AR216" t="inlineStr">
        <is>
          <t>N/A</t>
        </is>
      </c>
      <c r="AS216" t="inlineStr">
        <is>
          <t>N/A</t>
        </is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</row>
    <row r="217">
      <c r="A217" t="inlineStr">
        <is>
          <t>WI211219278</t>
        </is>
      </c>
      <c r="B217" t="inlineStr">
        <is>
          <t>DATA_VALIDATION</t>
        </is>
      </c>
      <c r="C217" t="inlineStr">
        <is>
          <t>201130012870</t>
        </is>
      </c>
      <c r="D217" t="inlineStr">
        <is>
          <t>Folder</t>
        </is>
      </c>
      <c r="E217" s="2">
        <f>HYPERLINK("capsilon://?command=openfolder&amp;siteaddress=FAM.docvelocity-na8.net&amp;folderid=FXEA261949-1655-A09F-F78B-CA4BBEF9AC72","FX2112320")</f>
        <v>0.0</v>
      </c>
      <c r="F217" t="inlineStr">
        <is>
          <t/>
        </is>
      </c>
      <c r="G217" t="inlineStr">
        <is>
          <t/>
        </is>
      </c>
      <c r="H217" t="inlineStr">
        <is>
          <t>Mailitem</t>
        </is>
      </c>
      <c r="I217" t="inlineStr">
        <is>
          <t>MI2112204698</t>
        </is>
      </c>
      <c r="J217" t="n">
        <v>153.0</v>
      </c>
      <c r="K217" t="inlineStr">
        <is>
          <t>COMPLETED</t>
        </is>
      </c>
      <c r="L217" t="inlineStr">
        <is>
          <t>MARK_AS_COMPLETED</t>
        </is>
      </c>
      <c r="M217" t="inlineStr">
        <is>
          <t>Queue</t>
        </is>
      </c>
      <c r="N217" t="n">
        <v>1.0</v>
      </c>
      <c r="O217" s="1" t="n">
        <v>44536.78265046296</v>
      </c>
      <c r="P217" s="1" t="n">
        <v>44537.23893518518</v>
      </c>
      <c r="Q217" t="n">
        <v>39066.0</v>
      </c>
      <c r="R217" t="n">
        <v>357.0</v>
      </c>
      <c r="S217" t="b">
        <v>0</v>
      </c>
      <c r="T217" t="inlineStr">
        <is>
          <t>N/A</t>
        </is>
      </c>
      <c r="U217" t="b">
        <v>0</v>
      </c>
      <c r="V217" t="inlineStr">
        <is>
          <t>Hemanshi Deshlahara</t>
        </is>
      </c>
      <c r="W217" s="1" t="n">
        <v>44537.23893518518</v>
      </c>
      <c r="X217" t="n">
        <v>252.0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153.0</v>
      </c>
      <c r="AE217" t="n">
        <v>141.0</v>
      </c>
      <c r="AF217" t="n">
        <v>0.0</v>
      </c>
      <c r="AG217" t="n">
        <v>7.0</v>
      </c>
      <c r="AH217" t="inlineStr">
        <is>
          <t>N/A</t>
        </is>
      </c>
      <c r="AI217" t="inlineStr">
        <is>
          <t>N/A</t>
        </is>
      </c>
      <c r="AJ217" t="inlineStr">
        <is>
          <t>N/A</t>
        </is>
      </c>
      <c r="AK217" t="inlineStr">
        <is>
          <t>N/A</t>
        </is>
      </c>
      <c r="AL217" t="inlineStr">
        <is>
          <t>N/A</t>
        </is>
      </c>
      <c r="AM217" t="inlineStr">
        <is>
          <t>N/A</t>
        </is>
      </c>
      <c r="AN217" t="inlineStr">
        <is>
          <t>N/A</t>
        </is>
      </c>
      <c r="AO217" t="inlineStr">
        <is>
          <t>N/A</t>
        </is>
      </c>
      <c r="AP217" t="inlineStr">
        <is>
          <t>N/A</t>
        </is>
      </c>
      <c r="AQ217" t="inlineStr">
        <is>
          <t>N/A</t>
        </is>
      </c>
      <c r="AR217" t="inlineStr">
        <is>
          <t>N/A</t>
        </is>
      </c>
      <c r="AS217" t="inlineStr">
        <is>
          <t>N/A</t>
        </is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</row>
    <row r="218">
      <c r="A218" t="inlineStr">
        <is>
          <t>WI211219297</t>
        </is>
      </c>
      <c r="B218" t="inlineStr">
        <is>
          <t>DATA_VALIDATION</t>
        </is>
      </c>
      <c r="C218" t="inlineStr">
        <is>
          <t>201110012217</t>
        </is>
      </c>
      <c r="D218" t="inlineStr">
        <is>
          <t>Folder</t>
        </is>
      </c>
      <c r="E218" s="2">
        <f>HYPERLINK("capsilon://?command=openfolder&amp;siteaddress=FAM.docvelocity-na8.net&amp;folderid=FXC18BFD83-61DC-F1F0-3F37-6266981AA891","FX211114242")</f>
        <v>0.0</v>
      </c>
      <c r="F218" t="inlineStr">
        <is>
          <t/>
        </is>
      </c>
      <c r="G218" t="inlineStr">
        <is>
          <t/>
        </is>
      </c>
      <c r="H218" t="inlineStr">
        <is>
          <t>Mailitem</t>
        </is>
      </c>
      <c r="I218" t="inlineStr">
        <is>
          <t>MI2112205063</t>
        </is>
      </c>
      <c r="J218" t="n">
        <v>233.0</v>
      </c>
      <c r="K218" t="inlineStr">
        <is>
          <t>COMPLETED</t>
        </is>
      </c>
      <c r="L218" t="inlineStr">
        <is>
          <t>MARK_AS_COMPLETED</t>
        </is>
      </c>
      <c r="M218" t="inlineStr">
        <is>
          <t>Queue</t>
        </is>
      </c>
      <c r="N218" t="n">
        <v>1.0</v>
      </c>
      <c r="O218" s="1" t="n">
        <v>44536.784953703704</v>
      </c>
      <c r="P218" s="1" t="n">
        <v>44537.24199074074</v>
      </c>
      <c r="Q218" t="n">
        <v>39081.0</v>
      </c>
      <c r="R218" t="n">
        <v>407.0</v>
      </c>
      <c r="S218" t="b">
        <v>0</v>
      </c>
      <c r="T218" t="inlineStr">
        <is>
          <t>N/A</t>
        </is>
      </c>
      <c r="U218" t="b">
        <v>0</v>
      </c>
      <c r="V218" t="inlineStr">
        <is>
          <t>Hemanshi Deshlahara</t>
        </is>
      </c>
      <c r="W218" s="1" t="n">
        <v>44537.24199074074</v>
      </c>
      <c r="X218" t="n">
        <v>263.0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233.0</v>
      </c>
      <c r="AE218" t="n">
        <v>207.0</v>
      </c>
      <c r="AF218" t="n">
        <v>0.0</v>
      </c>
      <c r="AG218" t="n">
        <v>5.0</v>
      </c>
      <c r="AH218" t="inlineStr">
        <is>
          <t>N/A</t>
        </is>
      </c>
      <c r="AI218" t="inlineStr">
        <is>
          <t>N/A</t>
        </is>
      </c>
      <c r="AJ218" t="inlineStr">
        <is>
          <t>N/A</t>
        </is>
      </c>
      <c r="AK218" t="inlineStr">
        <is>
          <t>N/A</t>
        </is>
      </c>
      <c r="AL218" t="inlineStr">
        <is>
          <t>N/A</t>
        </is>
      </c>
      <c r="AM218" t="inlineStr">
        <is>
          <t>N/A</t>
        </is>
      </c>
      <c r="AN218" t="inlineStr">
        <is>
          <t>N/A</t>
        </is>
      </c>
      <c r="AO218" t="inlineStr">
        <is>
          <t>N/A</t>
        </is>
      </c>
      <c r="AP218" t="inlineStr">
        <is>
          <t>N/A</t>
        </is>
      </c>
      <c r="AQ218" t="inlineStr">
        <is>
          <t>N/A</t>
        </is>
      </c>
      <c r="AR218" t="inlineStr">
        <is>
          <t>N/A</t>
        </is>
      </c>
      <c r="AS218" t="inlineStr">
        <is>
          <t>N/A</t>
        </is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</row>
    <row r="219">
      <c r="A219" t="inlineStr">
        <is>
          <t>WI211219323</t>
        </is>
      </c>
      <c r="B219" t="inlineStr">
        <is>
          <t>DATA_VALIDATION</t>
        </is>
      </c>
      <c r="C219" t="inlineStr">
        <is>
          <t>201338000085</t>
        </is>
      </c>
      <c r="D219" t="inlineStr">
        <is>
          <t>Folder</t>
        </is>
      </c>
      <c r="E219" s="2">
        <f>HYPERLINK("capsilon://?command=openfolder&amp;siteaddress=FAM.docvelocity-na8.net&amp;folderid=FX053548E6-746A-0B6F-CC40-FF0BA7ABD8A9","FX21123939")</f>
        <v>0.0</v>
      </c>
      <c r="F219" t="inlineStr">
        <is>
          <t/>
        </is>
      </c>
      <c r="G219" t="inlineStr">
        <is>
          <t/>
        </is>
      </c>
      <c r="H219" t="inlineStr">
        <is>
          <t>Mailitem</t>
        </is>
      </c>
      <c r="I219" t="inlineStr">
        <is>
          <t>MI2112205247</t>
        </is>
      </c>
      <c r="J219" t="n">
        <v>97.0</v>
      </c>
      <c r="K219" t="inlineStr">
        <is>
          <t>COMPLETED</t>
        </is>
      </c>
      <c r="L219" t="inlineStr">
        <is>
          <t>MARK_AS_COMPLETED</t>
        </is>
      </c>
      <c r="M219" t="inlineStr">
        <is>
          <t>Queue</t>
        </is>
      </c>
      <c r="N219" t="n">
        <v>1.0</v>
      </c>
      <c r="O219" s="1" t="n">
        <v>44536.78726851852</v>
      </c>
      <c r="P219" s="1" t="n">
        <v>44537.2446412037</v>
      </c>
      <c r="Q219" t="n">
        <v>39185.0</v>
      </c>
      <c r="R219" t="n">
        <v>332.0</v>
      </c>
      <c r="S219" t="b">
        <v>0</v>
      </c>
      <c r="T219" t="inlineStr">
        <is>
          <t>N/A</t>
        </is>
      </c>
      <c r="U219" t="b">
        <v>0</v>
      </c>
      <c r="V219" t="inlineStr">
        <is>
          <t>Hemanshi Deshlahara</t>
        </is>
      </c>
      <c r="W219" s="1" t="n">
        <v>44537.2446412037</v>
      </c>
      <c r="X219" t="n">
        <v>183.0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97.0</v>
      </c>
      <c r="AE219" t="n">
        <v>85.0</v>
      </c>
      <c r="AF219" t="n">
        <v>0.0</v>
      </c>
      <c r="AG219" t="n">
        <v>4.0</v>
      </c>
      <c r="AH219" t="inlineStr">
        <is>
          <t>N/A</t>
        </is>
      </c>
      <c r="AI219" t="inlineStr">
        <is>
          <t>N/A</t>
        </is>
      </c>
      <c r="AJ219" t="inlineStr">
        <is>
          <t>N/A</t>
        </is>
      </c>
      <c r="AK219" t="inlineStr">
        <is>
          <t>N/A</t>
        </is>
      </c>
      <c r="AL219" t="inlineStr">
        <is>
          <t>N/A</t>
        </is>
      </c>
      <c r="AM219" t="inlineStr">
        <is>
          <t>N/A</t>
        </is>
      </c>
      <c r="AN219" t="inlineStr">
        <is>
          <t>N/A</t>
        </is>
      </c>
      <c r="AO219" t="inlineStr">
        <is>
          <t>N/A</t>
        </is>
      </c>
      <c r="AP219" t="inlineStr">
        <is>
          <t>N/A</t>
        </is>
      </c>
      <c r="AQ219" t="inlineStr">
        <is>
          <t>N/A</t>
        </is>
      </c>
      <c r="AR219" t="inlineStr">
        <is>
          <t>N/A</t>
        </is>
      </c>
      <c r="AS219" t="inlineStr">
        <is>
          <t>N/A</t>
        </is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</row>
    <row r="220">
      <c r="A220" t="inlineStr">
        <is>
          <t>WI211219364</t>
        </is>
      </c>
      <c r="B220" t="inlineStr">
        <is>
          <t>DATA_VALIDATION</t>
        </is>
      </c>
      <c r="C220" t="inlineStr">
        <is>
          <t>201300019937</t>
        </is>
      </c>
      <c r="D220" t="inlineStr">
        <is>
          <t>Folder</t>
        </is>
      </c>
      <c r="E220" s="2">
        <f>HYPERLINK("capsilon://?command=openfolder&amp;siteaddress=FAM.docvelocity-na8.net&amp;folderid=FX5435C0A4-74EB-46A6-0322-821892053039","FX211114067")</f>
        <v>0.0</v>
      </c>
      <c r="F220" t="inlineStr">
        <is>
          <t/>
        </is>
      </c>
      <c r="G220" t="inlineStr">
        <is>
          <t/>
        </is>
      </c>
      <c r="H220" t="inlineStr">
        <is>
          <t>Mailitem</t>
        </is>
      </c>
      <c r="I220" t="inlineStr">
        <is>
          <t>MI2112205557</t>
        </is>
      </c>
      <c r="J220" t="n">
        <v>70.0</v>
      </c>
      <c r="K220" t="inlineStr">
        <is>
          <t>COMPLETED</t>
        </is>
      </c>
      <c r="L220" t="inlineStr">
        <is>
          <t>MARK_AS_COMPLETED</t>
        </is>
      </c>
      <c r="M220" t="inlineStr">
        <is>
          <t>Queue</t>
        </is>
      </c>
      <c r="N220" t="n">
        <v>1.0</v>
      </c>
      <c r="O220" s="1" t="n">
        <v>44536.790451388886</v>
      </c>
      <c r="P220" s="1" t="n">
        <v>44537.24644675926</v>
      </c>
      <c r="Q220" t="n">
        <v>39160.0</v>
      </c>
      <c r="R220" t="n">
        <v>238.0</v>
      </c>
      <c r="S220" t="b">
        <v>0</v>
      </c>
      <c r="T220" t="inlineStr">
        <is>
          <t>N/A</t>
        </is>
      </c>
      <c r="U220" t="b">
        <v>0</v>
      </c>
      <c r="V220" t="inlineStr">
        <is>
          <t>Hemanshi Deshlahara</t>
        </is>
      </c>
      <c r="W220" s="1" t="n">
        <v>44537.24644675926</v>
      </c>
      <c r="X220" t="n">
        <v>132.0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70.0</v>
      </c>
      <c r="AE220" t="n">
        <v>58.0</v>
      </c>
      <c r="AF220" t="n">
        <v>0.0</v>
      </c>
      <c r="AG220" t="n">
        <v>3.0</v>
      </c>
      <c r="AH220" t="inlineStr">
        <is>
          <t>N/A</t>
        </is>
      </c>
      <c r="AI220" t="inlineStr">
        <is>
          <t>N/A</t>
        </is>
      </c>
      <c r="AJ220" t="inlineStr">
        <is>
          <t>N/A</t>
        </is>
      </c>
      <c r="AK220" t="inlineStr">
        <is>
          <t>N/A</t>
        </is>
      </c>
      <c r="AL220" t="inlineStr">
        <is>
          <t>N/A</t>
        </is>
      </c>
      <c r="AM220" t="inlineStr">
        <is>
          <t>N/A</t>
        </is>
      </c>
      <c r="AN220" t="inlineStr">
        <is>
          <t>N/A</t>
        </is>
      </c>
      <c r="AO220" t="inlineStr">
        <is>
          <t>N/A</t>
        </is>
      </c>
      <c r="AP220" t="inlineStr">
        <is>
          <t>N/A</t>
        </is>
      </c>
      <c r="AQ220" t="inlineStr">
        <is>
          <t>N/A</t>
        </is>
      </c>
      <c r="AR220" t="inlineStr">
        <is>
          <t>N/A</t>
        </is>
      </c>
      <c r="AS220" t="inlineStr">
        <is>
          <t>N/A</t>
        </is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</row>
    <row r="221">
      <c r="A221" t="inlineStr">
        <is>
          <t>WI211219417</t>
        </is>
      </c>
      <c r="B221" t="inlineStr">
        <is>
          <t>DATA_VALIDATION</t>
        </is>
      </c>
      <c r="C221" t="inlineStr">
        <is>
          <t>201308007872</t>
        </is>
      </c>
      <c r="D221" t="inlineStr">
        <is>
          <t>Folder</t>
        </is>
      </c>
      <c r="E221" s="2">
        <f>HYPERLINK("capsilon://?command=openfolder&amp;siteaddress=FAM.docvelocity-na8.net&amp;folderid=FX759A8681-0396-2F30-6C42-A38B0FC7B831","FX211114320")</f>
        <v>0.0</v>
      </c>
      <c r="F221" t="inlineStr">
        <is>
          <t/>
        </is>
      </c>
      <c r="G221" t="inlineStr">
        <is>
          <t/>
        </is>
      </c>
      <c r="H221" t="inlineStr">
        <is>
          <t>Mailitem</t>
        </is>
      </c>
      <c r="I221" t="inlineStr">
        <is>
          <t>MI2112205953</t>
        </is>
      </c>
      <c r="J221" t="n">
        <v>64.0</v>
      </c>
      <c r="K221" t="inlineStr">
        <is>
          <t>COMPLETED</t>
        </is>
      </c>
      <c r="L221" t="inlineStr">
        <is>
          <t>MARK_AS_COMPLETED</t>
        </is>
      </c>
      <c r="M221" t="inlineStr">
        <is>
          <t>Queue</t>
        </is>
      </c>
      <c r="N221" t="n">
        <v>1.0</v>
      </c>
      <c r="O221" s="1" t="n">
        <v>44536.79420138889</v>
      </c>
      <c r="P221" s="1" t="n">
        <v>44537.250231481485</v>
      </c>
      <c r="Q221" t="n">
        <v>38967.0</v>
      </c>
      <c r="R221" t="n">
        <v>434.0</v>
      </c>
      <c r="S221" t="b">
        <v>0</v>
      </c>
      <c r="T221" t="inlineStr">
        <is>
          <t>N/A</t>
        </is>
      </c>
      <c r="U221" t="b">
        <v>0</v>
      </c>
      <c r="V221" t="inlineStr">
        <is>
          <t>Hemanshi Deshlahara</t>
        </is>
      </c>
      <c r="W221" s="1" t="n">
        <v>44537.250231481485</v>
      </c>
      <c r="X221" t="n">
        <v>291.0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64.0</v>
      </c>
      <c r="AE221" t="n">
        <v>54.0</v>
      </c>
      <c r="AF221" t="n">
        <v>0.0</v>
      </c>
      <c r="AG221" t="n">
        <v>4.0</v>
      </c>
      <c r="AH221" t="inlineStr">
        <is>
          <t>N/A</t>
        </is>
      </c>
      <c r="AI221" t="inlineStr">
        <is>
          <t>N/A</t>
        </is>
      </c>
      <c r="AJ221" t="inlineStr">
        <is>
          <t>N/A</t>
        </is>
      </c>
      <c r="AK221" t="inlineStr">
        <is>
          <t>N/A</t>
        </is>
      </c>
      <c r="AL221" t="inlineStr">
        <is>
          <t>N/A</t>
        </is>
      </c>
      <c r="AM221" t="inlineStr">
        <is>
          <t>N/A</t>
        </is>
      </c>
      <c r="AN221" t="inlineStr">
        <is>
          <t>N/A</t>
        </is>
      </c>
      <c r="AO221" t="inlineStr">
        <is>
          <t>N/A</t>
        </is>
      </c>
      <c r="AP221" t="inlineStr">
        <is>
          <t>N/A</t>
        </is>
      </c>
      <c r="AQ221" t="inlineStr">
        <is>
          <t>N/A</t>
        </is>
      </c>
      <c r="AR221" t="inlineStr">
        <is>
          <t>N/A</t>
        </is>
      </c>
      <c r="AS221" t="inlineStr">
        <is>
          <t>N/A</t>
        </is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</row>
    <row r="222">
      <c r="A222" t="inlineStr">
        <is>
          <t>WI211219455</t>
        </is>
      </c>
      <c r="B222" t="inlineStr">
        <is>
          <t>DATA_VALIDATION</t>
        </is>
      </c>
      <c r="C222" t="inlineStr">
        <is>
          <t>201100014278</t>
        </is>
      </c>
      <c r="D222" t="inlineStr">
        <is>
          <t>Folder</t>
        </is>
      </c>
      <c r="E222" s="2">
        <f>HYPERLINK("capsilon://?command=openfolder&amp;siteaddress=FAM.docvelocity-na8.net&amp;folderid=FXAD8FFEF1-B9E1-D75D-90B6-E8F69ABCC2F3","FX21124230")</f>
        <v>0.0</v>
      </c>
      <c r="F222" t="inlineStr">
        <is>
          <t/>
        </is>
      </c>
      <c r="G222" t="inlineStr">
        <is>
          <t/>
        </is>
      </c>
      <c r="H222" t="inlineStr">
        <is>
          <t>Mailitem</t>
        </is>
      </c>
      <c r="I222" t="inlineStr">
        <is>
          <t>MI2112206593</t>
        </is>
      </c>
      <c r="J222" t="n">
        <v>114.0</v>
      </c>
      <c r="K222" t="inlineStr">
        <is>
          <t>COMPLETED</t>
        </is>
      </c>
      <c r="L222" t="inlineStr">
        <is>
          <t>MARK_AS_COMPLETED</t>
        </is>
      </c>
      <c r="M222" t="inlineStr">
        <is>
          <t>Queue</t>
        </is>
      </c>
      <c r="N222" t="n">
        <v>2.0</v>
      </c>
      <c r="O222" s="1" t="n">
        <v>44536.80179398148</v>
      </c>
      <c r="P222" s="1" t="n">
        <v>44537.16273148148</v>
      </c>
      <c r="Q222" t="n">
        <v>30773.0</v>
      </c>
      <c r="R222" t="n">
        <v>412.0</v>
      </c>
      <c r="S222" t="b">
        <v>0</v>
      </c>
      <c r="T222" t="inlineStr">
        <is>
          <t>N/A</t>
        </is>
      </c>
      <c r="U222" t="b">
        <v>0</v>
      </c>
      <c r="V222" t="inlineStr">
        <is>
          <t>Suraj Toradmal</t>
        </is>
      </c>
      <c r="W222" s="1" t="n">
        <v>44536.8374537037</v>
      </c>
      <c r="X222" t="n">
        <v>219.0</v>
      </c>
      <c r="Y222" t="n">
        <v>58.0</v>
      </c>
      <c r="Z222" t="n">
        <v>0.0</v>
      </c>
      <c r="AA222" t="n">
        <v>58.0</v>
      </c>
      <c r="AB222" t="n">
        <v>0.0</v>
      </c>
      <c r="AC222" t="n">
        <v>25.0</v>
      </c>
      <c r="AD222" t="n">
        <v>56.0</v>
      </c>
      <c r="AE222" t="n">
        <v>0.0</v>
      </c>
      <c r="AF222" t="n">
        <v>0.0</v>
      </c>
      <c r="AG222" t="n">
        <v>0.0</v>
      </c>
      <c r="AH222" t="inlineStr">
        <is>
          <t>Poonam Patil</t>
        </is>
      </c>
      <c r="AI222" s="1" t="n">
        <v>44537.16273148148</v>
      </c>
      <c r="AJ222" t="n">
        <v>193.0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56.0</v>
      </c>
      <c r="AQ222" t="n">
        <v>0.0</v>
      </c>
      <c r="AR222" t="n">
        <v>0.0</v>
      </c>
      <c r="AS222" t="n">
        <v>0.0</v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</row>
    <row r="223">
      <c r="A223" t="inlineStr">
        <is>
          <t>WI211219456</t>
        </is>
      </c>
      <c r="B223" t="inlineStr">
        <is>
          <t>DATA_VALIDATION</t>
        </is>
      </c>
      <c r="C223" t="inlineStr">
        <is>
          <t>201100014278</t>
        </is>
      </c>
      <c r="D223" t="inlineStr">
        <is>
          <t>Folder</t>
        </is>
      </c>
      <c r="E223" s="2">
        <f>HYPERLINK("capsilon://?command=openfolder&amp;siteaddress=FAM.docvelocity-na8.net&amp;folderid=FXAD8FFEF1-B9E1-D75D-90B6-E8F69ABCC2F3","FX21124230")</f>
        <v>0.0</v>
      </c>
      <c r="F223" t="inlineStr">
        <is>
          <t/>
        </is>
      </c>
      <c r="G223" t="inlineStr">
        <is>
          <t/>
        </is>
      </c>
      <c r="H223" t="inlineStr">
        <is>
          <t>Mailitem</t>
        </is>
      </c>
      <c r="I223" t="inlineStr">
        <is>
          <t>MI2112206599</t>
        </is>
      </c>
      <c r="J223" t="n">
        <v>114.0</v>
      </c>
      <c r="K223" t="inlineStr">
        <is>
          <t>COMPLETED</t>
        </is>
      </c>
      <c r="L223" t="inlineStr">
        <is>
          <t>MARK_AS_COMPLETED</t>
        </is>
      </c>
      <c r="M223" t="inlineStr">
        <is>
          <t>Queue</t>
        </is>
      </c>
      <c r="N223" t="n">
        <v>2.0</v>
      </c>
      <c r="O223" s="1" t="n">
        <v>44536.801828703705</v>
      </c>
      <c r="P223" s="1" t="n">
        <v>44537.16436342592</v>
      </c>
      <c r="Q223" t="n">
        <v>30820.0</v>
      </c>
      <c r="R223" t="n">
        <v>503.0</v>
      </c>
      <c r="S223" t="b">
        <v>0</v>
      </c>
      <c r="T223" t="inlineStr">
        <is>
          <t>N/A</t>
        </is>
      </c>
      <c r="U223" t="b">
        <v>0</v>
      </c>
      <c r="V223" t="inlineStr">
        <is>
          <t>Suraj Toradmal</t>
        </is>
      </c>
      <c r="W223" s="1" t="n">
        <v>44536.83981481481</v>
      </c>
      <c r="X223" t="n">
        <v>203.0</v>
      </c>
      <c r="Y223" t="n">
        <v>58.0</v>
      </c>
      <c r="Z223" t="n">
        <v>0.0</v>
      </c>
      <c r="AA223" t="n">
        <v>58.0</v>
      </c>
      <c r="AB223" t="n">
        <v>0.0</v>
      </c>
      <c r="AC223" t="n">
        <v>24.0</v>
      </c>
      <c r="AD223" t="n">
        <v>56.0</v>
      </c>
      <c r="AE223" t="n">
        <v>0.0</v>
      </c>
      <c r="AF223" t="n">
        <v>0.0</v>
      </c>
      <c r="AG223" t="n">
        <v>0.0</v>
      </c>
      <c r="AH223" t="inlineStr">
        <is>
          <t>Saloni Uttekar</t>
        </is>
      </c>
      <c r="AI223" s="1" t="n">
        <v>44537.16436342592</v>
      </c>
      <c r="AJ223" t="n">
        <v>300.0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56.0</v>
      </c>
      <c r="AQ223" t="n">
        <v>0.0</v>
      </c>
      <c r="AR223" t="n">
        <v>0.0</v>
      </c>
      <c r="AS223" t="n">
        <v>0.0</v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</row>
    <row r="224">
      <c r="A224" t="inlineStr">
        <is>
          <t>WI211219458</t>
        </is>
      </c>
      <c r="B224" t="inlineStr">
        <is>
          <t>DATA_VALIDATION</t>
        </is>
      </c>
      <c r="C224" t="inlineStr">
        <is>
          <t>201100014278</t>
        </is>
      </c>
      <c r="D224" t="inlineStr">
        <is>
          <t>Folder</t>
        </is>
      </c>
      <c r="E224" s="2">
        <f>HYPERLINK("capsilon://?command=openfolder&amp;siteaddress=FAM.docvelocity-na8.net&amp;folderid=FXAD8FFEF1-B9E1-D75D-90B6-E8F69ABCC2F3","FX21124230")</f>
        <v>0.0</v>
      </c>
      <c r="F224" t="inlineStr">
        <is>
          <t/>
        </is>
      </c>
      <c r="G224" t="inlineStr">
        <is>
          <t/>
        </is>
      </c>
      <c r="H224" t="inlineStr">
        <is>
          <t>Mailitem</t>
        </is>
      </c>
      <c r="I224" t="inlineStr">
        <is>
          <t>MI2112206612</t>
        </is>
      </c>
      <c r="J224" t="n">
        <v>28.0</v>
      </c>
      <c r="K224" t="inlineStr">
        <is>
          <t>COMPLETED</t>
        </is>
      </c>
      <c r="L224" t="inlineStr">
        <is>
          <t>MARK_AS_COMPLETED</t>
        </is>
      </c>
      <c r="M224" t="inlineStr">
        <is>
          <t>Queue</t>
        </is>
      </c>
      <c r="N224" t="n">
        <v>2.0</v>
      </c>
      <c r="O224" s="1" t="n">
        <v>44536.802152777775</v>
      </c>
      <c r="P224" s="1" t="n">
        <v>44537.16357638889</v>
      </c>
      <c r="Q224" t="n">
        <v>30830.0</v>
      </c>
      <c r="R224" t="n">
        <v>397.0</v>
      </c>
      <c r="S224" t="b">
        <v>0</v>
      </c>
      <c r="T224" t="inlineStr">
        <is>
          <t>N/A</t>
        </is>
      </c>
      <c r="U224" t="b">
        <v>0</v>
      </c>
      <c r="V224" t="inlineStr">
        <is>
          <t>Suraj Toradmal</t>
        </is>
      </c>
      <c r="W224" s="1" t="n">
        <v>44536.84196759259</v>
      </c>
      <c r="X224" t="n">
        <v>185.0</v>
      </c>
      <c r="Y224" t="n">
        <v>21.0</v>
      </c>
      <c r="Z224" t="n">
        <v>0.0</v>
      </c>
      <c r="AA224" t="n">
        <v>21.0</v>
      </c>
      <c r="AB224" t="n">
        <v>0.0</v>
      </c>
      <c r="AC224" t="n">
        <v>5.0</v>
      </c>
      <c r="AD224" t="n">
        <v>7.0</v>
      </c>
      <c r="AE224" t="n">
        <v>0.0</v>
      </c>
      <c r="AF224" t="n">
        <v>0.0</v>
      </c>
      <c r="AG224" t="n">
        <v>0.0</v>
      </c>
      <c r="AH224" t="inlineStr">
        <is>
          <t>Rohit Mawal</t>
        </is>
      </c>
      <c r="AI224" s="1" t="n">
        <v>44537.16357638889</v>
      </c>
      <c r="AJ224" t="n">
        <v>212.0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7.0</v>
      </c>
      <c r="AQ224" t="n">
        <v>0.0</v>
      </c>
      <c r="AR224" t="n">
        <v>0.0</v>
      </c>
      <c r="AS224" t="n">
        <v>0.0</v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</row>
    <row r="225">
      <c r="A225" t="inlineStr">
        <is>
          <t>WI211219460</t>
        </is>
      </c>
      <c r="B225" t="inlineStr">
        <is>
          <t>DATA_VALIDATION</t>
        </is>
      </c>
      <c r="C225" t="inlineStr">
        <is>
          <t>201100014278</t>
        </is>
      </c>
      <c r="D225" t="inlineStr">
        <is>
          <t>Folder</t>
        </is>
      </c>
      <c r="E225" s="2">
        <f>HYPERLINK("capsilon://?command=openfolder&amp;siteaddress=FAM.docvelocity-na8.net&amp;folderid=FXAD8FFEF1-B9E1-D75D-90B6-E8F69ABCC2F3","FX21124230")</f>
        <v>0.0</v>
      </c>
      <c r="F225" t="inlineStr">
        <is>
          <t/>
        </is>
      </c>
      <c r="G225" t="inlineStr">
        <is>
          <t/>
        </is>
      </c>
      <c r="H225" t="inlineStr">
        <is>
          <t>Mailitem</t>
        </is>
      </c>
      <c r="I225" t="inlineStr">
        <is>
          <t>MI2112206628</t>
        </is>
      </c>
      <c r="J225" t="n">
        <v>28.0</v>
      </c>
      <c r="K225" t="inlineStr">
        <is>
          <t>COMPLETED</t>
        </is>
      </c>
      <c r="L225" t="inlineStr">
        <is>
          <t>MARK_AS_COMPLETED</t>
        </is>
      </c>
      <c r="M225" t="inlineStr">
        <is>
          <t>Queue</t>
        </is>
      </c>
      <c r="N225" t="n">
        <v>2.0</v>
      </c>
      <c r="O225" s="1" t="n">
        <v>44536.80226851852</v>
      </c>
      <c r="P225" s="1" t="n">
        <v>44537.164513888885</v>
      </c>
      <c r="Q225" t="n">
        <v>30847.0</v>
      </c>
      <c r="R225" t="n">
        <v>451.0</v>
      </c>
      <c r="S225" t="b">
        <v>0</v>
      </c>
      <c r="T225" t="inlineStr">
        <is>
          <t>N/A</t>
        </is>
      </c>
      <c r="U225" t="b">
        <v>0</v>
      </c>
      <c r="V225" t="inlineStr">
        <is>
          <t>Ujwala Ajabe</t>
        </is>
      </c>
      <c r="W225" s="1" t="n">
        <v>44537.1565162037</v>
      </c>
      <c r="X225" t="n">
        <v>286.0</v>
      </c>
      <c r="Y225" t="n">
        <v>21.0</v>
      </c>
      <c r="Z225" t="n">
        <v>0.0</v>
      </c>
      <c r="AA225" t="n">
        <v>21.0</v>
      </c>
      <c r="AB225" t="n">
        <v>0.0</v>
      </c>
      <c r="AC225" t="n">
        <v>10.0</v>
      </c>
      <c r="AD225" t="n">
        <v>7.0</v>
      </c>
      <c r="AE225" t="n">
        <v>0.0</v>
      </c>
      <c r="AF225" t="n">
        <v>0.0</v>
      </c>
      <c r="AG225" t="n">
        <v>0.0</v>
      </c>
      <c r="AH225" t="inlineStr">
        <is>
          <t>Poonam Patil</t>
        </is>
      </c>
      <c r="AI225" s="1" t="n">
        <v>44537.164513888885</v>
      </c>
      <c r="AJ225" t="n">
        <v>153.0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7.0</v>
      </c>
      <c r="AQ225" t="n">
        <v>0.0</v>
      </c>
      <c r="AR225" t="n">
        <v>0.0</v>
      </c>
      <c r="AS225" t="n">
        <v>0.0</v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</row>
    <row r="226">
      <c r="A226" t="inlineStr">
        <is>
          <t>WI211219495</t>
        </is>
      </c>
      <c r="B226" t="inlineStr">
        <is>
          <t>DATA_VALIDATION</t>
        </is>
      </c>
      <c r="C226" t="inlineStr">
        <is>
          <t>201300020007</t>
        </is>
      </c>
      <c r="D226" t="inlineStr">
        <is>
          <t>Folder</t>
        </is>
      </c>
      <c r="E226" s="2">
        <f>HYPERLINK("capsilon://?command=openfolder&amp;siteaddress=FAM.docvelocity-na8.net&amp;folderid=FXC39586C6-2E49-F85B-5E09-B5C57C08A078","FX211280")</f>
        <v>0.0</v>
      </c>
      <c r="F226" t="inlineStr">
        <is>
          <t/>
        </is>
      </c>
      <c r="G226" t="inlineStr">
        <is>
          <t/>
        </is>
      </c>
      <c r="H226" t="inlineStr">
        <is>
          <t>Mailitem</t>
        </is>
      </c>
      <c r="I226" t="inlineStr">
        <is>
          <t>MI2112207321</t>
        </is>
      </c>
      <c r="J226" t="n">
        <v>28.0</v>
      </c>
      <c r="K226" t="inlineStr">
        <is>
          <t>COMPLETED</t>
        </is>
      </c>
      <c r="L226" t="inlineStr">
        <is>
          <t>MARK_AS_COMPLETED</t>
        </is>
      </c>
      <c r="M226" t="inlineStr">
        <is>
          <t>Queue</t>
        </is>
      </c>
      <c r="N226" t="n">
        <v>2.0</v>
      </c>
      <c r="O226" s="1" t="n">
        <v>44536.81056712963</v>
      </c>
      <c r="P226" s="1" t="n">
        <v>44537.16645833333</v>
      </c>
      <c r="Q226" t="n">
        <v>30215.0</v>
      </c>
      <c r="R226" t="n">
        <v>534.0</v>
      </c>
      <c r="S226" t="b">
        <v>0</v>
      </c>
      <c r="T226" t="inlineStr">
        <is>
          <t>N/A</t>
        </is>
      </c>
      <c r="U226" t="b">
        <v>0</v>
      </c>
      <c r="V226" t="inlineStr">
        <is>
          <t>Ujwala Ajabe</t>
        </is>
      </c>
      <c r="W226" s="1" t="n">
        <v>44537.159837962965</v>
      </c>
      <c r="X226" t="n">
        <v>286.0</v>
      </c>
      <c r="Y226" t="n">
        <v>21.0</v>
      </c>
      <c r="Z226" t="n">
        <v>0.0</v>
      </c>
      <c r="AA226" t="n">
        <v>21.0</v>
      </c>
      <c r="AB226" t="n">
        <v>0.0</v>
      </c>
      <c r="AC226" t="n">
        <v>17.0</v>
      </c>
      <c r="AD226" t="n">
        <v>7.0</v>
      </c>
      <c r="AE226" t="n">
        <v>0.0</v>
      </c>
      <c r="AF226" t="n">
        <v>0.0</v>
      </c>
      <c r="AG226" t="n">
        <v>0.0</v>
      </c>
      <c r="AH226" t="inlineStr">
        <is>
          <t>Rohit Mawal</t>
        </is>
      </c>
      <c r="AI226" s="1" t="n">
        <v>44537.16645833333</v>
      </c>
      <c r="AJ226" t="n">
        <v>248.0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7.0</v>
      </c>
      <c r="AQ226" t="n">
        <v>0.0</v>
      </c>
      <c r="AR226" t="n">
        <v>0.0</v>
      </c>
      <c r="AS226" t="n">
        <v>0.0</v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</row>
    <row r="227">
      <c r="A227" t="inlineStr">
        <is>
          <t>WI211219497</t>
        </is>
      </c>
      <c r="B227" t="inlineStr">
        <is>
          <t>DATA_VALIDATION</t>
        </is>
      </c>
      <c r="C227" t="inlineStr">
        <is>
          <t>201300020007</t>
        </is>
      </c>
      <c r="D227" t="inlineStr">
        <is>
          <t>Folder</t>
        </is>
      </c>
      <c r="E227" s="2">
        <f>HYPERLINK("capsilon://?command=openfolder&amp;siteaddress=FAM.docvelocity-na8.net&amp;folderid=FXC39586C6-2E49-F85B-5E09-B5C57C08A078","FX211280")</f>
        <v>0.0</v>
      </c>
      <c r="F227" t="inlineStr">
        <is>
          <t/>
        </is>
      </c>
      <c r="G227" t="inlineStr">
        <is>
          <t/>
        </is>
      </c>
      <c r="H227" t="inlineStr">
        <is>
          <t>Mailitem</t>
        </is>
      </c>
      <c r="I227" t="inlineStr">
        <is>
          <t>MI2112207336</t>
        </is>
      </c>
      <c r="J227" t="n">
        <v>28.0</v>
      </c>
      <c r="K227" t="inlineStr">
        <is>
          <t>COMPLETED</t>
        </is>
      </c>
      <c r="L227" t="inlineStr">
        <is>
          <t>MARK_AS_COMPLETED</t>
        </is>
      </c>
      <c r="M227" t="inlineStr">
        <is>
          <t>Queue</t>
        </is>
      </c>
      <c r="N227" t="n">
        <v>2.0</v>
      </c>
      <c r="O227" s="1" t="n">
        <v>44536.81061342593</v>
      </c>
      <c r="P227" s="1" t="n">
        <v>44537.166979166665</v>
      </c>
      <c r="Q227" t="n">
        <v>30125.0</v>
      </c>
      <c r="R227" t="n">
        <v>665.0</v>
      </c>
      <c r="S227" t="b">
        <v>0</v>
      </c>
      <c r="T227" t="inlineStr">
        <is>
          <t>N/A</t>
        </is>
      </c>
      <c r="U227" t="b">
        <v>0</v>
      </c>
      <c r="V227" t="inlineStr">
        <is>
          <t>Amruta Erande</t>
        </is>
      </c>
      <c r="W227" s="1" t="n">
        <v>44537.163819444446</v>
      </c>
      <c r="X227" t="n">
        <v>440.0</v>
      </c>
      <c r="Y227" t="n">
        <v>21.0</v>
      </c>
      <c r="Z227" t="n">
        <v>0.0</v>
      </c>
      <c r="AA227" t="n">
        <v>21.0</v>
      </c>
      <c r="AB227" t="n">
        <v>0.0</v>
      </c>
      <c r="AC227" t="n">
        <v>19.0</v>
      </c>
      <c r="AD227" t="n">
        <v>7.0</v>
      </c>
      <c r="AE227" t="n">
        <v>0.0</v>
      </c>
      <c r="AF227" t="n">
        <v>0.0</v>
      </c>
      <c r="AG227" t="n">
        <v>0.0</v>
      </c>
      <c r="AH227" t="inlineStr">
        <is>
          <t>Saloni Uttekar</t>
        </is>
      </c>
      <c r="AI227" s="1" t="n">
        <v>44537.166979166665</v>
      </c>
      <c r="AJ227" t="n">
        <v>225.0</v>
      </c>
      <c r="AK227" t="n">
        <v>1.0</v>
      </c>
      <c r="AL227" t="n">
        <v>0.0</v>
      </c>
      <c r="AM227" t="n">
        <v>1.0</v>
      </c>
      <c r="AN227" t="n">
        <v>0.0</v>
      </c>
      <c r="AO227" t="n">
        <v>1.0</v>
      </c>
      <c r="AP227" t="n">
        <v>6.0</v>
      </c>
      <c r="AQ227" t="n">
        <v>0.0</v>
      </c>
      <c r="AR227" t="n">
        <v>0.0</v>
      </c>
      <c r="AS227" t="n">
        <v>0.0</v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</row>
    <row r="228">
      <c r="A228" t="inlineStr">
        <is>
          <t>WI211219499</t>
        </is>
      </c>
      <c r="B228" t="inlineStr">
        <is>
          <t>DATA_VALIDATION</t>
        </is>
      </c>
      <c r="C228" t="inlineStr">
        <is>
          <t>201300020007</t>
        </is>
      </c>
      <c r="D228" t="inlineStr">
        <is>
          <t>Folder</t>
        </is>
      </c>
      <c r="E228" s="2">
        <f>HYPERLINK("capsilon://?command=openfolder&amp;siteaddress=FAM.docvelocity-na8.net&amp;folderid=FXC39586C6-2E49-F85B-5E09-B5C57C08A078","FX211280")</f>
        <v>0.0</v>
      </c>
      <c r="F228" t="inlineStr">
        <is>
          <t/>
        </is>
      </c>
      <c r="G228" t="inlineStr">
        <is>
          <t/>
        </is>
      </c>
      <c r="H228" t="inlineStr">
        <is>
          <t>Mailitem</t>
        </is>
      </c>
      <c r="I228" t="inlineStr">
        <is>
          <t>MI2112207345</t>
        </is>
      </c>
      <c r="J228" t="n">
        <v>28.0</v>
      </c>
      <c r="K228" t="inlineStr">
        <is>
          <t>COMPLETED</t>
        </is>
      </c>
      <c r="L228" t="inlineStr">
        <is>
          <t>MARK_AS_COMPLETED</t>
        </is>
      </c>
      <c r="M228" t="inlineStr">
        <is>
          <t>Queue</t>
        </is>
      </c>
      <c r="N228" t="n">
        <v>2.0</v>
      </c>
      <c r="O228" s="1" t="n">
        <v>44536.81082175926</v>
      </c>
      <c r="P228" s="1" t="n">
        <v>44537.165972222225</v>
      </c>
      <c r="Q228" t="n">
        <v>30291.0</v>
      </c>
      <c r="R228" t="n">
        <v>394.0</v>
      </c>
      <c r="S228" t="b">
        <v>0</v>
      </c>
      <c r="T228" t="inlineStr">
        <is>
          <t>N/A</t>
        </is>
      </c>
      <c r="U228" t="b">
        <v>0</v>
      </c>
      <c r="V228" t="inlineStr">
        <is>
          <t>Ujwala Ajabe</t>
        </is>
      </c>
      <c r="W228" s="1" t="n">
        <v>44537.16296296296</v>
      </c>
      <c r="X228" t="n">
        <v>269.0</v>
      </c>
      <c r="Y228" t="n">
        <v>21.0</v>
      </c>
      <c r="Z228" t="n">
        <v>0.0</v>
      </c>
      <c r="AA228" t="n">
        <v>21.0</v>
      </c>
      <c r="AB228" t="n">
        <v>0.0</v>
      </c>
      <c r="AC228" t="n">
        <v>7.0</v>
      </c>
      <c r="AD228" t="n">
        <v>7.0</v>
      </c>
      <c r="AE228" t="n">
        <v>0.0</v>
      </c>
      <c r="AF228" t="n">
        <v>0.0</v>
      </c>
      <c r="AG228" t="n">
        <v>0.0</v>
      </c>
      <c r="AH228" t="inlineStr">
        <is>
          <t>Poonam Patil</t>
        </is>
      </c>
      <c r="AI228" s="1" t="n">
        <v>44537.165972222225</v>
      </c>
      <c r="AJ228" t="n">
        <v>125.0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7.0</v>
      </c>
      <c r="AQ228" t="n">
        <v>0.0</v>
      </c>
      <c r="AR228" t="n">
        <v>0.0</v>
      </c>
      <c r="AS228" t="n">
        <v>0.0</v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</row>
    <row r="229">
      <c r="A229" t="inlineStr">
        <is>
          <t>WI211219501</t>
        </is>
      </c>
      <c r="B229" t="inlineStr">
        <is>
          <t>DATA_VALIDATION</t>
        </is>
      </c>
      <c r="C229" t="inlineStr">
        <is>
          <t>201300020007</t>
        </is>
      </c>
      <c r="D229" t="inlineStr">
        <is>
          <t>Folder</t>
        </is>
      </c>
      <c r="E229" s="2">
        <f>HYPERLINK("capsilon://?command=openfolder&amp;siteaddress=FAM.docvelocity-na8.net&amp;folderid=FXC39586C6-2E49-F85B-5E09-B5C57C08A078","FX211280")</f>
        <v>0.0</v>
      </c>
      <c r="F229" t="inlineStr">
        <is>
          <t/>
        </is>
      </c>
      <c r="G229" t="inlineStr">
        <is>
          <t/>
        </is>
      </c>
      <c r="H229" t="inlineStr">
        <is>
          <t>Mailitem</t>
        </is>
      </c>
      <c r="I229" t="inlineStr">
        <is>
          <t>MI2112207354</t>
        </is>
      </c>
      <c r="J229" t="n">
        <v>28.0</v>
      </c>
      <c r="K229" t="inlineStr">
        <is>
          <t>COMPLETED</t>
        </is>
      </c>
      <c r="L229" t="inlineStr">
        <is>
          <t>MARK_AS_COMPLETED</t>
        </is>
      </c>
      <c r="M229" t="inlineStr">
        <is>
          <t>Queue</t>
        </is>
      </c>
      <c r="N229" t="n">
        <v>2.0</v>
      </c>
      <c r="O229" s="1" t="n">
        <v>44536.811006944445</v>
      </c>
      <c r="P229" s="1" t="n">
        <v>44537.17018518518</v>
      </c>
      <c r="Q229" t="n">
        <v>30436.0</v>
      </c>
      <c r="R229" t="n">
        <v>597.0</v>
      </c>
      <c r="S229" t="b">
        <v>0</v>
      </c>
      <c r="T229" t="inlineStr">
        <is>
          <t>N/A</t>
        </is>
      </c>
      <c r="U229" t="b">
        <v>0</v>
      </c>
      <c r="V229" t="inlineStr">
        <is>
          <t>Ujwala Ajabe</t>
        </is>
      </c>
      <c r="W229" s="1" t="n">
        <v>44537.16637731482</v>
      </c>
      <c r="X229" t="n">
        <v>295.0</v>
      </c>
      <c r="Y229" t="n">
        <v>21.0</v>
      </c>
      <c r="Z229" t="n">
        <v>0.0</v>
      </c>
      <c r="AA229" t="n">
        <v>21.0</v>
      </c>
      <c r="AB229" t="n">
        <v>0.0</v>
      </c>
      <c r="AC229" t="n">
        <v>5.0</v>
      </c>
      <c r="AD229" t="n">
        <v>7.0</v>
      </c>
      <c r="AE229" t="n">
        <v>0.0</v>
      </c>
      <c r="AF229" t="n">
        <v>0.0</v>
      </c>
      <c r="AG229" t="n">
        <v>0.0</v>
      </c>
      <c r="AH229" t="inlineStr">
        <is>
          <t>Rohit Mawal</t>
        </is>
      </c>
      <c r="AI229" s="1" t="n">
        <v>44537.17018518518</v>
      </c>
      <c r="AJ229" t="n">
        <v>289.0</v>
      </c>
      <c r="AK229" t="n">
        <v>1.0</v>
      </c>
      <c r="AL229" t="n">
        <v>0.0</v>
      </c>
      <c r="AM229" t="n">
        <v>1.0</v>
      </c>
      <c r="AN229" t="n">
        <v>0.0</v>
      </c>
      <c r="AO229" t="n">
        <v>1.0</v>
      </c>
      <c r="AP229" t="n">
        <v>6.0</v>
      </c>
      <c r="AQ229" t="n">
        <v>0.0</v>
      </c>
      <c r="AR229" t="n">
        <v>0.0</v>
      </c>
      <c r="AS229" t="n">
        <v>0.0</v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</row>
    <row r="230">
      <c r="A230" t="inlineStr">
        <is>
          <t>WI211219503</t>
        </is>
      </c>
      <c r="B230" t="inlineStr">
        <is>
          <t>DATA_VALIDATION</t>
        </is>
      </c>
      <c r="C230" t="inlineStr">
        <is>
          <t>201300020007</t>
        </is>
      </c>
      <c r="D230" t="inlineStr">
        <is>
          <t>Folder</t>
        </is>
      </c>
      <c r="E230" s="2">
        <f>HYPERLINK("capsilon://?command=openfolder&amp;siteaddress=FAM.docvelocity-na8.net&amp;folderid=FXC39586C6-2E49-F85B-5E09-B5C57C08A078","FX211280")</f>
        <v>0.0</v>
      </c>
      <c r="F230" t="inlineStr">
        <is>
          <t/>
        </is>
      </c>
      <c r="G230" t="inlineStr">
        <is>
          <t/>
        </is>
      </c>
      <c r="H230" t="inlineStr">
        <is>
          <t>Mailitem</t>
        </is>
      </c>
      <c r="I230" t="inlineStr">
        <is>
          <t>MI2112207367</t>
        </is>
      </c>
      <c r="J230" t="n">
        <v>28.0</v>
      </c>
      <c r="K230" t="inlineStr">
        <is>
          <t>COMPLETED</t>
        </is>
      </c>
      <c r="L230" t="inlineStr">
        <is>
          <t>MARK_AS_COMPLETED</t>
        </is>
      </c>
      <c r="M230" t="inlineStr">
        <is>
          <t>Queue</t>
        </is>
      </c>
      <c r="N230" t="n">
        <v>2.0</v>
      </c>
      <c r="O230" s="1" t="n">
        <v>44536.81107638889</v>
      </c>
      <c r="P230" s="1" t="n">
        <v>44537.187268518515</v>
      </c>
      <c r="Q230" t="n">
        <v>30559.0</v>
      </c>
      <c r="R230" t="n">
        <v>1944.0</v>
      </c>
      <c r="S230" t="b">
        <v>0</v>
      </c>
      <c r="T230" t="inlineStr">
        <is>
          <t>N/A</t>
        </is>
      </c>
      <c r="U230" t="b">
        <v>0</v>
      </c>
      <c r="V230" t="inlineStr">
        <is>
          <t>Amruta Erande</t>
        </is>
      </c>
      <c r="W230" s="1" t="n">
        <v>44537.17217592592</v>
      </c>
      <c r="X230" t="n">
        <v>719.0</v>
      </c>
      <c r="Y230" t="n">
        <v>21.0</v>
      </c>
      <c r="Z230" t="n">
        <v>0.0</v>
      </c>
      <c r="AA230" t="n">
        <v>21.0</v>
      </c>
      <c r="AB230" t="n">
        <v>0.0</v>
      </c>
      <c r="AC230" t="n">
        <v>18.0</v>
      </c>
      <c r="AD230" t="n">
        <v>7.0</v>
      </c>
      <c r="AE230" t="n">
        <v>0.0</v>
      </c>
      <c r="AF230" t="n">
        <v>0.0</v>
      </c>
      <c r="AG230" t="n">
        <v>0.0</v>
      </c>
      <c r="AH230" t="inlineStr">
        <is>
          <t>Poonam Patil</t>
        </is>
      </c>
      <c r="AI230" s="1" t="n">
        <v>44537.187268518515</v>
      </c>
      <c r="AJ230" t="n">
        <v>838.0</v>
      </c>
      <c r="AK230" t="n">
        <v>3.0</v>
      </c>
      <c r="AL230" t="n">
        <v>0.0</v>
      </c>
      <c r="AM230" t="n">
        <v>3.0</v>
      </c>
      <c r="AN230" t="n">
        <v>0.0</v>
      </c>
      <c r="AO230" t="n">
        <v>2.0</v>
      </c>
      <c r="AP230" t="n">
        <v>4.0</v>
      </c>
      <c r="AQ230" t="n">
        <v>0.0</v>
      </c>
      <c r="AR230" t="n">
        <v>0.0</v>
      </c>
      <c r="AS230" t="n">
        <v>0.0</v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</row>
    <row r="231">
      <c r="A231" t="inlineStr">
        <is>
          <t>WI211219507</t>
        </is>
      </c>
      <c r="B231" t="inlineStr">
        <is>
          <t>DATA_VALIDATION</t>
        </is>
      </c>
      <c r="C231" t="inlineStr">
        <is>
          <t>201300020007</t>
        </is>
      </c>
      <c r="D231" t="inlineStr">
        <is>
          <t>Folder</t>
        </is>
      </c>
      <c r="E231" s="2">
        <f>HYPERLINK("capsilon://?command=openfolder&amp;siteaddress=FAM.docvelocity-na8.net&amp;folderid=FXC39586C6-2E49-F85B-5E09-B5C57C08A078","FX211280")</f>
        <v>0.0</v>
      </c>
      <c r="F231" t="inlineStr">
        <is>
          <t/>
        </is>
      </c>
      <c r="G231" t="inlineStr">
        <is>
          <t/>
        </is>
      </c>
      <c r="H231" t="inlineStr">
        <is>
          <t>Mailitem</t>
        </is>
      </c>
      <c r="I231" t="inlineStr">
        <is>
          <t>MI2112207382</t>
        </is>
      </c>
      <c r="J231" t="n">
        <v>28.0</v>
      </c>
      <c r="K231" t="inlineStr">
        <is>
          <t>COMPLETED</t>
        </is>
      </c>
      <c r="L231" t="inlineStr">
        <is>
          <t>MARK_AS_COMPLETED</t>
        </is>
      </c>
      <c r="M231" t="inlineStr">
        <is>
          <t>Queue</t>
        </is>
      </c>
      <c r="N231" t="n">
        <v>2.0</v>
      </c>
      <c r="O231" s="1" t="n">
        <v>44536.81135416667</v>
      </c>
      <c r="P231" s="1" t="n">
        <v>44537.182337962964</v>
      </c>
      <c r="Q231" t="n">
        <v>31287.0</v>
      </c>
      <c r="R231" t="n">
        <v>766.0</v>
      </c>
      <c r="S231" t="b">
        <v>0</v>
      </c>
      <c r="T231" t="inlineStr">
        <is>
          <t>N/A</t>
        </is>
      </c>
      <c r="U231" t="b">
        <v>0</v>
      </c>
      <c r="V231" t="inlineStr">
        <is>
          <t>Supriya Khape</t>
        </is>
      </c>
      <c r="W231" s="1" t="n">
        <v>44537.17047453704</v>
      </c>
      <c r="X231" t="n">
        <v>456.0</v>
      </c>
      <c r="Y231" t="n">
        <v>21.0</v>
      </c>
      <c r="Z231" t="n">
        <v>0.0</v>
      </c>
      <c r="AA231" t="n">
        <v>21.0</v>
      </c>
      <c r="AB231" t="n">
        <v>0.0</v>
      </c>
      <c r="AC231" t="n">
        <v>18.0</v>
      </c>
      <c r="AD231" t="n">
        <v>7.0</v>
      </c>
      <c r="AE231" t="n">
        <v>0.0</v>
      </c>
      <c r="AF231" t="n">
        <v>0.0</v>
      </c>
      <c r="AG231" t="n">
        <v>0.0</v>
      </c>
      <c r="AH231" t="inlineStr">
        <is>
          <t>Rohit Mawal</t>
        </is>
      </c>
      <c r="AI231" s="1" t="n">
        <v>44537.182337962964</v>
      </c>
      <c r="AJ231" t="n">
        <v>297.0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7.0</v>
      </c>
      <c r="AQ231" t="n">
        <v>0.0</v>
      </c>
      <c r="AR231" t="n">
        <v>0.0</v>
      </c>
      <c r="AS231" t="n">
        <v>0.0</v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</row>
    <row r="232">
      <c r="A232" t="inlineStr">
        <is>
          <t>WI211219513</t>
        </is>
      </c>
      <c r="B232" t="inlineStr">
        <is>
          <t>DATA_VALIDATION</t>
        </is>
      </c>
      <c r="C232" t="inlineStr">
        <is>
          <t>201300020007</t>
        </is>
      </c>
      <c r="D232" t="inlineStr">
        <is>
          <t>Folder</t>
        </is>
      </c>
      <c r="E232" s="2">
        <f>HYPERLINK("capsilon://?command=openfolder&amp;siteaddress=FAM.docvelocity-na8.net&amp;folderid=FXC39586C6-2E49-F85B-5E09-B5C57C08A078","FX211280")</f>
        <v>0.0</v>
      </c>
      <c r="F232" t="inlineStr">
        <is>
          <t/>
        </is>
      </c>
      <c r="G232" t="inlineStr">
        <is>
          <t/>
        </is>
      </c>
      <c r="H232" t="inlineStr">
        <is>
          <t>Mailitem</t>
        </is>
      </c>
      <c r="I232" t="inlineStr">
        <is>
          <t>MI2112207451</t>
        </is>
      </c>
      <c r="J232" t="n">
        <v>59.0</v>
      </c>
      <c r="K232" t="inlineStr">
        <is>
          <t>COMPLETED</t>
        </is>
      </c>
      <c r="L232" t="inlineStr">
        <is>
          <t>MARK_AS_COMPLETED</t>
        </is>
      </c>
      <c r="M232" t="inlineStr">
        <is>
          <t>Queue</t>
        </is>
      </c>
      <c r="N232" t="n">
        <v>2.0</v>
      </c>
      <c r="O232" s="1" t="n">
        <v>44536.812743055554</v>
      </c>
      <c r="P232" s="1" t="n">
        <v>44537.17298611111</v>
      </c>
      <c r="Q232" t="n">
        <v>30726.0</v>
      </c>
      <c r="R232" t="n">
        <v>399.0</v>
      </c>
      <c r="S232" t="b">
        <v>0</v>
      </c>
      <c r="T232" t="inlineStr">
        <is>
          <t>N/A</t>
        </is>
      </c>
      <c r="U232" t="b">
        <v>0</v>
      </c>
      <c r="V232" t="inlineStr">
        <is>
          <t>Ujwala Ajabe</t>
        </is>
      </c>
      <c r="W232" s="1" t="n">
        <v>44537.168217592596</v>
      </c>
      <c r="X232" t="n">
        <v>158.0</v>
      </c>
      <c r="Y232" t="n">
        <v>48.0</v>
      </c>
      <c r="Z232" t="n">
        <v>0.0</v>
      </c>
      <c r="AA232" t="n">
        <v>48.0</v>
      </c>
      <c r="AB232" t="n">
        <v>0.0</v>
      </c>
      <c r="AC232" t="n">
        <v>11.0</v>
      </c>
      <c r="AD232" t="n">
        <v>11.0</v>
      </c>
      <c r="AE232" t="n">
        <v>0.0</v>
      </c>
      <c r="AF232" t="n">
        <v>0.0</v>
      </c>
      <c r="AG232" t="n">
        <v>0.0</v>
      </c>
      <c r="AH232" t="inlineStr">
        <is>
          <t>Rohit Mawal</t>
        </is>
      </c>
      <c r="AI232" s="1" t="n">
        <v>44537.17298611111</v>
      </c>
      <c r="AJ232" t="n">
        <v>241.0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11.0</v>
      </c>
      <c r="AQ232" t="n">
        <v>0.0</v>
      </c>
      <c r="AR232" t="n">
        <v>0.0</v>
      </c>
      <c r="AS232" t="n">
        <v>0.0</v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</row>
    <row r="233">
      <c r="A233" t="inlineStr">
        <is>
          <t>WI211219514</t>
        </is>
      </c>
      <c r="B233" t="inlineStr">
        <is>
          <t>DATA_VALIDATION</t>
        </is>
      </c>
      <c r="C233" t="inlineStr">
        <is>
          <t>201300020007</t>
        </is>
      </c>
      <c r="D233" t="inlineStr">
        <is>
          <t>Folder</t>
        </is>
      </c>
      <c r="E233" s="2">
        <f>HYPERLINK("capsilon://?command=openfolder&amp;siteaddress=FAM.docvelocity-na8.net&amp;folderid=FXC39586C6-2E49-F85B-5E09-B5C57C08A078","FX211280")</f>
        <v>0.0</v>
      </c>
      <c r="F233" t="inlineStr">
        <is>
          <t/>
        </is>
      </c>
      <c r="G233" t="inlineStr">
        <is>
          <t/>
        </is>
      </c>
      <c r="H233" t="inlineStr">
        <is>
          <t>Mailitem</t>
        </is>
      </c>
      <c r="I233" t="inlineStr">
        <is>
          <t>MI2112207457</t>
        </is>
      </c>
      <c r="J233" t="n">
        <v>32.0</v>
      </c>
      <c r="K233" t="inlineStr">
        <is>
          <t>COMPLETED</t>
        </is>
      </c>
      <c r="L233" t="inlineStr">
        <is>
          <t>MARK_AS_COMPLETED</t>
        </is>
      </c>
      <c r="M233" t="inlineStr">
        <is>
          <t>Queue</t>
        </is>
      </c>
      <c r="N233" t="n">
        <v>2.0</v>
      </c>
      <c r="O233" s="1" t="n">
        <v>44536.81275462963</v>
      </c>
      <c r="P233" s="1" t="n">
        <v>44537.18690972222</v>
      </c>
      <c r="Q233" t="n">
        <v>31075.0</v>
      </c>
      <c r="R233" t="n">
        <v>1252.0</v>
      </c>
      <c r="S233" t="b">
        <v>0</v>
      </c>
      <c r="T233" t="inlineStr">
        <is>
          <t>N/A</t>
        </is>
      </c>
      <c r="U233" t="b">
        <v>0</v>
      </c>
      <c r="V233" t="inlineStr">
        <is>
          <t>Archana Bhujbal</t>
        </is>
      </c>
      <c r="W233" s="1" t="n">
        <v>44537.17579861111</v>
      </c>
      <c r="X233" t="n">
        <v>726.0</v>
      </c>
      <c r="Y233" t="n">
        <v>48.0</v>
      </c>
      <c r="Z233" t="n">
        <v>0.0</v>
      </c>
      <c r="AA233" t="n">
        <v>48.0</v>
      </c>
      <c r="AB233" t="n">
        <v>0.0</v>
      </c>
      <c r="AC233" t="n">
        <v>36.0</v>
      </c>
      <c r="AD233" t="n">
        <v>-16.0</v>
      </c>
      <c r="AE233" t="n">
        <v>0.0</v>
      </c>
      <c r="AF233" t="n">
        <v>0.0</v>
      </c>
      <c r="AG233" t="n">
        <v>0.0</v>
      </c>
      <c r="AH233" t="inlineStr">
        <is>
          <t>Saloni Uttekar</t>
        </is>
      </c>
      <c r="AI233" s="1" t="n">
        <v>44537.18690972222</v>
      </c>
      <c r="AJ233" t="n">
        <v>526.0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-16.0</v>
      </c>
      <c r="AQ233" t="n">
        <v>0.0</v>
      </c>
      <c r="AR233" t="n">
        <v>0.0</v>
      </c>
      <c r="AS233" t="n">
        <v>0.0</v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</row>
    <row r="234">
      <c r="A234" t="inlineStr">
        <is>
          <t>WI211219520</t>
        </is>
      </c>
      <c r="B234" t="inlineStr">
        <is>
          <t>DATA_VALIDATION</t>
        </is>
      </c>
      <c r="C234" t="inlineStr">
        <is>
          <t>201300020007</t>
        </is>
      </c>
      <c r="D234" t="inlineStr">
        <is>
          <t>Folder</t>
        </is>
      </c>
      <c r="E234" s="2">
        <f>HYPERLINK("capsilon://?command=openfolder&amp;siteaddress=FAM.docvelocity-na8.net&amp;folderid=FXC39586C6-2E49-F85B-5E09-B5C57C08A078","FX211280")</f>
        <v>0.0</v>
      </c>
      <c r="F234" t="inlineStr">
        <is>
          <t/>
        </is>
      </c>
      <c r="G234" t="inlineStr">
        <is>
          <t/>
        </is>
      </c>
      <c r="H234" t="inlineStr">
        <is>
          <t>Mailitem</t>
        </is>
      </c>
      <c r="I234" t="inlineStr">
        <is>
          <t>MI2112207472</t>
        </is>
      </c>
      <c r="J234" t="n">
        <v>32.0</v>
      </c>
      <c r="K234" t="inlineStr">
        <is>
          <t>COMPLETED</t>
        </is>
      </c>
      <c r="L234" t="inlineStr">
        <is>
          <t>MARK_AS_COMPLETED</t>
        </is>
      </c>
      <c r="M234" t="inlineStr">
        <is>
          <t>Queue</t>
        </is>
      </c>
      <c r="N234" t="n">
        <v>2.0</v>
      </c>
      <c r="O234" s="1" t="n">
        <v>44536.813263888886</v>
      </c>
      <c r="P234" s="1" t="n">
        <v>44537.18813657408</v>
      </c>
      <c r="Q234" t="n">
        <v>31241.0</v>
      </c>
      <c r="R234" t="n">
        <v>1148.0</v>
      </c>
      <c r="S234" t="b">
        <v>0</v>
      </c>
      <c r="T234" t="inlineStr">
        <is>
          <t>N/A</t>
        </is>
      </c>
      <c r="U234" t="b">
        <v>0</v>
      </c>
      <c r="V234" t="inlineStr">
        <is>
          <t>Ujwala Ajabe</t>
        </is>
      </c>
      <c r="W234" s="1" t="n">
        <v>44537.175729166665</v>
      </c>
      <c r="X234" t="n">
        <v>648.0</v>
      </c>
      <c r="Y234" t="n">
        <v>35.0</v>
      </c>
      <c r="Z234" t="n">
        <v>0.0</v>
      </c>
      <c r="AA234" t="n">
        <v>35.0</v>
      </c>
      <c r="AB234" t="n">
        <v>0.0</v>
      </c>
      <c r="AC234" t="n">
        <v>31.0</v>
      </c>
      <c r="AD234" t="n">
        <v>-3.0</v>
      </c>
      <c r="AE234" t="n">
        <v>0.0</v>
      </c>
      <c r="AF234" t="n">
        <v>0.0</v>
      </c>
      <c r="AG234" t="n">
        <v>0.0</v>
      </c>
      <c r="AH234" t="inlineStr">
        <is>
          <t>Rohit Mawal</t>
        </is>
      </c>
      <c r="AI234" s="1" t="n">
        <v>44537.18813657408</v>
      </c>
      <c r="AJ234" t="n">
        <v>500.0</v>
      </c>
      <c r="AK234" t="n">
        <v>2.0</v>
      </c>
      <c r="AL234" t="n">
        <v>0.0</v>
      </c>
      <c r="AM234" t="n">
        <v>2.0</v>
      </c>
      <c r="AN234" t="n">
        <v>0.0</v>
      </c>
      <c r="AO234" t="n">
        <v>2.0</v>
      </c>
      <c r="AP234" t="n">
        <v>-5.0</v>
      </c>
      <c r="AQ234" t="n">
        <v>0.0</v>
      </c>
      <c r="AR234" t="n">
        <v>0.0</v>
      </c>
      <c r="AS234" t="n">
        <v>0.0</v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</row>
    <row r="235">
      <c r="A235" t="inlineStr">
        <is>
          <t>WI211219531</t>
        </is>
      </c>
      <c r="B235" t="inlineStr">
        <is>
          <t>DATA_VALIDATION</t>
        </is>
      </c>
      <c r="C235" t="inlineStr">
        <is>
          <t>201300020007</t>
        </is>
      </c>
      <c r="D235" t="inlineStr">
        <is>
          <t>Folder</t>
        </is>
      </c>
      <c r="E235" s="2">
        <f>HYPERLINK("capsilon://?command=openfolder&amp;siteaddress=FAM.docvelocity-na8.net&amp;folderid=FXC39586C6-2E49-F85B-5E09-B5C57C08A078","FX211280")</f>
        <v>0.0</v>
      </c>
      <c r="F235" t="inlineStr">
        <is>
          <t/>
        </is>
      </c>
      <c r="G235" t="inlineStr">
        <is>
          <t/>
        </is>
      </c>
      <c r="H235" t="inlineStr">
        <is>
          <t>Mailitem</t>
        </is>
      </c>
      <c r="I235" t="inlineStr">
        <is>
          <t>MI2112207519</t>
        </is>
      </c>
      <c r="J235" t="n">
        <v>32.0</v>
      </c>
      <c r="K235" t="inlineStr">
        <is>
          <t>COMPLETED</t>
        </is>
      </c>
      <c r="L235" t="inlineStr">
        <is>
          <t>MARK_AS_COMPLETED</t>
        </is>
      </c>
      <c r="M235" t="inlineStr">
        <is>
          <t>Queue</t>
        </is>
      </c>
      <c r="N235" t="n">
        <v>2.0</v>
      </c>
      <c r="O235" s="1" t="n">
        <v>44536.81376157407</v>
      </c>
      <c r="P235" s="1" t="n">
        <v>44537.18844907408</v>
      </c>
      <c r="Q235" t="n">
        <v>32130.0</v>
      </c>
      <c r="R235" t="n">
        <v>243.0</v>
      </c>
      <c r="S235" t="b">
        <v>0</v>
      </c>
      <c r="T235" t="inlineStr">
        <is>
          <t>N/A</t>
        </is>
      </c>
      <c r="U235" t="b">
        <v>0</v>
      </c>
      <c r="V235" t="inlineStr">
        <is>
          <t>Supriya Khape</t>
        </is>
      </c>
      <c r="W235" s="1" t="n">
        <v>44537.17177083333</v>
      </c>
      <c r="X235" t="n">
        <v>111.0</v>
      </c>
      <c r="Y235" t="n">
        <v>0.0</v>
      </c>
      <c r="Z235" t="n">
        <v>0.0</v>
      </c>
      <c r="AA235" t="n">
        <v>0.0</v>
      </c>
      <c r="AB235" t="n">
        <v>27.0</v>
      </c>
      <c r="AC235" t="n">
        <v>0.0</v>
      </c>
      <c r="AD235" t="n">
        <v>32.0</v>
      </c>
      <c r="AE235" t="n">
        <v>0.0</v>
      </c>
      <c r="AF235" t="n">
        <v>0.0</v>
      </c>
      <c r="AG235" t="n">
        <v>0.0</v>
      </c>
      <c r="AH235" t="inlineStr">
        <is>
          <t>Saloni Uttekar</t>
        </is>
      </c>
      <c r="AI235" s="1" t="n">
        <v>44537.18844907408</v>
      </c>
      <c r="AJ235" t="n">
        <v>132.0</v>
      </c>
      <c r="AK235" t="n">
        <v>0.0</v>
      </c>
      <c r="AL235" t="n">
        <v>0.0</v>
      </c>
      <c r="AM235" t="n">
        <v>0.0</v>
      </c>
      <c r="AN235" t="n">
        <v>27.0</v>
      </c>
      <c r="AO235" t="n">
        <v>0.0</v>
      </c>
      <c r="AP235" t="n">
        <v>32.0</v>
      </c>
      <c r="AQ235" t="n">
        <v>0.0</v>
      </c>
      <c r="AR235" t="n">
        <v>0.0</v>
      </c>
      <c r="AS235" t="n">
        <v>0.0</v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</row>
    <row r="236">
      <c r="A236" t="inlineStr">
        <is>
          <t>WI211219532</t>
        </is>
      </c>
      <c r="B236" t="inlineStr">
        <is>
          <t>DATA_VALIDATION</t>
        </is>
      </c>
      <c r="C236" t="inlineStr">
        <is>
          <t>201300020007</t>
        </is>
      </c>
      <c r="D236" t="inlineStr">
        <is>
          <t>Folder</t>
        </is>
      </c>
      <c r="E236" s="2">
        <f>HYPERLINK("capsilon://?command=openfolder&amp;siteaddress=FAM.docvelocity-na8.net&amp;folderid=FXC39586C6-2E49-F85B-5E09-B5C57C08A078","FX211280")</f>
        <v>0.0</v>
      </c>
      <c r="F236" t="inlineStr">
        <is>
          <t/>
        </is>
      </c>
      <c r="G236" t="inlineStr">
        <is>
          <t/>
        </is>
      </c>
      <c r="H236" t="inlineStr">
        <is>
          <t>Mailitem</t>
        </is>
      </c>
      <c r="I236" t="inlineStr">
        <is>
          <t>MI2112207510</t>
        </is>
      </c>
      <c r="J236" t="n">
        <v>32.0</v>
      </c>
      <c r="K236" t="inlineStr">
        <is>
          <t>COMPLETED</t>
        </is>
      </c>
      <c r="L236" t="inlineStr">
        <is>
          <t>MARK_AS_COMPLETED</t>
        </is>
      </c>
      <c r="M236" t="inlineStr">
        <is>
          <t>Queue</t>
        </is>
      </c>
      <c r="N236" t="n">
        <v>2.0</v>
      </c>
      <c r="O236" s="1" t="n">
        <v>44536.813796296294</v>
      </c>
      <c r="P236" s="1" t="n">
        <v>44537.190104166664</v>
      </c>
      <c r="Q236" t="n">
        <v>31501.0</v>
      </c>
      <c r="R236" t="n">
        <v>1012.0</v>
      </c>
      <c r="S236" t="b">
        <v>0</v>
      </c>
      <c r="T236" t="inlineStr">
        <is>
          <t>N/A</t>
        </is>
      </c>
      <c r="U236" t="b">
        <v>0</v>
      </c>
      <c r="V236" t="inlineStr">
        <is>
          <t>Supriya Khape</t>
        </is>
      </c>
      <c r="W236" s="1" t="n">
        <v>44537.18067129629</v>
      </c>
      <c r="X236" t="n">
        <v>768.0</v>
      </c>
      <c r="Y236" t="n">
        <v>48.0</v>
      </c>
      <c r="Z236" t="n">
        <v>0.0</v>
      </c>
      <c r="AA236" t="n">
        <v>48.0</v>
      </c>
      <c r="AB236" t="n">
        <v>0.0</v>
      </c>
      <c r="AC236" t="n">
        <v>33.0</v>
      </c>
      <c r="AD236" t="n">
        <v>-16.0</v>
      </c>
      <c r="AE236" t="n">
        <v>0.0</v>
      </c>
      <c r="AF236" t="n">
        <v>0.0</v>
      </c>
      <c r="AG236" t="n">
        <v>0.0</v>
      </c>
      <c r="AH236" t="inlineStr">
        <is>
          <t>Poonam Patil</t>
        </is>
      </c>
      <c r="AI236" s="1" t="n">
        <v>44537.190104166664</v>
      </c>
      <c r="AJ236" t="n">
        <v>244.0</v>
      </c>
      <c r="AK236" t="n">
        <v>3.0</v>
      </c>
      <c r="AL236" t="n">
        <v>0.0</v>
      </c>
      <c r="AM236" t="n">
        <v>3.0</v>
      </c>
      <c r="AN236" t="n">
        <v>0.0</v>
      </c>
      <c r="AO236" t="n">
        <v>2.0</v>
      </c>
      <c r="AP236" t="n">
        <v>-19.0</v>
      </c>
      <c r="AQ236" t="n">
        <v>0.0</v>
      </c>
      <c r="AR236" t="n">
        <v>0.0</v>
      </c>
      <c r="AS236" t="n">
        <v>0.0</v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</row>
    <row r="237">
      <c r="A237" t="inlineStr">
        <is>
          <t>WI211219537</t>
        </is>
      </c>
      <c r="B237" t="inlineStr">
        <is>
          <t>DATA_VALIDATION</t>
        </is>
      </c>
      <c r="C237" t="inlineStr">
        <is>
          <t>201300020007</t>
        </is>
      </c>
      <c r="D237" t="inlineStr">
        <is>
          <t>Folder</t>
        </is>
      </c>
      <c r="E237" s="2">
        <f>HYPERLINK("capsilon://?command=openfolder&amp;siteaddress=FAM.docvelocity-na8.net&amp;folderid=FXC39586C6-2E49-F85B-5E09-B5C57C08A078","FX211280")</f>
        <v>0.0</v>
      </c>
      <c r="F237" t="inlineStr">
        <is>
          <t/>
        </is>
      </c>
      <c r="G237" t="inlineStr">
        <is>
          <t/>
        </is>
      </c>
      <c r="H237" t="inlineStr">
        <is>
          <t>Mailitem</t>
        </is>
      </c>
      <c r="I237" t="inlineStr">
        <is>
          <t>MI2112207571</t>
        </is>
      </c>
      <c r="J237" t="n">
        <v>32.0</v>
      </c>
      <c r="K237" t="inlineStr">
        <is>
          <t>COMPLETED</t>
        </is>
      </c>
      <c r="L237" t="inlineStr">
        <is>
          <t>MARK_AS_COMPLETED</t>
        </is>
      </c>
      <c r="M237" t="inlineStr">
        <is>
          <t>Queue</t>
        </is>
      </c>
      <c r="N237" t="n">
        <v>2.0</v>
      </c>
      <c r="O237" s="1" t="n">
        <v>44536.814375</v>
      </c>
      <c r="P237" s="1" t="n">
        <v>44537.19293981481</v>
      </c>
      <c r="Q237" t="n">
        <v>31835.0</v>
      </c>
      <c r="R237" t="n">
        <v>873.0</v>
      </c>
      <c r="S237" t="b">
        <v>0</v>
      </c>
      <c r="T237" t="inlineStr">
        <is>
          <t>N/A</t>
        </is>
      </c>
      <c r="U237" t="b">
        <v>0</v>
      </c>
      <c r="V237" t="inlineStr">
        <is>
          <t>Archana Bhujbal</t>
        </is>
      </c>
      <c r="W237" s="1" t="n">
        <v>44537.18221064815</v>
      </c>
      <c r="X237" t="n">
        <v>435.0</v>
      </c>
      <c r="Y237" t="n">
        <v>48.0</v>
      </c>
      <c r="Z237" t="n">
        <v>0.0</v>
      </c>
      <c r="AA237" t="n">
        <v>48.0</v>
      </c>
      <c r="AB237" t="n">
        <v>0.0</v>
      </c>
      <c r="AC237" t="n">
        <v>35.0</v>
      </c>
      <c r="AD237" t="n">
        <v>-16.0</v>
      </c>
      <c r="AE237" t="n">
        <v>0.0</v>
      </c>
      <c r="AF237" t="n">
        <v>0.0</v>
      </c>
      <c r="AG237" t="n">
        <v>0.0</v>
      </c>
      <c r="AH237" t="inlineStr">
        <is>
          <t>Rohit Mawal</t>
        </is>
      </c>
      <c r="AI237" s="1" t="n">
        <v>44537.19293981481</v>
      </c>
      <c r="AJ237" t="n">
        <v>414.0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-16.0</v>
      </c>
      <c r="AQ237" t="n">
        <v>0.0</v>
      </c>
      <c r="AR237" t="n">
        <v>0.0</v>
      </c>
      <c r="AS237" t="n">
        <v>0.0</v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N/A</t>
        </is>
      </c>
      <c r="BA237" t="inlineStr">
        <is>
          <t>N/A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</row>
    <row r="238">
      <c r="A238" t="inlineStr">
        <is>
          <t>WI211219542</t>
        </is>
      </c>
      <c r="B238" t="inlineStr">
        <is>
          <t>DATA_VALIDATION</t>
        </is>
      </c>
      <c r="C238" t="inlineStr">
        <is>
          <t>201300020007</t>
        </is>
      </c>
      <c r="D238" t="inlineStr">
        <is>
          <t>Folder</t>
        </is>
      </c>
      <c r="E238" s="2">
        <f>HYPERLINK("capsilon://?command=openfolder&amp;siteaddress=FAM.docvelocity-na8.net&amp;folderid=FXC39586C6-2E49-F85B-5E09-B5C57C08A078","FX211280")</f>
        <v>0.0</v>
      </c>
      <c r="F238" t="inlineStr">
        <is>
          <t/>
        </is>
      </c>
      <c r="G238" t="inlineStr">
        <is>
          <t/>
        </is>
      </c>
      <c r="H238" t="inlineStr">
        <is>
          <t>Mailitem</t>
        </is>
      </c>
      <c r="I238" t="inlineStr">
        <is>
          <t>MI2112207542</t>
        </is>
      </c>
      <c r="J238" t="n">
        <v>28.0</v>
      </c>
      <c r="K238" t="inlineStr">
        <is>
          <t>COMPLETED</t>
        </is>
      </c>
      <c r="L238" t="inlineStr">
        <is>
          <t>MARK_AS_COMPLETED</t>
        </is>
      </c>
      <c r="M238" t="inlineStr">
        <is>
          <t>Queue</t>
        </is>
      </c>
      <c r="N238" t="n">
        <v>2.0</v>
      </c>
      <c r="O238" s="1" t="n">
        <v>44536.81505787037</v>
      </c>
      <c r="P238" s="1" t="n">
        <v>44537.19520833333</v>
      </c>
      <c r="Q238" t="n">
        <v>31562.0</v>
      </c>
      <c r="R238" t="n">
        <v>1283.0</v>
      </c>
      <c r="S238" t="b">
        <v>0</v>
      </c>
      <c r="T238" t="inlineStr">
        <is>
          <t>N/A</t>
        </is>
      </c>
      <c r="U238" t="b">
        <v>0</v>
      </c>
      <c r="V238" t="inlineStr">
        <is>
          <t>Supriya Khape</t>
        </is>
      </c>
      <c r="W238" s="1" t="n">
        <v>44537.18744212963</v>
      </c>
      <c r="X238" t="n">
        <v>700.0</v>
      </c>
      <c r="Y238" t="n">
        <v>22.0</v>
      </c>
      <c r="Z238" t="n">
        <v>0.0</v>
      </c>
      <c r="AA238" t="n">
        <v>22.0</v>
      </c>
      <c r="AB238" t="n">
        <v>0.0</v>
      </c>
      <c r="AC238" t="n">
        <v>10.0</v>
      </c>
      <c r="AD238" t="n">
        <v>6.0</v>
      </c>
      <c r="AE238" t="n">
        <v>0.0</v>
      </c>
      <c r="AF238" t="n">
        <v>0.0</v>
      </c>
      <c r="AG238" t="n">
        <v>0.0</v>
      </c>
      <c r="AH238" t="inlineStr">
        <is>
          <t>Saloni Uttekar</t>
        </is>
      </c>
      <c r="AI238" s="1" t="n">
        <v>44537.19520833333</v>
      </c>
      <c r="AJ238" t="n">
        <v>583.0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6.0</v>
      </c>
      <c r="AQ238" t="n">
        <v>0.0</v>
      </c>
      <c r="AR238" t="n">
        <v>0.0</v>
      </c>
      <c r="AS238" t="n">
        <v>0.0</v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</row>
    <row r="239">
      <c r="A239" t="inlineStr">
        <is>
          <t>WI211219544</t>
        </is>
      </c>
      <c r="B239" t="inlineStr">
        <is>
          <t>DATA_VALIDATION</t>
        </is>
      </c>
      <c r="C239" t="inlineStr">
        <is>
          <t>201300020007</t>
        </is>
      </c>
      <c r="D239" t="inlineStr">
        <is>
          <t>Folder</t>
        </is>
      </c>
      <c r="E239" s="2">
        <f>HYPERLINK("capsilon://?command=openfolder&amp;siteaddress=FAM.docvelocity-na8.net&amp;folderid=FXC39586C6-2E49-F85B-5E09-B5C57C08A078","FX211280")</f>
        <v>0.0</v>
      </c>
      <c r="F239" t="inlineStr">
        <is>
          <t/>
        </is>
      </c>
      <c r="G239" t="inlineStr">
        <is>
          <t/>
        </is>
      </c>
      <c r="H239" t="inlineStr">
        <is>
          <t>Mailitem</t>
        </is>
      </c>
      <c r="I239" t="inlineStr">
        <is>
          <t>MI2112207590</t>
        </is>
      </c>
      <c r="J239" t="n">
        <v>32.0</v>
      </c>
      <c r="K239" t="inlineStr">
        <is>
          <t>COMPLETED</t>
        </is>
      </c>
      <c r="L239" t="inlineStr">
        <is>
          <t>MARK_AS_COMPLETED</t>
        </is>
      </c>
      <c r="M239" t="inlineStr">
        <is>
          <t>Queue</t>
        </is>
      </c>
      <c r="N239" t="n">
        <v>2.0</v>
      </c>
      <c r="O239" s="1" t="n">
        <v>44536.81517361111</v>
      </c>
      <c r="P239" s="1" t="n">
        <v>44537.19497685185</v>
      </c>
      <c r="Q239" t="n">
        <v>31931.0</v>
      </c>
      <c r="R239" t="n">
        <v>884.0</v>
      </c>
      <c r="S239" t="b">
        <v>0</v>
      </c>
      <c r="T239" t="inlineStr">
        <is>
          <t>N/A</t>
        </is>
      </c>
      <c r="U239" t="b">
        <v>0</v>
      </c>
      <c r="V239" t="inlineStr">
        <is>
          <t>Archana Bhujbal</t>
        </is>
      </c>
      <c r="W239" s="1" t="n">
        <v>44537.187418981484</v>
      </c>
      <c r="X239" t="n">
        <v>450.0</v>
      </c>
      <c r="Y239" t="n">
        <v>48.0</v>
      </c>
      <c r="Z239" t="n">
        <v>0.0</v>
      </c>
      <c r="AA239" t="n">
        <v>48.0</v>
      </c>
      <c r="AB239" t="n">
        <v>0.0</v>
      </c>
      <c r="AC239" t="n">
        <v>33.0</v>
      </c>
      <c r="AD239" t="n">
        <v>-16.0</v>
      </c>
      <c r="AE239" t="n">
        <v>0.0</v>
      </c>
      <c r="AF239" t="n">
        <v>0.0</v>
      </c>
      <c r="AG239" t="n">
        <v>0.0</v>
      </c>
      <c r="AH239" t="inlineStr">
        <is>
          <t>Ashish Sutar</t>
        </is>
      </c>
      <c r="AI239" s="1" t="n">
        <v>44537.19497685185</v>
      </c>
      <c r="AJ239" t="n">
        <v>434.0</v>
      </c>
      <c r="AK239" t="n">
        <v>1.0</v>
      </c>
      <c r="AL239" t="n">
        <v>0.0</v>
      </c>
      <c r="AM239" t="n">
        <v>1.0</v>
      </c>
      <c r="AN239" t="n">
        <v>0.0</v>
      </c>
      <c r="AO239" t="n">
        <v>0.0</v>
      </c>
      <c r="AP239" t="n">
        <v>-17.0</v>
      </c>
      <c r="AQ239" t="n">
        <v>0.0</v>
      </c>
      <c r="AR239" t="n">
        <v>0.0</v>
      </c>
      <c r="AS239" t="n">
        <v>0.0</v>
      </c>
      <c r="AT239" t="inlineStr">
        <is>
          <t>N/A</t>
        </is>
      </c>
      <c r="AU239" t="inlineStr">
        <is>
          <t>N/A</t>
        </is>
      </c>
      <c r="AV239" t="inlineStr">
        <is>
          <t>N/A</t>
        </is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</row>
    <row r="240">
      <c r="A240" t="inlineStr">
        <is>
          <t>WI211219576</t>
        </is>
      </c>
      <c r="B240" t="inlineStr">
        <is>
          <t>DATA_VALIDATION</t>
        </is>
      </c>
      <c r="C240" t="inlineStr">
        <is>
          <t>201300020007</t>
        </is>
      </c>
      <c r="D240" t="inlineStr">
        <is>
          <t>Folder</t>
        </is>
      </c>
      <c r="E240" s="2">
        <f>HYPERLINK("capsilon://?command=openfolder&amp;siteaddress=FAM.docvelocity-na8.net&amp;folderid=FXC39586C6-2E49-F85B-5E09-B5C57C08A078","FX211280")</f>
        <v>0.0</v>
      </c>
      <c r="F240" t="inlineStr">
        <is>
          <t/>
        </is>
      </c>
      <c r="G240" t="inlineStr">
        <is>
          <t/>
        </is>
      </c>
      <c r="H240" t="inlineStr">
        <is>
          <t>Mailitem</t>
        </is>
      </c>
      <c r="I240" t="inlineStr">
        <is>
          <t>MI2112207600</t>
        </is>
      </c>
      <c r="J240" t="n">
        <v>32.0</v>
      </c>
      <c r="K240" t="inlineStr">
        <is>
          <t>COMPLETED</t>
        </is>
      </c>
      <c r="L240" t="inlineStr">
        <is>
          <t>MARK_AS_COMPLETED</t>
        </is>
      </c>
      <c r="M240" t="inlineStr">
        <is>
          <t>Queue</t>
        </is>
      </c>
      <c r="N240" t="n">
        <v>1.0</v>
      </c>
      <c r="O240" s="1" t="n">
        <v>44536.817395833335</v>
      </c>
      <c r="P240" s="1" t="n">
        <v>44537.25554398148</v>
      </c>
      <c r="Q240" t="n">
        <v>37082.0</v>
      </c>
      <c r="R240" t="n">
        <v>774.0</v>
      </c>
      <c r="S240" t="b">
        <v>0</v>
      </c>
      <c r="T240" t="inlineStr">
        <is>
          <t>N/A</t>
        </is>
      </c>
      <c r="U240" t="b">
        <v>0</v>
      </c>
      <c r="V240" t="inlineStr">
        <is>
          <t>Hemanshi Deshlahara</t>
        </is>
      </c>
      <c r="W240" s="1" t="n">
        <v>44537.25554398148</v>
      </c>
      <c r="X240" t="n">
        <v>442.0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32.0</v>
      </c>
      <c r="AE240" t="n">
        <v>27.0</v>
      </c>
      <c r="AF240" t="n">
        <v>0.0</v>
      </c>
      <c r="AG240" t="n">
        <v>4.0</v>
      </c>
      <c r="AH240" t="inlineStr">
        <is>
          <t>N/A</t>
        </is>
      </c>
      <c r="AI240" t="inlineStr">
        <is>
          <t>N/A</t>
        </is>
      </c>
      <c r="AJ240" t="inlineStr">
        <is>
          <t>N/A</t>
        </is>
      </c>
      <c r="AK240" t="inlineStr">
        <is>
          <t>N/A</t>
        </is>
      </c>
      <c r="AL240" t="inlineStr">
        <is>
          <t>N/A</t>
        </is>
      </c>
      <c r="AM240" t="inlineStr">
        <is>
          <t>N/A</t>
        </is>
      </c>
      <c r="AN240" t="inlineStr">
        <is>
          <t>N/A</t>
        </is>
      </c>
      <c r="AO240" t="inlineStr">
        <is>
          <t>N/A</t>
        </is>
      </c>
      <c r="AP240" t="inlineStr">
        <is>
          <t>N/A</t>
        </is>
      </c>
      <c r="AQ240" t="inlineStr">
        <is>
          <t>N/A</t>
        </is>
      </c>
      <c r="AR240" t="inlineStr">
        <is>
          <t>N/A</t>
        </is>
      </c>
      <c r="AS240" t="inlineStr">
        <is>
          <t>N/A</t>
        </is>
      </c>
      <c r="AT240" t="inlineStr">
        <is>
          <t>N/A</t>
        </is>
      </c>
      <c r="AU240" t="inlineStr">
        <is>
          <t>N/A</t>
        </is>
      </c>
      <c r="AV240" t="inlineStr">
        <is>
          <t>N/A</t>
        </is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</row>
    <row r="241">
      <c r="A241" t="inlineStr">
        <is>
          <t>WI211219588</t>
        </is>
      </c>
      <c r="B241" t="inlineStr">
        <is>
          <t>DATA_VALIDATION</t>
        </is>
      </c>
      <c r="C241" t="inlineStr">
        <is>
          <t>201330004067</t>
        </is>
      </c>
      <c r="D241" t="inlineStr">
        <is>
          <t>Folder</t>
        </is>
      </c>
      <c r="E241" s="2">
        <f>HYPERLINK("capsilon://?command=openfolder&amp;siteaddress=FAM.docvelocity-na8.net&amp;folderid=FX68E0C80A-A619-A2CE-EB79-FB2F54DB01DE","FX21124129")</f>
        <v>0.0</v>
      </c>
      <c r="F241" t="inlineStr">
        <is>
          <t/>
        </is>
      </c>
      <c r="G241" t="inlineStr">
        <is>
          <t/>
        </is>
      </c>
      <c r="H241" t="inlineStr">
        <is>
          <t>Mailitem</t>
        </is>
      </c>
      <c r="I241" t="inlineStr">
        <is>
          <t>MI2112207992</t>
        </is>
      </c>
      <c r="J241" t="n">
        <v>59.0</v>
      </c>
      <c r="K241" t="inlineStr">
        <is>
          <t>COMPLETED</t>
        </is>
      </c>
      <c r="L241" t="inlineStr">
        <is>
          <t>MARK_AS_COMPLETED</t>
        </is>
      </c>
      <c r="M241" t="inlineStr">
        <is>
          <t>Queue</t>
        </is>
      </c>
      <c r="N241" t="n">
        <v>2.0</v>
      </c>
      <c r="O241" s="1" t="n">
        <v>44536.819340277776</v>
      </c>
      <c r="P241" s="1" t="n">
        <v>44537.19663194445</v>
      </c>
      <c r="Q241" t="n">
        <v>31852.0</v>
      </c>
      <c r="R241" t="n">
        <v>746.0</v>
      </c>
      <c r="S241" t="b">
        <v>0</v>
      </c>
      <c r="T241" t="inlineStr">
        <is>
          <t>N/A</t>
        </is>
      </c>
      <c r="U241" t="b">
        <v>0</v>
      </c>
      <c r="V241" t="inlineStr">
        <is>
          <t>Supriya Khape</t>
        </is>
      </c>
      <c r="W241" s="1" t="n">
        <v>44537.192407407405</v>
      </c>
      <c r="X241" t="n">
        <v>428.0</v>
      </c>
      <c r="Y241" t="n">
        <v>33.0</v>
      </c>
      <c r="Z241" t="n">
        <v>0.0</v>
      </c>
      <c r="AA241" t="n">
        <v>33.0</v>
      </c>
      <c r="AB241" t="n">
        <v>0.0</v>
      </c>
      <c r="AC241" t="n">
        <v>20.0</v>
      </c>
      <c r="AD241" t="n">
        <v>26.0</v>
      </c>
      <c r="AE241" t="n">
        <v>0.0</v>
      </c>
      <c r="AF241" t="n">
        <v>0.0</v>
      </c>
      <c r="AG241" t="n">
        <v>0.0</v>
      </c>
      <c r="AH241" t="inlineStr">
        <is>
          <t>Rohit Mawal</t>
        </is>
      </c>
      <c r="AI241" s="1" t="n">
        <v>44537.19663194445</v>
      </c>
      <c r="AJ241" t="n">
        <v>318.0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26.0</v>
      </c>
      <c r="AQ241" t="n">
        <v>0.0</v>
      </c>
      <c r="AR241" t="n">
        <v>0.0</v>
      </c>
      <c r="AS241" t="n">
        <v>0.0</v>
      </c>
      <c r="AT241" t="inlineStr">
        <is>
          <t>N/A</t>
        </is>
      </c>
      <c r="AU241" t="inlineStr">
        <is>
          <t>N/A</t>
        </is>
      </c>
      <c r="AV241" t="inlineStr">
        <is>
          <t>N/A</t>
        </is>
      </c>
      <c r="AW241" t="inlineStr">
        <is>
          <t>N/A</t>
        </is>
      </c>
      <c r="AX241" t="inlineStr">
        <is>
          <t>N/A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</row>
    <row r="242">
      <c r="A242" t="inlineStr">
        <is>
          <t>WI211219600</t>
        </is>
      </c>
      <c r="B242" t="inlineStr">
        <is>
          <t>DATA_VALIDATION</t>
        </is>
      </c>
      <c r="C242" t="inlineStr">
        <is>
          <t>201330004067</t>
        </is>
      </c>
      <c r="D242" t="inlineStr">
        <is>
          <t>Folder</t>
        </is>
      </c>
      <c r="E242" s="2">
        <f>HYPERLINK("capsilon://?command=openfolder&amp;siteaddress=FAM.docvelocity-na8.net&amp;folderid=FX68E0C80A-A619-A2CE-EB79-FB2F54DB01DE","FX21124129")</f>
        <v>0.0</v>
      </c>
      <c r="F242" t="inlineStr">
        <is>
          <t/>
        </is>
      </c>
      <c r="G242" t="inlineStr">
        <is>
          <t/>
        </is>
      </c>
      <c r="H242" t="inlineStr">
        <is>
          <t>Mailitem</t>
        </is>
      </c>
      <c r="I242" t="inlineStr">
        <is>
          <t>MI2112208138</t>
        </is>
      </c>
      <c r="J242" t="n">
        <v>56.0</v>
      </c>
      <c r="K242" t="inlineStr">
        <is>
          <t>COMPLETED</t>
        </is>
      </c>
      <c r="L242" t="inlineStr">
        <is>
          <t>MARK_AS_COMPLETED</t>
        </is>
      </c>
      <c r="M242" t="inlineStr">
        <is>
          <t>Queue</t>
        </is>
      </c>
      <c r="N242" t="n">
        <v>1.0</v>
      </c>
      <c r="O242" s="1" t="n">
        <v>44536.82125</v>
      </c>
      <c r="P242" s="1" t="n">
        <v>44537.25864583333</v>
      </c>
      <c r="Q242" t="n">
        <v>37336.0</v>
      </c>
      <c r="R242" t="n">
        <v>455.0</v>
      </c>
      <c r="S242" t="b">
        <v>0</v>
      </c>
      <c r="T242" t="inlineStr">
        <is>
          <t>N/A</t>
        </is>
      </c>
      <c r="U242" t="b">
        <v>0</v>
      </c>
      <c r="V242" t="inlineStr">
        <is>
          <t>Hemanshi Deshlahara</t>
        </is>
      </c>
      <c r="W242" s="1" t="n">
        <v>44537.25864583333</v>
      </c>
      <c r="X242" t="n">
        <v>194.0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56.0</v>
      </c>
      <c r="AE242" t="n">
        <v>42.0</v>
      </c>
      <c r="AF242" t="n">
        <v>0.0</v>
      </c>
      <c r="AG242" t="n">
        <v>3.0</v>
      </c>
      <c r="AH242" t="inlineStr">
        <is>
          <t>N/A</t>
        </is>
      </c>
      <c r="AI242" t="inlineStr">
        <is>
          <t>N/A</t>
        </is>
      </c>
      <c r="AJ242" t="inlineStr">
        <is>
          <t>N/A</t>
        </is>
      </c>
      <c r="AK242" t="inlineStr">
        <is>
          <t>N/A</t>
        </is>
      </c>
      <c r="AL242" t="inlineStr">
        <is>
          <t>N/A</t>
        </is>
      </c>
      <c r="AM242" t="inlineStr">
        <is>
          <t>N/A</t>
        </is>
      </c>
      <c r="AN242" t="inlineStr">
        <is>
          <t>N/A</t>
        </is>
      </c>
      <c r="AO242" t="inlineStr">
        <is>
          <t>N/A</t>
        </is>
      </c>
      <c r="AP242" t="inlineStr">
        <is>
          <t>N/A</t>
        </is>
      </c>
      <c r="AQ242" t="inlineStr">
        <is>
          <t>N/A</t>
        </is>
      </c>
      <c r="AR242" t="inlineStr">
        <is>
          <t>N/A</t>
        </is>
      </c>
      <c r="AS242" t="inlineStr">
        <is>
          <t>N/A</t>
        </is>
      </c>
      <c r="AT242" t="inlineStr">
        <is>
          <t>N/A</t>
        </is>
      </c>
      <c r="AU242" t="inlineStr">
        <is>
          <t>N/A</t>
        </is>
      </c>
      <c r="AV242" t="inlineStr">
        <is>
          <t>N/A</t>
        </is>
      </c>
      <c r="AW242" t="inlineStr">
        <is>
          <t>N/A</t>
        </is>
      </c>
      <c r="AX242" t="inlineStr">
        <is>
          <t>N/A</t>
        </is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</row>
    <row r="243">
      <c r="A243" t="inlineStr">
        <is>
          <t>WI211219603</t>
        </is>
      </c>
      <c r="B243" t="inlineStr">
        <is>
          <t>DATA_VALIDATION</t>
        </is>
      </c>
      <c r="C243" t="inlineStr">
        <is>
          <t>201330004067</t>
        </is>
      </c>
      <c r="D243" t="inlineStr">
        <is>
          <t>Folder</t>
        </is>
      </c>
      <c r="E243" s="2">
        <f>HYPERLINK("capsilon://?command=openfolder&amp;siteaddress=FAM.docvelocity-na8.net&amp;folderid=FX68E0C80A-A619-A2CE-EB79-FB2F54DB01DE","FX21124129")</f>
        <v>0.0</v>
      </c>
      <c r="F243" t="inlineStr">
        <is>
          <t/>
        </is>
      </c>
      <c r="G243" t="inlineStr">
        <is>
          <t/>
        </is>
      </c>
      <c r="H243" t="inlineStr">
        <is>
          <t>Mailitem</t>
        </is>
      </c>
      <c r="I243" t="inlineStr">
        <is>
          <t>MI2112208215</t>
        </is>
      </c>
      <c r="J243" t="n">
        <v>56.0</v>
      </c>
      <c r="K243" t="inlineStr">
        <is>
          <t>COMPLETED</t>
        </is>
      </c>
      <c r="L243" t="inlineStr">
        <is>
          <t>MARK_AS_COMPLETED</t>
        </is>
      </c>
      <c r="M243" t="inlineStr">
        <is>
          <t>Queue</t>
        </is>
      </c>
      <c r="N243" t="n">
        <v>2.0</v>
      </c>
      <c r="O243" s="1" t="n">
        <v>44536.82241898148</v>
      </c>
      <c r="P243" s="1" t="n">
        <v>44537.20649305556</v>
      </c>
      <c r="Q243" t="n">
        <v>32023.0</v>
      </c>
      <c r="R243" t="n">
        <v>1161.0</v>
      </c>
      <c r="S243" t="b">
        <v>0</v>
      </c>
      <c r="T243" t="inlineStr">
        <is>
          <t>N/A</t>
        </is>
      </c>
      <c r="U243" t="b">
        <v>0</v>
      </c>
      <c r="V243" t="inlineStr">
        <is>
          <t>Supriya Khape</t>
        </is>
      </c>
      <c r="W243" s="1" t="n">
        <v>44537.200208333335</v>
      </c>
      <c r="X243" t="n">
        <v>673.0</v>
      </c>
      <c r="Y243" t="n">
        <v>42.0</v>
      </c>
      <c r="Z243" t="n">
        <v>0.0</v>
      </c>
      <c r="AA243" t="n">
        <v>42.0</v>
      </c>
      <c r="AB243" t="n">
        <v>0.0</v>
      </c>
      <c r="AC243" t="n">
        <v>31.0</v>
      </c>
      <c r="AD243" t="n">
        <v>14.0</v>
      </c>
      <c r="AE243" t="n">
        <v>0.0</v>
      </c>
      <c r="AF243" t="n">
        <v>0.0</v>
      </c>
      <c r="AG243" t="n">
        <v>0.0</v>
      </c>
      <c r="AH243" t="inlineStr">
        <is>
          <t>Ashish Sutar</t>
        </is>
      </c>
      <c r="AI243" s="1" t="n">
        <v>44537.20649305556</v>
      </c>
      <c r="AJ243" t="n">
        <v>488.0</v>
      </c>
      <c r="AK243" t="n">
        <v>2.0</v>
      </c>
      <c r="AL243" t="n">
        <v>0.0</v>
      </c>
      <c r="AM243" t="n">
        <v>2.0</v>
      </c>
      <c r="AN243" t="n">
        <v>0.0</v>
      </c>
      <c r="AO243" t="n">
        <v>2.0</v>
      </c>
      <c r="AP243" t="n">
        <v>12.0</v>
      </c>
      <c r="AQ243" t="n">
        <v>0.0</v>
      </c>
      <c r="AR243" t="n">
        <v>0.0</v>
      </c>
      <c r="AS243" t="n">
        <v>0.0</v>
      </c>
      <c r="AT243" t="inlineStr">
        <is>
          <t>N/A</t>
        </is>
      </c>
      <c r="AU243" t="inlineStr">
        <is>
          <t>N/A</t>
        </is>
      </c>
      <c r="AV243" t="inlineStr">
        <is>
          <t>N/A</t>
        </is>
      </c>
      <c r="AW243" t="inlineStr">
        <is>
          <t>N/A</t>
        </is>
      </c>
      <c r="AX243" t="inlineStr">
        <is>
          <t>N/A</t>
        </is>
      </c>
      <c r="AY243" t="inlineStr">
        <is>
          <t>N/A</t>
        </is>
      </c>
      <c r="AZ243" t="inlineStr">
        <is>
          <t>N/A</t>
        </is>
      </c>
      <c r="BA243" t="inlineStr">
        <is>
          <t>N/A</t>
        </is>
      </c>
      <c r="BB243" t="inlineStr">
        <is>
          <t>N/A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</row>
    <row r="244">
      <c r="A244" t="inlineStr">
        <is>
          <t>WI211219662</t>
        </is>
      </c>
      <c r="B244" t="inlineStr">
        <is>
          <t>DATA_VALIDATION</t>
        </is>
      </c>
      <c r="C244" t="inlineStr">
        <is>
          <t>201300020119</t>
        </is>
      </c>
      <c r="D244" t="inlineStr">
        <is>
          <t>Folder</t>
        </is>
      </c>
      <c r="E244" s="2">
        <f>HYPERLINK("capsilon://?command=openfolder&amp;siteaddress=FAM.docvelocity-na8.net&amp;folderid=FX1E6537DB-0753-4B9D-98E0-94EDD2BA2D3E","FX21124560")</f>
        <v>0.0</v>
      </c>
      <c r="F244" t="inlineStr">
        <is>
          <t/>
        </is>
      </c>
      <c r="G244" t="inlineStr">
        <is>
          <t/>
        </is>
      </c>
      <c r="H244" t="inlineStr">
        <is>
          <t>Mailitem</t>
        </is>
      </c>
      <c r="I244" t="inlineStr">
        <is>
          <t>MI2112208803</t>
        </is>
      </c>
      <c r="J244" t="n">
        <v>28.0</v>
      </c>
      <c r="K244" t="inlineStr">
        <is>
          <t>COMPLETED</t>
        </is>
      </c>
      <c r="L244" t="inlineStr">
        <is>
          <t>MARK_AS_COMPLETED</t>
        </is>
      </c>
      <c r="M244" t="inlineStr">
        <is>
          <t>Queue</t>
        </is>
      </c>
      <c r="N244" t="n">
        <v>2.0</v>
      </c>
      <c r="O244" s="1" t="n">
        <v>44536.830613425926</v>
      </c>
      <c r="P244" s="1" t="n">
        <v>44537.19825231482</v>
      </c>
      <c r="Q244" t="n">
        <v>31306.0</v>
      </c>
      <c r="R244" t="n">
        <v>458.0</v>
      </c>
      <c r="S244" t="b">
        <v>0</v>
      </c>
      <c r="T244" t="inlineStr">
        <is>
          <t>N/A</t>
        </is>
      </c>
      <c r="U244" t="b">
        <v>0</v>
      </c>
      <c r="V244" t="inlineStr">
        <is>
          <t>Amruta Erande</t>
        </is>
      </c>
      <c r="W244" s="1" t="n">
        <v>44537.195185185185</v>
      </c>
      <c r="X244" t="n">
        <v>199.0</v>
      </c>
      <c r="Y244" t="n">
        <v>21.0</v>
      </c>
      <c r="Z244" t="n">
        <v>0.0</v>
      </c>
      <c r="AA244" t="n">
        <v>21.0</v>
      </c>
      <c r="AB244" t="n">
        <v>0.0</v>
      </c>
      <c r="AC244" t="n">
        <v>7.0</v>
      </c>
      <c r="AD244" t="n">
        <v>7.0</v>
      </c>
      <c r="AE244" t="n">
        <v>0.0</v>
      </c>
      <c r="AF244" t="n">
        <v>0.0</v>
      </c>
      <c r="AG244" t="n">
        <v>0.0</v>
      </c>
      <c r="AH244" t="inlineStr">
        <is>
          <t>Ashish Sutar</t>
        </is>
      </c>
      <c r="AI244" s="1" t="n">
        <v>44537.19825231482</v>
      </c>
      <c r="AJ244" t="n">
        <v>252.0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7.0</v>
      </c>
      <c r="AQ244" t="n">
        <v>0.0</v>
      </c>
      <c r="AR244" t="n">
        <v>0.0</v>
      </c>
      <c r="AS244" t="n">
        <v>0.0</v>
      </c>
      <c r="AT244" t="inlineStr">
        <is>
          <t>N/A</t>
        </is>
      </c>
      <c r="AU244" t="inlineStr">
        <is>
          <t>N/A</t>
        </is>
      </c>
      <c r="AV244" t="inlineStr">
        <is>
          <t>N/A</t>
        </is>
      </c>
      <c r="AW244" t="inlineStr">
        <is>
          <t>N/A</t>
        </is>
      </c>
      <c r="AX244" t="inlineStr">
        <is>
          <t>N/A</t>
        </is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</row>
    <row r="245">
      <c r="A245" t="inlineStr">
        <is>
          <t>WI21121969</t>
        </is>
      </c>
      <c r="B245" t="inlineStr">
        <is>
          <t>DATA_VALIDATION</t>
        </is>
      </c>
      <c r="C245" t="inlineStr">
        <is>
          <t>201330003996</t>
        </is>
      </c>
      <c r="D245" t="inlineStr">
        <is>
          <t>Folder</t>
        </is>
      </c>
      <c r="E245" s="2">
        <f>HYPERLINK("capsilon://?command=openfolder&amp;siteaddress=FAM.docvelocity-na8.net&amp;folderid=FX946B6159-6A8D-2236-4AFC-244FDEEE688F","FX211114925")</f>
        <v>0.0</v>
      </c>
      <c r="F245" t="inlineStr">
        <is>
          <t/>
        </is>
      </c>
      <c r="G245" t="inlineStr">
        <is>
          <t/>
        </is>
      </c>
      <c r="H245" t="inlineStr">
        <is>
          <t>Mailitem</t>
        </is>
      </c>
      <c r="I245" t="inlineStr">
        <is>
          <t>MI211218621</t>
        </is>
      </c>
      <c r="J245" t="n">
        <v>280.0</v>
      </c>
      <c r="K245" t="inlineStr">
        <is>
          <t>COMPLETED</t>
        </is>
      </c>
      <c r="L245" t="inlineStr">
        <is>
          <t>MARK_AS_COMPLETED</t>
        </is>
      </c>
      <c r="M245" t="inlineStr">
        <is>
          <t>Queue</t>
        </is>
      </c>
      <c r="N245" t="n">
        <v>2.0</v>
      </c>
      <c r="O245" s="1" t="n">
        <v>44531.51833333333</v>
      </c>
      <c r="P245" s="1" t="n">
        <v>44531.56896990741</v>
      </c>
      <c r="Q245" t="n">
        <v>2021.0</v>
      </c>
      <c r="R245" t="n">
        <v>2354.0</v>
      </c>
      <c r="S245" t="b">
        <v>0</v>
      </c>
      <c r="T245" t="inlineStr">
        <is>
          <t>N/A</t>
        </is>
      </c>
      <c r="U245" t="b">
        <v>1</v>
      </c>
      <c r="V245" t="inlineStr">
        <is>
          <t>Sumit Jarhad</t>
        </is>
      </c>
      <c r="W245" s="1" t="n">
        <v>44531.53074074074</v>
      </c>
      <c r="X245" t="n">
        <v>561.0</v>
      </c>
      <c r="Y245" t="n">
        <v>183.0</v>
      </c>
      <c r="Z245" t="n">
        <v>0.0</v>
      </c>
      <c r="AA245" t="n">
        <v>183.0</v>
      </c>
      <c r="AB245" t="n">
        <v>0.0</v>
      </c>
      <c r="AC245" t="n">
        <v>52.0</v>
      </c>
      <c r="AD245" t="n">
        <v>97.0</v>
      </c>
      <c r="AE245" t="n">
        <v>0.0</v>
      </c>
      <c r="AF245" t="n">
        <v>0.0</v>
      </c>
      <c r="AG245" t="n">
        <v>0.0</v>
      </c>
      <c r="AH245" t="inlineStr">
        <is>
          <t>Smriti Gauchan</t>
        </is>
      </c>
      <c r="AI245" s="1" t="n">
        <v>44531.56896990741</v>
      </c>
      <c r="AJ245" t="n">
        <v>1783.0</v>
      </c>
      <c r="AK245" t="n">
        <v>3.0</v>
      </c>
      <c r="AL245" t="n">
        <v>0.0</v>
      </c>
      <c r="AM245" t="n">
        <v>3.0</v>
      </c>
      <c r="AN245" t="n">
        <v>0.0</v>
      </c>
      <c r="AO245" t="n">
        <v>3.0</v>
      </c>
      <c r="AP245" t="n">
        <v>94.0</v>
      </c>
      <c r="AQ245" t="n">
        <v>0.0</v>
      </c>
      <c r="AR245" t="n">
        <v>0.0</v>
      </c>
      <c r="AS245" t="n">
        <v>0.0</v>
      </c>
      <c r="AT245" t="inlineStr">
        <is>
          <t>N/A</t>
        </is>
      </c>
      <c r="AU245" t="inlineStr">
        <is>
          <t>N/A</t>
        </is>
      </c>
      <c r="AV245" t="inlineStr">
        <is>
          <t>N/A</t>
        </is>
      </c>
      <c r="AW245" t="inlineStr">
        <is>
          <t>N/A</t>
        </is>
      </c>
      <c r="AX245" t="inlineStr">
        <is>
          <t>N/A</t>
        </is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inlineStr">
        <is>
          <t>N/A</t>
        </is>
      </c>
      <c r="BC245" t="inlineStr">
        <is>
          <t>N/A</t>
        </is>
      </c>
      <c r="BD245" t="inlineStr">
        <is>
          <t>N/A</t>
        </is>
      </c>
      <c r="BE245" t="inlineStr">
        <is>
          <t>N/A</t>
        </is>
      </c>
    </row>
    <row r="246">
      <c r="A246" t="inlineStr">
        <is>
          <t>WI211219761</t>
        </is>
      </c>
      <c r="B246" t="inlineStr">
        <is>
          <t>DATA_VALIDATION</t>
        </is>
      </c>
      <c r="C246" t="inlineStr">
        <is>
          <t>201100014290</t>
        </is>
      </c>
      <c r="D246" t="inlineStr">
        <is>
          <t>Folder</t>
        </is>
      </c>
      <c r="E246" s="2">
        <f>HYPERLINK("capsilon://?command=openfolder&amp;siteaddress=FAM.docvelocity-na8.net&amp;folderid=FX12F72663-FDB5-F0F2-6885-86452D8F4012","FX21124956")</f>
        <v>0.0</v>
      </c>
      <c r="F246" t="inlineStr">
        <is>
          <t/>
        </is>
      </c>
      <c r="G246" t="inlineStr">
        <is>
          <t/>
        </is>
      </c>
      <c r="H246" t="inlineStr">
        <is>
          <t>Mailitem</t>
        </is>
      </c>
      <c r="I246" t="inlineStr">
        <is>
          <t>MI2112209461</t>
        </is>
      </c>
      <c r="J246" t="n">
        <v>148.0</v>
      </c>
      <c r="K246" t="inlineStr">
        <is>
          <t>COMPLETED</t>
        </is>
      </c>
      <c r="L246" t="inlineStr">
        <is>
          <t>MARK_AS_COMPLETED</t>
        </is>
      </c>
      <c r="M246" t="inlineStr">
        <is>
          <t>Queue</t>
        </is>
      </c>
      <c r="N246" t="n">
        <v>1.0</v>
      </c>
      <c r="O246" s="1" t="n">
        <v>44536.843252314815</v>
      </c>
      <c r="P246" s="1" t="n">
        <v>44537.28886574074</v>
      </c>
      <c r="Q246" t="n">
        <v>36741.0</v>
      </c>
      <c r="R246" t="n">
        <v>1760.0</v>
      </c>
      <c r="S246" t="b">
        <v>0</v>
      </c>
      <c r="T246" t="inlineStr">
        <is>
          <t>N/A</t>
        </is>
      </c>
      <c r="U246" t="b">
        <v>0</v>
      </c>
      <c r="V246" t="inlineStr">
        <is>
          <t>Hemanshi Deshlahara</t>
        </is>
      </c>
      <c r="W246" s="1" t="n">
        <v>44537.28886574074</v>
      </c>
      <c r="X246" t="n">
        <v>248.0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148.0</v>
      </c>
      <c r="AE246" t="n">
        <v>0.0</v>
      </c>
      <c r="AF246" t="n">
        <v>0.0</v>
      </c>
      <c r="AG246" t="n">
        <v>6.0</v>
      </c>
      <c r="AH246" t="inlineStr">
        <is>
          <t>N/A</t>
        </is>
      </c>
      <c r="AI246" t="inlineStr">
        <is>
          <t>N/A</t>
        </is>
      </c>
      <c r="AJ246" t="inlineStr">
        <is>
          <t>N/A</t>
        </is>
      </c>
      <c r="AK246" t="inlineStr">
        <is>
          <t>N/A</t>
        </is>
      </c>
      <c r="AL246" t="inlineStr">
        <is>
          <t>N/A</t>
        </is>
      </c>
      <c r="AM246" t="inlineStr">
        <is>
          <t>N/A</t>
        </is>
      </c>
      <c r="AN246" t="inlineStr">
        <is>
          <t>N/A</t>
        </is>
      </c>
      <c r="AO246" t="inlineStr">
        <is>
          <t>N/A</t>
        </is>
      </c>
      <c r="AP246" t="inlineStr">
        <is>
          <t>N/A</t>
        </is>
      </c>
      <c r="AQ246" t="inlineStr">
        <is>
          <t>N/A</t>
        </is>
      </c>
      <c r="AR246" t="inlineStr">
        <is>
          <t>N/A</t>
        </is>
      </c>
      <c r="AS246" t="inlineStr">
        <is>
          <t>N/A</t>
        </is>
      </c>
      <c r="AT246" t="inlineStr">
        <is>
          <t>N/A</t>
        </is>
      </c>
      <c r="AU246" t="inlineStr">
        <is>
          <t>N/A</t>
        </is>
      </c>
      <c r="AV246" t="inlineStr">
        <is>
          <t>N/A</t>
        </is>
      </c>
      <c r="AW246" t="inlineStr">
        <is>
          <t>N/A</t>
        </is>
      </c>
      <c r="AX246" t="inlineStr">
        <is>
          <t>N/A</t>
        </is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inlineStr">
        <is>
          <t>N/A</t>
        </is>
      </c>
      <c r="BC246" t="inlineStr">
        <is>
          <t>N/A</t>
        </is>
      </c>
      <c r="BD246" t="inlineStr">
        <is>
          <t>N/A</t>
        </is>
      </c>
      <c r="BE246" t="inlineStr">
        <is>
          <t>N/A</t>
        </is>
      </c>
    </row>
    <row r="247">
      <c r="A247" t="inlineStr">
        <is>
          <t>WI211219866</t>
        </is>
      </c>
      <c r="B247" t="inlineStr">
        <is>
          <t>DATA_VALIDATION</t>
        </is>
      </c>
      <c r="C247" t="inlineStr">
        <is>
          <t>201300019963</t>
        </is>
      </c>
      <c r="D247" t="inlineStr">
        <is>
          <t>Folder</t>
        </is>
      </c>
      <c r="E247" s="2">
        <f>HYPERLINK("capsilon://?command=openfolder&amp;siteaddress=FAM.docvelocity-na8.net&amp;folderid=FX0A0F8DA6-81BB-6E44-1D70-38FCFD050EB0","FX211114542")</f>
        <v>0.0</v>
      </c>
      <c r="F247" t="inlineStr">
        <is>
          <t/>
        </is>
      </c>
      <c r="G247" t="inlineStr">
        <is>
          <t/>
        </is>
      </c>
      <c r="H247" t="inlineStr">
        <is>
          <t>Mailitem</t>
        </is>
      </c>
      <c r="I247" t="inlineStr">
        <is>
          <t>MI2112211222</t>
        </is>
      </c>
      <c r="J247" t="n">
        <v>32.0</v>
      </c>
      <c r="K247" t="inlineStr">
        <is>
          <t>COMPLETED</t>
        </is>
      </c>
      <c r="L247" t="inlineStr">
        <is>
          <t>MARK_AS_COMPLETED</t>
        </is>
      </c>
      <c r="M247" t="inlineStr">
        <is>
          <t>Queue</t>
        </is>
      </c>
      <c r="N247" t="n">
        <v>2.0</v>
      </c>
      <c r="O247" s="1" t="n">
        <v>44536.89105324074</v>
      </c>
      <c r="P247" s="1" t="n">
        <v>44537.197696759256</v>
      </c>
      <c r="Q247" t="n">
        <v>26334.0</v>
      </c>
      <c r="R247" t="n">
        <v>160.0</v>
      </c>
      <c r="S247" t="b">
        <v>0</v>
      </c>
      <c r="T247" t="inlineStr">
        <is>
          <t>N/A</t>
        </is>
      </c>
      <c r="U247" t="b">
        <v>0</v>
      </c>
      <c r="V247" t="inlineStr">
        <is>
          <t>Amruta Erande</t>
        </is>
      </c>
      <c r="W247" s="1" t="n">
        <v>44537.19634259259</v>
      </c>
      <c r="X247" t="n">
        <v>69.0</v>
      </c>
      <c r="Y247" t="n">
        <v>0.0</v>
      </c>
      <c r="Z247" t="n">
        <v>0.0</v>
      </c>
      <c r="AA247" t="n">
        <v>0.0</v>
      </c>
      <c r="AB247" t="n">
        <v>27.0</v>
      </c>
      <c r="AC247" t="n">
        <v>0.0</v>
      </c>
      <c r="AD247" t="n">
        <v>32.0</v>
      </c>
      <c r="AE247" t="n">
        <v>0.0</v>
      </c>
      <c r="AF247" t="n">
        <v>0.0</v>
      </c>
      <c r="AG247" t="n">
        <v>0.0</v>
      </c>
      <c r="AH247" t="inlineStr">
        <is>
          <t>Rohit Mawal</t>
        </is>
      </c>
      <c r="AI247" s="1" t="n">
        <v>44537.197696759256</v>
      </c>
      <c r="AJ247" t="n">
        <v>91.0</v>
      </c>
      <c r="AK247" t="n">
        <v>0.0</v>
      </c>
      <c r="AL247" t="n">
        <v>0.0</v>
      </c>
      <c r="AM247" t="n">
        <v>0.0</v>
      </c>
      <c r="AN247" t="n">
        <v>27.0</v>
      </c>
      <c r="AO247" t="n">
        <v>0.0</v>
      </c>
      <c r="AP247" t="n">
        <v>32.0</v>
      </c>
      <c r="AQ247" t="n">
        <v>0.0</v>
      </c>
      <c r="AR247" t="n">
        <v>0.0</v>
      </c>
      <c r="AS247" t="n">
        <v>0.0</v>
      </c>
      <c r="AT247" t="inlineStr">
        <is>
          <t>N/A</t>
        </is>
      </c>
      <c r="AU247" t="inlineStr">
        <is>
          <t>N/A</t>
        </is>
      </c>
      <c r="AV247" t="inlineStr">
        <is>
          <t>N/A</t>
        </is>
      </c>
      <c r="AW247" t="inlineStr">
        <is>
          <t>N/A</t>
        </is>
      </c>
      <c r="AX247" t="inlineStr">
        <is>
          <t>N/A</t>
        </is>
      </c>
      <c r="AY247" t="inlineStr">
        <is>
          <t>N/A</t>
        </is>
      </c>
      <c r="AZ247" t="inlineStr">
        <is>
          <t>N/A</t>
        </is>
      </c>
      <c r="BA247" t="inlineStr">
        <is>
          <t>N/A</t>
        </is>
      </c>
      <c r="BB247" t="inlineStr">
        <is>
          <t>N/A</t>
        </is>
      </c>
      <c r="BC247" t="inlineStr">
        <is>
          <t>N/A</t>
        </is>
      </c>
      <c r="BD247" t="inlineStr">
        <is>
          <t>N/A</t>
        </is>
      </c>
      <c r="BE247" t="inlineStr">
        <is>
          <t>N/A</t>
        </is>
      </c>
    </row>
    <row r="248">
      <c r="A248" t="inlineStr">
        <is>
          <t>WI211219891</t>
        </is>
      </c>
      <c r="B248" t="inlineStr">
        <is>
          <t>DATA_VALIDATION</t>
        </is>
      </c>
      <c r="C248" t="inlineStr">
        <is>
          <t>201130012861</t>
        </is>
      </c>
      <c r="D248" t="inlineStr">
        <is>
          <t>Folder</t>
        </is>
      </c>
      <c r="E248" s="2">
        <f>HYPERLINK("capsilon://?command=openfolder&amp;siteaddress=FAM.docvelocity-na8.net&amp;folderid=FXB2C13608-687F-AD2A-93F0-122416A4BE74","FX211114929")</f>
        <v>0.0</v>
      </c>
      <c r="F248" t="inlineStr">
        <is>
          <t/>
        </is>
      </c>
      <c r="G248" t="inlineStr">
        <is>
          <t/>
        </is>
      </c>
      <c r="H248" t="inlineStr">
        <is>
          <t>Mailitem</t>
        </is>
      </c>
      <c r="I248" t="inlineStr">
        <is>
          <t>MI2112211699</t>
        </is>
      </c>
      <c r="J248" t="n">
        <v>164.0</v>
      </c>
      <c r="K248" t="inlineStr">
        <is>
          <t>COMPLETED</t>
        </is>
      </c>
      <c r="L248" t="inlineStr">
        <is>
          <t>MARK_AS_COMPLETED</t>
        </is>
      </c>
      <c r="M248" t="inlineStr">
        <is>
          <t>Queue</t>
        </is>
      </c>
      <c r="N248" t="n">
        <v>1.0</v>
      </c>
      <c r="O248" s="1" t="n">
        <v>44536.90928240741</v>
      </c>
      <c r="P248" s="1" t="n">
        <v>44537.29309027778</v>
      </c>
      <c r="Q248" t="n">
        <v>32652.0</v>
      </c>
      <c r="R248" t="n">
        <v>509.0</v>
      </c>
      <c r="S248" t="b">
        <v>0</v>
      </c>
      <c r="T248" t="inlineStr">
        <is>
          <t>N/A</t>
        </is>
      </c>
      <c r="U248" t="b">
        <v>0</v>
      </c>
      <c r="V248" t="inlineStr">
        <is>
          <t>Hemanshi Deshlahara</t>
        </is>
      </c>
      <c r="W248" s="1" t="n">
        <v>44537.29309027778</v>
      </c>
      <c r="X248" t="n">
        <v>364.0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164.0</v>
      </c>
      <c r="AE248" t="n">
        <v>0.0</v>
      </c>
      <c r="AF248" t="n">
        <v>0.0</v>
      </c>
      <c r="AG248" t="n">
        <v>6.0</v>
      </c>
      <c r="AH248" t="inlineStr">
        <is>
          <t>N/A</t>
        </is>
      </c>
      <c r="AI248" t="inlineStr">
        <is>
          <t>N/A</t>
        </is>
      </c>
      <c r="AJ248" t="inlineStr">
        <is>
          <t>N/A</t>
        </is>
      </c>
      <c r="AK248" t="inlineStr">
        <is>
          <t>N/A</t>
        </is>
      </c>
      <c r="AL248" t="inlineStr">
        <is>
          <t>N/A</t>
        </is>
      </c>
      <c r="AM248" t="inlineStr">
        <is>
          <t>N/A</t>
        </is>
      </c>
      <c r="AN248" t="inlineStr">
        <is>
          <t>N/A</t>
        </is>
      </c>
      <c r="AO248" t="inlineStr">
        <is>
          <t>N/A</t>
        </is>
      </c>
      <c r="AP248" t="inlineStr">
        <is>
          <t>N/A</t>
        </is>
      </c>
      <c r="AQ248" t="inlineStr">
        <is>
          <t>N/A</t>
        </is>
      </c>
      <c r="AR248" t="inlineStr">
        <is>
          <t>N/A</t>
        </is>
      </c>
      <c r="AS248" t="inlineStr">
        <is>
          <t>N/A</t>
        </is>
      </c>
      <c r="AT248" t="inlineStr">
        <is>
          <t>N/A</t>
        </is>
      </c>
      <c r="AU248" t="inlineStr">
        <is>
          <t>N/A</t>
        </is>
      </c>
      <c r="AV248" t="inlineStr">
        <is>
          <t>N/A</t>
        </is>
      </c>
      <c r="AW248" t="inlineStr">
        <is>
          <t>N/A</t>
        </is>
      </c>
      <c r="AX248" t="inlineStr">
        <is>
          <t>N/A</t>
        </is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inlineStr">
        <is>
          <t>N/A</t>
        </is>
      </c>
      <c r="BC248" t="inlineStr">
        <is>
          <t>N/A</t>
        </is>
      </c>
      <c r="BD248" t="inlineStr">
        <is>
          <t>N/A</t>
        </is>
      </c>
      <c r="BE248" t="inlineStr">
        <is>
          <t>N/A</t>
        </is>
      </c>
    </row>
    <row r="249">
      <c r="A249" t="inlineStr">
        <is>
          <t>WI211219931</t>
        </is>
      </c>
      <c r="B249" t="inlineStr">
        <is>
          <t>DATA_VALIDATION</t>
        </is>
      </c>
      <c r="C249" t="inlineStr">
        <is>
          <t>201300020019</t>
        </is>
      </c>
      <c r="D249" t="inlineStr">
        <is>
          <t>Folder</t>
        </is>
      </c>
      <c r="E249" s="2">
        <f>HYPERLINK("capsilon://?command=openfolder&amp;siteaddress=FAM.docvelocity-na8.net&amp;folderid=FX5B48A63A-2DC9-6AD0-F3D9-773798DB392B","FX2112398")</f>
        <v>0.0</v>
      </c>
      <c r="F249" t="inlineStr">
        <is>
          <t/>
        </is>
      </c>
      <c r="G249" t="inlineStr">
        <is>
          <t/>
        </is>
      </c>
      <c r="H249" t="inlineStr">
        <is>
          <t>Mailitem</t>
        </is>
      </c>
      <c r="I249" t="inlineStr">
        <is>
          <t>MI2112211978</t>
        </is>
      </c>
      <c r="J249" t="n">
        <v>28.0</v>
      </c>
      <c r="K249" t="inlineStr">
        <is>
          <t>COMPLETED</t>
        </is>
      </c>
      <c r="L249" t="inlineStr">
        <is>
          <t>MARK_AS_COMPLETED</t>
        </is>
      </c>
      <c r="M249" t="inlineStr">
        <is>
          <t>Queue</t>
        </is>
      </c>
      <c r="N249" t="n">
        <v>2.0</v>
      </c>
      <c r="O249" s="1" t="n">
        <v>44536.9162037037</v>
      </c>
      <c r="P249" s="1" t="n">
        <v>44537.209375</v>
      </c>
      <c r="Q249" t="n">
        <v>24237.0</v>
      </c>
      <c r="R249" t="n">
        <v>1093.0</v>
      </c>
      <c r="S249" t="b">
        <v>0</v>
      </c>
      <c r="T249" t="inlineStr">
        <is>
          <t>N/A</t>
        </is>
      </c>
      <c r="U249" t="b">
        <v>0</v>
      </c>
      <c r="V249" t="inlineStr">
        <is>
          <t>Amruta Erande</t>
        </is>
      </c>
      <c r="W249" s="1" t="n">
        <v>44537.202002314814</v>
      </c>
      <c r="X249" t="n">
        <v>464.0</v>
      </c>
      <c r="Y249" t="n">
        <v>21.0</v>
      </c>
      <c r="Z249" t="n">
        <v>0.0</v>
      </c>
      <c r="AA249" t="n">
        <v>21.0</v>
      </c>
      <c r="AB249" t="n">
        <v>0.0</v>
      </c>
      <c r="AC249" t="n">
        <v>17.0</v>
      </c>
      <c r="AD249" t="n">
        <v>7.0</v>
      </c>
      <c r="AE249" t="n">
        <v>0.0</v>
      </c>
      <c r="AF249" t="n">
        <v>0.0</v>
      </c>
      <c r="AG249" t="n">
        <v>0.0</v>
      </c>
      <c r="AH249" t="inlineStr">
        <is>
          <t>Saloni Uttekar</t>
        </is>
      </c>
      <c r="AI249" s="1" t="n">
        <v>44537.209375</v>
      </c>
      <c r="AJ249" t="n">
        <v>629.0</v>
      </c>
      <c r="AK249" t="n">
        <v>3.0</v>
      </c>
      <c r="AL249" t="n">
        <v>0.0</v>
      </c>
      <c r="AM249" t="n">
        <v>3.0</v>
      </c>
      <c r="AN249" t="n">
        <v>0.0</v>
      </c>
      <c r="AO249" t="n">
        <v>3.0</v>
      </c>
      <c r="AP249" t="n">
        <v>4.0</v>
      </c>
      <c r="AQ249" t="n">
        <v>0.0</v>
      </c>
      <c r="AR249" t="n">
        <v>0.0</v>
      </c>
      <c r="AS249" t="n">
        <v>0.0</v>
      </c>
      <c r="AT249" t="inlineStr">
        <is>
          <t>N/A</t>
        </is>
      </c>
      <c r="AU249" t="inlineStr">
        <is>
          <t>N/A</t>
        </is>
      </c>
      <c r="AV249" t="inlineStr">
        <is>
          <t>N/A</t>
        </is>
      </c>
      <c r="AW249" t="inlineStr">
        <is>
          <t>N/A</t>
        </is>
      </c>
      <c r="AX249" t="inlineStr">
        <is>
          <t>N/A</t>
        </is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inlineStr">
        <is>
          <t>N/A</t>
        </is>
      </c>
      <c r="BC249" t="inlineStr">
        <is>
          <t>N/A</t>
        </is>
      </c>
      <c r="BD249" t="inlineStr">
        <is>
          <t>N/A</t>
        </is>
      </c>
      <c r="BE249" t="inlineStr">
        <is>
          <t>N/A</t>
        </is>
      </c>
    </row>
    <row r="250">
      <c r="A250" t="inlineStr">
        <is>
          <t>WI211220031</t>
        </is>
      </c>
      <c r="B250" t="inlineStr">
        <is>
          <t>DATA_VALIDATION</t>
        </is>
      </c>
      <c r="C250" t="inlineStr">
        <is>
          <t>201330004089</t>
        </is>
      </c>
      <c r="D250" t="inlineStr">
        <is>
          <t>Folder</t>
        </is>
      </c>
      <c r="E250" s="2">
        <f>HYPERLINK("capsilon://?command=openfolder&amp;siteaddress=FAM.docvelocity-na8.net&amp;folderid=FX3A1C5D89-83D1-2D92-1B2A-EF1B2BCDE5CE","FX21124892")</f>
        <v>0.0</v>
      </c>
      <c r="F250" t="inlineStr">
        <is>
          <t/>
        </is>
      </c>
      <c r="G250" t="inlineStr">
        <is>
          <t/>
        </is>
      </c>
      <c r="H250" t="inlineStr">
        <is>
          <t>Mailitem</t>
        </is>
      </c>
      <c r="I250" t="inlineStr">
        <is>
          <t>MI2112213026</t>
        </is>
      </c>
      <c r="J250" t="n">
        <v>287.0</v>
      </c>
      <c r="K250" t="inlineStr">
        <is>
          <t>COMPLETED</t>
        </is>
      </c>
      <c r="L250" t="inlineStr">
        <is>
          <t>MARK_AS_COMPLETED</t>
        </is>
      </c>
      <c r="M250" t="inlineStr">
        <is>
          <t>Queue</t>
        </is>
      </c>
      <c r="N250" t="n">
        <v>1.0</v>
      </c>
      <c r="O250" s="1" t="n">
        <v>44536.97143518519</v>
      </c>
      <c r="P250" s="1" t="n">
        <v>44537.29601851852</v>
      </c>
      <c r="Q250" t="n">
        <v>27681.0</v>
      </c>
      <c r="R250" t="n">
        <v>363.0</v>
      </c>
      <c r="S250" t="b">
        <v>0</v>
      </c>
      <c r="T250" t="inlineStr">
        <is>
          <t>N/A</t>
        </is>
      </c>
      <c r="U250" t="b">
        <v>0</v>
      </c>
      <c r="V250" t="inlineStr">
        <is>
          <t>Hemanshi Deshlahara</t>
        </is>
      </c>
      <c r="W250" s="1" t="n">
        <v>44537.29601851852</v>
      </c>
      <c r="X250" t="n">
        <v>223.0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287.0</v>
      </c>
      <c r="AE250" t="n">
        <v>251.0</v>
      </c>
      <c r="AF250" t="n">
        <v>0.0</v>
      </c>
      <c r="AG250" t="n">
        <v>10.0</v>
      </c>
      <c r="AH250" t="inlineStr">
        <is>
          <t>N/A</t>
        </is>
      </c>
      <c r="AI250" t="inlineStr">
        <is>
          <t>N/A</t>
        </is>
      </c>
      <c r="AJ250" t="inlineStr">
        <is>
          <t>N/A</t>
        </is>
      </c>
      <c r="AK250" t="inlineStr">
        <is>
          <t>N/A</t>
        </is>
      </c>
      <c r="AL250" t="inlineStr">
        <is>
          <t>N/A</t>
        </is>
      </c>
      <c r="AM250" t="inlineStr">
        <is>
          <t>N/A</t>
        </is>
      </c>
      <c r="AN250" t="inlineStr">
        <is>
          <t>N/A</t>
        </is>
      </c>
      <c r="AO250" t="inlineStr">
        <is>
          <t>N/A</t>
        </is>
      </c>
      <c r="AP250" t="inlineStr">
        <is>
          <t>N/A</t>
        </is>
      </c>
      <c r="AQ250" t="inlineStr">
        <is>
          <t>N/A</t>
        </is>
      </c>
      <c r="AR250" t="inlineStr">
        <is>
          <t>N/A</t>
        </is>
      </c>
      <c r="AS250" t="inlineStr">
        <is>
          <t>N/A</t>
        </is>
      </c>
      <c r="AT250" t="inlineStr">
        <is>
          <t>N/A</t>
        </is>
      </c>
      <c r="AU250" t="inlineStr">
        <is>
          <t>N/A</t>
        </is>
      </c>
      <c r="AV250" t="inlineStr">
        <is>
          <t>N/A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N/A</t>
        </is>
      </c>
      <c r="BA250" t="inlineStr">
        <is>
          <t>N/A</t>
        </is>
      </c>
      <c r="BB250" t="inlineStr">
        <is>
          <t>N/A</t>
        </is>
      </c>
      <c r="BC250" t="inlineStr">
        <is>
          <t>N/A</t>
        </is>
      </c>
      <c r="BD250" t="inlineStr">
        <is>
          <t>N/A</t>
        </is>
      </c>
      <c r="BE250" t="inlineStr">
        <is>
          <t>N/A</t>
        </is>
      </c>
    </row>
    <row r="251">
      <c r="A251" t="inlineStr">
        <is>
          <t>WI211220043</t>
        </is>
      </c>
      <c r="B251" t="inlineStr">
        <is>
          <t>DATA_VALIDATION</t>
        </is>
      </c>
      <c r="C251" t="inlineStr">
        <is>
          <t>201308007894</t>
        </is>
      </c>
      <c r="D251" t="inlineStr">
        <is>
          <t>Folder</t>
        </is>
      </c>
      <c r="E251" s="2">
        <f>HYPERLINK("capsilon://?command=openfolder&amp;siteaddress=FAM.docvelocity-na8.net&amp;folderid=FX243D7599-EBC1-E151-8BF1-CEDF4ABB612B","FX21123297")</f>
        <v>0.0</v>
      </c>
      <c r="F251" t="inlineStr">
        <is>
          <t/>
        </is>
      </c>
      <c r="G251" t="inlineStr">
        <is>
          <t/>
        </is>
      </c>
      <c r="H251" t="inlineStr">
        <is>
          <t>Mailitem</t>
        </is>
      </c>
      <c r="I251" t="inlineStr">
        <is>
          <t>MI2112213138</t>
        </is>
      </c>
      <c r="J251" t="n">
        <v>32.0</v>
      </c>
      <c r="K251" t="inlineStr">
        <is>
          <t>COMPLETED</t>
        </is>
      </c>
      <c r="L251" t="inlineStr">
        <is>
          <t>MARK_AS_COMPLETED</t>
        </is>
      </c>
      <c r="M251" t="inlineStr">
        <is>
          <t>Queue</t>
        </is>
      </c>
      <c r="N251" t="n">
        <v>1.0</v>
      </c>
      <c r="O251" s="1" t="n">
        <v>44536.97791666666</v>
      </c>
      <c r="P251" s="1" t="n">
        <v>44537.2975</v>
      </c>
      <c r="Q251" t="n">
        <v>27413.0</v>
      </c>
      <c r="R251" t="n">
        <v>199.0</v>
      </c>
      <c r="S251" t="b">
        <v>0</v>
      </c>
      <c r="T251" t="inlineStr">
        <is>
          <t>N/A</t>
        </is>
      </c>
      <c r="U251" t="b">
        <v>0</v>
      </c>
      <c r="V251" t="inlineStr">
        <is>
          <t>Hemanshi Deshlahara</t>
        </is>
      </c>
      <c r="W251" s="1" t="n">
        <v>44537.2975</v>
      </c>
      <c r="X251" t="n">
        <v>105.0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32.0</v>
      </c>
      <c r="AE251" t="n">
        <v>27.0</v>
      </c>
      <c r="AF251" t="n">
        <v>0.0</v>
      </c>
      <c r="AG251" t="n">
        <v>3.0</v>
      </c>
      <c r="AH251" t="inlineStr">
        <is>
          <t>N/A</t>
        </is>
      </c>
      <c r="AI251" t="inlineStr">
        <is>
          <t>N/A</t>
        </is>
      </c>
      <c r="AJ251" t="inlineStr">
        <is>
          <t>N/A</t>
        </is>
      </c>
      <c r="AK251" t="inlineStr">
        <is>
          <t>N/A</t>
        </is>
      </c>
      <c r="AL251" t="inlineStr">
        <is>
          <t>N/A</t>
        </is>
      </c>
      <c r="AM251" t="inlineStr">
        <is>
          <t>N/A</t>
        </is>
      </c>
      <c r="AN251" t="inlineStr">
        <is>
          <t>N/A</t>
        </is>
      </c>
      <c r="AO251" t="inlineStr">
        <is>
          <t>N/A</t>
        </is>
      </c>
      <c r="AP251" t="inlineStr">
        <is>
          <t>N/A</t>
        </is>
      </c>
      <c r="AQ251" t="inlineStr">
        <is>
          <t>N/A</t>
        </is>
      </c>
      <c r="AR251" t="inlineStr">
        <is>
          <t>N/A</t>
        </is>
      </c>
      <c r="AS251" t="inlineStr">
        <is>
          <t>N/A</t>
        </is>
      </c>
      <c r="AT251" t="inlineStr">
        <is>
          <t>N/A</t>
        </is>
      </c>
      <c r="AU251" t="inlineStr">
        <is>
          <t>N/A</t>
        </is>
      </c>
      <c r="AV251" t="inlineStr">
        <is>
          <t>N/A</t>
        </is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inlineStr">
        <is>
          <t>N/A</t>
        </is>
      </c>
      <c r="BC251" t="inlineStr">
        <is>
          <t>N/A</t>
        </is>
      </c>
      <c r="BD251" t="inlineStr">
        <is>
          <t>N/A</t>
        </is>
      </c>
      <c r="BE251" t="inlineStr">
        <is>
          <t>N/A</t>
        </is>
      </c>
    </row>
    <row r="252">
      <c r="A252" t="inlineStr">
        <is>
          <t>WI211220083</t>
        </is>
      </c>
      <c r="B252" t="inlineStr">
        <is>
          <t>DATA_VALIDATION</t>
        </is>
      </c>
      <c r="C252" t="inlineStr">
        <is>
          <t>201308007807</t>
        </is>
      </c>
      <c r="D252" t="inlineStr">
        <is>
          <t>Folder</t>
        </is>
      </c>
      <c r="E252" s="2">
        <f>HYPERLINK("capsilon://?command=openfolder&amp;siteaddress=FAM.docvelocity-na8.net&amp;folderid=FX80D4DAD0-7171-A066-E80C-010909C4666A","FX21118335")</f>
        <v>0.0</v>
      </c>
      <c r="F252" t="inlineStr">
        <is>
          <t/>
        </is>
      </c>
      <c r="G252" t="inlineStr">
        <is>
          <t/>
        </is>
      </c>
      <c r="H252" t="inlineStr">
        <is>
          <t>Mailitem</t>
        </is>
      </c>
      <c r="I252" t="inlineStr">
        <is>
          <t>MI2112213424</t>
        </is>
      </c>
      <c r="J252" t="n">
        <v>38.0</v>
      </c>
      <c r="K252" t="inlineStr">
        <is>
          <t>COMPLETED</t>
        </is>
      </c>
      <c r="L252" t="inlineStr">
        <is>
          <t>MARK_AS_COMPLETED</t>
        </is>
      </c>
      <c r="M252" t="inlineStr">
        <is>
          <t>Queue</t>
        </is>
      </c>
      <c r="N252" t="n">
        <v>2.0</v>
      </c>
      <c r="O252" s="1" t="n">
        <v>44536.995717592596</v>
      </c>
      <c r="P252" s="1" t="n">
        <v>44537.21097222222</v>
      </c>
      <c r="Q252" t="n">
        <v>17849.0</v>
      </c>
      <c r="R252" t="n">
        <v>749.0</v>
      </c>
      <c r="S252" t="b">
        <v>0</v>
      </c>
      <c r="T252" t="inlineStr">
        <is>
          <t>N/A</t>
        </is>
      </c>
      <c r="U252" t="b">
        <v>0</v>
      </c>
      <c r="V252" t="inlineStr">
        <is>
          <t>Supriya Khape</t>
        </is>
      </c>
      <c r="W252" s="1" t="n">
        <v>44537.207962962966</v>
      </c>
      <c r="X252" t="n">
        <v>500.0</v>
      </c>
      <c r="Y252" t="n">
        <v>37.0</v>
      </c>
      <c r="Z252" t="n">
        <v>0.0</v>
      </c>
      <c r="AA252" t="n">
        <v>37.0</v>
      </c>
      <c r="AB252" t="n">
        <v>0.0</v>
      </c>
      <c r="AC252" t="n">
        <v>26.0</v>
      </c>
      <c r="AD252" t="n">
        <v>1.0</v>
      </c>
      <c r="AE252" t="n">
        <v>0.0</v>
      </c>
      <c r="AF252" t="n">
        <v>0.0</v>
      </c>
      <c r="AG252" t="n">
        <v>0.0</v>
      </c>
      <c r="AH252" t="inlineStr">
        <is>
          <t>Ashish Sutar</t>
        </is>
      </c>
      <c r="AI252" s="1" t="n">
        <v>44537.21097222222</v>
      </c>
      <c r="AJ252" t="n">
        <v>249.0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1.0</v>
      </c>
      <c r="AQ252" t="n">
        <v>0.0</v>
      </c>
      <c r="AR252" t="n">
        <v>0.0</v>
      </c>
      <c r="AS252" t="n">
        <v>0.0</v>
      </c>
      <c r="AT252" t="inlineStr">
        <is>
          <t>N/A</t>
        </is>
      </c>
      <c r="AU252" t="inlineStr">
        <is>
          <t>N/A</t>
        </is>
      </c>
      <c r="AV252" t="inlineStr">
        <is>
          <t>N/A</t>
        </is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inlineStr">
        <is>
          <t>N/A</t>
        </is>
      </c>
      <c r="BC252" t="inlineStr">
        <is>
          <t>N/A</t>
        </is>
      </c>
      <c r="BD252" t="inlineStr">
        <is>
          <t>N/A</t>
        </is>
      </c>
      <c r="BE252" t="inlineStr">
        <is>
          <t>N/A</t>
        </is>
      </c>
    </row>
    <row r="253">
      <c r="A253" t="inlineStr">
        <is>
          <t>WI211220139</t>
        </is>
      </c>
      <c r="B253" t="inlineStr">
        <is>
          <t>DATA_VALIDATION</t>
        </is>
      </c>
      <c r="C253" t="inlineStr">
        <is>
          <t>201300019997</t>
        </is>
      </c>
      <c r="D253" t="inlineStr">
        <is>
          <t>Folder</t>
        </is>
      </c>
      <c r="E253" s="2">
        <f>HYPERLINK("capsilon://?command=openfolder&amp;siteaddress=FAM.docvelocity-na8.net&amp;folderid=FXD736E691-B685-EB60-1DDE-3BD0903AE242","FX211114983")</f>
        <v>0.0</v>
      </c>
      <c r="F253" t="inlineStr">
        <is>
          <t/>
        </is>
      </c>
      <c r="G253" t="inlineStr">
        <is>
          <t/>
        </is>
      </c>
      <c r="H253" t="inlineStr">
        <is>
          <t>Mailitem</t>
        </is>
      </c>
      <c r="I253" t="inlineStr">
        <is>
          <t>MI2112213953</t>
        </is>
      </c>
      <c r="J253" t="n">
        <v>32.0</v>
      </c>
      <c r="K253" t="inlineStr">
        <is>
          <t>COMPLETED</t>
        </is>
      </c>
      <c r="L253" t="inlineStr">
        <is>
          <t>MARK_AS_COMPLETED</t>
        </is>
      </c>
      <c r="M253" t="inlineStr">
        <is>
          <t>Queue</t>
        </is>
      </c>
      <c r="N253" t="n">
        <v>2.0</v>
      </c>
      <c r="O253" s="1" t="n">
        <v>44537.035405092596</v>
      </c>
      <c r="P253" s="1" t="n">
        <v>44537.210625</v>
      </c>
      <c r="Q253" t="n">
        <v>14515.0</v>
      </c>
      <c r="R253" t="n">
        <v>624.0</v>
      </c>
      <c r="S253" t="b">
        <v>0</v>
      </c>
      <c r="T253" t="inlineStr">
        <is>
          <t>N/A</t>
        </is>
      </c>
      <c r="U253" t="b">
        <v>0</v>
      </c>
      <c r="V253" t="inlineStr">
        <is>
          <t>Amruta Erande</t>
        </is>
      </c>
      <c r="W253" s="1" t="n">
        <v>44537.20756944444</v>
      </c>
      <c r="X253" t="n">
        <v>426.0</v>
      </c>
      <c r="Y253" t="n">
        <v>36.0</v>
      </c>
      <c r="Z253" t="n">
        <v>0.0</v>
      </c>
      <c r="AA253" t="n">
        <v>36.0</v>
      </c>
      <c r="AB253" t="n">
        <v>0.0</v>
      </c>
      <c r="AC253" t="n">
        <v>21.0</v>
      </c>
      <c r="AD253" t="n">
        <v>-4.0</v>
      </c>
      <c r="AE253" t="n">
        <v>0.0</v>
      </c>
      <c r="AF253" t="n">
        <v>0.0</v>
      </c>
      <c r="AG253" t="n">
        <v>0.0</v>
      </c>
      <c r="AH253" t="inlineStr">
        <is>
          <t>Poonam Patil</t>
        </is>
      </c>
      <c r="AI253" s="1" t="n">
        <v>44537.210625</v>
      </c>
      <c r="AJ253" t="n">
        <v>198.0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-4.0</v>
      </c>
      <c r="AQ253" t="n">
        <v>0.0</v>
      </c>
      <c r="AR253" t="n">
        <v>0.0</v>
      </c>
      <c r="AS253" t="n">
        <v>0.0</v>
      </c>
      <c r="AT253" t="inlineStr">
        <is>
          <t>N/A</t>
        </is>
      </c>
      <c r="AU253" t="inlineStr">
        <is>
          <t>N/A</t>
        </is>
      </c>
      <c r="AV253" t="inlineStr">
        <is>
          <t>N/A</t>
        </is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inlineStr">
        <is>
          <t>N/A</t>
        </is>
      </c>
      <c r="BC253" t="inlineStr">
        <is>
          <t>N/A</t>
        </is>
      </c>
      <c r="BD253" t="inlineStr">
        <is>
          <t>N/A</t>
        </is>
      </c>
      <c r="BE253" t="inlineStr">
        <is>
          <t>N/A</t>
        </is>
      </c>
    </row>
    <row r="254">
      <c r="A254" t="inlineStr">
        <is>
          <t>WI211220140</t>
        </is>
      </c>
      <c r="B254" t="inlineStr">
        <is>
          <t>DATA_VALIDATION</t>
        </is>
      </c>
      <c r="C254" t="inlineStr">
        <is>
          <t>201130012909</t>
        </is>
      </c>
      <c r="D254" t="inlineStr">
        <is>
          <t>Folder</t>
        </is>
      </c>
      <c r="E254" s="2">
        <f>HYPERLINK("capsilon://?command=openfolder&amp;siteaddress=FAM.docvelocity-na8.net&amp;folderid=FX364B2797-0E42-0227-8063-1BBD9FB50FC4","FX21124641")</f>
        <v>0.0</v>
      </c>
      <c r="F254" t="inlineStr">
        <is>
          <t/>
        </is>
      </c>
      <c r="G254" t="inlineStr">
        <is>
          <t/>
        </is>
      </c>
      <c r="H254" t="inlineStr">
        <is>
          <t>Mailitem</t>
        </is>
      </c>
      <c r="I254" t="inlineStr">
        <is>
          <t>MI2112213952</t>
        </is>
      </c>
      <c r="J254" t="n">
        <v>192.0</v>
      </c>
      <c r="K254" t="inlineStr">
        <is>
          <t>COMPLETED</t>
        </is>
      </c>
      <c r="L254" t="inlineStr">
        <is>
          <t>MARK_AS_COMPLETED</t>
        </is>
      </c>
      <c r="M254" t="inlineStr">
        <is>
          <t>Queue</t>
        </is>
      </c>
      <c r="N254" t="n">
        <v>1.0</v>
      </c>
      <c r="O254" s="1" t="n">
        <v>44537.03548611111</v>
      </c>
      <c r="P254" s="1" t="n">
        <v>44537.301782407405</v>
      </c>
      <c r="Q254" t="n">
        <v>22426.0</v>
      </c>
      <c r="R254" t="n">
        <v>582.0</v>
      </c>
      <c r="S254" t="b">
        <v>0</v>
      </c>
      <c r="T254" t="inlineStr">
        <is>
          <t>N/A</t>
        </is>
      </c>
      <c r="U254" t="b">
        <v>0</v>
      </c>
      <c r="V254" t="inlineStr">
        <is>
          <t>Hemanshi Deshlahara</t>
        </is>
      </c>
      <c r="W254" s="1" t="n">
        <v>44537.301782407405</v>
      </c>
      <c r="X254" t="n">
        <v>369.0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192.0</v>
      </c>
      <c r="AE254" t="n">
        <v>168.0</v>
      </c>
      <c r="AF254" t="n">
        <v>0.0</v>
      </c>
      <c r="AG254" t="n">
        <v>8.0</v>
      </c>
      <c r="AH254" t="inlineStr">
        <is>
          <t>N/A</t>
        </is>
      </c>
      <c r="AI254" t="inlineStr">
        <is>
          <t>N/A</t>
        </is>
      </c>
      <c r="AJ254" t="inlineStr">
        <is>
          <t>N/A</t>
        </is>
      </c>
      <c r="AK254" t="inlineStr">
        <is>
          <t>N/A</t>
        </is>
      </c>
      <c r="AL254" t="inlineStr">
        <is>
          <t>N/A</t>
        </is>
      </c>
      <c r="AM254" t="inlineStr">
        <is>
          <t>N/A</t>
        </is>
      </c>
      <c r="AN254" t="inlineStr">
        <is>
          <t>N/A</t>
        </is>
      </c>
      <c r="AO254" t="inlineStr">
        <is>
          <t>N/A</t>
        </is>
      </c>
      <c r="AP254" t="inlineStr">
        <is>
          <t>N/A</t>
        </is>
      </c>
      <c r="AQ254" t="inlineStr">
        <is>
          <t>N/A</t>
        </is>
      </c>
      <c r="AR254" t="inlineStr">
        <is>
          <t>N/A</t>
        </is>
      </c>
      <c r="AS254" t="inlineStr">
        <is>
          <t>N/A</t>
        </is>
      </c>
      <c r="AT254" t="inlineStr">
        <is>
          <t>N/A</t>
        </is>
      </c>
      <c r="AU254" t="inlineStr">
        <is>
          <t>N/A</t>
        </is>
      </c>
      <c r="AV254" t="inlineStr">
        <is>
          <t>N/A</t>
        </is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N/A</t>
        </is>
      </c>
      <c r="BD254" t="inlineStr">
        <is>
          <t>N/A</t>
        </is>
      </c>
      <c r="BE254" t="inlineStr">
        <is>
          <t>N/A</t>
        </is>
      </c>
    </row>
    <row r="255">
      <c r="A255" t="inlineStr">
        <is>
          <t>WI211220141</t>
        </is>
      </c>
      <c r="B255" t="inlineStr">
        <is>
          <t>DATA_VALIDATION</t>
        </is>
      </c>
      <c r="C255" t="inlineStr">
        <is>
          <t>201300019997</t>
        </is>
      </c>
      <c r="D255" t="inlineStr">
        <is>
          <t>Folder</t>
        </is>
      </c>
      <c r="E255" s="2">
        <f>HYPERLINK("capsilon://?command=openfolder&amp;siteaddress=FAM.docvelocity-na8.net&amp;folderid=FXD736E691-B685-EB60-1DDE-3BD0903AE242","FX211114983")</f>
        <v>0.0</v>
      </c>
      <c r="F255" t="inlineStr">
        <is>
          <t/>
        </is>
      </c>
      <c r="G255" t="inlineStr">
        <is>
          <t/>
        </is>
      </c>
      <c r="H255" t="inlineStr">
        <is>
          <t>Mailitem</t>
        </is>
      </c>
      <c r="I255" t="inlineStr">
        <is>
          <t>MI2112213955</t>
        </is>
      </c>
      <c r="J255" t="n">
        <v>32.0</v>
      </c>
      <c r="K255" t="inlineStr">
        <is>
          <t>COMPLETED</t>
        </is>
      </c>
      <c r="L255" t="inlineStr">
        <is>
          <t>MARK_AS_COMPLETED</t>
        </is>
      </c>
      <c r="M255" t="inlineStr">
        <is>
          <t>Queue</t>
        </is>
      </c>
      <c r="N255" t="n">
        <v>2.0</v>
      </c>
      <c r="O255" s="1" t="n">
        <v>44537.03642361111</v>
      </c>
      <c r="P255" s="1" t="n">
        <v>44537.22657407408</v>
      </c>
      <c r="Q255" t="n">
        <v>15700.0</v>
      </c>
      <c r="R255" t="n">
        <v>729.0</v>
      </c>
      <c r="S255" t="b">
        <v>0</v>
      </c>
      <c r="T255" t="inlineStr">
        <is>
          <t>N/A</t>
        </is>
      </c>
      <c r="U255" t="b">
        <v>0</v>
      </c>
      <c r="V255" t="inlineStr">
        <is>
          <t>Archana Bhujbal</t>
        </is>
      </c>
      <c r="W255" s="1" t="n">
        <v>44537.220925925925</v>
      </c>
      <c r="X255" t="n">
        <v>371.0</v>
      </c>
      <c r="Y255" t="n">
        <v>36.0</v>
      </c>
      <c r="Z255" t="n">
        <v>0.0</v>
      </c>
      <c r="AA255" t="n">
        <v>36.0</v>
      </c>
      <c r="AB255" t="n">
        <v>0.0</v>
      </c>
      <c r="AC255" t="n">
        <v>19.0</v>
      </c>
      <c r="AD255" t="n">
        <v>-4.0</v>
      </c>
      <c r="AE255" t="n">
        <v>0.0</v>
      </c>
      <c r="AF255" t="n">
        <v>0.0</v>
      </c>
      <c r="AG255" t="n">
        <v>0.0</v>
      </c>
      <c r="AH255" t="inlineStr">
        <is>
          <t>Saloni Uttekar</t>
        </is>
      </c>
      <c r="AI255" s="1" t="n">
        <v>44537.22657407408</v>
      </c>
      <c r="AJ255" t="n">
        <v>358.0</v>
      </c>
      <c r="AK255" t="n">
        <v>1.0</v>
      </c>
      <c r="AL255" t="n">
        <v>0.0</v>
      </c>
      <c r="AM255" t="n">
        <v>1.0</v>
      </c>
      <c r="AN255" t="n">
        <v>0.0</v>
      </c>
      <c r="AO255" t="n">
        <v>1.0</v>
      </c>
      <c r="AP255" t="n">
        <v>-5.0</v>
      </c>
      <c r="AQ255" t="n">
        <v>0.0</v>
      </c>
      <c r="AR255" t="n">
        <v>0.0</v>
      </c>
      <c r="AS255" t="n">
        <v>0.0</v>
      </c>
      <c r="AT255" t="inlineStr">
        <is>
          <t>N/A</t>
        </is>
      </c>
      <c r="AU255" t="inlineStr">
        <is>
          <t>N/A</t>
        </is>
      </c>
      <c r="AV255" t="inlineStr">
        <is>
          <t>N/A</t>
        </is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inlineStr">
        <is>
          <t>N/A</t>
        </is>
      </c>
      <c r="BC255" t="inlineStr">
        <is>
          <t>N/A</t>
        </is>
      </c>
      <c r="BD255" t="inlineStr">
        <is>
          <t>N/A</t>
        </is>
      </c>
      <c r="BE255" t="inlineStr">
        <is>
          <t>N/A</t>
        </is>
      </c>
    </row>
    <row r="256">
      <c r="A256" t="inlineStr">
        <is>
          <t>WI211220142</t>
        </is>
      </c>
      <c r="B256" t="inlineStr">
        <is>
          <t>DATA_VALIDATION</t>
        </is>
      </c>
      <c r="C256" t="inlineStr">
        <is>
          <t>201300019997</t>
        </is>
      </c>
      <c r="D256" t="inlineStr">
        <is>
          <t>Folder</t>
        </is>
      </c>
      <c r="E256" s="2">
        <f>HYPERLINK("capsilon://?command=openfolder&amp;siteaddress=FAM.docvelocity-na8.net&amp;folderid=FXD736E691-B685-EB60-1DDE-3BD0903AE242","FX211114983")</f>
        <v>0.0</v>
      </c>
      <c r="F256" t="inlineStr">
        <is>
          <t/>
        </is>
      </c>
      <c r="G256" t="inlineStr">
        <is>
          <t/>
        </is>
      </c>
      <c r="H256" t="inlineStr">
        <is>
          <t>Mailitem</t>
        </is>
      </c>
      <c r="I256" t="inlineStr">
        <is>
          <t>MI2112213958</t>
        </is>
      </c>
      <c r="J256" t="n">
        <v>69.0</v>
      </c>
      <c r="K256" t="inlineStr">
        <is>
          <t>COMPLETED</t>
        </is>
      </c>
      <c r="L256" t="inlineStr">
        <is>
          <t>MARK_AS_COMPLETED</t>
        </is>
      </c>
      <c r="M256" t="inlineStr">
        <is>
          <t>Queue</t>
        </is>
      </c>
      <c r="N256" t="n">
        <v>2.0</v>
      </c>
      <c r="O256" s="1" t="n">
        <v>44537.03650462963</v>
      </c>
      <c r="P256" s="1" t="n">
        <v>44537.22903935185</v>
      </c>
      <c r="Q256" t="n">
        <v>15971.0</v>
      </c>
      <c r="R256" t="n">
        <v>664.0</v>
      </c>
      <c r="S256" t="b">
        <v>0</v>
      </c>
      <c r="T256" t="inlineStr">
        <is>
          <t>N/A</t>
        </is>
      </c>
      <c r="U256" t="b">
        <v>0</v>
      </c>
      <c r="V256" t="inlineStr">
        <is>
          <t>Archana Bhujbal</t>
        </is>
      </c>
      <c r="W256" s="1" t="n">
        <v>44537.22589120371</v>
      </c>
      <c r="X256" t="n">
        <v>429.0</v>
      </c>
      <c r="Y256" t="n">
        <v>44.0</v>
      </c>
      <c r="Z256" t="n">
        <v>0.0</v>
      </c>
      <c r="AA256" t="n">
        <v>44.0</v>
      </c>
      <c r="AB256" t="n">
        <v>0.0</v>
      </c>
      <c r="AC256" t="n">
        <v>24.0</v>
      </c>
      <c r="AD256" t="n">
        <v>25.0</v>
      </c>
      <c r="AE256" t="n">
        <v>0.0</v>
      </c>
      <c r="AF256" t="n">
        <v>0.0</v>
      </c>
      <c r="AG256" t="n">
        <v>0.0</v>
      </c>
      <c r="AH256" t="inlineStr">
        <is>
          <t>Ashish Sutar</t>
        </is>
      </c>
      <c r="AI256" s="1" t="n">
        <v>44537.22903935185</v>
      </c>
      <c r="AJ256" t="n">
        <v>235.0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25.0</v>
      </c>
      <c r="AQ256" t="n">
        <v>0.0</v>
      </c>
      <c r="AR256" t="n">
        <v>0.0</v>
      </c>
      <c r="AS256" t="n">
        <v>0.0</v>
      </c>
      <c r="AT256" t="inlineStr">
        <is>
          <t>N/A</t>
        </is>
      </c>
      <c r="AU256" t="inlineStr">
        <is>
          <t>N/A</t>
        </is>
      </c>
      <c r="AV256" t="inlineStr">
        <is>
          <t>N/A</t>
        </is>
      </c>
      <c r="AW256" t="inlineStr">
        <is>
          <t>N/A</t>
        </is>
      </c>
      <c r="AX256" t="inlineStr">
        <is>
          <t>N/A</t>
        </is>
      </c>
      <c r="AY256" t="inlineStr">
        <is>
          <t>N/A</t>
        </is>
      </c>
      <c r="AZ256" t="inlineStr">
        <is>
          <t>N/A</t>
        </is>
      </c>
      <c r="BA256" t="inlineStr">
        <is>
          <t>N/A</t>
        </is>
      </c>
      <c r="BB256" t="inlineStr">
        <is>
          <t>N/A</t>
        </is>
      </c>
      <c r="BC256" t="inlineStr">
        <is>
          <t>N/A</t>
        </is>
      </c>
      <c r="BD256" t="inlineStr">
        <is>
          <t>N/A</t>
        </is>
      </c>
      <c r="BE256" t="inlineStr">
        <is>
          <t>N/A</t>
        </is>
      </c>
    </row>
    <row r="257">
      <c r="A257" t="inlineStr">
        <is>
          <t>WI211220143</t>
        </is>
      </c>
      <c r="B257" t="inlineStr">
        <is>
          <t>DATA_VALIDATION</t>
        </is>
      </c>
      <c r="C257" t="inlineStr">
        <is>
          <t>201300019997</t>
        </is>
      </c>
      <c r="D257" t="inlineStr">
        <is>
          <t>Folder</t>
        </is>
      </c>
      <c r="E257" s="2">
        <f>HYPERLINK("capsilon://?command=openfolder&amp;siteaddress=FAM.docvelocity-na8.net&amp;folderid=FXD736E691-B685-EB60-1DDE-3BD0903AE242","FX211114983")</f>
        <v>0.0</v>
      </c>
      <c r="F257" t="inlineStr">
        <is>
          <t/>
        </is>
      </c>
      <c r="G257" t="inlineStr">
        <is>
          <t/>
        </is>
      </c>
      <c r="H257" t="inlineStr">
        <is>
          <t>Mailitem</t>
        </is>
      </c>
      <c r="I257" t="inlineStr">
        <is>
          <t>MI2112213963</t>
        </is>
      </c>
      <c r="J257" t="n">
        <v>28.0</v>
      </c>
      <c r="K257" t="inlineStr">
        <is>
          <t>COMPLETED</t>
        </is>
      </c>
      <c r="L257" t="inlineStr">
        <is>
          <t>MARK_AS_COMPLETED</t>
        </is>
      </c>
      <c r="M257" t="inlineStr">
        <is>
          <t>Queue</t>
        </is>
      </c>
      <c r="N257" t="n">
        <v>2.0</v>
      </c>
      <c r="O257" s="1" t="n">
        <v>44537.036782407406</v>
      </c>
      <c r="P257" s="1" t="n">
        <v>44537.23133101852</v>
      </c>
      <c r="Q257" t="n">
        <v>16488.0</v>
      </c>
      <c r="R257" t="n">
        <v>321.0</v>
      </c>
      <c r="S257" t="b">
        <v>0</v>
      </c>
      <c r="T257" t="inlineStr">
        <is>
          <t>N/A</t>
        </is>
      </c>
      <c r="U257" t="b">
        <v>0</v>
      </c>
      <c r="V257" t="inlineStr">
        <is>
          <t>Amruta Erande</t>
        </is>
      </c>
      <c r="W257" s="1" t="n">
        <v>44537.22891203704</v>
      </c>
      <c r="X257" t="n">
        <v>98.0</v>
      </c>
      <c r="Y257" t="n">
        <v>21.0</v>
      </c>
      <c r="Z257" t="n">
        <v>0.0</v>
      </c>
      <c r="AA257" t="n">
        <v>21.0</v>
      </c>
      <c r="AB257" t="n">
        <v>0.0</v>
      </c>
      <c r="AC257" t="n">
        <v>3.0</v>
      </c>
      <c r="AD257" t="n">
        <v>7.0</v>
      </c>
      <c r="AE257" t="n">
        <v>0.0</v>
      </c>
      <c r="AF257" t="n">
        <v>0.0</v>
      </c>
      <c r="AG257" t="n">
        <v>0.0</v>
      </c>
      <c r="AH257" t="inlineStr">
        <is>
          <t>Ashish Sutar</t>
        </is>
      </c>
      <c r="AI257" s="1" t="n">
        <v>44537.23133101852</v>
      </c>
      <c r="AJ257" t="n">
        <v>197.0</v>
      </c>
      <c r="AK257" t="n">
        <v>1.0</v>
      </c>
      <c r="AL257" t="n">
        <v>0.0</v>
      </c>
      <c r="AM257" t="n">
        <v>1.0</v>
      </c>
      <c r="AN257" t="n">
        <v>0.0</v>
      </c>
      <c r="AO257" t="n">
        <v>1.0</v>
      </c>
      <c r="AP257" t="n">
        <v>6.0</v>
      </c>
      <c r="AQ257" t="n">
        <v>0.0</v>
      </c>
      <c r="AR257" t="n">
        <v>0.0</v>
      </c>
      <c r="AS257" t="n">
        <v>0.0</v>
      </c>
      <c r="AT257" t="inlineStr">
        <is>
          <t>N/A</t>
        </is>
      </c>
      <c r="AU257" t="inlineStr">
        <is>
          <t>N/A</t>
        </is>
      </c>
      <c r="AV257" t="inlineStr">
        <is>
          <t>N/A</t>
        </is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inlineStr">
        <is>
          <t>N/A</t>
        </is>
      </c>
      <c r="BC257" t="inlineStr">
        <is>
          <t>N/A</t>
        </is>
      </c>
      <c r="BD257" t="inlineStr">
        <is>
          <t>N/A</t>
        </is>
      </c>
      <c r="BE257" t="inlineStr">
        <is>
          <t>N/A</t>
        </is>
      </c>
    </row>
    <row r="258">
      <c r="A258" t="inlineStr">
        <is>
          <t>WI211220146</t>
        </is>
      </c>
      <c r="B258" t="inlineStr">
        <is>
          <t>DATA_VALIDATION</t>
        </is>
      </c>
      <c r="C258" t="inlineStr">
        <is>
          <t>201300019997</t>
        </is>
      </c>
      <c r="D258" t="inlineStr">
        <is>
          <t>Folder</t>
        </is>
      </c>
      <c r="E258" s="2">
        <f>HYPERLINK("capsilon://?command=openfolder&amp;siteaddress=FAM.docvelocity-na8.net&amp;folderid=FXD736E691-B685-EB60-1DDE-3BD0903AE242","FX211114983")</f>
        <v>0.0</v>
      </c>
      <c r="F258" t="inlineStr">
        <is>
          <t/>
        </is>
      </c>
      <c r="G258" t="inlineStr">
        <is>
          <t/>
        </is>
      </c>
      <c r="H258" t="inlineStr">
        <is>
          <t>Mailitem</t>
        </is>
      </c>
      <c r="I258" t="inlineStr">
        <is>
          <t>MI2112213968</t>
        </is>
      </c>
      <c r="J258" t="n">
        <v>28.0</v>
      </c>
      <c r="K258" t="inlineStr">
        <is>
          <t>COMPLETED</t>
        </is>
      </c>
      <c r="L258" t="inlineStr">
        <is>
          <t>MARK_AS_COMPLETED</t>
        </is>
      </c>
      <c r="M258" t="inlineStr">
        <is>
          <t>Queue</t>
        </is>
      </c>
      <c r="N258" t="n">
        <v>2.0</v>
      </c>
      <c r="O258" s="1" t="n">
        <v>44537.037083333336</v>
      </c>
      <c r="P258" s="1" t="n">
        <v>44537.23420138889</v>
      </c>
      <c r="Q258" t="n">
        <v>16669.0</v>
      </c>
      <c r="R258" t="n">
        <v>362.0</v>
      </c>
      <c r="S258" t="b">
        <v>0</v>
      </c>
      <c r="T258" t="inlineStr">
        <is>
          <t>N/A</t>
        </is>
      </c>
      <c r="U258" t="b">
        <v>0</v>
      </c>
      <c r="V258" t="inlineStr">
        <is>
          <t>Amruta Erande</t>
        </is>
      </c>
      <c r="W258" s="1" t="n">
        <v>44537.23025462963</v>
      </c>
      <c r="X258" t="n">
        <v>115.0</v>
      </c>
      <c r="Y258" t="n">
        <v>21.0</v>
      </c>
      <c r="Z258" t="n">
        <v>0.0</v>
      </c>
      <c r="AA258" t="n">
        <v>21.0</v>
      </c>
      <c r="AB258" t="n">
        <v>0.0</v>
      </c>
      <c r="AC258" t="n">
        <v>4.0</v>
      </c>
      <c r="AD258" t="n">
        <v>7.0</v>
      </c>
      <c r="AE258" t="n">
        <v>0.0</v>
      </c>
      <c r="AF258" t="n">
        <v>0.0</v>
      </c>
      <c r="AG258" t="n">
        <v>0.0</v>
      </c>
      <c r="AH258" t="inlineStr">
        <is>
          <t>Ashish Sutar</t>
        </is>
      </c>
      <c r="AI258" s="1" t="n">
        <v>44537.23420138889</v>
      </c>
      <c r="AJ258" t="n">
        <v>247.0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7.0</v>
      </c>
      <c r="AQ258" t="n">
        <v>0.0</v>
      </c>
      <c r="AR258" t="n">
        <v>0.0</v>
      </c>
      <c r="AS258" t="n">
        <v>0.0</v>
      </c>
      <c r="AT258" t="inlineStr">
        <is>
          <t>N/A</t>
        </is>
      </c>
      <c r="AU258" t="inlineStr">
        <is>
          <t>N/A</t>
        </is>
      </c>
      <c r="AV258" t="inlineStr">
        <is>
          <t>N/A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N/A</t>
        </is>
      </c>
      <c r="BE258" t="inlineStr">
        <is>
          <t>N/A</t>
        </is>
      </c>
    </row>
    <row r="259">
      <c r="A259" t="inlineStr">
        <is>
          <t>WI211220147</t>
        </is>
      </c>
      <c r="B259" t="inlineStr">
        <is>
          <t>DATA_VALIDATION</t>
        </is>
      </c>
      <c r="C259" t="inlineStr">
        <is>
          <t>201300019997</t>
        </is>
      </c>
      <c r="D259" t="inlineStr">
        <is>
          <t>Folder</t>
        </is>
      </c>
      <c r="E259" s="2">
        <f>HYPERLINK("capsilon://?command=openfolder&amp;siteaddress=FAM.docvelocity-na8.net&amp;folderid=FXD736E691-B685-EB60-1DDE-3BD0903AE242","FX211114983")</f>
        <v>0.0</v>
      </c>
      <c r="F259" t="inlineStr">
        <is>
          <t/>
        </is>
      </c>
      <c r="G259" t="inlineStr">
        <is>
          <t/>
        </is>
      </c>
      <c r="H259" t="inlineStr">
        <is>
          <t>Mailitem</t>
        </is>
      </c>
      <c r="I259" t="inlineStr">
        <is>
          <t>MI2112213961</t>
        </is>
      </c>
      <c r="J259" t="n">
        <v>69.0</v>
      </c>
      <c r="K259" t="inlineStr">
        <is>
          <t>COMPLETED</t>
        </is>
      </c>
      <c r="L259" t="inlineStr">
        <is>
          <t>MARK_AS_COMPLETED</t>
        </is>
      </c>
      <c r="M259" t="inlineStr">
        <is>
          <t>Queue</t>
        </is>
      </c>
      <c r="N259" t="n">
        <v>2.0</v>
      </c>
      <c r="O259" s="1" t="n">
        <v>44537.03739583334</v>
      </c>
      <c r="P259" s="1" t="n">
        <v>44537.23986111111</v>
      </c>
      <c r="Q259" t="n">
        <v>16753.0</v>
      </c>
      <c r="R259" t="n">
        <v>740.0</v>
      </c>
      <c r="S259" t="b">
        <v>0</v>
      </c>
      <c r="T259" t="inlineStr">
        <is>
          <t>N/A</t>
        </is>
      </c>
      <c r="U259" t="b">
        <v>0</v>
      </c>
      <c r="V259" t="inlineStr">
        <is>
          <t>Amruta Erande</t>
        </is>
      </c>
      <c r="W259" s="1" t="n">
        <v>44537.23318287037</v>
      </c>
      <c r="X259" t="n">
        <v>252.0</v>
      </c>
      <c r="Y259" t="n">
        <v>44.0</v>
      </c>
      <c r="Z259" t="n">
        <v>0.0</v>
      </c>
      <c r="AA259" t="n">
        <v>44.0</v>
      </c>
      <c r="AB259" t="n">
        <v>0.0</v>
      </c>
      <c r="AC259" t="n">
        <v>23.0</v>
      </c>
      <c r="AD259" t="n">
        <v>25.0</v>
      </c>
      <c r="AE259" t="n">
        <v>0.0</v>
      </c>
      <c r="AF259" t="n">
        <v>0.0</v>
      </c>
      <c r="AG259" t="n">
        <v>0.0</v>
      </c>
      <c r="AH259" t="inlineStr">
        <is>
          <t>Ashish Sutar</t>
        </is>
      </c>
      <c r="AI259" s="1" t="n">
        <v>44537.23986111111</v>
      </c>
      <c r="AJ259" t="n">
        <v>488.0</v>
      </c>
      <c r="AK259" t="n">
        <v>1.0</v>
      </c>
      <c r="AL259" t="n">
        <v>0.0</v>
      </c>
      <c r="AM259" t="n">
        <v>1.0</v>
      </c>
      <c r="AN259" t="n">
        <v>0.0</v>
      </c>
      <c r="AO259" t="n">
        <v>1.0</v>
      </c>
      <c r="AP259" t="n">
        <v>24.0</v>
      </c>
      <c r="AQ259" t="n">
        <v>0.0</v>
      </c>
      <c r="AR259" t="n">
        <v>0.0</v>
      </c>
      <c r="AS259" t="n">
        <v>0.0</v>
      </c>
      <c r="AT259" t="inlineStr">
        <is>
          <t>N/A</t>
        </is>
      </c>
      <c r="AU259" t="inlineStr">
        <is>
          <t>N/A</t>
        </is>
      </c>
      <c r="AV259" t="inlineStr">
        <is>
          <t>N/A</t>
        </is>
      </c>
      <c r="AW259" t="inlineStr">
        <is>
          <t>N/A</t>
        </is>
      </c>
      <c r="AX259" t="inlineStr">
        <is>
          <t>N/A</t>
        </is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inlineStr">
        <is>
          <t>N/A</t>
        </is>
      </c>
      <c r="BC259" t="inlineStr">
        <is>
          <t>N/A</t>
        </is>
      </c>
      <c r="BD259" t="inlineStr">
        <is>
          <t>N/A</t>
        </is>
      </c>
      <c r="BE259" t="inlineStr">
        <is>
          <t>N/A</t>
        </is>
      </c>
    </row>
    <row r="260">
      <c r="A260" t="inlineStr">
        <is>
          <t>WI211220160</t>
        </is>
      </c>
      <c r="B260" t="inlineStr">
        <is>
          <t>DATA_VALIDATION</t>
        </is>
      </c>
      <c r="C260" t="inlineStr">
        <is>
          <t>201330004102</t>
        </is>
      </c>
      <c r="D260" t="inlineStr">
        <is>
          <t>Folder</t>
        </is>
      </c>
      <c r="E260" s="2">
        <f>HYPERLINK("capsilon://?command=openfolder&amp;siteaddress=FAM.docvelocity-na8.net&amp;folderid=FX0AEC4D54-9BC5-AC9B-C7D1-4DC7370C95A0","FX21125179")</f>
        <v>0.0</v>
      </c>
      <c r="F260" t="inlineStr">
        <is>
          <t/>
        </is>
      </c>
      <c r="G260" t="inlineStr">
        <is>
          <t/>
        </is>
      </c>
      <c r="H260" t="inlineStr">
        <is>
          <t>Mailitem</t>
        </is>
      </c>
      <c r="I260" t="inlineStr">
        <is>
          <t>MI2112214371</t>
        </is>
      </c>
      <c r="J260" t="n">
        <v>60.0</v>
      </c>
      <c r="K260" t="inlineStr">
        <is>
          <t>COMPLETED</t>
        </is>
      </c>
      <c r="L260" t="inlineStr">
        <is>
          <t>MARK_AS_COMPLETED</t>
        </is>
      </c>
      <c r="M260" t="inlineStr">
        <is>
          <t>Queue</t>
        </is>
      </c>
      <c r="N260" t="n">
        <v>1.0</v>
      </c>
      <c r="O260" s="1" t="n">
        <v>44537.07493055556</v>
      </c>
      <c r="P260" s="1" t="n">
        <v>44537.30987268518</v>
      </c>
      <c r="Q260" t="n">
        <v>19468.0</v>
      </c>
      <c r="R260" t="n">
        <v>831.0</v>
      </c>
      <c r="S260" t="b">
        <v>0</v>
      </c>
      <c r="T260" t="inlineStr">
        <is>
          <t>N/A</t>
        </is>
      </c>
      <c r="U260" t="b">
        <v>0</v>
      </c>
      <c r="V260" t="inlineStr">
        <is>
          <t>Hemanshi Deshlahara</t>
        </is>
      </c>
      <c r="W260" s="1" t="n">
        <v>44537.30987268518</v>
      </c>
      <c r="X260" t="n">
        <v>656.0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60.0</v>
      </c>
      <c r="AE260" t="n">
        <v>48.0</v>
      </c>
      <c r="AF260" t="n">
        <v>0.0</v>
      </c>
      <c r="AG260" t="n">
        <v>8.0</v>
      </c>
      <c r="AH260" t="inlineStr">
        <is>
          <t>N/A</t>
        </is>
      </c>
      <c r="AI260" t="inlineStr">
        <is>
          <t>N/A</t>
        </is>
      </c>
      <c r="AJ260" t="inlineStr">
        <is>
          <t>N/A</t>
        </is>
      </c>
      <c r="AK260" t="inlineStr">
        <is>
          <t>N/A</t>
        </is>
      </c>
      <c r="AL260" t="inlineStr">
        <is>
          <t>N/A</t>
        </is>
      </c>
      <c r="AM260" t="inlineStr">
        <is>
          <t>N/A</t>
        </is>
      </c>
      <c r="AN260" t="inlineStr">
        <is>
          <t>N/A</t>
        </is>
      </c>
      <c r="AO260" t="inlineStr">
        <is>
          <t>N/A</t>
        </is>
      </c>
      <c r="AP260" t="inlineStr">
        <is>
          <t>N/A</t>
        </is>
      </c>
      <c r="AQ260" t="inlineStr">
        <is>
          <t>N/A</t>
        </is>
      </c>
      <c r="AR260" t="inlineStr">
        <is>
          <t>N/A</t>
        </is>
      </c>
      <c r="AS260" t="inlineStr">
        <is>
          <t>N/A</t>
        </is>
      </c>
      <c r="AT260" t="inlineStr">
        <is>
          <t>N/A</t>
        </is>
      </c>
      <c r="AU260" t="inlineStr">
        <is>
          <t>N/A</t>
        </is>
      </c>
      <c r="AV260" t="inlineStr">
        <is>
          <t>N/A</t>
        </is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t="inlineStr">
        <is>
          <t>N/A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N/A</t>
        </is>
      </c>
      <c r="BE260" t="inlineStr">
        <is>
          <t>N/A</t>
        </is>
      </c>
    </row>
    <row r="261">
      <c r="A261" t="inlineStr">
        <is>
          <t>WI211220181</t>
        </is>
      </c>
      <c r="B261" t="inlineStr">
        <is>
          <t>DATA_VALIDATION</t>
        </is>
      </c>
      <c r="C261" t="inlineStr">
        <is>
          <t>201300020137</t>
        </is>
      </c>
      <c r="D261" t="inlineStr">
        <is>
          <t>Folder</t>
        </is>
      </c>
      <c r="E261" s="2">
        <f>HYPERLINK("capsilon://?command=openfolder&amp;siteaddress=FAM.docvelocity-na8.net&amp;folderid=FX69149A8F-8ACB-A50C-4DEC-2B88EE066951","FX21125056")</f>
        <v>0.0</v>
      </c>
      <c r="F261" t="inlineStr">
        <is>
          <t/>
        </is>
      </c>
      <c r="G261" t="inlineStr">
        <is>
          <t/>
        </is>
      </c>
      <c r="H261" t="inlineStr">
        <is>
          <t>Mailitem</t>
        </is>
      </c>
      <c r="I261" t="inlineStr">
        <is>
          <t>MI2112214678</t>
        </is>
      </c>
      <c r="J261" t="n">
        <v>471.0</v>
      </c>
      <c r="K261" t="inlineStr">
        <is>
          <t>COMPLETED</t>
        </is>
      </c>
      <c r="L261" t="inlineStr">
        <is>
          <t>MARK_AS_COMPLETED</t>
        </is>
      </c>
      <c r="M261" t="inlineStr">
        <is>
          <t>Queue</t>
        </is>
      </c>
      <c r="N261" t="n">
        <v>1.0</v>
      </c>
      <c r="O261" s="1" t="n">
        <v>44537.10157407408</v>
      </c>
      <c r="P261" s="1" t="n">
        <v>44537.328043981484</v>
      </c>
      <c r="Q261" t="n">
        <v>18401.0</v>
      </c>
      <c r="R261" t="n">
        <v>1166.0</v>
      </c>
      <c r="S261" t="b">
        <v>0</v>
      </c>
      <c r="T261" t="inlineStr">
        <is>
          <t>N/A</t>
        </is>
      </c>
      <c r="U261" t="b">
        <v>0</v>
      </c>
      <c r="V261" t="inlineStr">
        <is>
          <t>Hemanshi Deshlahara</t>
        </is>
      </c>
      <c r="W261" s="1" t="n">
        <v>44537.328043981484</v>
      </c>
      <c r="X261" t="n">
        <v>963.0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471.0</v>
      </c>
      <c r="AE261" t="n">
        <v>405.0</v>
      </c>
      <c r="AF261" t="n">
        <v>0.0</v>
      </c>
      <c r="AG261" t="n">
        <v>16.0</v>
      </c>
      <c r="AH261" t="inlineStr">
        <is>
          <t>N/A</t>
        </is>
      </c>
      <c r="AI261" t="inlineStr">
        <is>
          <t>N/A</t>
        </is>
      </c>
      <c r="AJ261" t="inlineStr">
        <is>
          <t>N/A</t>
        </is>
      </c>
      <c r="AK261" t="inlineStr">
        <is>
          <t>N/A</t>
        </is>
      </c>
      <c r="AL261" t="inlineStr">
        <is>
          <t>N/A</t>
        </is>
      </c>
      <c r="AM261" t="inlineStr">
        <is>
          <t>N/A</t>
        </is>
      </c>
      <c r="AN261" t="inlineStr">
        <is>
          <t>N/A</t>
        </is>
      </c>
      <c r="AO261" t="inlineStr">
        <is>
          <t>N/A</t>
        </is>
      </c>
      <c r="AP261" t="inlineStr">
        <is>
          <t>N/A</t>
        </is>
      </c>
      <c r="AQ261" t="inlineStr">
        <is>
          <t>N/A</t>
        </is>
      </c>
      <c r="AR261" t="inlineStr">
        <is>
          <t>N/A</t>
        </is>
      </c>
      <c r="AS261" t="inlineStr">
        <is>
          <t>N/A</t>
        </is>
      </c>
      <c r="AT261" t="inlineStr">
        <is>
          <t>N/A</t>
        </is>
      </c>
      <c r="AU261" t="inlineStr">
        <is>
          <t>N/A</t>
        </is>
      </c>
      <c r="AV261" t="inlineStr">
        <is>
          <t>N/A</t>
        </is>
      </c>
      <c r="AW261" t="inlineStr">
        <is>
          <t>N/A</t>
        </is>
      </c>
      <c r="AX261" t="inlineStr">
        <is>
          <t>N/A</t>
        </is>
      </c>
      <c r="AY261" t="inlineStr">
        <is>
          <t>N/A</t>
        </is>
      </c>
      <c r="AZ261" t="inlineStr">
        <is>
          <t>N/A</t>
        </is>
      </c>
      <c r="BA261" t="inlineStr">
        <is>
          <t>N/A</t>
        </is>
      </c>
      <c r="BB261" t="inlineStr">
        <is>
          <t>N/A</t>
        </is>
      </c>
      <c r="BC261" t="inlineStr">
        <is>
          <t>N/A</t>
        </is>
      </c>
      <c r="BD261" t="inlineStr">
        <is>
          <t>N/A</t>
        </is>
      </c>
      <c r="BE261" t="inlineStr">
        <is>
          <t>N/A</t>
        </is>
      </c>
    </row>
    <row r="262">
      <c r="A262" t="inlineStr">
        <is>
          <t>WI211220182</t>
        </is>
      </c>
      <c r="B262" t="inlineStr">
        <is>
          <t>DATA_VALIDATION</t>
        </is>
      </c>
      <c r="C262" t="inlineStr">
        <is>
          <t>201330004072</t>
        </is>
      </c>
      <c r="D262" t="inlineStr">
        <is>
          <t>Folder</t>
        </is>
      </c>
      <c r="E262" s="2">
        <f>HYPERLINK("capsilon://?command=openfolder&amp;siteaddress=FAM.docvelocity-na8.net&amp;folderid=FX3602E23D-8426-0F71-9295-2636ECFB061A","FX21124215")</f>
        <v>0.0</v>
      </c>
      <c r="F262" t="inlineStr">
        <is>
          <t/>
        </is>
      </c>
      <c r="G262" t="inlineStr">
        <is>
          <t/>
        </is>
      </c>
      <c r="H262" t="inlineStr">
        <is>
          <t>Mailitem</t>
        </is>
      </c>
      <c r="I262" t="inlineStr">
        <is>
          <t>MI2112214706</t>
        </is>
      </c>
      <c r="J262" t="n">
        <v>126.0</v>
      </c>
      <c r="K262" t="inlineStr">
        <is>
          <t>COMPLETED</t>
        </is>
      </c>
      <c r="L262" t="inlineStr">
        <is>
          <t>MARK_AS_COMPLETED</t>
        </is>
      </c>
      <c r="M262" t="inlineStr">
        <is>
          <t>Queue</t>
        </is>
      </c>
      <c r="N262" t="n">
        <v>1.0</v>
      </c>
      <c r="O262" s="1" t="n">
        <v>44537.10375</v>
      </c>
      <c r="P262" s="1" t="n">
        <v>44537.331979166665</v>
      </c>
      <c r="Q262" t="n">
        <v>19259.0</v>
      </c>
      <c r="R262" t="n">
        <v>460.0</v>
      </c>
      <c r="S262" t="b">
        <v>0</v>
      </c>
      <c r="T262" t="inlineStr">
        <is>
          <t>N/A</t>
        </is>
      </c>
      <c r="U262" t="b">
        <v>0</v>
      </c>
      <c r="V262" t="inlineStr">
        <is>
          <t>Hemanshi Deshlahara</t>
        </is>
      </c>
      <c r="W262" s="1" t="n">
        <v>44537.331979166665</v>
      </c>
      <c r="X262" t="n">
        <v>339.0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126.0</v>
      </c>
      <c r="AE262" t="n">
        <v>100.0</v>
      </c>
      <c r="AF262" t="n">
        <v>0.0</v>
      </c>
      <c r="AG262" t="n">
        <v>5.0</v>
      </c>
      <c r="AH262" t="inlineStr">
        <is>
          <t>N/A</t>
        </is>
      </c>
      <c r="AI262" t="inlineStr">
        <is>
          <t>N/A</t>
        </is>
      </c>
      <c r="AJ262" t="inlineStr">
        <is>
          <t>N/A</t>
        </is>
      </c>
      <c r="AK262" t="inlineStr">
        <is>
          <t>N/A</t>
        </is>
      </c>
      <c r="AL262" t="inlineStr">
        <is>
          <t>N/A</t>
        </is>
      </c>
      <c r="AM262" t="inlineStr">
        <is>
          <t>N/A</t>
        </is>
      </c>
      <c r="AN262" t="inlineStr">
        <is>
          <t>N/A</t>
        </is>
      </c>
      <c r="AO262" t="inlineStr">
        <is>
          <t>N/A</t>
        </is>
      </c>
      <c r="AP262" t="inlineStr">
        <is>
          <t>N/A</t>
        </is>
      </c>
      <c r="AQ262" t="inlineStr">
        <is>
          <t>N/A</t>
        </is>
      </c>
      <c r="AR262" t="inlineStr">
        <is>
          <t>N/A</t>
        </is>
      </c>
      <c r="AS262" t="inlineStr">
        <is>
          <t>N/A</t>
        </is>
      </c>
      <c r="AT262" t="inlineStr">
        <is>
          <t>N/A</t>
        </is>
      </c>
      <c r="AU262" t="inlineStr">
        <is>
          <t>N/A</t>
        </is>
      </c>
      <c r="AV262" t="inlineStr">
        <is>
          <t>N/A</t>
        </is>
      </c>
      <c r="AW262" t="inlineStr">
        <is>
          <t>N/A</t>
        </is>
      </c>
      <c r="AX262" t="inlineStr">
        <is>
          <t>N/A</t>
        </is>
      </c>
      <c r="AY262" t="inlineStr">
        <is>
          <t>N/A</t>
        </is>
      </c>
      <c r="AZ262" t="inlineStr">
        <is>
          <t>N/A</t>
        </is>
      </c>
      <c r="BA262" t="inlineStr">
        <is>
          <t>N/A</t>
        </is>
      </c>
      <c r="BB262" t="inlineStr">
        <is>
          <t>N/A</t>
        </is>
      </c>
      <c r="BC262" t="inlineStr">
        <is>
          <t>N/A</t>
        </is>
      </c>
      <c r="BD262" t="inlineStr">
        <is>
          <t>N/A</t>
        </is>
      </c>
      <c r="BE262" t="inlineStr">
        <is>
          <t>N/A</t>
        </is>
      </c>
    </row>
    <row r="263">
      <c r="A263" t="inlineStr">
        <is>
          <t>WI211220183</t>
        </is>
      </c>
      <c r="B263" t="inlineStr">
        <is>
          <t>DATA_VALIDATION</t>
        </is>
      </c>
      <c r="C263" t="inlineStr">
        <is>
          <t>201308007895</t>
        </is>
      </c>
      <c r="D263" t="inlineStr">
        <is>
          <t>Folder</t>
        </is>
      </c>
      <c r="E263" s="2">
        <f>HYPERLINK("capsilon://?command=openfolder&amp;siteaddress=FAM.docvelocity-na8.net&amp;folderid=FXD48126CB-F4AA-5B0A-DD17-E5CAEB495930","FX21123302")</f>
        <v>0.0</v>
      </c>
      <c r="F263" t="inlineStr">
        <is>
          <t/>
        </is>
      </c>
      <c r="G263" t="inlineStr">
        <is>
          <t/>
        </is>
      </c>
      <c r="H263" t="inlineStr">
        <is>
          <t>Mailitem</t>
        </is>
      </c>
      <c r="I263" t="inlineStr">
        <is>
          <t>MI2112214691</t>
        </is>
      </c>
      <c r="J263" t="n">
        <v>152.0</v>
      </c>
      <c r="K263" t="inlineStr">
        <is>
          <t>COMPLETED</t>
        </is>
      </c>
      <c r="L263" t="inlineStr">
        <is>
          <t>MARK_AS_COMPLETED</t>
        </is>
      </c>
      <c r="M263" t="inlineStr">
        <is>
          <t>Queue</t>
        </is>
      </c>
      <c r="N263" t="n">
        <v>1.0</v>
      </c>
      <c r="O263" s="1" t="n">
        <v>44537.10376157407</v>
      </c>
      <c r="P263" s="1" t="n">
        <v>44537.33515046296</v>
      </c>
      <c r="Q263" t="n">
        <v>19726.0</v>
      </c>
      <c r="R263" t="n">
        <v>266.0</v>
      </c>
      <c r="S263" t="b">
        <v>0</v>
      </c>
      <c r="T263" t="inlineStr">
        <is>
          <t>N/A</t>
        </is>
      </c>
      <c r="U263" t="b">
        <v>0</v>
      </c>
      <c r="V263" t="inlineStr">
        <is>
          <t>Hemanshi Deshlahara</t>
        </is>
      </c>
      <c r="W263" s="1" t="n">
        <v>44537.33515046296</v>
      </c>
      <c r="X263" t="n">
        <v>211.0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152.0</v>
      </c>
      <c r="AE263" t="n">
        <v>126.0</v>
      </c>
      <c r="AF263" t="n">
        <v>0.0</v>
      </c>
      <c r="AG263" t="n">
        <v>8.0</v>
      </c>
      <c r="AH263" t="inlineStr">
        <is>
          <t>N/A</t>
        </is>
      </c>
      <c r="AI263" t="inlineStr">
        <is>
          <t>N/A</t>
        </is>
      </c>
      <c r="AJ263" t="inlineStr">
        <is>
          <t>N/A</t>
        </is>
      </c>
      <c r="AK263" t="inlineStr">
        <is>
          <t>N/A</t>
        </is>
      </c>
      <c r="AL263" t="inlineStr">
        <is>
          <t>N/A</t>
        </is>
      </c>
      <c r="AM263" t="inlineStr">
        <is>
          <t>N/A</t>
        </is>
      </c>
      <c r="AN263" t="inlineStr">
        <is>
          <t>N/A</t>
        </is>
      </c>
      <c r="AO263" t="inlineStr">
        <is>
          <t>N/A</t>
        </is>
      </c>
      <c r="AP263" t="inlineStr">
        <is>
          <t>N/A</t>
        </is>
      </c>
      <c r="AQ263" t="inlineStr">
        <is>
          <t>N/A</t>
        </is>
      </c>
      <c r="AR263" t="inlineStr">
        <is>
          <t>N/A</t>
        </is>
      </c>
      <c r="AS263" t="inlineStr">
        <is>
          <t>N/A</t>
        </is>
      </c>
      <c r="AT263" t="inlineStr">
        <is>
          <t>N/A</t>
        </is>
      </c>
      <c r="AU263" t="inlineStr">
        <is>
          <t>N/A</t>
        </is>
      </c>
      <c r="AV263" t="inlineStr">
        <is>
          <t>N/A</t>
        </is>
      </c>
      <c r="AW263" t="inlineStr">
        <is>
          <t>N/A</t>
        </is>
      </c>
      <c r="AX263" t="inlineStr">
        <is>
          <t>N/A</t>
        </is>
      </c>
      <c r="AY263" t="inlineStr">
        <is>
          <t>N/A</t>
        </is>
      </c>
      <c r="AZ263" t="inlineStr">
        <is>
          <t>N/A</t>
        </is>
      </c>
      <c r="BA263" t="inlineStr">
        <is>
          <t>N/A</t>
        </is>
      </c>
      <c r="BB263" t="inlineStr">
        <is>
          <t>N/A</t>
        </is>
      </c>
      <c r="BC263" t="inlineStr">
        <is>
          <t>N/A</t>
        </is>
      </c>
      <c r="BD263" t="inlineStr">
        <is>
          <t>N/A</t>
        </is>
      </c>
      <c r="BE263" t="inlineStr">
        <is>
          <t>N/A</t>
        </is>
      </c>
    </row>
    <row r="264">
      <c r="A264" t="inlineStr">
        <is>
          <t>WI211220204</t>
        </is>
      </c>
      <c r="B264" t="inlineStr">
        <is>
          <t>DATA_VALIDATION</t>
        </is>
      </c>
      <c r="C264" t="inlineStr">
        <is>
          <t>201330004057</t>
        </is>
      </c>
      <c r="D264" t="inlineStr">
        <is>
          <t>Folder</t>
        </is>
      </c>
      <c r="E264" s="2">
        <f>HYPERLINK("capsilon://?command=openfolder&amp;siteaddress=FAM.docvelocity-na8.net&amp;folderid=FX1A84601A-3356-A2F2-EFF8-0EE9E5D2C6B7","FX21123827")</f>
        <v>0.0</v>
      </c>
      <c r="F264" t="inlineStr">
        <is>
          <t/>
        </is>
      </c>
      <c r="G264" t="inlineStr">
        <is>
          <t/>
        </is>
      </c>
      <c r="H264" t="inlineStr">
        <is>
          <t>Mailitem</t>
        </is>
      </c>
      <c r="I264" t="inlineStr">
        <is>
          <t>MI2112195778</t>
        </is>
      </c>
      <c r="J264" t="n">
        <v>1120.0</v>
      </c>
      <c r="K264" t="inlineStr">
        <is>
          <t>COMPLETED</t>
        </is>
      </c>
      <c r="L264" t="inlineStr">
        <is>
          <t>MARK_AS_COMPLETED</t>
        </is>
      </c>
      <c r="M264" t="inlineStr">
        <is>
          <t>Queue</t>
        </is>
      </c>
      <c r="N264" t="n">
        <v>2.0</v>
      </c>
      <c r="O264" s="1" t="n">
        <v>44537.20408564815</v>
      </c>
      <c r="P264" s="1" t="n">
        <v>44537.2596412037</v>
      </c>
      <c r="Q264" t="n">
        <v>333.0</v>
      </c>
      <c r="R264" t="n">
        <v>4467.0</v>
      </c>
      <c r="S264" t="b">
        <v>0</v>
      </c>
      <c r="T264" t="inlineStr">
        <is>
          <t>N/A</t>
        </is>
      </c>
      <c r="U264" t="b">
        <v>1</v>
      </c>
      <c r="V264" t="inlineStr">
        <is>
          <t>Amruta Erande</t>
        </is>
      </c>
      <c r="W264" s="1" t="n">
        <v>44537.2275</v>
      </c>
      <c r="X264" t="n">
        <v>1716.0</v>
      </c>
      <c r="Y264" t="n">
        <v>387.0</v>
      </c>
      <c r="Z264" t="n">
        <v>0.0</v>
      </c>
      <c r="AA264" t="n">
        <v>387.0</v>
      </c>
      <c r="AB264" t="n">
        <v>1122.0</v>
      </c>
      <c r="AC264" t="n">
        <v>150.0</v>
      </c>
      <c r="AD264" t="n">
        <v>733.0</v>
      </c>
      <c r="AE264" t="n">
        <v>0.0</v>
      </c>
      <c r="AF264" t="n">
        <v>0.0</v>
      </c>
      <c r="AG264" t="n">
        <v>0.0</v>
      </c>
      <c r="AH264" t="inlineStr">
        <is>
          <t>Saloni Uttekar</t>
        </is>
      </c>
      <c r="AI264" s="1" t="n">
        <v>44537.2596412037</v>
      </c>
      <c r="AJ264" t="n">
        <v>2738.0</v>
      </c>
      <c r="AK264" t="n">
        <v>0.0</v>
      </c>
      <c r="AL264" t="n">
        <v>0.0</v>
      </c>
      <c r="AM264" t="n">
        <v>0.0</v>
      </c>
      <c r="AN264" t="n">
        <v>561.0</v>
      </c>
      <c r="AO264" t="n">
        <v>0.0</v>
      </c>
      <c r="AP264" t="n">
        <v>733.0</v>
      </c>
      <c r="AQ264" t="n">
        <v>0.0</v>
      </c>
      <c r="AR264" t="n">
        <v>0.0</v>
      </c>
      <c r="AS264" t="n">
        <v>0.0</v>
      </c>
      <c r="AT264" t="inlineStr">
        <is>
          <t>N/A</t>
        </is>
      </c>
      <c r="AU264" t="inlineStr">
        <is>
          <t>N/A</t>
        </is>
      </c>
      <c r="AV264" t="inlineStr">
        <is>
          <t>N/A</t>
        </is>
      </c>
      <c r="AW264" t="inlineStr">
        <is>
          <t>N/A</t>
        </is>
      </c>
      <c r="AX264" t="inlineStr">
        <is>
          <t>N/A</t>
        </is>
      </c>
      <c r="AY264" t="inlineStr">
        <is>
          <t>N/A</t>
        </is>
      </c>
      <c r="AZ264" t="inlineStr">
        <is>
          <t>N/A</t>
        </is>
      </c>
      <c r="BA264" t="inlineStr">
        <is>
          <t>N/A</t>
        </is>
      </c>
      <c r="BB264" t="inlineStr">
        <is>
          <t>N/A</t>
        </is>
      </c>
      <c r="BC264" t="inlineStr">
        <is>
          <t>N/A</t>
        </is>
      </c>
      <c r="BD264" t="inlineStr">
        <is>
          <t>N/A</t>
        </is>
      </c>
      <c r="BE264" t="inlineStr">
        <is>
          <t>N/A</t>
        </is>
      </c>
    </row>
    <row r="265">
      <c r="A265" t="inlineStr">
        <is>
          <t>WI211220205</t>
        </is>
      </c>
      <c r="B265" t="inlineStr">
        <is>
          <t>DATA_VALIDATION</t>
        </is>
      </c>
      <c r="C265" t="inlineStr">
        <is>
          <t>201300020109</t>
        </is>
      </c>
      <c r="D265" t="inlineStr">
        <is>
          <t>Folder</t>
        </is>
      </c>
      <c r="E265" s="2">
        <f>HYPERLINK("capsilon://?command=openfolder&amp;siteaddress=FAM.docvelocity-na8.net&amp;folderid=FX7B5D72A9-A606-0EEA-C1CB-7827BA4CA386","FX21124245")</f>
        <v>0.0</v>
      </c>
      <c r="F265" t="inlineStr">
        <is>
          <t/>
        </is>
      </c>
      <c r="G265" t="inlineStr">
        <is>
          <t/>
        </is>
      </c>
      <c r="H265" t="inlineStr">
        <is>
          <t>Mailitem</t>
        </is>
      </c>
      <c r="I265" t="inlineStr">
        <is>
          <t>MI2112202912</t>
        </is>
      </c>
      <c r="J265" t="n">
        <v>237.0</v>
      </c>
      <c r="K265" t="inlineStr">
        <is>
          <t>COMPLETED</t>
        </is>
      </c>
      <c r="L265" t="inlineStr">
        <is>
          <t>MARK_AS_COMPLETED</t>
        </is>
      </c>
      <c r="M265" t="inlineStr">
        <is>
          <t>Queue</t>
        </is>
      </c>
      <c r="N265" t="n">
        <v>2.0</v>
      </c>
      <c r="O265" s="1" t="n">
        <v>44537.20570601852</v>
      </c>
      <c r="P265" s="1" t="n">
        <v>44537.27748842593</v>
      </c>
      <c r="Q265" t="n">
        <v>2331.0</v>
      </c>
      <c r="R265" t="n">
        <v>3871.0</v>
      </c>
      <c r="S265" t="b">
        <v>0</v>
      </c>
      <c r="T265" t="inlineStr">
        <is>
          <t>N/A</t>
        </is>
      </c>
      <c r="U265" t="b">
        <v>1</v>
      </c>
      <c r="V265" t="inlineStr">
        <is>
          <t>Supriya Khape</t>
        </is>
      </c>
      <c r="W265" s="1" t="n">
        <v>44537.23486111111</v>
      </c>
      <c r="X265" t="n">
        <v>2323.0</v>
      </c>
      <c r="Y265" t="n">
        <v>194.0</v>
      </c>
      <c r="Z265" t="n">
        <v>0.0</v>
      </c>
      <c r="AA265" t="n">
        <v>194.0</v>
      </c>
      <c r="AB265" t="n">
        <v>0.0</v>
      </c>
      <c r="AC265" t="n">
        <v>110.0</v>
      </c>
      <c r="AD265" t="n">
        <v>43.0</v>
      </c>
      <c r="AE265" t="n">
        <v>0.0</v>
      </c>
      <c r="AF265" t="n">
        <v>0.0</v>
      </c>
      <c r="AG265" t="n">
        <v>0.0</v>
      </c>
      <c r="AH265" t="inlineStr">
        <is>
          <t>Saloni Uttekar</t>
        </is>
      </c>
      <c r="AI265" s="1" t="n">
        <v>44537.27748842593</v>
      </c>
      <c r="AJ265" t="n">
        <v>1542.0</v>
      </c>
      <c r="AK265" t="n">
        <v>3.0</v>
      </c>
      <c r="AL265" t="n">
        <v>0.0</v>
      </c>
      <c r="AM265" t="n">
        <v>3.0</v>
      </c>
      <c r="AN265" t="n">
        <v>0.0</v>
      </c>
      <c r="AO265" t="n">
        <v>3.0</v>
      </c>
      <c r="AP265" t="n">
        <v>40.0</v>
      </c>
      <c r="AQ265" t="n">
        <v>0.0</v>
      </c>
      <c r="AR265" t="n">
        <v>0.0</v>
      </c>
      <c r="AS265" t="n">
        <v>0.0</v>
      </c>
      <c r="AT265" t="inlineStr">
        <is>
          <t>N/A</t>
        </is>
      </c>
      <c r="AU265" t="inlineStr">
        <is>
          <t>N/A</t>
        </is>
      </c>
      <c r="AV265" t="inlineStr">
        <is>
          <t>N/A</t>
        </is>
      </c>
      <c r="AW265" t="inlineStr">
        <is>
          <t>N/A</t>
        </is>
      </c>
      <c r="AX265" t="inlineStr">
        <is>
          <t>N/A</t>
        </is>
      </c>
      <c r="AY265" t="inlineStr">
        <is>
          <t>N/A</t>
        </is>
      </c>
      <c r="AZ265" t="inlineStr">
        <is>
          <t>N/A</t>
        </is>
      </c>
      <c r="BA265" t="inlineStr">
        <is>
          <t>N/A</t>
        </is>
      </c>
      <c r="BB265" t="inlineStr">
        <is>
          <t>N/A</t>
        </is>
      </c>
      <c r="BC265" t="inlineStr">
        <is>
          <t>N/A</t>
        </is>
      </c>
      <c r="BD265" t="inlineStr">
        <is>
          <t>N/A</t>
        </is>
      </c>
      <c r="BE265" t="inlineStr">
        <is>
          <t>N/A</t>
        </is>
      </c>
    </row>
    <row r="266">
      <c r="A266" t="inlineStr">
        <is>
          <t>WI211220213</t>
        </is>
      </c>
      <c r="B266" t="inlineStr">
        <is>
          <t>DATA_VALIDATION</t>
        </is>
      </c>
      <c r="C266" t="inlineStr">
        <is>
          <t>201130012887</t>
        </is>
      </c>
      <c r="D266" t="inlineStr">
        <is>
          <t>Folder</t>
        </is>
      </c>
      <c r="E266" s="2">
        <f>HYPERLINK("capsilon://?command=openfolder&amp;siteaddress=FAM.docvelocity-na8.net&amp;folderid=FX2A725E9C-7FEA-C8C8-163C-02A607354A3A","FX21123467")</f>
        <v>0.0</v>
      </c>
      <c r="F266" t="inlineStr">
        <is>
          <t/>
        </is>
      </c>
      <c r="G266" t="inlineStr">
        <is>
          <t/>
        </is>
      </c>
      <c r="H266" t="inlineStr">
        <is>
          <t>Mailitem</t>
        </is>
      </c>
      <c r="I266" t="inlineStr">
        <is>
          <t>MI2112204101</t>
        </is>
      </c>
      <c r="J266" t="n">
        <v>342.0</v>
      </c>
      <c r="K266" t="inlineStr">
        <is>
          <t>COMPLETED</t>
        </is>
      </c>
      <c r="L266" t="inlineStr">
        <is>
          <t>MARK_AS_COMPLETED</t>
        </is>
      </c>
      <c r="M266" t="inlineStr">
        <is>
          <t>Queue</t>
        </is>
      </c>
      <c r="N266" t="n">
        <v>2.0</v>
      </c>
      <c r="O266" s="1" t="n">
        <v>44537.23732638889</v>
      </c>
      <c r="P266" s="1" t="n">
        <v>44537.293217592596</v>
      </c>
      <c r="Q266" t="n">
        <v>705.0</v>
      </c>
      <c r="R266" t="n">
        <v>4124.0</v>
      </c>
      <c r="S266" t="b">
        <v>0</v>
      </c>
      <c r="T266" t="inlineStr">
        <is>
          <t>N/A</t>
        </is>
      </c>
      <c r="U266" t="b">
        <v>1</v>
      </c>
      <c r="V266" t="inlineStr">
        <is>
          <t>Supriya Khape</t>
        </is>
      </c>
      <c r="W266" s="1" t="n">
        <v>44537.269479166665</v>
      </c>
      <c r="X266" t="n">
        <v>2765.0</v>
      </c>
      <c r="Y266" t="n">
        <v>261.0</v>
      </c>
      <c r="Z266" t="n">
        <v>0.0</v>
      </c>
      <c r="AA266" t="n">
        <v>261.0</v>
      </c>
      <c r="AB266" t="n">
        <v>37.0</v>
      </c>
      <c r="AC266" t="n">
        <v>195.0</v>
      </c>
      <c r="AD266" t="n">
        <v>81.0</v>
      </c>
      <c r="AE266" t="n">
        <v>0.0</v>
      </c>
      <c r="AF266" t="n">
        <v>0.0</v>
      </c>
      <c r="AG266" t="n">
        <v>0.0</v>
      </c>
      <c r="AH266" t="inlineStr">
        <is>
          <t>Saloni Uttekar</t>
        </is>
      </c>
      <c r="AI266" s="1" t="n">
        <v>44537.293217592596</v>
      </c>
      <c r="AJ266" t="n">
        <v>1359.0</v>
      </c>
      <c r="AK266" t="n">
        <v>3.0</v>
      </c>
      <c r="AL266" t="n">
        <v>0.0</v>
      </c>
      <c r="AM266" t="n">
        <v>3.0</v>
      </c>
      <c r="AN266" t="n">
        <v>37.0</v>
      </c>
      <c r="AO266" t="n">
        <v>5.0</v>
      </c>
      <c r="AP266" t="n">
        <v>78.0</v>
      </c>
      <c r="AQ266" t="n">
        <v>0.0</v>
      </c>
      <c r="AR266" t="n">
        <v>0.0</v>
      </c>
      <c r="AS266" t="n">
        <v>0.0</v>
      </c>
      <c r="AT266" t="inlineStr">
        <is>
          <t>N/A</t>
        </is>
      </c>
      <c r="AU266" t="inlineStr">
        <is>
          <t>N/A</t>
        </is>
      </c>
      <c r="AV266" t="inlineStr">
        <is>
          <t>N/A</t>
        </is>
      </c>
      <c r="AW266" t="inlineStr">
        <is>
          <t>N/A</t>
        </is>
      </c>
      <c r="AX266" t="inlineStr">
        <is>
          <t>N/A</t>
        </is>
      </c>
      <c r="AY266" t="inlineStr">
        <is>
          <t>N/A</t>
        </is>
      </c>
      <c r="AZ266" t="inlineStr">
        <is>
          <t>N/A</t>
        </is>
      </c>
      <c r="BA266" t="inlineStr">
        <is>
          <t>N/A</t>
        </is>
      </c>
      <c r="BB266" t="inlineStr">
        <is>
          <t>N/A</t>
        </is>
      </c>
      <c r="BC266" t="inlineStr">
        <is>
          <t>N/A</t>
        </is>
      </c>
      <c r="BD266" t="inlineStr">
        <is>
          <t>N/A</t>
        </is>
      </c>
      <c r="BE266" t="inlineStr">
        <is>
          <t>N/A</t>
        </is>
      </c>
    </row>
    <row r="267">
      <c r="A267" t="inlineStr">
        <is>
          <t>WI211220214</t>
        </is>
      </c>
      <c r="B267" t="inlineStr">
        <is>
          <t>DATA_VALIDATION</t>
        </is>
      </c>
      <c r="C267" t="inlineStr">
        <is>
          <t>201130012870</t>
        </is>
      </c>
      <c r="D267" t="inlineStr">
        <is>
          <t>Folder</t>
        </is>
      </c>
      <c r="E267" s="2">
        <f>HYPERLINK("capsilon://?command=openfolder&amp;siteaddress=FAM.docvelocity-na8.net&amp;folderid=FXEA261949-1655-A09F-F78B-CA4BBEF9AC72","FX2112320")</f>
        <v>0.0</v>
      </c>
      <c r="F267" t="inlineStr">
        <is>
          <t/>
        </is>
      </c>
      <c r="G267" t="inlineStr">
        <is>
          <t/>
        </is>
      </c>
      <c r="H267" t="inlineStr">
        <is>
          <t>Mailitem</t>
        </is>
      </c>
      <c r="I267" t="inlineStr">
        <is>
          <t>MI2112204698</t>
        </is>
      </c>
      <c r="J267" t="n">
        <v>548.0</v>
      </c>
      <c r="K267" t="inlineStr">
        <is>
          <t>COMPLETED</t>
        </is>
      </c>
      <c r="L267" t="inlineStr">
        <is>
          <t>MARK_AS_COMPLETED</t>
        </is>
      </c>
      <c r="M267" t="inlineStr">
        <is>
          <t>Queue</t>
        </is>
      </c>
      <c r="N267" t="n">
        <v>2.0</v>
      </c>
      <c r="O267" s="1" t="n">
        <v>44537.240625</v>
      </c>
      <c r="P267" s="1" t="n">
        <v>44537.31828703704</v>
      </c>
      <c r="Q267" t="n">
        <v>2563.0</v>
      </c>
      <c r="R267" t="n">
        <v>4147.0</v>
      </c>
      <c r="S267" t="b">
        <v>0</v>
      </c>
      <c r="T267" t="inlineStr">
        <is>
          <t>N/A</t>
        </is>
      </c>
      <c r="U267" t="b">
        <v>1</v>
      </c>
      <c r="V267" t="inlineStr">
        <is>
          <t>Ujwala Ajabe</t>
        </is>
      </c>
      <c r="W267" s="1" t="n">
        <v>44537.28664351852</v>
      </c>
      <c r="X267" t="n">
        <v>1953.0</v>
      </c>
      <c r="Y267" t="n">
        <v>371.0</v>
      </c>
      <c r="Z267" t="n">
        <v>0.0</v>
      </c>
      <c r="AA267" t="n">
        <v>371.0</v>
      </c>
      <c r="AB267" t="n">
        <v>0.0</v>
      </c>
      <c r="AC267" t="n">
        <v>113.0</v>
      </c>
      <c r="AD267" t="n">
        <v>177.0</v>
      </c>
      <c r="AE267" t="n">
        <v>0.0</v>
      </c>
      <c r="AF267" t="n">
        <v>0.0</v>
      </c>
      <c r="AG267" t="n">
        <v>0.0</v>
      </c>
      <c r="AH267" t="inlineStr">
        <is>
          <t>Ashish Sutar</t>
        </is>
      </c>
      <c r="AI267" s="1" t="n">
        <v>44537.31828703704</v>
      </c>
      <c r="AJ267" t="n">
        <v>2119.0</v>
      </c>
      <c r="AK267" t="n">
        <v>2.0</v>
      </c>
      <c r="AL267" t="n">
        <v>0.0</v>
      </c>
      <c r="AM267" t="n">
        <v>2.0</v>
      </c>
      <c r="AN267" t="n">
        <v>0.0</v>
      </c>
      <c r="AO267" t="n">
        <v>2.0</v>
      </c>
      <c r="AP267" t="n">
        <v>175.0</v>
      </c>
      <c r="AQ267" t="n">
        <v>0.0</v>
      </c>
      <c r="AR267" t="n">
        <v>0.0</v>
      </c>
      <c r="AS267" t="n">
        <v>0.0</v>
      </c>
      <c r="AT267" t="inlineStr">
        <is>
          <t>N/A</t>
        </is>
      </c>
      <c r="AU267" t="inlineStr">
        <is>
          <t>N/A</t>
        </is>
      </c>
      <c r="AV267" t="inlineStr">
        <is>
          <t>N/A</t>
        </is>
      </c>
      <c r="AW267" t="inlineStr">
        <is>
          <t>N/A</t>
        </is>
      </c>
      <c r="AX267" t="inlineStr">
        <is>
          <t>N/A</t>
        </is>
      </c>
      <c r="AY267" t="inlineStr">
        <is>
          <t>N/A</t>
        </is>
      </c>
      <c r="AZ267" t="inlineStr">
        <is>
          <t>N/A</t>
        </is>
      </c>
      <c r="BA267" t="inlineStr">
        <is>
          <t>N/A</t>
        </is>
      </c>
      <c r="BB267" t="inlineStr">
        <is>
          <t>N/A</t>
        </is>
      </c>
      <c r="BC267" t="inlineStr">
        <is>
          <t>N/A</t>
        </is>
      </c>
      <c r="BD267" t="inlineStr">
        <is>
          <t>N/A</t>
        </is>
      </c>
      <c r="BE267" t="inlineStr">
        <is>
          <t>N/A</t>
        </is>
      </c>
    </row>
    <row r="268">
      <c r="A268" t="inlineStr">
        <is>
          <t>WI211220215</t>
        </is>
      </c>
      <c r="B268" t="inlineStr">
        <is>
          <t>DATA_VALIDATION</t>
        </is>
      </c>
      <c r="C268" t="inlineStr">
        <is>
          <t>201110012217</t>
        </is>
      </c>
      <c r="D268" t="inlineStr">
        <is>
          <t>Folder</t>
        </is>
      </c>
      <c r="E268" s="2">
        <f>HYPERLINK("capsilon://?command=openfolder&amp;siteaddress=FAM.docvelocity-na8.net&amp;folderid=FXC18BFD83-61DC-F1F0-3F37-6266981AA891","FX211114242")</f>
        <v>0.0</v>
      </c>
      <c r="F268" t="inlineStr">
        <is>
          <t/>
        </is>
      </c>
      <c r="G268" t="inlineStr">
        <is>
          <t/>
        </is>
      </c>
      <c r="H268" t="inlineStr">
        <is>
          <t>Mailitem</t>
        </is>
      </c>
      <c r="I268" t="inlineStr">
        <is>
          <t>MI2112205063</t>
        </is>
      </c>
      <c r="J268" t="n">
        <v>289.0</v>
      </c>
      <c r="K268" t="inlineStr">
        <is>
          <t>COMPLETED</t>
        </is>
      </c>
      <c r="L268" t="inlineStr">
        <is>
          <t>MARK_AS_COMPLETED</t>
        </is>
      </c>
      <c r="M268" t="inlineStr">
        <is>
          <t>Queue</t>
        </is>
      </c>
      <c r="N268" t="n">
        <v>2.0</v>
      </c>
      <c r="O268" s="1" t="n">
        <v>44537.24354166666</v>
      </c>
      <c r="P268" s="1" t="n">
        <v>44537.31873842593</v>
      </c>
      <c r="Q268" t="n">
        <v>2778.0</v>
      </c>
      <c r="R268" t="n">
        <v>3719.0</v>
      </c>
      <c r="S268" t="b">
        <v>0</v>
      </c>
      <c r="T268" t="inlineStr">
        <is>
          <t>N/A</t>
        </is>
      </c>
      <c r="U268" t="b">
        <v>1</v>
      </c>
      <c r="V268" t="inlineStr">
        <is>
          <t>Supriya Khape</t>
        </is>
      </c>
      <c r="W268" s="1" t="n">
        <v>44537.292708333334</v>
      </c>
      <c r="X268" t="n">
        <v>2006.0</v>
      </c>
      <c r="Y268" t="n">
        <v>244.0</v>
      </c>
      <c r="Z268" t="n">
        <v>0.0</v>
      </c>
      <c r="AA268" t="n">
        <v>244.0</v>
      </c>
      <c r="AB268" t="n">
        <v>0.0</v>
      </c>
      <c r="AC268" t="n">
        <v>173.0</v>
      </c>
      <c r="AD268" t="n">
        <v>45.0</v>
      </c>
      <c r="AE268" t="n">
        <v>0.0</v>
      </c>
      <c r="AF268" t="n">
        <v>0.0</v>
      </c>
      <c r="AG268" t="n">
        <v>0.0</v>
      </c>
      <c r="AH268" t="inlineStr">
        <is>
          <t>Saloni Uttekar</t>
        </is>
      </c>
      <c r="AI268" s="1" t="n">
        <v>44537.31873842593</v>
      </c>
      <c r="AJ268" t="n">
        <v>1640.0</v>
      </c>
      <c r="AK268" t="n">
        <v>1.0</v>
      </c>
      <c r="AL268" t="n">
        <v>0.0</v>
      </c>
      <c r="AM268" t="n">
        <v>1.0</v>
      </c>
      <c r="AN268" t="n">
        <v>0.0</v>
      </c>
      <c r="AO268" t="n">
        <v>1.0</v>
      </c>
      <c r="AP268" t="n">
        <v>44.0</v>
      </c>
      <c r="AQ268" t="n">
        <v>0.0</v>
      </c>
      <c r="AR268" t="n">
        <v>0.0</v>
      </c>
      <c r="AS268" t="n">
        <v>0.0</v>
      </c>
      <c r="AT268" t="inlineStr">
        <is>
          <t>N/A</t>
        </is>
      </c>
      <c r="AU268" t="inlineStr">
        <is>
          <t>N/A</t>
        </is>
      </c>
      <c r="AV268" t="inlineStr">
        <is>
          <t>N/A</t>
        </is>
      </c>
      <c r="AW268" t="inlineStr">
        <is>
          <t>N/A</t>
        </is>
      </c>
      <c r="AX268" t="inlineStr">
        <is>
          <t>N/A</t>
        </is>
      </c>
      <c r="AY268" t="inlineStr">
        <is>
          <t>N/A</t>
        </is>
      </c>
      <c r="AZ268" t="inlineStr">
        <is>
          <t>N/A</t>
        </is>
      </c>
      <c r="BA268" t="inlineStr">
        <is>
          <t>N/A</t>
        </is>
      </c>
      <c r="BB268" t="inlineStr">
        <is>
          <t>N/A</t>
        </is>
      </c>
      <c r="BC268" t="inlineStr">
        <is>
          <t>N/A</t>
        </is>
      </c>
      <c r="BD268" t="inlineStr">
        <is>
          <t>N/A</t>
        </is>
      </c>
      <c r="BE268" t="inlineStr">
        <is>
          <t>N/A</t>
        </is>
      </c>
    </row>
    <row r="269">
      <c r="A269" t="inlineStr">
        <is>
          <t>WI211220217</t>
        </is>
      </c>
      <c r="B269" t="inlineStr">
        <is>
          <t>DATA_VALIDATION</t>
        </is>
      </c>
      <c r="C269" t="inlineStr">
        <is>
          <t>201338000085</t>
        </is>
      </c>
      <c r="D269" t="inlineStr">
        <is>
          <t>Folder</t>
        </is>
      </c>
      <c r="E269" s="2">
        <f>HYPERLINK("capsilon://?command=openfolder&amp;siteaddress=FAM.docvelocity-na8.net&amp;folderid=FX053548E6-746A-0B6F-CC40-FF0BA7ABD8A9","FX21123939")</f>
        <v>0.0</v>
      </c>
      <c r="F269" t="inlineStr">
        <is>
          <t/>
        </is>
      </c>
      <c r="G269" t="inlineStr">
        <is>
          <t/>
        </is>
      </c>
      <c r="H269" t="inlineStr">
        <is>
          <t>Mailitem</t>
        </is>
      </c>
      <c r="I269" t="inlineStr">
        <is>
          <t>MI2112205247</t>
        </is>
      </c>
      <c r="J269" t="n">
        <v>214.0</v>
      </c>
      <c r="K269" t="inlineStr">
        <is>
          <t>COMPLETED</t>
        </is>
      </c>
      <c r="L269" t="inlineStr">
        <is>
          <t>MARK_AS_COMPLETED</t>
        </is>
      </c>
      <c r="M269" t="inlineStr">
        <is>
          <t>Queue</t>
        </is>
      </c>
      <c r="N269" t="n">
        <v>2.0</v>
      </c>
      <c r="O269" s="1" t="n">
        <v>44537.245717592596</v>
      </c>
      <c r="P269" s="1" t="n">
        <v>44537.31005787037</v>
      </c>
      <c r="Q269" t="n">
        <v>3684.0</v>
      </c>
      <c r="R269" t="n">
        <v>1875.0</v>
      </c>
      <c r="S269" t="b">
        <v>0</v>
      </c>
      <c r="T269" t="inlineStr">
        <is>
          <t>N/A</t>
        </is>
      </c>
      <c r="U269" t="b">
        <v>1</v>
      </c>
      <c r="V269" t="inlineStr">
        <is>
          <t>Archana Bhujbal</t>
        </is>
      </c>
      <c r="W269" s="1" t="n">
        <v>44537.28806712963</v>
      </c>
      <c r="X269" t="n">
        <v>1060.0</v>
      </c>
      <c r="Y269" t="n">
        <v>204.0</v>
      </c>
      <c r="Z269" t="n">
        <v>0.0</v>
      </c>
      <c r="AA269" t="n">
        <v>204.0</v>
      </c>
      <c r="AB269" t="n">
        <v>0.0</v>
      </c>
      <c r="AC269" t="n">
        <v>86.0</v>
      </c>
      <c r="AD269" t="n">
        <v>10.0</v>
      </c>
      <c r="AE269" t="n">
        <v>0.0</v>
      </c>
      <c r="AF269" t="n">
        <v>0.0</v>
      </c>
      <c r="AG269" t="n">
        <v>0.0</v>
      </c>
      <c r="AH269" t="inlineStr">
        <is>
          <t>Poonam Patil</t>
        </is>
      </c>
      <c r="AI269" s="1" t="n">
        <v>44537.31005787037</v>
      </c>
      <c r="AJ269" t="n">
        <v>780.0</v>
      </c>
      <c r="AK269" t="n">
        <v>3.0</v>
      </c>
      <c r="AL269" t="n">
        <v>0.0</v>
      </c>
      <c r="AM269" t="n">
        <v>3.0</v>
      </c>
      <c r="AN269" t="n">
        <v>0.0</v>
      </c>
      <c r="AO269" t="n">
        <v>2.0</v>
      </c>
      <c r="AP269" t="n">
        <v>7.0</v>
      </c>
      <c r="AQ269" t="n">
        <v>0.0</v>
      </c>
      <c r="AR269" t="n">
        <v>0.0</v>
      </c>
      <c r="AS269" t="n">
        <v>0.0</v>
      </c>
      <c r="AT269" t="inlineStr">
        <is>
          <t>N/A</t>
        </is>
      </c>
      <c r="AU269" t="inlineStr">
        <is>
          <t>N/A</t>
        </is>
      </c>
      <c r="AV269" t="inlineStr">
        <is>
          <t>N/A</t>
        </is>
      </c>
      <c r="AW269" t="inlineStr">
        <is>
          <t>N/A</t>
        </is>
      </c>
      <c r="AX269" t="inlineStr">
        <is>
          <t>N/A</t>
        </is>
      </c>
      <c r="AY269" t="inlineStr">
        <is>
          <t>N/A</t>
        </is>
      </c>
      <c r="AZ269" t="inlineStr">
        <is>
          <t>N/A</t>
        </is>
      </c>
      <c r="BA269" t="inlineStr">
        <is>
          <t>N/A</t>
        </is>
      </c>
      <c r="BB269" t="inlineStr">
        <is>
          <t>N/A</t>
        </is>
      </c>
      <c r="BC269" t="inlineStr">
        <is>
          <t>N/A</t>
        </is>
      </c>
      <c r="BD269" t="inlineStr">
        <is>
          <t>N/A</t>
        </is>
      </c>
      <c r="BE269" t="inlineStr">
        <is>
          <t>N/A</t>
        </is>
      </c>
    </row>
    <row r="270">
      <c r="A270" t="inlineStr">
        <is>
          <t>WI211220218</t>
        </is>
      </c>
      <c r="B270" t="inlineStr">
        <is>
          <t>DATA_VALIDATION</t>
        </is>
      </c>
      <c r="C270" t="inlineStr">
        <is>
          <t>201300019937</t>
        </is>
      </c>
      <c r="D270" t="inlineStr">
        <is>
          <t>Folder</t>
        </is>
      </c>
      <c r="E270" s="2">
        <f>HYPERLINK("capsilon://?command=openfolder&amp;siteaddress=FAM.docvelocity-na8.net&amp;folderid=FX5435C0A4-74EB-46A6-0322-821892053039","FX211114067")</f>
        <v>0.0</v>
      </c>
      <c r="F270" t="inlineStr">
        <is>
          <t/>
        </is>
      </c>
      <c r="G270" t="inlineStr">
        <is>
          <t/>
        </is>
      </c>
      <c r="H270" t="inlineStr">
        <is>
          <t>Mailitem</t>
        </is>
      </c>
      <c r="I270" t="inlineStr">
        <is>
          <t>MI2112205557</t>
        </is>
      </c>
      <c r="J270" t="n">
        <v>102.0</v>
      </c>
      <c r="K270" t="inlineStr">
        <is>
          <t>COMPLETED</t>
        </is>
      </c>
      <c r="L270" t="inlineStr">
        <is>
          <t>MARK_AS_COMPLETED</t>
        </is>
      </c>
      <c r="M270" t="inlineStr">
        <is>
          <t>Queue</t>
        </is>
      </c>
      <c r="N270" t="n">
        <v>2.0</v>
      </c>
      <c r="O270" s="1" t="n">
        <v>44537.24760416667</v>
      </c>
      <c r="P270" s="1" t="n">
        <v>44537.31832175926</v>
      </c>
      <c r="Q270" t="n">
        <v>3927.0</v>
      </c>
      <c r="R270" t="n">
        <v>2183.0</v>
      </c>
      <c r="S270" t="b">
        <v>0</v>
      </c>
      <c r="T270" t="inlineStr">
        <is>
          <t>N/A</t>
        </is>
      </c>
      <c r="U270" t="b">
        <v>1</v>
      </c>
      <c r="V270" t="inlineStr">
        <is>
          <t>Archana Bhujbal</t>
        </is>
      </c>
      <c r="W270" s="1" t="n">
        <v>44537.304606481484</v>
      </c>
      <c r="X270" t="n">
        <v>1428.0</v>
      </c>
      <c r="Y270" t="n">
        <v>164.0</v>
      </c>
      <c r="Z270" t="n">
        <v>0.0</v>
      </c>
      <c r="AA270" t="n">
        <v>164.0</v>
      </c>
      <c r="AB270" t="n">
        <v>0.0</v>
      </c>
      <c r="AC270" t="n">
        <v>122.0</v>
      </c>
      <c r="AD270" t="n">
        <v>-62.0</v>
      </c>
      <c r="AE270" t="n">
        <v>0.0</v>
      </c>
      <c r="AF270" t="n">
        <v>0.0</v>
      </c>
      <c r="AG270" t="n">
        <v>0.0</v>
      </c>
      <c r="AH270" t="inlineStr">
        <is>
          <t>Poonam Patil</t>
        </is>
      </c>
      <c r="AI270" s="1" t="n">
        <v>44537.31832175926</v>
      </c>
      <c r="AJ270" t="n">
        <v>713.0</v>
      </c>
      <c r="AK270" t="n">
        <v>3.0</v>
      </c>
      <c r="AL270" t="n">
        <v>0.0</v>
      </c>
      <c r="AM270" t="n">
        <v>3.0</v>
      </c>
      <c r="AN270" t="n">
        <v>0.0</v>
      </c>
      <c r="AO270" t="n">
        <v>1.0</v>
      </c>
      <c r="AP270" t="n">
        <v>-65.0</v>
      </c>
      <c r="AQ270" t="n">
        <v>0.0</v>
      </c>
      <c r="AR270" t="n">
        <v>0.0</v>
      </c>
      <c r="AS270" t="n">
        <v>0.0</v>
      </c>
      <c r="AT270" t="inlineStr">
        <is>
          <t>N/A</t>
        </is>
      </c>
      <c r="AU270" t="inlineStr">
        <is>
          <t>N/A</t>
        </is>
      </c>
      <c r="AV270" t="inlineStr">
        <is>
          <t>N/A</t>
        </is>
      </c>
      <c r="AW270" t="inlineStr">
        <is>
          <t>N/A</t>
        </is>
      </c>
      <c r="AX270" t="inlineStr">
        <is>
          <t>N/A</t>
        </is>
      </c>
      <c r="AY270" t="inlineStr">
        <is>
          <t>N/A</t>
        </is>
      </c>
      <c r="AZ270" t="inlineStr">
        <is>
          <t>N/A</t>
        </is>
      </c>
      <c r="BA270" t="inlineStr">
        <is>
          <t>N/A</t>
        </is>
      </c>
      <c r="BB270" t="inlineStr">
        <is>
          <t>N/A</t>
        </is>
      </c>
      <c r="BC270" t="inlineStr">
        <is>
          <t>N/A</t>
        </is>
      </c>
      <c r="BD270" t="inlineStr">
        <is>
          <t>N/A</t>
        </is>
      </c>
      <c r="BE270" t="inlineStr">
        <is>
          <t>N/A</t>
        </is>
      </c>
    </row>
    <row r="271">
      <c r="A271" t="inlineStr">
        <is>
          <t>WI211220219</t>
        </is>
      </c>
      <c r="B271" t="inlineStr">
        <is>
          <t>DATA_VALIDATION</t>
        </is>
      </c>
      <c r="C271" t="inlineStr">
        <is>
          <t>201308007872</t>
        </is>
      </c>
      <c r="D271" t="inlineStr">
        <is>
          <t>Folder</t>
        </is>
      </c>
      <c r="E271" s="2">
        <f>HYPERLINK("capsilon://?command=openfolder&amp;siteaddress=FAM.docvelocity-na8.net&amp;folderid=FX759A8681-0396-2F30-6C42-A38B0FC7B831","FX211114320")</f>
        <v>0.0</v>
      </c>
      <c r="F271" t="inlineStr">
        <is>
          <t/>
        </is>
      </c>
      <c r="G271" t="inlineStr">
        <is>
          <t/>
        </is>
      </c>
      <c r="H271" t="inlineStr">
        <is>
          <t>Mailitem</t>
        </is>
      </c>
      <c r="I271" t="inlineStr">
        <is>
          <t>MI2112205953</t>
        </is>
      </c>
      <c r="J271" t="n">
        <v>128.0</v>
      </c>
      <c r="K271" t="inlineStr">
        <is>
          <t>COMPLETED</t>
        </is>
      </c>
      <c r="L271" t="inlineStr">
        <is>
          <t>MARK_AS_COMPLETED</t>
        </is>
      </c>
      <c r="M271" t="inlineStr">
        <is>
          <t>Queue</t>
        </is>
      </c>
      <c r="N271" t="n">
        <v>2.0</v>
      </c>
      <c r="O271" s="1" t="n">
        <v>44537.25136574074</v>
      </c>
      <c r="P271" s="1" t="n">
        <v>44537.33675925926</v>
      </c>
      <c r="Q271" t="n">
        <v>3927.0</v>
      </c>
      <c r="R271" t="n">
        <v>3451.0</v>
      </c>
      <c r="S271" t="b">
        <v>0</v>
      </c>
      <c r="T271" t="inlineStr">
        <is>
          <t>N/A</t>
        </is>
      </c>
      <c r="U271" t="b">
        <v>1</v>
      </c>
      <c r="V271" t="inlineStr">
        <is>
          <t>Ujwala Ajabe</t>
        </is>
      </c>
      <c r="W271" s="1" t="n">
        <v>44537.31240740741</v>
      </c>
      <c r="X271" t="n">
        <v>1784.0</v>
      </c>
      <c r="Y271" t="n">
        <v>257.0</v>
      </c>
      <c r="Z271" t="n">
        <v>0.0</v>
      </c>
      <c r="AA271" t="n">
        <v>257.0</v>
      </c>
      <c r="AB271" t="n">
        <v>0.0</v>
      </c>
      <c r="AC271" t="n">
        <v>159.0</v>
      </c>
      <c r="AD271" t="n">
        <v>-129.0</v>
      </c>
      <c r="AE271" t="n">
        <v>0.0</v>
      </c>
      <c r="AF271" t="n">
        <v>0.0</v>
      </c>
      <c r="AG271" t="n">
        <v>0.0</v>
      </c>
      <c r="AH271" t="inlineStr">
        <is>
          <t>Ashish Sutar</t>
        </is>
      </c>
      <c r="AI271" s="1" t="n">
        <v>44537.33675925926</v>
      </c>
      <c r="AJ271" t="n">
        <v>1595.0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-129.0</v>
      </c>
      <c r="AQ271" t="n">
        <v>0.0</v>
      </c>
      <c r="AR271" t="n">
        <v>0.0</v>
      </c>
      <c r="AS271" t="n">
        <v>0.0</v>
      </c>
      <c r="AT271" t="inlineStr">
        <is>
          <t>N/A</t>
        </is>
      </c>
      <c r="AU271" t="inlineStr">
        <is>
          <t>N/A</t>
        </is>
      </c>
      <c r="AV271" t="inlineStr">
        <is>
          <t>N/A</t>
        </is>
      </c>
      <c r="AW271" t="inlineStr">
        <is>
          <t>N/A</t>
        </is>
      </c>
      <c r="AX271" t="inlineStr">
        <is>
          <t>N/A</t>
        </is>
      </c>
      <c r="AY271" t="inlineStr">
        <is>
          <t>N/A</t>
        </is>
      </c>
      <c r="AZ271" t="inlineStr">
        <is>
          <t>N/A</t>
        </is>
      </c>
      <c r="BA271" t="inlineStr">
        <is>
          <t>N/A</t>
        </is>
      </c>
      <c r="BB271" t="inlineStr">
        <is>
          <t>N/A</t>
        </is>
      </c>
      <c r="BC271" t="inlineStr">
        <is>
          <t>N/A</t>
        </is>
      </c>
      <c r="BD271" t="inlineStr">
        <is>
          <t>N/A</t>
        </is>
      </c>
      <c r="BE271" t="inlineStr">
        <is>
          <t>N/A</t>
        </is>
      </c>
    </row>
    <row r="272">
      <c r="A272" t="inlineStr">
        <is>
          <t>WI211220221</t>
        </is>
      </c>
      <c r="B272" t="inlineStr">
        <is>
          <t>DATA_VALIDATION</t>
        </is>
      </c>
      <c r="C272" t="inlineStr">
        <is>
          <t>201300020007</t>
        </is>
      </c>
      <c r="D272" t="inlineStr">
        <is>
          <t>Folder</t>
        </is>
      </c>
      <c r="E272" s="2">
        <f>HYPERLINK("capsilon://?command=openfolder&amp;siteaddress=FAM.docvelocity-na8.net&amp;folderid=FXC39586C6-2E49-F85B-5E09-B5C57C08A078","FX211280")</f>
        <v>0.0</v>
      </c>
      <c r="F272" t="inlineStr">
        <is>
          <t/>
        </is>
      </c>
      <c r="G272" t="inlineStr">
        <is>
          <t/>
        </is>
      </c>
      <c r="H272" t="inlineStr">
        <is>
          <t>Mailitem</t>
        </is>
      </c>
      <c r="I272" t="inlineStr">
        <is>
          <t>MI2112207600</t>
        </is>
      </c>
      <c r="J272" t="n">
        <v>128.0</v>
      </c>
      <c r="K272" t="inlineStr">
        <is>
          <t>COMPLETED</t>
        </is>
      </c>
      <c r="L272" t="inlineStr">
        <is>
          <t>MARK_AS_COMPLETED</t>
        </is>
      </c>
      <c r="M272" t="inlineStr">
        <is>
          <t>Queue</t>
        </is>
      </c>
      <c r="N272" t="n">
        <v>2.0</v>
      </c>
      <c r="O272" s="1" t="n">
        <v>44537.2566087963</v>
      </c>
      <c r="P272" s="1" t="n">
        <v>44537.378067129626</v>
      </c>
      <c r="Q272" t="n">
        <v>4472.0</v>
      </c>
      <c r="R272" t="n">
        <v>6022.0</v>
      </c>
      <c r="S272" t="b">
        <v>0</v>
      </c>
      <c r="T272" t="inlineStr">
        <is>
          <t>N/A</t>
        </is>
      </c>
      <c r="U272" t="b">
        <v>1</v>
      </c>
      <c r="V272" t="inlineStr">
        <is>
          <t>Supriya Khape</t>
        </is>
      </c>
      <c r="W272" s="1" t="n">
        <v>44537.34788194444</v>
      </c>
      <c r="X272" t="n">
        <v>3331.0</v>
      </c>
      <c r="Y272" t="n">
        <v>192.0</v>
      </c>
      <c r="Z272" t="n">
        <v>0.0</v>
      </c>
      <c r="AA272" t="n">
        <v>192.0</v>
      </c>
      <c r="AB272" t="n">
        <v>0.0</v>
      </c>
      <c r="AC272" t="n">
        <v>140.0</v>
      </c>
      <c r="AD272" t="n">
        <v>-64.0</v>
      </c>
      <c r="AE272" t="n">
        <v>0.0</v>
      </c>
      <c r="AF272" t="n">
        <v>0.0</v>
      </c>
      <c r="AG272" t="n">
        <v>0.0</v>
      </c>
      <c r="AH272" t="inlineStr">
        <is>
          <t>Rohit Mawal</t>
        </is>
      </c>
      <c r="AI272" s="1" t="n">
        <v>44537.378067129626</v>
      </c>
      <c r="AJ272" t="n">
        <v>2522.0</v>
      </c>
      <c r="AK272" t="n">
        <v>6.0</v>
      </c>
      <c r="AL272" t="n">
        <v>0.0</v>
      </c>
      <c r="AM272" t="n">
        <v>6.0</v>
      </c>
      <c r="AN272" t="n">
        <v>0.0</v>
      </c>
      <c r="AO272" t="n">
        <v>6.0</v>
      </c>
      <c r="AP272" t="n">
        <v>-70.0</v>
      </c>
      <c r="AQ272" t="n">
        <v>0.0</v>
      </c>
      <c r="AR272" t="n">
        <v>0.0</v>
      </c>
      <c r="AS272" t="n">
        <v>0.0</v>
      </c>
      <c r="AT272" t="inlineStr">
        <is>
          <t>N/A</t>
        </is>
      </c>
      <c r="AU272" t="inlineStr">
        <is>
          <t>N/A</t>
        </is>
      </c>
      <c r="AV272" t="inlineStr">
        <is>
          <t>N/A</t>
        </is>
      </c>
      <c r="AW272" t="inlineStr">
        <is>
          <t>N/A</t>
        </is>
      </c>
      <c r="AX272" t="inlineStr">
        <is>
          <t>N/A</t>
        </is>
      </c>
      <c r="AY272" t="inlineStr">
        <is>
          <t>N/A</t>
        </is>
      </c>
      <c r="AZ272" t="inlineStr">
        <is>
          <t>N/A</t>
        </is>
      </c>
      <c r="BA272" t="inlineStr">
        <is>
          <t>N/A</t>
        </is>
      </c>
      <c r="BB272" t="inlineStr">
        <is>
          <t>N/A</t>
        </is>
      </c>
      <c r="BC272" t="inlineStr">
        <is>
          <t>N/A</t>
        </is>
      </c>
      <c r="BD272" t="inlineStr">
        <is>
          <t>N/A</t>
        </is>
      </c>
      <c r="BE272" t="inlineStr">
        <is>
          <t>N/A</t>
        </is>
      </c>
    </row>
    <row r="273">
      <c r="A273" t="inlineStr">
        <is>
          <t>WI211220222</t>
        </is>
      </c>
      <c r="B273" t="inlineStr">
        <is>
          <t>DATA_VALIDATION</t>
        </is>
      </c>
      <c r="C273" t="inlineStr">
        <is>
          <t>201330004067</t>
        </is>
      </c>
      <c r="D273" t="inlineStr">
        <is>
          <t>Folder</t>
        </is>
      </c>
      <c r="E273" s="2">
        <f>HYPERLINK("capsilon://?command=openfolder&amp;siteaddress=FAM.docvelocity-na8.net&amp;folderid=FX68E0C80A-A619-A2CE-EB79-FB2F54DB01DE","FX21124129")</f>
        <v>0.0</v>
      </c>
      <c r="F273" t="inlineStr">
        <is>
          <t/>
        </is>
      </c>
      <c r="G273" t="inlineStr">
        <is>
          <t/>
        </is>
      </c>
      <c r="H273" t="inlineStr">
        <is>
          <t>Mailitem</t>
        </is>
      </c>
      <c r="I273" t="inlineStr">
        <is>
          <t>MI2112208138</t>
        </is>
      </c>
      <c r="J273" t="n">
        <v>84.0</v>
      </c>
      <c r="K273" t="inlineStr">
        <is>
          <t>COMPLETED</t>
        </is>
      </c>
      <c r="L273" t="inlineStr">
        <is>
          <t>MARK_AS_COMPLETED</t>
        </is>
      </c>
      <c r="M273" t="inlineStr">
        <is>
          <t>Queue</t>
        </is>
      </c>
      <c r="N273" t="n">
        <v>2.0</v>
      </c>
      <c r="O273" s="1" t="n">
        <v>44537.25943287037</v>
      </c>
      <c r="P273" s="1" t="n">
        <v>44537.34636574074</v>
      </c>
      <c r="Q273" t="n">
        <v>5806.0</v>
      </c>
      <c r="R273" t="n">
        <v>1705.0</v>
      </c>
      <c r="S273" t="b">
        <v>0</v>
      </c>
      <c r="T273" t="inlineStr">
        <is>
          <t>N/A</t>
        </is>
      </c>
      <c r="U273" t="b">
        <v>1</v>
      </c>
      <c r="V273" t="inlineStr">
        <is>
          <t>Ujwala Ajabe</t>
        </is>
      </c>
      <c r="W273" s="1" t="n">
        <v>44537.32435185185</v>
      </c>
      <c r="X273" t="n">
        <v>824.0</v>
      </c>
      <c r="Y273" t="n">
        <v>63.0</v>
      </c>
      <c r="Z273" t="n">
        <v>0.0</v>
      </c>
      <c r="AA273" t="n">
        <v>63.0</v>
      </c>
      <c r="AB273" t="n">
        <v>0.0</v>
      </c>
      <c r="AC273" t="n">
        <v>23.0</v>
      </c>
      <c r="AD273" t="n">
        <v>21.0</v>
      </c>
      <c r="AE273" t="n">
        <v>0.0</v>
      </c>
      <c r="AF273" t="n">
        <v>0.0</v>
      </c>
      <c r="AG273" t="n">
        <v>0.0</v>
      </c>
      <c r="AH273" t="inlineStr">
        <is>
          <t>Ashish Sutar</t>
        </is>
      </c>
      <c r="AI273" s="1" t="n">
        <v>44537.34636574074</v>
      </c>
      <c r="AJ273" t="n">
        <v>829.0</v>
      </c>
      <c r="AK273" t="n">
        <v>3.0</v>
      </c>
      <c r="AL273" t="n">
        <v>0.0</v>
      </c>
      <c r="AM273" t="n">
        <v>3.0</v>
      </c>
      <c r="AN273" t="n">
        <v>0.0</v>
      </c>
      <c r="AO273" t="n">
        <v>3.0</v>
      </c>
      <c r="AP273" t="n">
        <v>18.0</v>
      </c>
      <c r="AQ273" t="n">
        <v>0.0</v>
      </c>
      <c r="AR273" t="n">
        <v>0.0</v>
      </c>
      <c r="AS273" t="n">
        <v>0.0</v>
      </c>
      <c r="AT273" t="inlineStr">
        <is>
          <t>N/A</t>
        </is>
      </c>
      <c r="AU273" t="inlineStr">
        <is>
          <t>N/A</t>
        </is>
      </c>
      <c r="AV273" t="inlineStr">
        <is>
          <t>N/A</t>
        </is>
      </c>
      <c r="AW273" t="inlineStr">
        <is>
          <t>N/A</t>
        </is>
      </c>
      <c r="AX273" t="inlineStr">
        <is>
          <t>N/A</t>
        </is>
      </c>
      <c r="AY273" t="inlineStr">
        <is>
          <t>N/A</t>
        </is>
      </c>
      <c r="AZ273" t="inlineStr">
        <is>
          <t>N/A</t>
        </is>
      </c>
      <c r="BA273" t="inlineStr">
        <is>
          <t>N/A</t>
        </is>
      </c>
      <c r="BB273" t="inlineStr">
        <is>
          <t>N/A</t>
        </is>
      </c>
      <c r="BC273" t="inlineStr">
        <is>
          <t>N/A</t>
        </is>
      </c>
      <c r="BD273" t="inlineStr">
        <is>
          <t>N/A</t>
        </is>
      </c>
      <c r="BE273" t="inlineStr">
        <is>
          <t>N/A</t>
        </is>
      </c>
    </row>
    <row r="274">
      <c r="A274" t="inlineStr">
        <is>
          <t>WI211220230</t>
        </is>
      </c>
      <c r="B274" t="inlineStr">
        <is>
          <t>DATA_VALIDATION</t>
        </is>
      </c>
      <c r="C274" t="inlineStr">
        <is>
          <t>201100014290</t>
        </is>
      </c>
      <c r="D274" t="inlineStr">
        <is>
          <t>Folder</t>
        </is>
      </c>
      <c r="E274" s="2">
        <f>HYPERLINK("capsilon://?command=openfolder&amp;siteaddress=FAM.docvelocity-na8.net&amp;folderid=FX12F72663-FDB5-F0F2-6885-86452D8F4012","FX21124956")</f>
        <v>0.0</v>
      </c>
      <c r="F274" t="inlineStr">
        <is>
          <t/>
        </is>
      </c>
      <c r="G274" t="inlineStr">
        <is>
          <t/>
        </is>
      </c>
      <c r="H274" t="inlineStr">
        <is>
          <t>Mailitem</t>
        </is>
      </c>
      <c r="I274" t="inlineStr">
        <is>
          <t>MI2112209461</t>
        </is>
      </c>
      <c r="J274" t="n">
        <v>228.0</v>
      </c>
      <c r="K274" t="inlineStr">
        <is>
          <t>COMPLETED</t>
        </is>
      </c>
      <c r="L274" t="inlineStr">
        <is>
          <t>MARK_AS_COMPLETED</t>
        </is>
      </c>
      <c r="M274" t="inlineStr">
        <is>
          <t>Queue</t>
        </is>
      </c>
      <c r="N274" t="n">
        <v>2.0</v>
      </c>
      <c r="O274" s="1" t="n">
        <v>44537.29004629629</v>
      </c>
      <c r="P274" s="1" t="n">
        <v>44537.36418981481</v>
      </c>
      <c r="Q274" t="n">
        <v>3304.0</v>
      </c>
      <c r="R274" t="n">
        <v>3102.0</v>
      </c>
      <c r="S274" t="b">
        <v>0</v>
      </c>
      <c r="T274" t="inlineStr">
        <is>
          <t>N/A</t>
        </is>
      </c>
      <c r="U274" t="b">
        <v>1</v>
      </c>
      <c r="V274" t="inlineStr">
        <is>
          <t>Archana Bhujbal</t>
        </is>
      </c>
      <c r="W274" s="1" t="n">
        <v>44537.33516203704</v>
      </c>
      <c r="X274" t="n">
        <v>1612.0</v>
      </c>
      <c r="Y274" t="n">
        <v>231.0</v>
      </c>
      <c r="Z274" t="n">
        <v>0.0</v>
      </c>
      <c r="AA274" t="n">
        <v>231.0</v>
      </c>
      <c r="AB274" t="n">
        <v>0.0</v>
      </c>
      <c r="AC274" t="n">
        <v>97.0</v>
      </c>
      <c r="AD274" t="n">
        <v>-3.0</v>
      </c>
      <c r="AE274" t="n">
        <v>0.0</v>
      </c>
      <c r="AF274" t="n">
        <v>0.0</v>
      </c>
      <c r="AG274" t="n">
        <v>0.0</v>
      </c>
      <c r="AH274" t="inlineStr">
        <is>
          <t>Ashish Sutar</t>
        </is>
      </c>
      <c r="AI274" s="1" t="n">
        <v>44537.36418981481</v>
      </c>
      <c r="AJ274" t="n">
        <v>1307.0</v>
      </c>
      <c r="AK274" t="n">
        <v>1.0</v>
      </c>
      <c r="AL274" t="n">
        <v>0.0</v>
      </c>
      <c r="AM274" t="n">
        <v>1.0</v>
      </c>
      <c r="AN274" t="n">
        <v>0.0</v>
      </c>
      <c r="AO274" t="n">
        <v>1.0</v>
      </c>
      <c r="AP274" t="n">
        <v>-4.0</v>
      </c>
      <c r="AQ274" t="n">
        <v>0.0</v>
      </c>
      <c r="AR274" t="n">
        <v>0.0</v>
      </c>
      <c r="AS274" t="n">
        <v>0.0</v>
      </c>
      <c r="AT274" t="inlineStr">
        <is>
          <t>N/A</t>
        </is>
      </c>
      <c r="AU274" t="inlineStr">
        <is>
          <t>N/A</t>
        </is>
      </c>
      <c r="AV274" t="inlineStr">
        <is>
          <t>N/A</t>
        </is>
      </c>
      <c r="AW274" t="inlineStr">
        <is>
          <t>N/A</t>
        </is>
      </c>
      <c r="AX274" t="inlineStr">
        <is>
          <t>N/A</t>
        </is>
      </c>
      <c r="AY274" t="inlineStr">
        <is>
          <t>N/A</t>
        </is>
      </c>
      <c r="AZ274" t="inlineStr">
        <is>
          <t>N/A</t>
        </is>
      </c>
      <c r="BA274" t="inlineStr">
        <is>
          <t>N/A</t>
        </is>
      </c>
      <c r="BB274" t="inlineStr">
        <is>
          <t>N/A</t>
        </is>
      </c>
      <c r="BC274" t="inlineStr">
        <is>
          <t>N/A</t>
        </is>
      </c>
      <c r="BD274" t="inlineStr">
        <is>
          <t>N/A</t>
        </is>
      </c>
      <c r="BE274" t="inlineStr">
        <is>
          <t>N/A</t>
        </is>
      </c>
    </row>
    <row r="275">
      <c r="A275" t="inlineStr">
        <is>
          <t>WI211220232</t>
        </is>
      </c>
      <c r="B275" t="inlineStr">
        <is>
          <t>DATA_VALIDATION</t>
        </is>
      </c>
      <c r="C275" t="inlineStr">
        <is>
          <t>201130012861</t>
        </is>
      </c>
      <c r="D275" t="inlineStr">
        <is>
          <t>Folder</t>
        </is>
      </c>
      <c r="E275" s="2">
        <f>HYPERLINK("capsilon://?command=openfolder&amp;siteaddress=FAM.docvelocity-na8.net&amp;folderid=FXB2C13608-687F-AD2A-93F0-122416A4BE74","FX211114929")</f>
        <v>0.0</v>
      </c>
      <c r="F275" t="inlineStr">
        <is>
          <t/>
        </is>
      </c>
      <c r="G275" t="inlineStr">
        <is>
          <t/>
        </is>
      </c>
      <c r="H275" t="inlineStr">
        <is>
          <t>Mailitem</t>
        </is>
      </c>
      <c r="I275" t="inlineStr">
        <is>
          <t>MI2112211699</t>
        </is>
      </c>
      <c r="J275" t="n">
        <v>317.0</v>
      </c>
      <c r="K275" t="inlineStr">
        <is>
          <t>COMPLETED</t>
        </is>
      </c>
      <c r="L275" t="inlineStr">
        <is>
          <t>MARK_AS_COMPLETED</t>
        </is>
      </c>
      <c r="M275" t="inlineStr">
        <is>
          <t>Queue</t>
        </is>
      </c>
      <c r="N275" t="n">
        <v>2.0</v>
      </c>
      <c r="O275" s="1" t="n">
        <v>44537.294375</v>
      </c>
      <c r="P275" s="1" t="n">
        <v>44537.40834490741</v>
      </c>
      <c r="Q275" t="n">
        <v>4798.0</v>
      </c>
      <c r="R275" t="n">
        <v>5049.0</v>
      </c>
      <c r="S275" t="b">
        <v>0</v>
      </c>
      <c r="T275" t="inlineStr">
        <is>
          <t>N/A</t>
        </is>
      </c>
      <c r="U275" t="b">
        <v>1</v>
      </c>
      <c r="V275" t="inlineStr">
        <is>
          <t>Archana Bhujbal</t>
        </is>
      </c>
      <c r="W275" s="1" t="n">
        <v>44537.378958333335</v>
      </c>
      <c r="X275" t="n">
        <v>3781.0</v>
      </c>
      <c r="Y275" t="n">
        <v>202.0</v>
      </c>
      <c r="Z275" t="n">
        <v>0.0</v>
      </c>
      <c r="AA275" t="n">
        <v>202.0</v>
      </c>
      <c r="AB275" t="n">
        <v>0.0</v>
      </c>
      <c r="AC275" t="n">
        <v>141.0</v>
      </c>
      <c r="AD275" t="n">
        <v>115.0</v>
      </c>
      <c r="AE275" t="n">
        <v>0.0</v>
      </c>
      <c r="AF275" t="n">
        <v>0.0</v>
      </c>
      <c r="AG275" t="n">
        <v>0.0</v>
      </c>
      <c r="AH275" t="inlineStr">
        <is>
          <t>Ashish Sutar</t>
        </is>
      </c>
      <c r="AI275" s="1" t="n">
        <v>44537.40834490741</v>
      </c>
      <c r="AJ275" t="n">
        <v>1225.0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115.0</v>
      </c>
      <c r="AQ275" t="n">
        <v>0.0</v>
      </c>
      <c r="AR275" t="n">
        <v>0.0</v>
      </c>
      <c r="AS275" t="n">
        <v>0.0</v>
      </c>
      <c r="AT275" t="inlineStr">
        <is>
          <t>N/A</t>
        </is>
      </c>
      <c r="AU275" t="inlineStr">
        <is>
          <t>N/A</t>
        </is>
      </c>
      <c r="AV275" t="inlineStr">
        <is>
          <t>N/A</t>
        </is>
      </c>
      <c r="AW275" t="inlineStr">
        <is>
          <t>N/A</t>
        </is>
      </c>
      <c r="AX275" t="inlineStr">
        <is>
          <t>N/A</t>
        </is>
      </c>
      <c r="AY275" t="inlineStr">
        <is>
          <t>N/A</t>
        </is>
      </c>
      <c r="AZ275" t="inlineStr">
        <is>
          <t>N/A</t>
        </is>
      </c>
      <c r="BA275" t="inlineStr">
        <is>
          <t>N/A</t>
        </is>
      </c>
      <c r="BB275" t="inlineStr">
        <is>
          <t>N/A</t>
        </is>
      </c>
      <c r="BC275" t="inlineStr">
        <is>
          <t>N/A</t>
        </is>
      </c>
      <c r="BD275" t="inlineStr">
        <is>
          <t>N/A</t>
        </is>
      </c>
      <c r="BE275" t="inlineStr">
        <is>
          <t>N/A</t>
        </is>
      </c>
    </row>
    <row r="276">
      <c r="A276" t="inlineStr">
        <is>
          <t>WI211220233</t>
        </is>
      </c>
      <c r="B276" t="inlineStr">
        <is>
          <t>DATA_VALIDATION</t>
        </is>
      </c>
      <c r="C276" t="inlineStr">
        <is>
          <t>201330004089</t>
        </is>
      </c>
      <c r="D276" t="inlineStr">
        <is>
          <t>Folder</t>
        </is>
      </c>
      <c r="E276" s="2">
        <f>HYPERLINK("capsilon://?command=openfolder&amp;siteaddress=FAM.docvelocity-na8.net&amp;folderid=FX3A1C5D89-83D1-2D92-1B2A-EF1B2BCDE5CE","FX21124892")</f>
        <v>0.0</v>
      </c>
      <c r="F276" t="inlineStr">
        <is>
          <t/>
        </is>
      </c>
      <c r="G276" t="inlineStr">
        <is>
          <t/>
        </is>
      </c>
      <c r="H276" t="inlineStr">
        <is>
          <t>Mailitem</t>
        </is>
      </c>
      <c r="I276" t="inlineStr">
        <is>
          <t>MI2112213026</t>
        </is>
      </c>
      <c r="J276" t="n">
        <v>518.0</v>
      </c>
      <c r="K276" t="inlineStr">
        <is>
          <t>COMPLETED</t>
        </is>
      </c>
      <c r="L276" t="inlineStr">
        <is>
          <t>MARK_AS_COMPLETED</t>
        </is>
      </c>
      <c r="M276" t="inlineStr">
        <is>
          <t>Queue</t>
        </is>
      </c>
      <c r="N276" t="n">
        <v>2.0</v>
      </c>
      <c r="O276" s="1" t="n">
        <v>44537.29790509259</v>
      </c>
      <c r="P276" s="1" t="n">
        <v>44537.45755787037</v>
      </c>
      <c r="Q276" t="n">
        <v>6175.0</v>
      </c>
      <c r="R276" t="n">
        <v>7619.0</v>
      </c>
      <c r="S276" t="b">
        <v>0</v>
      </c>
      <c r="T276" t="inlineStr">
        <is>
          <t>N/A</t>
        </is>
      </c>
      <c r="U276" t="b">
        <v>1</v>
      </c>
      <c r="V276" t="inlineStr">
        <is>
          <t>Snehal Sathe</t>
        </is>
      </c>
      <c r="W276" s="1" t="n">
        <v>44537.386469907404</v>
      </c>
      <c r="X276" t="n">
        <v>3505.0</v>
      </c>
      <c r="Y276" t="n">
        <v>424.0</v>
      </c>
      <c r="Z276" t="n">
        <v>0.0</v>
      </c>
      <c r="AA276" t="n">
        <v>424.0</v>
      </c>
      <c r="AB276" t="n">
        <v>0.0</v>
      </c>
      <c r="AC276" t="n">
        <v>115.0</v>
      </c>
      <c r="AD276" t="n">
        <v>94.0</v>
      </c>
      <c r="AE276" t="n">
        <v>0.0</v>
      </c>
      <c r="AF276" t="n">
        <v>0.0</v>
      </c>
      <c r="AG276" t="n">
        <v>0.0</v>
      </c>
      <c r="AH276" t="inlineStr">
        <is>
          <t>Rohit Mawal</t>
        </is>
      </c>
      <c r="AI276" s="1" t="n">
        <v>44537.45755787037</v>
      </c>
      <c r="AJ276" t="n">
        <v>4051.0</v>
      </c>
      <c r="AK276" t="n">
        <v>12.0</v>
      </c>
      <c r="AL276" t="n">
        <v>0.0</v>
      </c>
      <c r="AM276" t="n">
        <v>12.0</v>
      </c>
      <c r="AN276" t="n">
        <v>0.0</v>
      </c>
      <c r="AO276" t="n">
        <v>12.0</v>
      </c>
      <c r="AP276" t="n">
        <v>82.0</v>
      </c>
      <c r="AQ276" t="n">
        <v>0.0</v>
      </c>
      <c r="AR276" t="n">
        <v>0.0</v>
      </c>
      <c r="AS276" t="n">
        <v>0.0</v>
      </c>
      <c r="AT276" t="inlineStr">
        <is>
          <t>N/A</t>
        </is>
      </c>
      <c r="AU276" t="inlineStr">
        <is>
          <t>N/A</t>
        </is>
      </c>
      <c r="AV276" t="inlineStr">
        <is>
          <t>N/A</t>
        </is>
      </c>
      <c r="AW276" t="inlineStr">
        <is>
          <t>N/A</t>
        </is>
      </c>
      <c r="AX276" t="inlineStr">
        <is>
          <t>N/A</t>
        </is>
      </c>
      <c r="AY276" t="inlineStr">
        <is>
          <t>N/A</t>
        </is>
      </c>
      <c r="AZ276" t="inlineStr">
        <is>
          <t>N/A</t>
        </is>
      </c>
      <c r="BA276" t="inlineStr">
        <is>
          <t>N/A</t>
        </is>
      </c>
      <c r="BB276" t="inlineStr">
        <is>
          <t>N/A</t>
        </is>
      </c>
      <c r="BC276" t="inlineStr">
        <is>
          <t>N/A</t>
        </is>
      </c>
      <c r="BD276" t="inlineStr">
        <is>
          <t>N/A</t>
        </is>
      </c>
      <c r="BE276" t="inlineStr">
        <is>
          <t>N/A</t>
        </is>
      </c>
    </row>
    <row r="277">
      <c r="A277" t="inlineStr">
        <is>
          <t>WI211220234</t>
        </is>
      </c>
      <c r="B277" t="inlineStr">
        <is>
          <t>DATA_VALIDATION</t>
        </is>
      </c>
      <c r="C277" t="inlineStr">
        <is>
          <t>201308007894</t>
        </is>
      </c>
      <c r="D277" t="inlineStr">
        <is>
          <t>Folder</t>
        </is>
      </c>
      <c r="E277" s="2">
        <f>HYPERLINK("capsilon://?command=openfolder&amp;siteaddress=FAM.docvelocity-na8.net&amp;folderid=FX243D7599-EBC1-E151-8BF1-CEDF4ABB612B","FX21123297")</f>
        <v>0.0</v>
      </c>
      <c r="F277" t="inlineStr">
        <is>
          <t/>
        </is>
      </c>
      <c r="G277" t="inlineStr">
        <is>
          <t/>
        </is>
      </c>
      <c r="H277" t="inlineStr">
        <is>
          <t>Mailitem</t>
        </is>
      </c>
      <c r="I277" t="inlineStr">
        <is>
          <t>MI2112213138</t>
        </is>
      </c>
      <c r="J277" t="n">
        <v>96.0</v>
      </c>
      <c r="K277" t="inlineStr">
        <is>
          <t>COMPLETED</t>
        </is>
      </c>
      <c r="L277" t="inlineStr">
        <is>
          <t>MARK_AS_COMPLETED</t>
        </is>
      </c>
      <c r="M277" t="inlineStr">
        <is>
          <t>Queue</t>
        </is>
      </c>
      <c r="N277" t="n">
        <v>2.0</v>
      </c>
      <c r="O277" s="1" t="n">
        <v>44537.298796296294</v>
      </c>
      <c r="P277" s="1" t="n">
        <v>44537.452569444446</v>
      </c>
      <c r="Q277" t="n">
        <v>7777.0</v>
      </c>
      <c r="R277" t="n">
        <v>5509.0</v>
      </c>
      <c r="S277" t="b">
        <v>0</v>
      </c>
      <c r="T277" t="inlineStr">
        <is>
          <t>N/A</t>
        </is>
      </c>
      <c r="U277" t="b">
        <v>1</v>
      </c>
      <c r="V277" t="inlineStr">
        <is>
          <t>Supriya Khape</t>
        </is>
      </c>
      <c r="W277" s="1" t="n">
        <v>44537.41106481481</v>
      </c>
      <c r="X277" t="n">
        <v>2507.0</v>
      </c>
      <c r="Y277" t="n">
        <v>108.0</v>
      </c>
      <c r="Z277" t="n">
        <v>0.0</v>
      </c>
      <c r="AA277" t="n">
        <v>108.0</v>
      </c>
      <c r="AB277" t="n">
        <v>27.0</v>
      </c>
      <c r="AC277" t="n">
        <v>81.0</v>
      </c>
      <c r="AD277" t="n">
        <v>-12.0</v>
      </c>
      <c r="AE277" t="n">
        <v>0.0</v>
      </c>
      <c r="AF277" t="n">
        <v>0.0</v>
      </c>
      <c r="AG277" t="n">
        <v>0.0</v>
      </c>
      <c r="AH277" t="inlineStr">
        <is>
          <t>Poonam Patil</t>
        </is>
      </c>
      <c r="AI277" s="1" t="n">
        <v>44537.452569444446</v>
      </c>
      <c r="AJ277" t="n">
        <v>66.0</v>
      </c>
      <c r="AK277" t="n">
        <v>2.0</v>
      </c>
      <c r="AL277" t="n">
        <v>0.0</v>
      </c>
      <c r="AM277" t="n">
        <v>2.0</v>
      </c>
      <c r="AN277" t="n">
        <v>0.0</v>
      </c>
      <c r="AO277" t="n">
        <v>0.0</v>
      </c>
      <c r="AP277" t="n">
        <v>-14.0</v>
      </c>
      <c r="AQ277" t="n">
        <v>0.0</v>
      </c>
      <c r="AR277" t="n">
        <v>0.0</v>
      </c>
      <c r="AS277" t="n">
        <v>0.0</v>
      </c>
      <c r="AT277" t="inlineStr">
        <is>
          <t>N/A</t>
        </is>
      </c>
      <c r="AU277" t="inlineStr">
        <is>
          <t>N/A</t>
        </is>
      </c>
      <c r="AV277" t="inlineStr">
        <is>
          <t>N/A</t>
        </is>
      </c>
      <c r="AW277" t="inlineStr">
        <is>
          <t>N/A</t>
        </is>
      </c>
      <c r="AX277" t="inlineStr">
        <is>
          <t>N/A</t>
        </is>
      </c>
      <c r="AY277" t="inlineStr">
        <is>
          <t>N/A</t>
        </is>
      </c>
      <c r="AZ277" t="inlineStr">
        <is>
          <t>N/A</t>
        </is>
      </c>
      <c r="BA277" t="inlineStr">
        <is>
          <t>N/A</t>
        </is>
      </c>
      <c r="BB277" t="inlineStr">
        <is>
          <t>N/A</t>
        </is>
      </c>
      <c r="BC277" t="inlineStr">
        <is>
          <t>N/A</t>
        </is>
      </c>
      <c r="BD277" t="inlineStr">
        <is>
          <t>N/A</t>
        </is>
      </c>
      <c r="BE277" t="inlineStr">
        <is>
          <t>N/A</t>
        </is>
      </c>
    </row>
    <row r="278">
      <c r="A278" t="inlineStr">
        <is>
          <t>WI211220235</t>
        </is>
      </c>
      <c r="B278" t="inlineStr">
        <is>
          <t>DATA_VALIDATION</t>
        </is>
      </c>
      <c r="C278" t="inlineStr">
        <is>
          <t>201130012909</t>
        </is>
      </c>
      <c r="D278" t="inlineStr">
        <is>
          <t>Folder</t>
        </is>
      </c>
      <c r="E278" s="2">
        <f>HYPERLINK("capsilon://?command=openfolder&amp;siteaddress=FAM.docvelocity-na8.net&amp;folderid=FX364B2797-0E42-0227-8063-1BBD9FB50FC4","FX21124641")</f>
        <v>0.0</v>
      </c>
      <c r="F278" t="inlineStr">
        <is>
          <t/>
        </is>
      </c>
      <c r="G278" t="inlineStr">
        <is>
          <t/>
        </is>
      </c>
      <c r="H278" t="inlineStr">
        <is>
          <t>Mailitem</t>
        </is>
      </c>
      <c r="I278" t="inlineStr">
        <is>
          <t>MI2112213952</t>
        </is>
      </c>
      <c r="J278" t="n">
        <v>304.0</v>
      </c>
      <c r="K278" t="inlineStr">
        <is>
          <t>COMPLETED</t>
        </is>
      </c>
      <c r="L278" t="inlineStr">
        <is>
          <t>MARK_AS_COMPLETED</t>
        </is>
      </c>
      <c r="M278" t="inlineStr">
        <is>
          <t>Queue</t>
        </is>
      </c>
      <c r="N278" t="n">
        <v>2.0</v>
      </c>
      <c r="O278" s="1" t="n">
        <v>44537.303148148145</v>
      </c>
      <c r="P278" s="1" t="n">
        <v>44537.44305555556</v>
      </c>
      <c r="Q278" t="n">
        <v>8338.0</v>
      </c>
      <c r="R278" t="n">
        <v>3750.0</v>
      </c>
      <c r="S278" t="b">
        <v>0</v>
      </c>
      <c r="T278" t="inlineStr">
        <is>
          <t>N/A</t>
        </is>
      </c>
      <c r="U278" t="b">
        <v>1</v>
      </c>
      <c r="V278" t="inlineStr">
        <is>
          <t>Archana Bhujbal</t>
        </is>
      </c>
      <c r="W278" s="1" t="n">
        <v>44537.42167824074</v>
      </c>
      <c r="X278" t="n">
        <v>2229.0</v>
      </c>
      <c r="Y278" t="n">
        <v>132.0</v>
      </c>
      <c r="Z278" t="n">
        <v>0.0</v>
      </c>
      <c r="AA278" t="n">
        <v>132.0</v>
      </c>
      <c r="AB278" t="n">
        <v>126.0</v>
      </c>
      <c r="AC278" t="n">
        <v>46.0</v>
      </c>
      <c r="AD278" t="n">
        <v>172.0</v>
      </c>
      <c r="AE278" t="n">
        <v>0.0</v>
      </c>
      <c r="AF278" t="n">
        <v>0.0</v>
      </c>
      <c r="AG278" t="n">
        <v>0.0</v>
      </c>
      <c r="AH278" t="inlineStr">
        <is>
          <t>Ashish Sutar</t>
        </is>
      </c>
      <c r="AI278" s="1" t="n">
        <v>44537.44305555556</v>
      </c>
      <c r="AJ278" t="n">
        <v>1486.0</v>
      </c>
      <c r="AK278" t="n">
        <v>0.0</v>
      </c>
      <c r="AL278" t="n">
        <v>0.0</v>
      </c>
      <c r="AM278" t="n">
        <v>0.0</v>
      </c>
      <c r="AN278" t="n">
        <v>126.0</v>
      </c>
      <c r="AO278" t="n">
        <v>0.0</v>
      </c>
      <c r="AP278" t="n">
        <v>172.0</v>
      </c>
      <c r="AQ278" t="n">
        <v>0.0</v>
      </c>
      <c r="AR278" t="n">
        <v>0.0</v>
      </c>
      <c r="AS278" t="n">
        <v>0.0</v>
      </c>
      <c r="AT278" t="inlineStr">
        <is>
          <t>N/A</t>
        </is>
      </c>
      <c r="AU278" t="inlineStr">
        <is>
          <t>N/A</t>
        </is>
      </c>
      <c r="AV278" t="inlineStr">
        <is>
          <t>N/A</t>
        </is>
      </c>
      <c r="AW278" t="inlineStr">
        <is>
          <t>N/A</t>
        </is>
      </c>
      <c r="AX278" t="inlineStr">
        <is>
          <t>N/A</t>
        </is>
      </c>
      <c r="AY278" t="inlineStr">
        <is>
          <t>N/A</t>
        </is>
      </c>
      <c r="AZ278" t="inlineStr">
        <is>
          <t>N/A</t>
        </is>
      </c>
      <c r="BA278" t="inlineStr">
        <is>
          <t>N/A</t>
        </is>
      </c>
      <c r="BB278" t="inlineStr">
        <is>
          <t>N/A</t>
        </is>
      </c>
      <c r="BC278" t="inlineStr">
        <is>
          <t>N/A</t>
        </is>
      </c>
      <c r="BD278" t="inlineStr">
        <is>
          <t>N/A</t>
        </is>
      </c>
      <c r="BE278" t="inlineStr">
        <is>
          <t>N/A</t>
        </is>
      </c>
    </row>
    <row r="279">
      <c r="A279" t="inlineStr">
        <is>
          <t>WI211220238</t>
        </is>
      </c>
      <c r="B279" t="inlineStr">
        <is>
          <t>DATA_VALIDATION</t>
        </is>
      </c>
      <c r="C279" t="inlineStr">
        <is>
          <t>201330004102</t>
        </is>
      </c>
      <c r="D279" t="inlineStr">
        <is>
          <t>Folder</t>
        </is>
      </c>
      <c r="E279" s="2">
        <f>HYPERLINK("capsilon://?command=openfolder&amp;siteaddress=FAM.docvelocity-na8.net&amp;folderid=FX0AEC4D54-9BC5-AC9B-C7D1-4DC7370C95A0","FX21125179")</f>
        <v>0.0</v>
      </c>
      <c r="F279" t="inlineStr">
        <is>
          <t/>
        </is>
      </c>
      <c r="G279" t="inlineStr">
        <is>
          <t/>
        </is>
      </c>
      <c r="H279" t="inlineStr">
        <is>
          <t>Mailitem</t>
        </is>
      </c>
      <c r="I279" t="inlineStr">
        <is>
          <t>MI2112214371</t>
        </is>
      </c>
      <c r="J279" t="n">
        <v>240.0</v>
      </c>
      <c r="K279" t="inlineStr">
        <is>
          <t>COMPLETED</t>
        </is>
      </c>
      <c r="L279" t="inlineStr">
        <is>
          <t>MARK_AS_COMPLETED</t>
        </is>
      </c>
      <c r="M279" t="inlineStr">
        <is>
          <t>Queue</t>
        </is>
      </c>
      <c r="N279" t="n">
        <v>2.0</v>
      </c>
      <c r="O279" s="1" t="n">
        <v>44537.311273148145</v>
      </c>
      <c r="P279" s="1" t="n">
        <v>44537.458287037036</v>
      </c>
      <c r="Q279" t="n">
        <v>9646.0</v>
      </c>
      <c r="R279" t="n">
        <v>3056.0</v>
      </c>
      <c r="S279" t="b">
        <v>0</v>
      </c>
      <c r="T279" t="inlineStr">
        <is>
          <t>N/A</t>
        </is>
      </c>
      <c r="U279" t="b">
        <v>1</v>
      </c>
      <c r="V279" t="inlineStr">
        <is>
          <t>Archana Bhujbal</t>
        </is>
      </c>
      <c r="W279" s="1" t="n">
        <v>44537.43848379629</v>
      </c>
      <c r="X279" t="n">
        <v>1450.0</v>
      </c>
      <c r="Y279" t="n">
        <v>142.0</v>
      </c>
      <c r="Z279" t="n">
        <v>0.0</v>
      </c>
      <c r="AA279" t="n">
        <v>142.0</v>
      </c>
      <c r="AB279" t="n">
        <v>150.0</v>
      </c>
      <c r="AC279" t="n">
        <v>119.0</v>
      </c>
      <c r="AD279" t="n">
        <v>98.0</v>
      </c>
      <c r="AE279" t="n">
        <v>0.0</v>
      </c>
      <c r="AF279" t="n">
        <v>0.0</v>
      </c>
      <c r="AG279" t="n">
        <v>0.0</v>
      </c>
      <c r="AH279" t="inlineStr">
        <is>
          <t>Ashish Sutar</t>
        </is>
      </c>
      <c r="AI279" s="1" t="n">
        <v>44537.458287037036</v>
      </c>
      <c r="AJ279" t="n">
        <v>1315.0</v>
      </c>
      <c r="AK279" t="n">
        <v>1.0</v>
      </c>
      <c r="AL279" t="n">
        <v>0.0</v>
      </c>
      <c r="AM279" t="n">
        <v>1.0</v>
      </c>
      <c r="AN279" t="n">
        <v>75.0</v>
      </c>
      <c r="AO279" t="n">
        <v>2.0</v>
      </c>
      <c r="AP279" t="n">
        <v>97.0</v>
      </c>
      <c r="AQ279" t="n">
        <v>0.0</v>
      </c>
      <c r="AR279" t="n">
        <v>0.0</v>
      </c>
      <c r="AS279" t="n">
        <v>0.0</v>
      </c>
      <c r="AT279" t="inlineStr">
        <is>
          <t>N/A</t>
        </is>
      </c>
      <c r="AU279" t="inlineStr">
        <is>
          <t>N/A</t>
        </is>
      </c>
      <c r="AV279" t="inlineStr">
        <is>
          <t>N/A</t>
        </is>
      </c>
      <c r="AW279" t="inlineStr">
        <is>
          <t>N/A</t>
        </is>
      </c>
      <c r="AX279" t="inlineStr">
        <is>
          <t>N/A</t>
        </is>
      </c>
      <c r="AY279" t="inlineStr">
        <is>
          <t>N/A</t>
        </is>
      </c>
      <c r="AZ279" t="inlineStr">
        <is>
          <t>N/A</t>
        </is>
      </c>
      <c r="BA279" t="inlineStr">
        <is>
          <t>N/A</t>
        </is>
      </c>
      <c r="BB279" t="inlineStr">
        <is>
          <t>N/A</t>
        </is>
      </c>
      <c r="BC279" t="inlineStr">
        <is>
          <t>N/A</t>
        </is>
      </c>
      <c r="BD279" t="inlineStr">
        <is>
          <t>N/A</t>
        </is>
      </c>
      <c r="BE279" t="inlineStr">
        <is>
          <t>N/A</t>
        </is>
      </c>
    </row>
    <row r="280">
      <c r="A280" t="inlineStr">
        <is>
          <t>WI211220251</t>
        </is>
      </c>
      <c r="B280" t="inlineStr">
        <is>
          <t>DATA_VALIDATION</t>
        </is>
      </c>
      <c r="C280" t="inlineStr">
        <is>
          <t>201300020137</t>
        </is>
      </c>
      <c r="D280" t="inlineStr">
        <is>
          <t>Folder</t>
        </is>
      </c>
      <c r="E280" s="2">
        <f>HYPERLINK("capsilon://?command=openfolder&amp;siteaddress=FAM.docvelocity-na8.net&amp;folderid=FX69149A8F-8ACB-A50C-4DEC-2B88EE066951","FX21125056")</f>
        <v>0.0</v>
      </c>
      <c r="F280" t="inlineStr">
        <is>
          <t/>
        </is>
      </c>
      <c r="G280" t="inlineStr">
        <is>
          <t/>
        </is>
      </c>
      <c r="H280" t="inlineStr">
        <is>
          <t>Mailitem</t>
        </is>
      </c>
      <c r="I280" t="inlineStr">
        <is>
          <t>MI2112214678</t>
        </is>
      </c>
      <c r="J280" t="n">
        <v>691.0</v>
      </c>
      <c r="K280" t="inlineStr">
        <is>
          <t>COMPLETED</t>
        </is>
      </c>
      <c r="L280" t="inlineStr">
        <is>
          <t>MARK_AS_COMPLETED</t>
        </is>
      </c>
      <c r="M280" t="inlineStr">
        <is>
          <t>Queue</t>
        </is>
      </c>
      <c r="N280" t="n">
        <v>2.0</v>
      </c>
      <c r="O280" s="1" t="n">
        <v>44537.329884259256</v>
      </c>
      <c r="P280" s="1" t="n">
        <v>44537.558171296296</v>
      </c>
      <c r="Q280" t="n">
        <v>10962.0</v>
      </c>
      <c r="R280" t="n">
        <v>8762.0</v>
      </c>
      <c r="S280" t="b">
        <v>0</v>
      </c>
      <c r="T280" t="inlineStr">
        <is>
          <t>N/A</t>
        </is>
      </c>
      <c r="U280" t="b">
        <v>1</v>
      </c>
      <c r="V280" t="inlineStr">
        <is>
          <t>Snehal Sathe</t>
        </is>
      </c>
      <c r="W280" s="1" t="n">
        <v>44537.50074074074</v>
      </c>
      <c r="X280" t="n">
        <v>4025.0</v>
      </c>
      <c r="Y280" t="n">
        <v>592.0</v>
      </c>
      <c r="Z280" t="n">
        <v>0.0</v>
      </c>
      <c r="AA280" t="n">
        <v>592.0</v>
      </c>
      <c r="AB280" t="n">
        <v>0.0</v>
      </c>
      <c r="AC280" t="n">
        <v>304.0</v>
      </c>
      <c r="AD280" t="n">
        <v>99.0</v>
      </c>
      <c r="AE280" t="n">
        <v>0.0</v>
      </c>
      <c r="AF280" t="n">
        <v>0.0</v>
      </c>
      <c r="AG280" t="n">
        <v>0.0</v>
      </c>
      <c r="AH280" t="inlineStr">
        <is>
          <t>Dashrath Soren</t>
        </is>
      </c>
      <c r="AI280" s="1" t="n">
        <v>44537.558171296296</v>
      </c>
      <c r="AJ280" t="n">
        <v>4595.0</v>
      </c>
      <c r="AK280" t="n">
        <v>6.0</v>
      </c>
      <c r="AL280" t="n">
        <v>0.0</v>
      </c>
      <c r="AM280" t="n">
        <v>6.0</v>
      </c>
      <c r="AN280" t="n">
        <v>0.0</v>
      </c>
      <c r="AO280" t="n">
        <v>6.0</v>
      </c>
      <c r="AP280" t="n">
        <v>93.0</v>
      </c>
      <c r="AQ280" t="n">
        <v>0.0</v>
      </c>
      <c r="AR280" t="n">
        <v>0.0</v>
      </c>
      <c r="AS280" t="n">
        <v>0.0</v>
      </c>
      <c r="AT280" t="inlineStr">
        <is>
          <t>N/A</t>
        </is>
      </c>
      <c r="AU280" t="inlineStr">
        <is>
          <t>N/A</t>
        </is>
      </c>
      <c r="AV280" t="inlineStr">
        <is>
          <t>N/A</t>
        </is>
      </c>
      <c r="AW280" t="inlineStr">
        <is>
          <t>N/A</t>
        </is>
      </c>
      <c r="AX280" t="inlineStr">
        <is>
          <t>N/A</t>
        </is>
      </c>
      <c r="AY280" t="inlineStr">
        <is>
          <t>N/A</t>
        </is>
      </c>
      <c r="AZ280" t="inlineStr">
        <is>
          <t>N/A</t>
        </is>
      </c>
      <c r="BA280" t="inlineStr">
        <is>
          <t>N/A</t>
        </is>
      </c>
      <c r="BB280" t="inlineStr">
        <is>
          <t>N/A</t>
        </is>
      </c>
      <c r="BC280" t="inlineStr">
        <is>
          <t>N/A</t>
        </is>
      </c>
      <c r="BD280" t="inlineStr">
        <is>
          <t>N/A</t>
        </is>
      </c>
      <c r="BE280" t="inlineStr">
        <is>
          <t>N/A</t>
        </is>
      </c>
    </row>
    <row r="281">
      <c r="A281" t="inlineStr">
        <is>
          <t>WI211220257</t>
        </is>
      </c>
      <c r="B281" t="inlineStr">
        <is>
          <t>DATA_VALIDATION</t>
        </is>
      </c>
      <c r="C281" t="inlineStr">
        <is>
          <t>201330004072</t>
        </is>
      </c>
      <c r="D281" t="inlineStr">
        <is>
          <t>Folder</t>
        </is>
      </c>
      <c r="E281" s="2">
        <f>HYPERLINK("capsilon://?command=openfolder&amp;siteaddress=FAM.docvelocity-na8.net&amp;folderid=FX3602E23D-8426-0F71-9295-2636ECFB061A","FX21124215")</f>
        <v>0.0</v>
      </c>
      <c r="F281" t="inlineStr">
        <is>
          <t/>
        </is>
      </c>
      <c r="G281" t="inlineStr">
        <is>
          <t/>
        </is>
      </c>
      <c r="H281" t="inlineStr">
        <is>
          <t>Mailitem</t>
        </is>
      </c>
      <c r="I281" t="inlineStr">
        <is>
          <t>MI2112214706</t>
        </is>
      </c>
      <c r="J281" t="n">
        <v>190.0</v>
      </c>
      <c r="K281" t="inlineStr">
        <is>
          <t>COMPLETED</t>
        </is>
      </c>
      <c r="L281" t="inlineStr">
        <is>
          <t>MARK_AS_COMPLETED</t>
        </is>
      </c>
      <c r="M281" t="inlineStr">
        <is>
          <t>Queue</t>
        </is>
      </c>
      <c r="N281" t="n">
        <v>2.0</v>
      </c>
      <c r="O281" s="1" t="n">
        <v>44537.33290509259</v>
      </c>
      <c r="P281" s="1" t="n">
        <v>44537.5053125</v>
      </c>
      <c r="Q281" t="n">
        <v>12097.0</v>
      </c>
      <c r="R281" t="n">
        <v>2799.0</v>
      </c>
      <c r="S281" t="b">
        <v>0</v>
      </c>
      <c r="T281" t="inlineStr">
        <is>
          <t>N/A</t>
        </is>
      </c>
      <c r="U281" t="b">
        <v>1</v>
      </c>
      <c r="V281" t="inlineStr">
        <is>
          <t>Sanjay Kharade</t>
        </is>
      </c>
      <c r="W281" s="1" t="n">
        <v>44537.47523148148</v>
      </c>
      <c r="X281" t="n">
        <v>1179.0</v>
      </c>
      <c r="Y281" t="n">
        <v>172.0</v>
      </c>
      <c r="Z281" t="n">
        <v>0.0</v>
      </c>
      <c r="AA281" t="n">
        <v>172.0</v>
      </c>
      <c r="AB281" t="n">
        <v>0.0</v>
      </c>
      <c r="AC281" t="n">
        <v>91.0</v>
      </c>
      <c r="AD281" t="n">
        <v>18.0</v>
      </c>
      <c r="AE281" t="n">
        <v>0.0</v>
      </c>
      <c r="AF281" t="n">
        <v>0.0</v>
      </c>
      <c r="AG281" t="n">
        <v>0.0</v>
      </c>
      <c r="AH281" t="inlineStr">
        <is>
          <t>Ashish Sutar</t>
        </is>
      </c>
      <c r="AI281" s="1" t="n">
        <v>44537.5053125</v>
      </c>
      <c r="AJ281" t="n">
        <v>1146.0</v>
      </c>
      <c r="AK281" t="n">
        <v>10.0</v>
      </c>
      <c r="AL281" t="n">
        <v>0.0</v>
      </c>
      <c r="AM281" t="n">
        <v>10.0</v>
      </c>
      <c r="AN281" t="n">
        <v>0.0</v>
      </c>
      <c r="AO281" t="n">
        <v>10.0</v>
      </c>
      <c r="AP281" t="n">
        <v>8.0</v>
      </c>
      <c r="AQ281" t="n">
        <v>0.0</v>
      </c>
      <c r="AR281" t="n">
        <v>0.0</v>
      </c>
      <c r="AS281" t="n">
        <v>0.0</v>
      </c>
      <c r="AT281" t="inlineStr">
        <is>
          <t>N/A</t>
        </is>
      </c>
      <c r="AU281" t="inlineStr">
        <is>
          <t>N/A</t>
        </is>
      </c>
      <c r="AV281" t="inlineStr">
        <is>
          <t>N/A</t>
        </is>
      </c>
      <c r="AW281" t="inlineStr">
        <is>
          <t>N/A</t>
        </is>
      </c>
      <c r="AX281" t="inlineStr">
        <is>
          <t>N/A</t>
        </is>
      </c>
      <c r="AY281" t="inlineStr">
        <is>
          <t>N/A</t>
        </is>
      </c>
      <c r="AZ281" t="inlineStr">
        <is>
          <t>N/A</t>
        </is>
      </c>
      <c r="BA281" t="inlineStr">
        <is>
          <t>N/A</t>
        </is>
      </c>
      <c r="BB281" t="inlineStr">
        <is>
          <t>N/A</t>
        </is>
      </c>
      <c r="BC281" t="inlineStr">
        <is>
          <t>N/A</t>
        </is>
      </c>
      <c r="BD281" t="inlineStr">
        <is>
          <t>N/A</t>
        </is>
      </c>
      <c r="BE281" t="inlineStr">
        <is>
          <t>N/A</t>
        </is>
      </c>
    </row>
    <row r="282">
      <c r="A282" t="inlineStr">
        <is>
          <t>WI211220262</t>
        </is>
      </c>
      <c r="B282" t="inlineStr">
        <is>
          <t>DATA_VALIDATION</t>
        </is>
      </c>
      <c r="C282" t="inlineStr">
        <is>
          <t>201308007895</t>
        </is>
      </c>
      <c r="D282" t="inlineStr">
        <is>
          <t>Folder</t>
        </is>
      </c>
      <c r="E282" s="2">
        <f>HYPERLINK("capsilon://?command=openfolder&amp;siteaddress=FAM.docvelocity-na8.net&amp;folderid=FXD48126CB-F4AA-5B0A-DD17-E5CAEB495930","FX21123302")</f>
        <v>0.0</v>
      </c>
      <c r="F282" t="inlineStr">
        <is>
          <t/>
        </is>
      </c>
      <c r="G282" t="inlineStr">
        <is>
          <t/>
        </is>
      </c>
      <c r="H282" t="inlineStr">
        <is>
          <t>Mailitem</t>
        </is>
      </c>
      <c r="I282" t="inlineStr">
        <is>
          <t>MI2112214691</t>
        </is>
      </c>
      <c r="J282" t="n">
        <v>388.0</v>
      </c>
      <c r="K282" t="inlineStr">
        <is>
          <t>COMPLETED</t>
        </is>
      </c>
      <c r="L282" t="inlineStr">
        <is>
          <t>MARK_AS_COMPLETED</t>
        </is>
      </c>
      <c r="M282" t="inlineStr">
        <is>
          <t>Queue</t>
        </is>
      </c>
      <c r="N282" t="n">
        <v>2.0</v>
      </c>
      <c r="O282" s="1" t="n">
        <v>44537.33650462963</v>
      </c>
      <c r="P282" s="1" t="n">
        <v>44537.39163194445</v>
      </c>
      <c r="Q282" t="n">
        <v>2690.0</v>
      </c>
      <c r="R282" t="n">
        <v>2073.0</v>
      </c>
      <c r="S282" t="b">
        <v>0</v>
      </c>
      <c r="T282" t="inlineStr">
        <is>
          <t>N/A</t>
        </is>
      </c>
      <c r="U282" t="b">
        <v>1</v>
      </c>
      <c r="V282" t="inlineStr">
        <is>
          <t>Hemanshi Deshlahara</t>
        </is>
      </c>
      <c r="W282" s="1" t="n">
        <v>44537.37483796296</v>
      </c>
      <c r="X282" t="n">
        <v>656.0</v>
      </c>
      <c r="Y282" t="n">
        <v>246.0</v>
      </c>
      <c r="Z282" t="n">
        <v>0.0</v>
      </c>
      <c r="AA282" t="n">
        <v>246.0</v>
      </c>
      <c r="AB282" t="n">
        <v>47.0</v>
      </c>
      <c r="AC282" t="n">
        <v>77.0</v>
      </c>
      <c r="AD282" t="n">
        <v>142.0</v>
      </c>
      <c r="AE282" t="n">
        <v>0.0</v>
      </c>
      <c r="AF282" t="n">
        <v>0.0</v>
      </c>
      <c r="AG282" t="n">
        <v>0.0</v>
      </c>
      <c r="AH282" t="inlineStr">
        <is>
          <t>Saloni Uttekar</t>
        </is>
      </c>
      <c r="AI282" s="1" t="n">
        <v>44537.39163194445</v>
      </c>
      <c r="AJ282" t="n">
        <v>1417.0</v>
      </c>
      <c r="AK282" t="n">
        <v>0.0</v>
      </c>
      <c r="AL282" t="n">
        <v>0.0</v>
      </c>
      <c r="AM282" t="n">
        <v>0.0</v>
      </c>
      <c r="AN282" t="n">
        <v>47.0</v>
      </c>
      <c r="AO282" t="n">
        <v>0.0</v>
      </c>
      <c r="AP282" t="n">
        <v>142.0</v>
      </c>
      <c r="AQ282" t="n">
        <v>0.0</v>
      </c>
      <c r="AR282" t="n">
        <v>0.0</v>
      </c>
      <c r="AS282" t="n">
        <v>0.0</v>
      </c>
      <c r="AT282" t="inlineStr">
        <is>
          <t>N/A</t>
        </is>
      </c>
      <c r="AU282" t="inlineStr">
        <is>
          <t>N/A</t>
        </is>
      </c>
      <c r="AV282" t="inlineStr">
        <is>
          <t>N/A</t>
        </is>
      </c>
      <c r="AW282" t="inlineStr">
        <is>
          <t>N/A</t>
        </is>
      </c>
      <c r="AX282" t="inlineStr">
        <is>
          <t>N/A</t>
        </is>
      </c>
      <c r="AY282" t="inlineStr">
        <is>
          <t>N/A</t>
        </is>
      </c>
      <c r="AZ282" t="inlineStr">
        <is>
          <t>N/A</t>
        </is>
      </c>
      <c r="BA282" t="inlineStr">
        <is>
          <t>N/A</t>
        </is>
      </c>
      <c r="BB282" t="inlineStr">
        <is>
          <t>N/A</t>
        </is>
      </c>
      <c r="BC282" t="inlineStr">
        <is>
          <t>N/A</t>
        </is>
      </c>
      <c r="BD282" t="inlineStr">
        <is>
          <t>N/A</t>
        </is>
      </c>
      <c r="BE282" t="inlineStr">
        <is>
          <t>N/A</t>
        </is>
      </c>
    </row>
    <row r="283">
      <c r="A283" t="inlineStr">
        <is>
          <t>WI211220350</t>
        </is>
      </c>
      <c r="B283" t="inlineStr">
        <is>
          <t>DATA_VALIDATION</t>
        </is>
      </c>
      <c r="C283" t="inlineStr">
        <is>
          <t>201130012854</t>
        </is>
      </c>
      <c r="D283" t="inlineStr">
        <is>
          <t>Folder</t>
        </is>
      </c>
      <c r="E283" s="2">
        <f>HYPERLINK("capsilon://?command=openfolder&amp;siteaddress=FAM.docvelocity-na8.net&amp;folderid=FXCBC13D51-DA69-D6AC-3BF2-563B9844C95A","FX211114604")</f>
        <v>0.0</v>
      </c>
      <c r="F283" t="inlineStr">
        <is>
          <t/>
        </is>
      </c>
      <c r="G283" t="inlineStr">
        <is>
          <t/>
        </is>
      </c>
      <c r="H283" t="inlineStr">
        <is>
          <t>Mailitem</t>
        </is>
      </c>
      <c r="I283" t="inlineStr">
        <is>
          <t>MI2112217623</t>
        </is>
      </c>
      <c r="J283" t="n">
        <v>30.0</v>
      </c>
      <c r="K283" t="inlineStr">
        <is>
          <t>COMPLETED</t>
        </is>
      </c>
      <c r="L283" t="inlineStr">
        <is>
          <t>MARK_AS_COMPLETED</t>
        </is>
      </c>
      <c r="M283" t="inlineStr">
        <is>
          <t>Queue</t>
        </is>
      </c>
      <c r="N283" t="n">
        <v>2.0</v>
      </c>
      <c r="O283" s="1" t="n">
        <v>44537.38888888889</v>
      </c>
      <c r="P283" s="1" t="n">
        <v>44537.45429398148</v>
      </c>
      <c r="Q283" t="n">
        <v>5422.0</v>
      </c>
      <c r="R283" t="n">
        <v>229.0</v>
      </c>
      <c r="S283" t="b">
        <v>0</v>
      </c>
      <c r="T283" t="inlineStr">
        <is>
          <t>N/A</t>
        </is>
      </c>
      <c r="U283" t="b">
        <v>0</v>
      </c>
      <c r="V283" t="inlineStr">
        <is>
          <t>Hemanshi Deshlahara</t>
        </is>
      </c>
      <c r="W283" s="1" t="n">
        <v>44537.414247685185</v>
      </c>
      <c r="X283" t="n">
        <v>81.0</v>
      </c>
      <c r="Y283" t="n">
        <v>9.0</v>
      </c>
      <c r="Z283" t="n">
        <v>0.0</v>
      </c>
      <c r="AA283" t="n">
        <v>9.0</v>
      </c>
      <c r="AB283" t="n">
        <v>0.0</v>
      </c>
      <c r="AC283" t="n">
        <v>4.0</v>
      </c>
      <c r="AD283" t="n">
        <v>21.0</v>
      </c>
      <c r="AE283" t="n">
        <v>0.0</v>
      </c>
      <c r="AF283" t="n">
        <v>0.0</v>
      </c>
      <c r="AG283" t="n">
        <v>0.0</v>
      </c>
      <c r="AH283" t="inlineStr">
        <is>
          <t>Poonam Patil</t>
        </is>
      </c>
      <c r="AI283" s="1" t="n">
        <v>44537.45429398148</v>
      </c>
      <c r="AJ283" t="n">
        <v>148.0</v>
      </c>
      <c r="AK283" t="n">
        <v>2.0</v>
      </c>
      <c r="AL283" t="n">
        <v>0.0</v>
      </c>
      <c r="AM283" t="n">
        <v>2.0</v>
      </c>
      <c r="AN283" t="n">
        <v>0.0</v>
      </c>
      <c r="AO283" t="n">
        <v>0.0</v>
      </c>
      <c r="AP283" t="n">
        <v>19.0</v>
      </c>
      <c r="AQ283" t="n">
        <v>0.0</v>
      </c>
      <c r="AR283" t="n">
        <v>0.0</v>
      </c>
      <c r="AS283" t="n">
        <v>0.0</v>
      </c>
      <c r="AT283" t="inlineStr">
        <is>
          <t>N/A</t>
        </is>
      </c>
      <c r="AU283" t="inlineStr">
        <is>
          <t>N/A</t>
        </is>
      </c>
      <c r="AV283" t="inlineStr">
        <is>
          <t>N/A</t>
        </is>
      </c>
      <c r="AW283" t="inlineStr">
        <is>
          <t>N/A</t>
        </is>
      </c>
      <c r="AX283" t="inlineStr">
        <is>
          <t>N/A</t>
        </is>
      </c>
      <c r="AY283" t="inlineStr">
        <is>
          <t>N/A</t>
        </is>
      </c>
      <c r="AZ283" t="inlineStr">
        <is>
          <t>N/A</t>
        </is>
      </c>
      <c r="BA283" t="inlineStr">
        <is>
          <t>N/A</t>
        </is>
      </c>
      <c r="BB283" t="inlineStr">
        <is>
          <t>N/A</t>
        </is>
      </c>
      <c r="BC283" t="inlineStr">
        <is>
          <t>N/A</t>
        </is>
      </c>
      <c r="BD283" t="inlineStr">
        <is>
          <t>N/A</t>
        </is>
      </c>
      <c r="BE283" t="inlineStr">
        <is>
          <t>N/A</t>
        </is>
      </c>
    </row>
    <row r="284">
      <c r="A284" t="inlineStr">
        <is>
          <t>WI211220839</t>
        </is>
      </c>
      <c r="B284" t="inlineStr">
        <is>
          <t>DATA_VALIDATION</t>
        </is>
      </c>
      <c r="C284" t="inlineStr">
        <is>
          <t>201308007708</t>
        </is>
      </c>
      <c r="D284" t="inlineStr">
        <is>
          <t>Folder</t>
        </is>
      </c>
      <c r="E284" s="2">
        <f>HYPERLINK("capsilon://?command=openfolder&amp;siteaddress=FAM.docvelocity-na8.net&amp;folderid=FX7C0CE217-CB9F-CC4F-4CF5-093149A23416","FX21112707")</f>
        <v>0.0</v>
      </c>
      <c r="F284" t="inlineStr">
        <is>
          <t/>
        </is>
      </c>
      <c r="G284" t="inlineStr">
        <is>
          <t/>
        </is>
      </c>
      <c r="H284" t="inlineStr">
        <is>
          <t>Mailitem</t>
        </is>
      </c>
      <c r="I284" t="inlineStr">
        <is>
          <t>MI2112221816</t>
        </is>
      </c>
      <c r="J284" t="n">
        <v>38.0</v>
      </c>
      <c r="K284" t="inlineStr">
        <is>
          <t>COMPLETED</t>
        </is>
      </c>
      <c r="L284" t="inlineStr">
        <is>
          <t>MARK_AS_COMPLETED</t>
        </is>
      </c>
      <c r="M284" t="inlineStr">
        <is>
          <t>Queue</t>
        </is>
      </c>
      <c r="N284" t="n">
        <v>2.0</v>
      </c>
      <c r="O284" s="1" t="n">
        <v>44537.45516203704</v>
      </c>
      <c r="P284" s="1" t="n">
        <v>44537.49313657408</v>
      </c>
      <c r="Q284" t="n">
        <v>3104.0</v>
      </c>
      <c r="R284" t="n">
        <v>177.0</v>
      </c>
      <c r="S284" t="b">
        <v>0</v>
      </c>
      <c r="T284" t="inlineStr">
        <is>
          <t>N/A</t>
        </is>
      </c>
      <c r="U284" t="b">
        <v>0</v>
      </c>
      <c r="V284" t="inlineStr">
        <is>
          <t>Sanjay Kharade</t>
        </is>
      </c>
      <c r="W284" s="1" t="n">
        <v>44537.47604166667</v>
      </c>
      <c r="X284" t="n">
        <v>69.0</v>
      </c>
      <c r="Y284" t="n">
        <v>0.0</v>
      </c>
      <c r="Z284" t="n">
        <v>0.0</v>
      </c>
      <c r="AA284" t="n">
        <v>0.0</v>
      </c>
      <c r="AB284" t="n">
        <v>37.0</v>
      </c>
      <c r="AC284" t="n">
        <v>0.0</v>
      </c>
      <c r="AD284" t="n">
        <v>38.0</v>
      </c>
      <c r="AE284" t="n">
        <v>0.0</v>
      </c>
      <c r="AF284" t="n">
        <v>0.0</v>
      </c>
      <c r="AG284" t="n">
        <v>0.0</v>
      </c>
      <c r="AH284" t="inlineStr">
        <is>
          <t>Rohit Mawal</t>
        </is>
      </c>
      <c r="AI284" s="1" t="n">
        <v>44537.49313657408</v>
      </c>
      <c r="AJ284" t="n">
        <v>88.0</v>
      </c>
      <c r="AK284" t="n">
        <v>0.0</v>
      </c>
      <c r="AL284" t="n">
        <v>0.0</v>
      </c>
      <c r="AM284" t="n">
        <v>0.0</v>
      </c>
      <c r="AN284" t="n">
        <v>37.0</v>
      </c>
      <c r="AO284" t="n">
        <v>0.0</v>
      </c>
      <c r="AP284" t="n">
        <v>38.0</v>
      </c>
      <c r="AQ284" t="n">
        <v>0.0</v>
      </c>
      <c r="AR284" t="n">
        <v>0.0</v>
      </c>
      <c r="AS284" t="n">
        <v>0.0</v>
      </c>
      <c r="AT284" t="inlineStr">
        <is>
          <t>N/A</t>
        </is>
      </c>
      <c r="AU284" t="inlineStr">
        <is>
          <t>N/A</t>
        </is>
      </c>
      <c r="AV284" t="inlineStr">
        <is>
          <t>N/A</t>
        </is>
      </c>
      <c r="AW284" t="inlineStr">
        <is>
          <t>N/A</t>
        </is>
      </c>
      <c r="AX284" t="inlineStr">
        <is>
          <t>N/A</t>
        </is>
      </c>
      <c r="AY284" t="inlineStr">
        <is>
          <t>N/A</t>
        </is>
      </c>
      <c r="AZ284" t="inlineStr">
        <is>
          <t>N/A</t>
        </is>
      </c>
      <c r="BA284" t="inlineStr">
        <is>
          <t>N/A</t>
        </is>
      </c>
      <c r="BB284" t="inlineStr">
        <is>
          <t>N/A</t>
        </is>
      </c>
      <c r="BC284" t="inlineStr">
        <is>
          <t>N/A</t>
        </is>
      </c>
      <c r="BD284" t="inlineStr">
        <is>
          <t>N/A</t>
        </is>
      </c>
      <c r="BE284" t="inlineStr">
        <is>
          <t>N/A</t>
        </is>
      </c>
    </row>
    <row r="285">
      <c r="A285" t="inlineStr">
        <is>
          <t>WI211220894</t>
        </is>
      </c>
      <c r="B285" t="inlineStr">
        <is>
          <t>DATA_VALIDATION</t>
        </is>
      </c>
      <c r="C285" t="inlineStr">
        <is>
          <t>201300020101</t>
        </is>
      </c>
      <c r="D285" t="inlineStr">
        <is>
          <t>Folder</t>
        </is>
      </c>
      <c r="E285" s="2">
        <f>HYPERLINK("capsilon://?command=openfolder&amp;siteaddress=FAM.docvelocity-na8.net&amp;folderid=FX6C7BDC5B-4BB7-7C1E-89E1-CAF3B22B620B","FX21124155")</f>
        <v>0.0</v>
      </c>
      <c r="F285" t="inlineStr">
        <is>
          <t/>
        </is>
      </c>
      <c r="G285" t="inlineStr">
        <is>
          <t/>
        </is>
      </c>
      <c r="H285" t="inlineStr">
        <is>
          <t>Mailitem</t>
        </is>
      </c>
      <c r="I285" t="inlineStr">
        <is>
          <t>MI2112222218</t>
        </is>
      </c>
      <c r="J285" t="n">
        <v>60.0</v>
      </c>
      <c r="K285" t="inlineStr">
        <is>
          <t>COMPLETED</t>
        </is>
      </c>
      <c r="L285" t="inlineStr">
        <is>
          <t>MARK_AS_COMPLETED</t>
        </is>
      </c>
      <c r="M285" t="inlineStr">
        <is>
          <t>Queue</t>
        </is>
      </c>
      <c r="N285" t="n">
        <v>1.0</v>
      </c>
      <c r="O285" s="1" t="n">
        <v>44537.46097222222</v>
      </c>
      <c r="P285" s="1" t="n">
        <v>44537.50099537037</v>
      </c>
      <c r="Q285" t="n">
        <v>2823.0</v>
      </c>
      <c r="R285" t="n">
        <v>635.0</v>
      </c>
      <c r="S285" t="b">
        <v>0</v>
      </c>
      <c r="T285" t="inlineStr">
        <is>
          <t>N/A</t>
        </is>
      </c>
      <c r="U285" t="b">
        <v>0</v>
      </c>
      <c r="V285" t="inlineStr">
        <is>
          <t>Sumit Jarhad</t>
        </is>
      </c>
      <c r="W285" s="1" t="n">
        <v>44537.50099537037</v>
      </c>
      <c r="X285" t="n">
        <v>566.0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60.0</v>
      </c>
      <c r="AE285" t="n">
        <v>48.0</v>
      </c>
      <c r="AF285" t="n">
        <v>0.0</v>
      </c>
      <c r="AG285" t="n">
        <v>4.0</v>
      </c>
      <c r="AH285" t="inlineStr">
        <is>
          <t>N/A</t>
        </is>
      </c>
      <c r="AI285" t="inlineStr">
        <is>
          <t>N/A</t>
        </is>
      </c>
      <c r="AJ285" t="inlineStr">
        <is>
          <t>N/A</t>
        </is>
      </c>
      <c r="AK285" t="inlineStr">
        <is>
          <t>N/A</t>
        </is>
      </c>
      <c r="AL285" t="inlineStr">
        <is>
          <t>N/A</t>
        </is>
      </c>
      <c r="AM285" t="inlineStr">
        <is>
          <t>N/A</t>
        </is>
      </c>
      <c r="AN285" t="inlineStr">
        <is>
          <t>N/A</t>
        </is>
      </c>
      <c r="AO285" t="inlineStr">
        <is>
          <t>N/A</t>
        </is>
      </c>
      <c r="AP285" t="inlineStr">
        <is>
          <t>N/A</t>
        </is>
      </c>
      <c r="AQ285" t="inlineStr">
        <is>
          <t>N/A</t>
        </is>
      </c>
      <c r="AR285" t="inlineStr">
        <is>
          <t>N/A</t>
        </is>
      </c>
      <c r="AS285" t="inlineStr">
        <is>
          <t>N/A</t>
        </is>
      </c>
      <c r="AT285" t="inlineStr">
        <is>
          <t>N/A</t>
        </is>
      </c>
      <c r="AU285" t="inlineStr">
        <is>
          <t>N/A</t>
        </is>
      </c>
      <c r="AV285" t="inlineStr">
        <is>
          <t>N/A</t>
        </is>
      </c>
      <c r="AW285" t="inlineStr">
        <is>
          <t>N/A</t>
        </is>
      </c>
      <c r="AX285" t="inlineStr">
        <is>
          <t>N/A</t>
        </is>
      </c>
      <c r="AY285" t="inlineStr">
        <is>
          <t>N/A</t>
        </is>
      </c>
      <c r="AZ285" t="inlineStr">
        <is>
          <t>N/A</t>
        </is>
      </c>
      <c r="BA285" t="inlineStr">
        <is>
          <t>N/A</t>
        </is>
      </c>
      <c r="BB285" t="inlineStr">
        <is>
          <t>N/A</t>
        </is>
      </c>
      <c r="BC285" t="inlineStr">
        <is>
          <t>N/A</t>
        </is>
      </c>
      <c r="BD285" t="inlineStr">
        <is>
          <t>N/A</t>
        </is>
      </c>
      <c r="BE285" t="inlineStr">
        <is>
          <t>N/A</t>
        </is>
      </c>
    </row>
    <row r="286">
      <c r="A286" t="inlineStr">
        <is>
          <t>WI211220990</t>
        </is>
      </c>
      <c r="B286" t="inlineStr">
        <is>
          <t>DATA_VALIDATION</t>
        </is>
      </c>
      <c r="C286" t="inlineStr">
        <is>
          <t>201110012243</t>
        </is>
      </c>
      <c r="D286" t="inlineStr">
        <is>
          <t>Folder</t>
        </is>
      </c>
      <c r="E286" s="2">
        <f>HYPERLINK("capsilon://?command=openfolder&amp;siteaddress=FAM.docvelocity-na8.net&amp;folderid=FXE9AAF6FC-51CC-B411-C46A-CC6B50B2B294","FX21123572")</f>
        <v>0.0</v>
      </c>
      <c r="F286" t="inlineStr">
        <is>
          <t/>
        </is>
      </c>
      <c r="G286" t="inlineStr">
        <is>
          <t/>
        </is>
      </c>
      <c r="H286" t="inlineStr">
        <is>
          <t>Mailitem</t>
        </is>
      </c>
      <c r="I286" t="inlineStr">
        <is>
          <t>MI2112223324</t>
        </is>
      </c>
      <c r="J286" t="n">
        <v>32.0</v>
      </c>
      <c r="K286" t="inlineStr">
        <is>
          <t>COMPLETED</t>
        </is>
      </c>
      <c r="L286" t="inlineStr">
        <is>
          <t>MARK_AS_COMPLETED</t>
        </is>
      </c>
      <c r="M286" t="inlineStr">
        <is>
          <t>Queue</t>
        </is>
      </c>
      <c r="N286" t="n">
        <v>2.0</v>
      </c>
      <c r="O286" s="1" t="n">
        <v>44537.47362268518</v>
      </c>
      <c r="P286" s="1" t="n">
        <v>44537.49570601852</v>
      </c>
      <c r="Q286" t="n">
        <v>1368.0</v>
      </c>
      <c r="R286" t="n">
        <v>540.0</v>
      </c>
      <c r="S286" t="b">
        <v>0</v>
      </c>
      <c r="T286" t="inlineStr">
        <is>
          <t>N/A</t>
        </is>
      </c>
      <c r="U286" t="b">
        <v>0</v>
      </c>
      <c r="V286" t="inlineStr">
        <is>
          <t>Sanjay Kharade</t>
        </is>
      </c>
      <c r="W286" s="1" t="n">
        <v>44537.48128472222</v>
      </c>
      <c r="X286" t="n">
        <v>289.0</v>
      </c>
      <c r="Y286" t="n">
        <v>66.0</v>
      </c>
      <c r="Z286" t="n">
        <v>0.0</v>
      </c>
      <c r="AA286" t="n">
        <v>66.0</v>
      </c>
      <c r="AB286" t="n">
        <v>0.0</v>
      </c>
      <c r="AC286" t="n">
        <v>41.0</v>
      </c>
      <c r="AD286" t="n">
        <v>-34.0</v>
      </c>
      <c r="AE286" t="n">
        <v>0.0</v>
      </c>
      <c r="AF286" t="n">
        <v>0.0</v>
      </c>
      <c r="AG286" t="n">
        <v>0.0</v>
      </c>
      <c r="AH286" t="inlineStr">
        <is>
          <t>Dashrath Soren</t>
        </is>
      </c>
      <c r="AI286" s="1" t="n">
        <v>44537.49570601852</v>
      </c>
      <c r="AJ286" t="n">
        <v>251.0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-34.0</v>
      </c>
      <c r="AQ286" t="n">
        <v>0.0</v>
      </c>
      <c r="AR286" t="n">
        <v>0.0</v>
      </c>
      <c r="AS286" t="n">
        <v>0.0</v>
      </c>
      <c r="AT286" t="inlineStr">
        <is>
          <t>N/A</t>
        </is>
      </c>
      <c r="AU286" t="inlineStr">
        <is>
          <t>N/A</t>
        </is>
      </c>
      <c r="AV286" t="inlineStr">
        <is>
          <t>N/A</t>
        </is>
      </c>
      <c r="AW286" t="inlineStr">
        <is>
          <t>N/A</t>
        </is>
      </c>
      <c r="AX286" t="inlineStr">
        <is>
          <t>N/A</t>
        </is>
      </c>
      <c r="AY286" t="inlineStr">
        <is>
          <t>N/A</t>
        </is>
      </c>
      <c r="AZ286" t="inlineStr">
        <is>
          <t>N/A</t>
        </is>
      </c>
      <c r="BA286" t="inlineStr">
        <is>
          <t>N/A</t>
        </is>
      </c>
      <c r="BB286" t="inlineStr">
        <is>
          <t>N/A</t>
        </is>
      </c>
      <c r="BC286" t="inlineStr">
        <is>
          <t>N/A</t>
        </is>
      </c>
      <c r="BD286" t="inlineStr">
        <is>
          <t>N/A</t>
        </is>
      </c>
      <c r="BE286" t="inlineStr">
        <is>
          <t>N/A</t>
        </is>
      </c>
    </row>
    <row r="287">
      <c r="A287" t="inlineStr">
        <is>
          <t>WI211220995</t>
        </is>
      </c>
      <c r="B287" t="inlineStr">
        <is>
          <t>DATA_VALIDATION</t>
        </is>
      </c>
      <c r="C287" t="inlineStr">
        <is>
          <t>201110012243</t>
        </is>
      </c>
      <c r="D287" t="inlineStr">
        <is>
          <t>Folder</t>
        </is>
      </c>
      <c r="E287" s="2">
        <f>HYPERLINK("capsilon://?command=openfolder&amp;siteaddress=FAM.docvelocity-na8.net&amp;folderid=FXE9AAF6FC-51CC-B411-C46A-CC6B50B2B294","FX21123572")</f>
        <v>0.0</v>
      </c>
      <c r="F287" t="inlineStr">
        <is>
          <t/>
        </is>
      </c>
      <c r="G287" t="inlineStr">
        <is>
          <t/>
        </is>
      </c>
      <c r="H287" t="inlineStr">
        <is>
          <t>Mailitem</t>
        </is>
      </c>
      <c r="I287" t="inlineStr">
        <is>
          <t>MI2112223334</t>
        </is>
      </c>
      <c r="J287" t="n">
        <v>32.0</v>
      </c>
      <c r="K287" t="inlineStr">
        <is>
          <t>COMPLETED</t>
        </is>
      </c>
      <c r="L287" t="inlineStr">
        <is>
          <t>MARK_AS_COMPLETED</t>
        </is>
      </c>
      <c r="M287" t="inlineStr">
        <is>
          <t>Queue</t>
        </is>
      </c>
      <c r="N287" t="n">
        <v>2.0</v>
      </c>
      <c r="O287" s="1" t="n">
        <v>44537.47456018518</v>
      </c>
      <c r="P287" s="1" t="n">
        <v>44537.498148148145</v>
      </c>
      <c r="Q287" t="n">
        <v>1405.0</v>
      </c>
      <c r="R287" t="n">
        <v>633.0</v>
      </c>
      <c r="S287" t="b">
        <v>0</v>
      </c>
      <c r="T287" t="inlineStr">
        <is>
          <t>N/A</t>
        </is>
      </c>
      <c r="U287" t="b">
        <v>0</v>
      </c>
      <c r="V287" t="inlineStr">
        <is>
          <t>Sanjay Kharade</t>
        </is>
      </c>
      <c r="W287" s="1" t="n">
        <v>44537.483611111114</v>
      </c>
      <c r="X287" t="n">
        <v>200.0</v>
      </c>
      <c r="Y287" t="n">
        <v>59.0</v>
      </c>
      <c r="Z287" t="n">
        <v>0.0</v>
      </c>
      <c r="AA287" t="n">
        <v>59.0</v>
      </c>
      <c r="AB287" t="n">
        <v>0.0</v>
      </c>
      <c r="AC287" t="n">
        <v>40.0</v>
      </c>
      <c r="AD287" t="n">
        <v>-27.0</v>
      </c>
      <c r="AE287" t="n">
        <v>0.0</v>
      </c>
      <c r="AF287" t="n">
        <v>0.0</v>
      </c>
      <c r="AG287" t="n">
        <v>0.0</v>
      </c>
      <c r="AH287" t="inlineStr">
        <is>
          <t>Rohit Mawal</t>
        </is>
      </c>
      <c r="AI287" s="1" t="n">
        <v>44537.498148148145</v>
      </c>
      <c r="AJ287" t="n">
        <v>433.0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-27.0</v>
      </c>
      <c r="AQ287" t="n">
        <v>0.0</v>
      </c>
      <c r="AR287" t="n">
        <v>0.0</v>
      </c>
      <c r="AS287" t="n">
        <v>0.0</v>
      </c>
      <c r="AT287" t="inlineStr">
        <is>
          <t>N/A</t>
        </is>
      </c>
      <c r="AU287" t="inlineStr">
        <is>
          <t>N/A</t>
        </is>
      </c>
      <c r="AV287" t="inlineStr">
        <is>
          <t>N/A</t>
        </is>
      </c>
      <c r="AW287" t="inlineStr">
        <is>
          <t>N/A</t>
        </is>
      </c>
      <c r="AX287" t="inlineStr">
        <is>
          <t>N/A</t>
        </is>
      </c>
      <c r="AY287" t="inlineStr">
        <is>
          <t>N/A</t>
        </is>
      </c>
      <c r="AZ287" t="inlineStr">
        <is>
          <t>N/A</t>
        </is>
      </c>
      <c r="BA287" t="inlineStr">
        <is>
          <t>N/A</t>
        </is>
      </c>
      <c r="BB287" t="inlineStr">
        <is>
          <t>N/A</t>
        </is>
      </c>
      <c r="BC287" t="inlineStr">
        <is>
          <t>N/A</t>
        </is>
      </c>
      <c r="BD287" t="inlineStr">
        <is>
          <t>N/A</t>
        </is>
      </c>
      <c r="BE287" t="inlineStr">
        <is>
          <t>N/A</t>
        </is>
      </c>
    </row>
    <row r="288">
      <c r="A288" t="inlineStr">
        <is>
          <t>WI211220999</t>
        </is>
      </c>
      <c r="B288" t="inlineStr">
        <is>
          <t>DATA_VALIDATION</t>
        </is>
      </c>
      <c r="C288" t="inlineStr">
        <is>
          <t>201110012243</t>
        </is>
      </c>
      <c r="D288" t="inlineStr">
        <is>
          <t>Folder</t>
        </is>
      </c>
      <c r="E288" s="2">
        <f>HYPERLINK("capsilon://?command=openfolder&amp;siteaddress=FAM.docvelocity-na8.net&amp;folderid=FXE9AAF6FC-51CC-B411-C46A-CC6B50B2B294","FX21123572")</f>
        <v>0.0</v>
      </c>
      <c r="F288" t="inlineStr">
        <is>
          <t/>
        </is>
      </c>
      <c r="G288" t="inlineStr">
        <is>
          <t/>
        </is>
      </c>
      <c r="H288" t="inlineStr">
        <is>
          <t>Mailitem</t>
        </is>
      </c>
      <c r="I288" t="inlineStr">
        <is>
          <t>MI2112223344</t>
        </is>
      </c>
      <c r="J288" t="n">
        <v>32.0</v>
      </c>
      <c r="K288" t="inlineStr">
        <is>
          <t>COMPLETED</t>
        </is>
      </c>
      <c r="L288" t="inlineStr">
        <is>
          <t>MARK_AS_COMPLETED</t>
        </is>
      </c>
      <c r="M288" t="inlineStr">
        <is>
          <t>Queue</t>
        </is>
      </c>
      <c r="N288" t="n">
        <v>2.0</v>
      </c>
      <c r="O288" s="1" t="n">
        <v>44537.475439814814</v>
      </c>
      <c r="P288" s="1" t="n">
        <v>44537.498449074075</v>
      </c>
      <c r="Q288" t="n">
        <v>1037.0</v>
      </c>
      <c r="R288" t="n">
        <v>951.0</v>
      </c>
      <c r="S288" t="b">
        <v>0</v>
      </c>
      <c r="T288" t="inlineStr">
        <is>
          <t>N/A</t>
        </is>
      </c>
      <c r="U288" t="b">
        <v>0</v>
      </c>
      <c r="V288" t="inlineStr">
        <is>
          <t>Sanjay Kharade</t>
        </is>
      </c>
      <c r="W288" s="1" t="n">
        <v>44537.48956018518</v>
      </c>
      <c r="X288" t="n">
        <v>513.0</v>
      </c>
      <c r="Y288" t="n">
        <v>59.0</v>
      </c>
      <c r="Z288" t="n">
        <v>0.0</v>
      </c>
      <c r="AA288" t="n">
        <v>59.0</v>
      </c>
      <c r="AB288" t="n">
        <v>0.0</v>
      </c>
      <c r="AC288" t="n">
        <v>39.0</v>
      </c>
      <c r="AD288" t="n">
        <v>-27.0</v>
      </c>
      <c r="AE288" t="n">
        <v>0.0</v>
      </c>
      <c r="AF288" t="n">
        <v>0.0</v>
      </c>
      <c r="AG288" t="n">
        <v>0.0</v>
      </c>
      <c r="AH288" t="inlineStr">
        <is>
          <t>Saloni Uttekar</t>
        </is>
      </c>
      <c r="AI288" s="1" t="n">
        <v>44537.498449074075</v>
      </c>
      <c r="AJ288" t="n">
        <v>438.0</v>
      </c>
      <c r="AK288" t="n">
        <v>1.0</v>
      </c>
      <c r="AL288" t="n">
        <v>0.0</v>
      </c>
      <c r="AM288" t="n">
        <v>1.0</v>
      </c>
      <c r="AN288" t="n">
        <v>0.0</v>
      </c>
      <c r="AO288" t="n">
        <v>1.0</v>
      </c>
      <c r="AP288" t="n">
        <v>-28.0</v>
      </c>
      <c r="AQ288" t="n">
        <v>0.0</v>
      </c>
      <c r="AR288" t="n">
        <v>0.0</v>
      </c>
      <c r="AS288" t="n">
        <v>0.0</v>
      </c>
      <c r="AT288" t="inlineStr">
        <is>
          <t>N/A</t>
        </is>
      </c>
      <c r="AU288" t="inlineStr">
        <is>
          <t>N/A</t>
        </is>
      </c>
      <c r="AV288" t="inlineStr">
        <is>
          <t>N/A</t>
        </is>
      </c>
      <c r="AW288" t="inlineStr">
        <is>
          <t>N/A</t>
        </is>
      </c>
      <c r="AX288" t="inlineStr">
        <is>
          <t>N/A</t>
        </is>
      </c>
      <c r="AY288" t="inlineStr">
        <is>
          <t>N/A</t>
        </is>
      </c>
      <c r="AZ288" t="inlineStr">
        <is>
          <t>N/A</t>
        </is>
      </c>
      <c r="BA288" t="inlineStr">
        <is>
          <t>N/A</t>
        </is>
      </c>
      <c r="BB288" t="inlineStr">
        <is>
          <t>N/A</t>
        </is>
      </c>
      <c r="BC288" t="inlineStr">
        <is>
          <t>N/A</t>
        </is>
      </c>
      <c r="BD288" t="inlineStr">
        <is>
          <t>N/A</t>
        </is>
      </c>
      <c r="BE288" t="inlineStr">
        <is>
          <t>N/A</t>
        </is>
      </c>
    </row>
    <row r="289">
      <c r="A289" t="inlineStr">
        <is>
          <t>WI211221009</t>
        </is>
      </c>
      <c r="B289" t="inlineStr">
        <is>
          <t>DATA_VALIDATION</t>
        </is>
      </c>
      <c r="C289" t="inlineStr">
        <is>
          <t>201110012243</t>
        </is>
      </c>
      <c r="D289" t="inlineStr">
        <is>
          <t>Folder</t>
        </is>
      </c>
      <c r="E289" s="2">
        <f>HYPERLINK("capsilon://?command=openfolder&amp;siteaddress=FAM.docvelocity-na8.net&amp;folderid=FXE9AAF6FC-51CC-B411-C46A-CC6B50B2B294","FX21123572")</f>
        <v>0.0</v>
      </c>
      <c r="F289" t="inlineStr">
        <is>
          <t/>
        </is>
      </c>
      <c r="G289" t="inlineStr">
        <is>
          <t/>
        </is>
      </c>
      <c r="H289" t="inlineStr">
        <is>
          <t>Mailitem</t>
        </is>
      </c>
      <c r="I289" t="inlineStr">
        <is>
          <t>MI2112223347</t>
        </is>
      </c>
      <c r="J289" t="n">
        <v>94.0</v>
      </c>
      <c r="K289" t="inlineStr">
        <is>
          <t>COMPLETED</t>
        </is>
      </c>
      <c r="L289" t="inlineStr">
        <is>
          <t>MARK_AS_COMPLETED</t>
        </is>
      </c>
      <c r="M289" t="inlineStr">
        <is>
          <t>Queue</t>
        </is>
      </c>
      <c r="N289" t="n">
        <v>2.0</v>
      </c>
      <c r="O289" s="1" t="n">
        <v>44537.47686342592</v>
      </c>
      <c r="P289" s="1" t="n">
        <v>44537.507268518515</v>
      </c>
      <c r="Q289" t="n">
        <v>1161.0</v>
      </c>
      <c r="R289" t="n">
        <v>1466.0</v>
      </c>
      <c r="S289" t="b">
        <v>0</v>
      </c>
      <c r="T289" t="inlineStr">
        <is>
          <t>N/A</t>
        </is>
      </c>
      <c r="U289" t="b">
        <v>0</v>
      </c>
      <c r="V289" t="inlineStr">
        <is>
          <t>Sanjay Kharade</t>
        </is>
      </c>
      <c r="W289" s="1" t="n">
        <v>44537.49390046296</v>
      </c>
      <c r="X289" t="n">
        <v>375.0</v>
      </c>
      <c r="Y289" t="n">
        <v>44.0</v>
      </c>
      <c r="Z289" t="n">
        <v>0.0</v>
      </c>
      <c r="AA289" t="n">
        <v>44.0</v>
      </c>
      <c r="AB289" t="n">
        <v>0.0</v>
      </c>
      <c r="AC289" t="n">
        <v>17.0</v>
      </c>
      <c r="AD289" t="n">
        <v>50.0</v>
      </c>
      <c r="AE289" t="n">
        <v>0.0</v>
      </c>
      <c r="AF289" t="n">
        <v>0.0</v>
      </c>
      <c r="AG289" t="n">
        <v>0.0</v>
      </c>
      <c r="AH289" t="inlineStr">
        <is>
          <t>Mohini Shinde</t>
        </is>
      </c>
      <c r="AI289" s="1" t="n">
        <v>44537.507268518515</v>
      </c>
      <c r="AJ289" t="n">
        <v>1091.0</v>
      </c>
      <c r="AK289" t="n">
        <v>51.0</v>
      </c>
      <c r="AL289" t="n">
        <v>0.0</v>
      </c>
      <c r="AM289" t="n">
        <v>51.0</v>
      </c>
      <c r="AN289" t="n">
        <v>0.0</v>
      </c>
      <c r="AO289" t="n">
        <v>34.0</v>
      </c>
      <c r="AP289" t="n">
        <v>-1.0</v>
      </c>
      <c r="AQ289" t="n">
        <v>0.0</v>
      </c>
      <c r="AR289" t="n">
        <v>0.0</v>
      </c>
      <c r="AS289" t="n">
        <v>0.0</v>
      </c>
      <c r="AT289" t="inlineStr">
        <is>
          <t>N/A</t>
        </is>
      </c>
      <c r="AU289" t="inlineStr">
        <is>
          <t>N/A</t>
        </is>
      </c>
      <c r="AV289" t="inlineStr">
        <is>
          <t>N/A</t>
        </is>
      </c>
      <c r="AW289" t="inlineStr">
        <is>
          <t>N/A</t>
        </is>
      </c>
      <c r="AX289" t="inlineStr">
        <is>
          <t>N/A</t>
        </is>
      </c>
      <c r="AY289" t="inlineStr">
        <is>
          <t>N/A</t>
        </is>
      </c>
      <c r="AZ289" t="inlineStr">
        <is>
          <t>N/A</t>
        </is>
      </c>
      <c r="BA289" t="inlineStr">
        <is>
          <t>N/A</t>
        </is>
      </c>
      <c r="BB289" t="inlineStr">
        <is>
          <t>N/A</t>
        </is>
      </c>
      <c r="BC289" t="inlineStr">
        <is>
          <t>N/A</t>
        </is>
      </c>
      <c r="BD289" t="inlineStr">
        <is>
          <t>N/A</t>
        </is>
      </c>
      <c r="BE289" t="inlineStr">
        <is>
          <t>N/A</t>
        </is>
      </c>
    </row>
    <row r="290">
      <c r="A290" t="inlineStr">
        <is>
          <t>WI211221019</t>
        </is>
      </c>
      <c r="B290" t="inlineStr">
        <is>
          <t>DATA_VALIDATION</t>
        </is>
      </c>
      <c r="C290" t="inlineStr">
        <is>
          <t>201110012243</t>
        </is>
      </c>
      <c r="D290" t="inlineStr">
        <is>
          <t>Folder</t>
        </is>
      </c>
      <c r="E290" s="2">
        <f>HYPERLINK("capsilon://?command=openfolder&amp;siteaddress=FAM.docvelocity-na8.net&amp;folderid=FXE9AAF6FC-51CC-B411-C46A-CC6B50B2B294","FX21123572")</f>
        <v>0.0</v>
      </c>
      <c r="F290" t="inlineStr">
        <is>
          <t/>
        </is>
      </c>
      <c r="G290" t="inlineStr">
        <is>
          <t/>
        </is>
      </c>
      <c r="H290" t="inlineStr">
        <is>
          <t>Mailitem</t>
        </is>
      </c>
      <c r="I290" t="inlineStr">
        <is>
          <t>MI2112223353</t>
        </is>
      </c>
      <c r="J290" t="n">
        <v>94.0</v>
      </c>
      <c r="K290" t="inlineStr">
        <is>
          <t>COMPLETED</t>
        </is>
      </c>
      <c r="L290" t="inlineStr">
        <is>
          <t>MARK_AS_COMPLETED</t>
        </is>
      </c>
      <c r="M290" t="inlineStr">
        <is>
          <t>Queue</t>
        </is>
      </c>
      <c r="N290" t="n">
        <v>2.0</v>
      </c>
      <c r="O290" s="1" t="n">
        <v>44537.47814814815</v>
      </c>
      <c r="P290" s="1" t="n">
        <v>44537.51112268519</v>
      </c>
      <c r="Q290" t="n">
        <v>1619.0</v>
      </c>
      <c r="R290" t="n">
        <v>1230.0</v>
      </c>
      <c r="S290" t="b">
        <v>0</v>
      </c>
      <c r="T290" t="inlineStr">
        <is>
          <t>N/A</t>
        </is>
      </c>
      <c r="U290" t="b">
        <v>0</v>
      </c>
      <c r="V290" t="inlineStr">
        <is>
          <t>Archana Bhujbal</t>
        </is>
      </c>
      <c r="W290" s="1" t="n">
        <v>44537.50148148148</v>
      </c>
      <c r="X290" t="n">
        <v>728.0</v>
      </c>
      <c r="Y290" t="n">
        <v>95.0</v>
      </c>
      <c r="Z290" t="n">
        <v>0.0</v>
      </c>
      <c r="AA290" t="n">
        <v>95.0</v>
      </c>
      <c r="AB290" t="n">
        <v>0.0</v>
      </c>
      <c r="AC290" t="n">
        <v>71.0</v>
      </c>
      <c r="AD290" t="n">
        <v>-1.0</v>
      </c>
      <c r="AE290" t="n">
        <v>0.0</v>
      </c>
      <c r="AF290" t="n">
        <v>0.0</v>
      </c>
      <c r="AG290" t="n">
        <v>0.0</v>
      </c>
      <c r="AH290" t="inlineStr">
        <is>
          <t>Ashish Sutar</t>
        </is>
      </c>
      <c r="AI290" s="1" t="n">
        <v>44537.51112268519</v>
      </c>
      <c r="AJ290" t="n">
        <v>502.0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-1.0</v>
      </c>
      <c r="AQ290" t="n">
        <v>0.0</v>
      </c>
      <c r="AR290" t="n">
        <v>0.0</v>
      </c>
      <c r="AS290" t="n">
        <v>0.0</v>
      </c>
      <c r="AT290" t="inlineStr">
        <is>
          <t>N/A</t>
        </is>
      </c>
      <c r="AU290" t="inlineStr">
        <is>
          <t>N/A</t>
        </is>
      </c>
      <c r="AV290" t="inlineStr">
        <is>
          <t>N/A</t>
        </is>
      </c>
      <c r="AW290" t="inlineStr">
        <is>
          <t>N/A</t>
        </is>
      </c>
      <c r="AX290" t="inlineStr">
        <is>
          <t>N/A</t>
        </is>
      </c>
      <c r="AY290" t="inlineStr">
        <is>
          <t>N/A</t>
        </is>
      </c>
      <c r="AZ290" t="inlineStr">
        <is>
          <t>N/A</t>
        </is>
      </c>
      <c r="BA290" t="inlineStr">
        <is>
          <t>N/A</t>
        </is>
      </c>
      <c r="BB290" t="inlineStr">
        <is>
          <t>N/A</t>
        </is>
      </c>
      <c r="BC290" t="inlineStr">
        <is>
          <t>N/A</t>
        </is>
      </c>
      <c r="BD290" t="inlineStr">
        <is>
          <t>N/A</t>
        </is>
      </c>
      <c r="BE290" t="inlineStr">
        <is>
          <t>N/A</t>
        </is>
      </c>
    </row>
    <row r="291">
      <c r="A291" t="inlineStr">
        <is>
          <t>WI211221031</t>
        </is>
      </c>
      <c r="B291" t="inlineStr">
        <is>
          <t>DATA_VALIDATION</t>
        </is>
      </c>
      <c r="C291" t="inlineStr">
        <is>
          <t>201110012243</t>
        </is>
      </c>
      <c r="D291" t="inlineStr">
        <is>
          <t>Folder</t>
        </is>
      </c>
      <c r="E291" s="2">
        <f>HYPERLINK("capsilon://?command=openfolder&amp;siteaddress=FAM.docvelocity-na8.net&amp;folderid=FXE9AAF6FC-51CC-B411-C46A-CC6B50B2B294","FX21123572")</f>
        <v>0.0</v>
      </c>
      <c r="F291" t="inlineStr">
        <is>
          <t/>
        </is>
      </c>
      <c r="G291" t="inlineStr">
        <is>
          <t/>
        </is>
      </c>
      <c r="H291" t="inlineStr">
        <is>
          <t>Mailitem</t>
        </is>
      </c>
      <c r="I291" t="inlineStr">
        <is>
          <t>MI2112223358</t>
        </is>
      </c>
      <c r="J291" t="n">
        <v>94.0</v>
      </c>
      <c r="K291" t="inlineStr">
        <is>
          <t>COMPLETED</t>
        </is>
      </c>
      <c r="L291" t="inlineStr">
        <is>
          <t>MARK_AS_COMPLETED</t>
        </is>
      </c>
      <c r="M291" t="inlineStr">
        <is>
          <t>Queue</t>
        </is>
      </c>
      <c r="N291" t="n">
        <v>2.0</v>
      </c>
      <c r="O291" s="1" t="n">
        <v>44537.47929398148</v>
      </c>
      <c r="P291" s="1" t="n">
        <v>44537.507881944446</v>
      </c>
      <c r="Q291" t="n">
        <v>1430.0</v>
      </c>
      <c r="R291" t="n">
        <v>1040.0</v>
      </c>
      <c r="S291" t="b">
        <v>0</v>
      </c>
      <c r="T291" t="inlineStr">
        <is>
          <t>N/A</t>
        </is>
      </c>
      <c r="U291" t="b">
        <v>0</v>
      </c>
      <c r="V291" t="inlineStr">
        <is>
          <t>Sanjay Kharade</t>
        </is>
      </c>
      <c r="W291" s="1" t="n">
        <v>44537.496342592596</v>
      </c>
      <c r="X291" t="n">
        <v>210.0</v>
      </c>
      <c r="Y291" t="n">
        <v>44.0</v>
      </c>
      <c r="Z291" t="n">
        <v>0.0</v>
      </c>
      <c r="AA291" t="n">
        <v>44.0</v>
      </c>
      <c r="AB291" t="n">
        <v>0.0</v>
      </c>
      <c r="AC291" t="n">
        <v>18.0</v>
      </c>
      <c r="AD291" t="n">
        <v>50.0</v>
      </c>
      <c r="AE291" t="n">
        <v>0.0</v>
      </c>
      <c r="AF291" t="n">
        <v>0.0</v>
      </c>
      <c r="AG291" t="n">
        <v>0.0</v>
      </c>
      <c r="AH291" t="inlineStr">
        <is>
          <t>Saloni Uttekar</t>
        </is>
      </c>
      <c r="AI291" s="1" t="n">
        <v>44537.507881944446</v>
      </c>
      <c r="AJ291" t="n">
        <v>791.0</v>
      </c>
      <c r="AK291" t="n">
        <v>51.0</v>
      </c>
      <c r="AL291" t="n">
        <v>0.0</v>
      </c>
      <c r="AM291" t="n">
        <v>51.0</v>
      </c>
      <c r="AN291" t="n">
        <v>0.0</v>
      </c>
      <c r="AO291" t="n">
        <v>51.0</v>
      </c>
      <c r="AP291" t="n">
        <v>-1.0</v>
      </c>
      <c r="AQ291" t="n">
        <v>0.0</v>
      </c>
      <c r="AR291" t="n">
        <v>0.0</v>
      </c>
      <c r="AS291" t="n">
        <v>0.0</v>
      </c>
      <c r="AT291" t="inlineStr">
        <is>
          <t>N/A</t>
        </is>
      </c>
      <c r="AU291" t="inlineStr">
        <is>
          <t>N/A</t>
        </is>
      </c>
      <c r="AV291" t="inlineStr">
        <is>
          <t>N/A</t>
        </is>
      </c>
      <c r="AW291" t="inlineStr">
        <is>
          <t>N/A</t>
        </is>
      </c>
      <c r="AX291" t="inlineStr">
        <is>
          <t>N/A</t>
        </is>
      </c>
      <c r="AY291" t="inlineStr">
        <is>
          <t>N/A</t>
        </is>
      </c>
      <c r="AZ291" t="inlineStr">
        <is>
          <t>N/A</t>
        </is>
      </c>
      <c r="BA291" t="inlineStr">
        <is>
          <t>N/A</t>
        </is>
      </c>
      <c r="BB291" t="inlineStr">
        <is>
          <t>N/A</t>
        </is>
      </c>
      <c r="BC291" t="inlineStr">
        <is>
          <t>N/A</t>
        </is>
      </c>
      <c r="BD291" t="inlineStr">
        <is>
          <t>N/A</t>
        </is>
      </c>
      <c r="BE291" t="inlineStr">
        <is>
          <t>N/A</t>
        </is>
      </c>
    </row>
    <row r="292">
      <c r="A292" t="inlineStr">
        <is>
          <t>WI211221034</t>
        </is>
      </c>
      <c r="B292" t="inlineStr">
        <is>
          <t>DATA_VALIDATION</t>
        </is>
      </c>
      <c r="C292" t="inlineStr">
        <is>
          <t>201110012243</t>
        </is>
      </c>
      <c r="D292" t="inlineStr">
        <is>
          <t>Folder</t>
        </is>
      </c>
      <c r="E292" s="2">
        <f>HYPERLINK("capsilon://?command=openfolder&amp;siteaddress=FAM.docvelocity-na8.net&amp;folderid=FXE9AAF6FC-51CC-B411-C46A-CC6B50B2B294","FX21123572")</f>
        <v>0.0</v>
      </c>
      <c r="F292" t="inlineStr">
        <is>
          <t/>
        </is>
      </c>
      <c r="G292" t="inlineStr">
        <is>
          <t/>
        </is>
      </c>
      <c r="H292" t="inlineStr">
        <is>
          <t>Mailitem</t>
        </is>
      </c>
      <c r="I292" t="inlineStr">
        <is>
          <t>MI2112223380</t>
        </is>
      </c>
      <c r="J292" t="n">
        <v>66.0</v>
      </c>
      <c r="K292" t="inlineStr">
        <is>
          <t>COMPLETED</t>
        </is>
      </c>
      <c r="L292" t="inlineStr">
        <is>
          <t>MARK_AS_COMPLETED</t>
        </is>
      </c>
      <c r="M292" t="inlineStr">
        <is>
          <t>Queue</t>
        </is>
      </c>
      <c r="N292" t="n">
        <v>2.0</v>
      </c>
      <c r="O292" s="1" t="n">
        <v>44537.47959490741</v>
      </c>
      <c r="P292" s="1" t="n">
        <v>44537.50498842593</v>
      </c>
      <c r="Q292" t="n">
        <v>1453.0</v>
      </c>
      <c r="R292" t="n">
        <v>741.0</v>
      </c>
      <c r="S292" t="b">
        <v>0</v>
      </c>
      <c r="T292" t="inlineStr">
        <is>
          <t>N/A</t>
        </is>
      </c>
      <c r="U292" t="b">
        <v>0</v>
      </c>
      <c r="V292" t="inlineStr">
        <is>
          <t>Sanjay Kharade</t>
        </is>
      </c>
      <c r="W292" s="1" t="n">
        <v>44537.500127314815</v>
      </c>
      <c r="X292" t="n">
        <v>326.0</v>
      </c>
      <c r="Y292" t="n">
        <v>52.0</v>
      </c>
      <c r="Z292" t="n">
        <v>0.0</v>
      </c>
      <c r="AA292" t="n">
        <v>52.0</v>
      </c>
      <c r="AB292" t="n">
        <v>0.0</v>
      </c>
      <c r="AC292" t="n">
        <v>42.0</v>
      </c>
      <c r="AD292" t="n">
        <v>14.0</v>
      </c>
      <c r="AE292" t="n">
        <v>0.0</v>
      </c>
      <c r="AF292" t="n">
        <v>0.0</v>
      </c>
      <c r="AG292" t="n">
        <v>0.0</v>
      </c>
      <c r="AH292" t="inlineStr">
        <is>
          <t>Dashrath Soren</t>
        </is>
      </c>
      <c r="AI292" s="1" t="n">
        <v>44537.50498842593</v>
      </c>
      <c r="AJ292" t="n">
        <v>397.0</v>
      </c>
      <c r="AK292" t="n">
        <v>3.0</v>
      </c>
      <c r="AL292" t="n">
        <v>0.0</v>
      </c>
      <c r="AM292" t="n">
        <v>3.0</v>
      </c>
      <c r="AN292" t="n">
        <v>0.0</v>
      </c>
      <c r="AO292" t="n">
        <v>3.0</v>
      </c>
      <c r="AP292" t="n">
        <v>11.0</v>
      </c>
      <c r="AQ292" t="n">
        <v>0.0</v>
      </c>
      <c r="AR292" t="n">
        <v>0.0</v>
      </c>
      <c r="AS292" t="n">
        <v>0.0</v>
      </c>
      <c r="AT292" t="inlineStr">
        <is>
          <t>N/A</t>
        </is>
      </c>
      <c r="AU292" t="inlineStr">
        <is>
          <t>N/A</t>
        </is>
      </c>
      <c r="AV292" t="inlineStr">
        <is>
          <t>N/A</t>
        </is>
      </c>
      <c r="AW292" t="inlineStr">
        <is>
          <t>N/A</t>
        </is>
      </c>
      <c r="AX292" t="inlineStr">
        <is>
          <t>N/A</t>
        </is>
      </c>
      <c r="AY292" t="inlineStr">
        <is>
          <t>N/A</t>
        </is>
      </c>
      <c r="AZ292" t="inlineStr">
        <is>
          <t>N/A</t>
        </is>
      </c>
      <c r="BA292" t="inlineStr">
        <is>
          <t>N/A</t>
        </is>
      </c>
      <c r="BB292" t="inlineStr">
        <is>
          <t>N/A</t>
        </is>
      </c>
      <c r="BC292" t="inlineStr">
        <is>
          <t>N/A</t>
        </is>
      </c>
      <c r="BD292" t="inlineStr">
        <is>
          <t>N/A</t>
        </is>
      </c>
      <c r="BE292" t="inlineStr">
        <is>
          <t>N/A</t>
        </is>
      </c>
    </row>
    <row r="293">
      <c r="A293" t="inlineStr">
        <is>
          <t>WI211221038</t>
        </is>
      </c>
      <c r="B293" t="inlineStr">
        <is>
          <t>DATA_VALIDATION</t>
        </is>
      </c>
      <c r="C293" t="inlineStr">
        <is>
          <t>201110012243</t>
        </is>
      </c>
      <c r="D293" t="inlineStr">
        <is>
          <t>Folder</t>
        </is>
      </c>
      <c r="E293" s="2">
        <f>HYPERLINK("capsilon://?command=openfolder&amp;siteaddress=FAM.docvelocity-na8.net&amp;folderid=FXE9AAF6FC-51CC-B411-C46A-CC6B50B2B294","FX21123572")</f>
        <v>0.0</v>
      </c>
      <c r="F293" t="inlineStr">
        <is>
          <t/>
        </is>
      </c>
      <c r="G293" t="inlineStr">
        <is>
          <t/>
        </is>
      </c>
      <c r="H293" t="inlineStr">
        <is>
          <t>Mailitem</t>
        </is>
      </c>
      <c r="I293" t="inlineStr">
        <is>
          <t>MI2112223394</t>
        </is>
      </c>
      <c r="J293" t="n">
        <v>28.0</v>
      </c>
      <c r="K293" t="inlineStr">
        <is>
          <t>COMPLETED</t>
        </is>
      </c>
      <c r="L293" t="inlineStr">
        <is>
          <t>MARK_AS_COMPLETED</t>
        </is>
      </c>
      <c r="M293" t="inlineStr">
        <is>
          <t>Queue</t>
        </is>
      </c>
      <c r="N293" t="n">
        <v>2.0</v>
      </c>
      <c r="O293" s="1" t="n">
        <v>44537.47994212963</v>
      </c>
      <c r="P293" s="1" t="n">
        <v>44537.516064814816</v>
      </c>
      <c r="Q293" t="n">
        <v>2198.0</v>
      </c>
      <c r="R293" t="n">
        <v>923.0</v>
      </c>
      <c r="S293" t="b">
        <v>0</v>
      </c>
      <c r="T293" t="inlineStr">
        <is>
          <t>N/A</t>
        </is>
      </c>
      <c r="U293" t="b">
        <v>0</v>
      </c>
      <c r="V293" t="inlineStr">
        <is>
          <t>Suraj Toradmal</t>
        </is>
      </c>
      <c r="W293" s="1" t="n">
        <v>44537.50135416666</v>
      </c>
      <c r="X293" t="n">
        <v>155.0</v>
      </c>
      <c r="Y293" t="n">
        <v>21.0</v>
      </c>
      <c r="Z293" t="n">
        <v>0.0</v>
      </c>
      <c r="AA293" t="n">
        <v>21.0</v>
      </c>
      <c r="AB293" t="n">
        <v>0.0</v>
      </c>
      <c r="AC293" t="n">
        <v>4.0</v>
      </c>
      <c r="AD293" t="n">
        <v>7.0</v>
      </c>
      <c r="AE293" t="n">
        <v>0.0</v>
      </c>
      <c r="AF293" t="n">
        <v>0.0</v>
      </c>
      <c r="AG293" t="n">
        <v>0.0</v>
      </c>
      <c r="AH293" t="inlineStr">
        <is>
          <t>Mohini Shinde</t>
        </is>
      </c>
      <c r="AI293" s="1" t="n">
        <v>44537.516064814816</v>
      </c>
      <c r="AJ293" t="n">
        <v>759.0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7.0</v>
      </c>
      <c r="AQ293" t="n">
        <v>0.0</v>
      </c>
      <c r="AR293" t="n">
        <v>0.0</v>
      </c>
      <c r="AS293" t="n">
        <v>0.0</v>
      </c>
      <c r="AT293" t="inlineStr">
        <is>
          <t>N/A</t>
        </is>
      </c>
      <c r="AU293" t="inlineStr">
        <is>
          <t>N/A</t>
        </is>
      </c>
      <c r="AV293" t="inlineStr">
        <is>
          <t>N/A</t>
        </is>
      </c>
      <c r="AW293" t="inlineStr">
        <is>
          <t>N/A</t>
        </is>
      </c>
      <c r="AX293" t="inlineStr">
        <is>
          <t>N/A</t>
        </is>
      </c>
      <c r="AY293" t="inlineStr">
        <is>
          <t>N/A</t>
        </is>
      </c>
      <c r="AZ293" t="inlineStr">
        <is>
          <t>N/A</t>
        </is>
      </c>
      <c r="BA293" t="inlineStr">
        <is>
          <t>N/A</t>
        </is>
      </c>
      <c r="BB293" t="inlineStr">
        <is>
          <t>N/A</t>
        </is>
      </c>
      <c r="BC293" t="inlineStr">
        <is>
          <t>N/A</t>
        </is>
      </c>
      <c r="BD293" t="inlineStr">
        <is>
          <t>N/A</t>
        </is>
      </c>
      <c r="BE293" t="inlineStr">
        <is>
          <t>N/A</t>
        </is>
      </c>
    </row>
    <row r="294">
      <c r="A294" t="inlineStr">
        <is>
          <t>WI21122104</t>
        </is>
      </c>
      <c r="B294" t="inlineStr">
        <is>
          <t>DATA_VALIDATION</t>
        </is>
      </c>
      <c r="C294" t="inlineStr">
        <is>
          <t>201130012855</t>
        </is>
      </c>
      <c r="D294" t="inlineStr">
        <is>
          <t>Folder</t>
        </is>
      </c>
      <c r="E294" s="2">
        <f>HYPERLINK("capsilon://?command=openfolder&amp;siteaddress=FAM.docvelocity-na8.net&amp;folderid=FX77070EF4-0B88-ADAA-B59F-C9FDB77B075B","FX211114698")</f>
        <v>0.0</v>
      </c>
      <c r="F294" t="inlineStr">
        <is>
          <t/>
        </is>
      </c>
      <c r="G294" t="inlineStr">
        <is>
          <t/>
        </is>
      </c>
      <c r="H294" t="inlineStr">
        <is>
          <t>Mailitem</t>
        </is>
      </c>
      <c r="I294" t="inlineStr">
        <is>
          <t>MI211222924</t>
        </is>
      </c>
      <c r="J294" t="n">
        <v>104.0</v>
      </c>
      <c r="K294" t="inlineStr">
        <is>
          <t>COMPLETED</t>
        </is>
      </c>
      <c r="L294" t="inlineStr">
        <is>
          <t>MARK_AS_COMPLETED</t>
        </is>
      </c>
      <c r="M294" t="inlineStr">
        <is>
          <t>Queue</t>
        </is>
      </c>
      <c r="N294" t="n">
        <v>2.0</v>
      </c>
      <c r="O294" s="1" t="n">
        <v>44531.530590277776</v>
      </c>
      <c r="P294" s="1" t="n">
        <v>44531.59506944445</v>
      </c>
      <c r="Q294" t="n">
        <v>4378.0</v>
      </c>
      <c r="R294" t="n">
        <v>1193.0</v>
      </c>
      <c r="S294" t="b">
        <v>0</v>
      </c>
      <c r="T294" t="inlineStr">
        <is>
          <t>N/A</t>
        </is>
      </c>
      <c r="U294" t="b">
        <v>0</v>
      </c>
      <c r="V294" t="inlineStr">
        <is>
          <t>Poonam Patil</t>
        </is>
      </c>
      <c r="W294" s="1" t="n">
        <v>44531.544699074075</v>
      </c>
      <c r="X294" t="n">
        <v>786.0</v>
      </c>
      <c r="Y294" t="n">
        <v>104.0</v>
      </c>
      <c r="Z294" t="n">
        <v>0.0</v>
      </c>
      <c r="AA294" t="n">
        <v>104.0</v>
      </c>
      <c r="AB294" t="n">
        <v>0.0</v>
      </c>
      <c r="AC294" t="n">
        <v>45.0</v>
      </c>
      <c r="AD294" t="n">
        <v>0.0</v>
      </c>
      <c r="AE294" t="n">
        <v>0.0</v>
      </c>
      <c r="AF294" t="n">
        <v>0.0</v>
      </c>
      <c r="AG294" t="n">
        <v>0.0</v>
      </c>
      <c r="AH294" t="inlineStr">
        <is>
          <t>Vikash Suryakanth Parmar</t>
        </is>
      </c>
      <c r="AI294" s="1" t="n">
        <v>44531.59506944445</v>
      </c>
      <c r="AJ294" t="n">
        <v>407.0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inlineStr">
        <is>
          <t>N/A</t>
        </is>
      </c>
      <c r="AU294" t="inlineStr">
        <is>
          <t>N/A</t>
        </is>
      </c>
      <c r="AV294" t="inlineStr">
        <is>
          <t>N/A</t>
        </is>
      </c>
      <c r="AW294" t="inlineStr">
        <is>
          <t>N/A</t>
        </is>
      </c>
      <c r="AX294" t="inlineStr">
        <is>
          <t>N/A</t>
        </is>
      </c>
      <c r="AY294" t="inlineStr">
        <is>
          <t>N/A</t>
        </is>
      </c>
      <c r="AZ294" t="inlineStr">
        <is>
          <t>N/A</t>
        </is>
      </c>
      <c r="BA294" t="inlineStr">
        <is>
          <t>N/A</t>
        </is>
      </c>
      <c r="BB294" t="inlineStr">
        <is>
          <t>N/A</t>
        </is>
      </c>
      <c r="BC294" t="inlineStr">
        <is>
          <t>N/A</t>
        </is>
      </c>
      <c r="BD294" t="inlineStr">
        <is>
          <t>N/A</t>
        </is>
      </c>
      <c r="BE294" t="inlineStr">
        <is>
          <t>N/A</t>
        </is>
      </c>
    </row>
    <row r="295">
      <c r="A295" t="inlineStr">
        <is>
          <t>WI211221044</t>
        </is>
      </c>
      <c r="B295" t="inlineStr">
        <is>
          <t>DATA_VALIDATION</t>
        </is>
      </c>
      <c r="C295" t="inlineStr">
        <is>
          <t>201110012243</t>
        </is>
      </c>
      <c r="D295" t="inlineStr">
        <is>
          <t>Folder</t>
        </is>
      </c>
      <c r="E295" s="2">
        <f>HYPERLINK("capsilon://?command=openfolder&amp;siteaddress=FAM.docvelocity-na8.net&amp;folderid=FXE9AAF6FC-51CC-B411-C46A-CC6B50B2B294","FX21123572")</f>
        <v>0.0</v>
      </c>
      <c r="F295" t="inlineStr">
        <is>
          <t/>
        </is>
      </c>
      <c r="G295" t="inlineStr">
        <is>
          <t/>
        </is>
      </c>
      <c r="H295" t="inlineStr">
        <is>
          <t>Mailitem</t>
        </is>
      </c>
      <c r="I295" t="inlineStr">
        <is>
          <t>MI2112223399</t>
        </is>
      </c>
      <c r="J295" t="n">
        <v>28.0</v>
      </c>
      <c r="K295" t="inlineStr">
        <is>
          <t>COMPLETED</t>
        </is>
      </c>
      <c r="L295" t="inlineStr">
        <is>
          <t>MARK_AS_COMPLETED</t>
        </is>
      </c>
      <c r="M295" t="inlineStr">
        <is>
          <t>Queue</t>
        </is>
      </c>
      <c r="N295" t="n">
        <v>2.0</v>
      </c>
      <c r="O295" s="1" t="n">
        <v>44537.48027777778</v>
      </c>
      <c r="P295" s="1" t="n">
        <v>44537.511782407404</v>
      </c>
      <c r="Q295" t="n">
        <v>2380.0</v>
      </c>
      <c r="R295" t="n">
        <v>342.0</v>
      </c>
      <c r="S295" t="b">
        <v>0</v>
      </c>
      <c r="T295" t="inlineStr">
        <is>
          <t>N/A</t>
        </is>
      </c>
      <c r="U295" t="b">
        <v>0</v>
      </c>
      <c r="V295" t="inlineStr">
        <is>
          <t>Sanjay Kharade</t>
        </is>
      </c>
      <c r="W295" s="1" t="n">
        <v>44537.501493055555</v>
      </c>
      <c r="X295" t="n">
        <v>117.0</v>
      </c>
      <c r="Y295" t="n">
        <v>21.0</v>
      </c>
      <c r="Z295" t="n">
        <v>0.0</v>
      </c>
      <c r="AA295" t="n">
        <v>21.0</v>
      </c>
      <c r="AB295" t="n">
        <v>0.0</v>
      </c>
      <c r="AC295" t="n">
        <v>0.0</v>
      </c>
      <c r="AD295" t="n">
        <v>7.0</v>
      </c>
      <c r="AE295" t="n">
        <v>0.0</v>
      </c>
      <c r="AF295" t="n">
        <v>0.0</v>
      </c>
      <c r="AG295" t="n">
        <v>0.0</v>
      </c>
      <c r="AH295" t="inlineStr">
        <is>
          <t>Rohit Mawal</t>
        </is>
      </c>
      <c r="AI295" s="1" t="n">
        <v>44537.511782407404</v>
      </c>
      <c r="AJ295" t="n">
        <v>217.0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7.0</v>
      </c>
      <c r="AQ295" t="n">
        <v>0.0</v>
      </c>
      <c r="AR295" t="n">
        <v>0.0</v>
      </c>
      <c r="AS295" t="n">
        <v>0.0</v>
      </c>
      <c r="AT295" t="inlineStr">
        <is>
          <t>N/A</t>
        </is>
      </c>
      <c r="AU295" t="inlineStr">
        <is>
          <t>N/A</t>
        </is>
      </c>
      <c r="AV295" t="inlineStr">
        <is>
          <t>N/A</t>
        </is>
      </c>
      <c r="AW295" t="inlineStr">
        <is>
          <t>N/A</t>
        </is>
      </c>
      <c r="AX295" t="inlineStr">
        <is>
          <t>N/A</t>
        </is>
      </c>
      <c r="AY295" t="inlineStr">
        <is>
          <t>N/A</t>
        </is>
      </c>
      <c r="AZ295" t="inlineStr">
        <is>
          <t>N/A</t>
        </is>
      </c>
      <c r="BA295" t="inlineStr">
        <is>
          <t>N/A</t>
        </is>
      </c>
      <c r="BB295" t="inlineStr">
        <is>
          <t>N/A</t>
        </is>
      </c>
      <c r="BC295" t="inlineStr">
        <is>
          <t>N/A</t>
        </is>
      </c>
      <c r="BD295" t="inlineStr">
        <is>
          <t>N/A</t>
        </is>
      </c>
      <c r="BE295" t="inlineStr">
        <is>
          <t>N/A</t>
        </is>
      </c>
    </row>
    <row r="296">
      <c r="A296" t="inlineStr">
        <is>
          <t>WI211221050</t>
        </is>
      </c>
      <c r="B296" t="inlineStr">
        <is>
          <t>DATA_VALIDATION</t>
        </is>
      </c>
      <c r="C296" t="inlineStr">
        <is>
          <t>201110012243</t>
        </is>
      </c>
      <c r="D296" t="inlineStr">
        <is>
          <t>Folder</t>
        </is>
      </c>
      <c r="E296" s="2">
        <f>HYPERLINK("capsilon://?command=openfolder&amp;siteaddress=FAM.docvelocity-na8.net&amp;folderid=FXE9AAF6FC-51CC-B411-C46A-CC6B50B2B294","FX21123572")</f>
        <v>0.0</v>
      </c>
      <c r="F296" t="inlineStr">
        <is>
          <t/>
        </is>
      </c>
      <c r="G296" t="inlineStr">
        <is>
          <t/>
        </is>
      </c>
      <c r="H296" t="inlineStr">
        <is>
          <t>Mailitem</t>
        </is>
      </c>
      <c r="I296" t="inlineStr">
        <is>
          <t>MI2112223404</t>
        </is>
      </c>
      <c r="J296" t="n">
        <v>28.0</v>
      </c>
      <c r="K296" t="inlineStr">
        <is>
          <t>COMPLETED</t>
        </is>
      </c>
      <c r="L296" t="inlineStr">
        <is>
          <t>MARK_AS_COMPLETED</t>
        </is>
      </c>
      <c r="M296" t="inlineStr">
        <is>
          <t>Queue</t>
        </is>
      </c>
      <c r="N296" t="n">
        <v>2.0</v>
      </c>
      <c r="O296" s="1" t="n">
        <v>44537.48111111111</v>
      </c>
      <c r="P296" s="1" t="n">
        <v>44537.51548611111</v>
      </c>
      <c r="Q296" t="n">
        <v>2463.0</v>
      </c>
      <c r="R296" t="n">
        <v>507.0</v>
      </c>
      <c r="S296" t="b">
        <v>0</v>
      </c>
      <c r="T296" t="inlineStr">
        <is>
          <t>N/A</t>
        </is>
      </c>
      <c r="U296" t="b">
        <v>0</v>
      </c>
      <c r="V296" t="inlineStr">
        <is>
          <t>Snehal Sathe</t>
        </is>
      </c>
      <c r="W296" s="1" t="n">
        <v>44537.50225694444</v>
      </c>
      <c r="X296" t="n">
        <v>130.0</v>
      </c>
      <c r="Y296" t="n">
        <v>21.0</v>
      </c>
      <c r="Z296" t="n">
        <v>0.0</v>
      </c>
      <c r="AA296" t="n">
        <v>21.0</v>
      </c>
      <c r="AB296" t="n">
        <v>0.0</v>
      </c>
      <c r="AC296" t="n">
        <v>11.0</v>
      </c>
      <c r="AD296" t="n">
        <v>7.0</v>
      </c>
      <c r="AE296" t="n">
        <v>0.0</v>
      </c>
      <c r="AF296" t="n">
        <v>0.0</v>
      </c>
      <c r="AG296" t="n">
        <v>0.0</v>
      </c>
      <c r="AH296" t="inlineStr">
        <is>
          <t>Ashish Sutar</t>
        </is>
      </c>
      <c r="AI296" s="1" t="n">
        <v>44537.51548611111</v>
      </c>
      <c r="AJ296" t="n">
        <v>377.0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7.0</v>
      </c>
      <c r="AQ296" t="n">
        <v>0.0</v>
      </c>
      <c r="AR296" t="n">
        <v>0.0</v>
      </c>
      <c r="AS296" t="n">
        <v>0.0</v>
      </c>
      <c r="AT296" t="inlineStr">
        <is>
          <t>N/A</t>
        </is>
      </c>
      <c r="AU296" t="inlineStr">
        <is>
          <t>N/A</t>
        </is>
      </c>
      <c r="AV296" t="inlineStr">
        <is>
          <t>N/A</t>
        </is>
      </c>
      <c r="AW296" t="inlineStr">
        <is>
          <t>N/A</t>
        </is>
      </c>
      <c r="AX296" t="inlineStr">
        <is>
          <t>N/A</t>
        </is>
      </c>
      <c r="AY296" t="inlineStr">
        <is>
          <t>N/A</t>
        </is>
      </c>
      <c r="AZ296" t="inlineStr">
        <is>
          <t>N/A</t>
        </is>
      </c>
      <c r="BA296" t="inlineStr">
        <is>
          <t>N/A</t>
        </is>
      </c>
      <c r="BB296" t="inlineStr">
        <is>
          <t>N/A</t>
        </is>
      </c>
      <c r="BC296" t="inlineStr">
        <is>
          <t>N/A</t>
        </is>
      </c>
      <c r="BD296" t="inlineStr">
        <is>
          <t>N/A</t>
        </is>
      </c>
      <c r="BE296" t="inlineStr">
        <is>
          <t>N/A</t>
        </is>
      </c>
    </row>
    <row r="297">
      <c r="A297" t="inlineStr">
        <is>
          <t>WI211221054</t>
        </is>
      </c>
      <c r="B297" t="inlineStr">
        <is>
          <t>DATA_VALIDATION</t>
        </is>
      </c>
      <c r="C297" t="inlineStr">
        <is>
          <t>201110012243</t>
        </is>
      </c>
      <c r="D297" t="inlineStr">
        <is>
          <t>Folder</t>
        </is>
      </c>
      <c r="E297" s="2">
        <f>HYPERLINK("capsilon://?command=openfolder&amp;siteaddress=FAM.docvelocity-na8.net&amp;folderid=FXE9AAF6FC-51CC-B411-C46A-CC6B50B2B294","FX21123572")</f>
        <v>0.0</v>
      </c>
      <c r="F297" t="inlineStr">
        <is>
          <t/>
        </is>
      </c>
      <c r="G297" t="inlineStr">
        <is>
          <t/>
        </is>
      </c>
      <c r="H297" t="inlineStr">
        <is>
          <t>Mailitem</t>
        </is>
      </c>
      <c r="I297" t="inlineStr">
        <is>
          <t>MI2112223438</t>
        </is>
      </c>
      <c r="J297" t="n">
        <v>28.0</v>
      </c>
      <c r="K297" t="inlineStr">
        <is>
          <t>COMPLETED</t>
        </is>
      </c>
      <c r="L297" t="inlineStr">
        <is>
          <t>MARK_AS_COMPLETED</t>
        </is>
      </c>
      <c r="M297" t="inlineStr">
        <is>
          <t>Queue</t>
        </is>
      </c>
      <c r="N297" t="n">
        <v>2.0</v>
      </c>
      <c r="O297" s="1" t="n">
        <v>44537.48174768518</v>
      </c>
      <c r="P297" s="1" t="n">
        <v>44537.516435185185</v>
      </c>
      <c r="Q297" t="n">
        <v>2469.0</v>
      </c>
      <c r="R297" t="n">
        <v>528.0</v>
      </c>
      <c r="S297" t="b">
        <v>0</v>
      </c>
      <c r="T297" t="inlineStr">
        <is>
          <t>N/A</t>
        </is>
      </c>
      <c r="U297" t="b">
        <v>0</v>
      </c>
      <c r="V297" t="inlineStr">
        <is>
          <t>Sumit Jarhad</t>
        </is>
      </c>
      <c r="W297" s="1" t="n">
        <v>44537.5024537037</v>
      </c>
      <c r="X297" t="n">
        <v>126.0</v>
      </c>
      <c r="Y297" t="n">
        <v>21.0</v>
      </c>
      <c r="Z297" t="n">
        <v>0.0</v>
      </c>
      <c r="AA297" t="n">
        <v>21.0</v>
      </c>
      <c r="AB297" t="n">
        <v>0.0</v>
      </c>
      <c r="AC297" t="n">
        <v>8.0</v>
      </c>
      <c r="AD297" t="n">
        <v>7.0</v>
      </c>
      <c r="AE297" t="n">
        <v>0.0</v>
      </c>
      <c r="AF297" t="n">
        <v>0.0</v>
      </c>
      <c r="AG297" t="n">
        <v>0.0</v>
      </c>
      <c r="AH297" t="inlineStr">
        <is>
          <t>Rohit Mawal</t>
        </is>
      </c>
      <c r="AI297" s="1" t="n">
        <v>44537.516435185185</v>
      </c>
      <c r="AJ297" t="n">
        <v>402.0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7.0</v>
      </c>
      <c r="AQ297" t="n">
        <v>0.0</v>
      </c>
      <c r="AR297" t="n">
        <v>0.0</v>
      </c>
      <c r="AS297" t="n">
        <v>0.0</v>
      </c>
      <c r="AT297" t="inlineStr">
        <is>
          <t>N/A</t>
        </is>
      </c>
      <c r="AU297" t="inlineStr">
        <is>
          <t>N/A</t>
        </is>
      </c>
      <c r="AV297" t="inlineStr">
        <is>
          <t>N/A</t>
        </is>
      </c>
      <c r="AW297" t="inlineStr">
        <is>
          <t>N/A</t>
        </is>
      </c>
      <c r="AX297" t="inlineStr">
        <is>
          <t>N/A</t>
        </is>
      </c>
      <c r="AY297" t="inlineStr">
        <is>
          <t>N/A</t>
        </is>
      </c>
      <c r="AZ297" t="inlineStr">
        <is>
          <t>N/A</t>
        </is>
      </c>
      <c r="BA297" t="inlineStr">
        <is>
          <t>N/A</t>
        </is>
      </c>
      <c r="BB297" t="inlineStr">
        <is>
          <t>N/A</t>
        </is>
      </c>
      <c r="BC297" t="inlineStr">
        <is>
          <t>N/A</t>
        </is>
      </c>
      <c r="BD297" t="inlineStr">
        <is>
          <t>N/A</t>
        </is>
      </c>
      <c r="BE297" t="inlineStr">
        <is>
          <t>N/A</t>
        </is>
      </c>
    </row>
    <row r="298">
      <c r="A298" t="inlineStr">
        <is>
          <t>WI211221069</t>
        </is>
      </c>
      <c r="B298" t="inlineStr">
        <is>
          <t>DATA_VALIDATION</t>
        </is>
      </c>
      <c r="C298" t="inlineStr">
        <is>
          <t>201300020093</t>
        </is>
      </c>
      <c r="D298" t="inlineStr">
        <is>
          <t>Folder</t>
        </is>
      </c>
      <c r="E298" s="2">
        <f>HYPERLINK("capsilon://?command=openfolder&amp;siteaddress=FAM.docvelocity-na8.net&amp;folderid=FX87D7F245-44F1-9554-8087-3F77E991BF69","FX21124084")</f>
        <v>0.0</v>
      </c>
      <c r="F298" t="inlineStr">
        <is>
          <t/>
        </is>
      </c>
      <c r="G298" t="inlineStr">
        <is>
          <t/>
        </is>
      </c>
      <c r="H298" t="inlineStr">
        <is>
          <t>Mailitem</t>
        </is>
      </c>
      <c r="I298" t="inlineStr">
        <is>
          <t>MI2112223837</t>
        </is>
      </c>
      <c r="J298" t="n">
        <v>32.0</v>
      </c>
      <c r="K298" t="inlineStr">
        <is>
          <t>COMPLETED</t>
        </is>
      </c>
      <c r="L298" t="inlineStr">
        <is>
          <t>MARK_AS_COMPLETED</t>
        </is>
      </c>
      <c r="M298" t="inlineStr">
        <is>
          <t>Queue</t>
        </is>
      </c>
      <c r="N298" t="n">
        <v>2.0</v>
      </c>
      <c r="O298" s="1" t="n">
        <v>44537.48269675926</v>
      </c>
      <c r="P298" s="1" t="n">
        <v>44537.560324074075</v>
      </c>
      <c r="Q298" t="n">
        <v>4376.0</v>
      </c>
      <c r="R298" t="n">
        <v>2331.0</v>
      </c>
      <c r="S298" t="b">
        <v>0</v>
      </c>
      <c r="T298" t="inlineStr">
        <is>
          <t>N/A</t>
        </is>
      </c>
      <c r="U298" t="b">
        <v>0</v>
      </c>
      <c r="V298" t="inlineStr">
        <is>
          <t>Suraj Toradmal</t>
        </is>
      </c>
      <c r="W298" s="1" t="n">
        <v>44537.52842592593</v>
      </c>
      <c r="X298" t="n">
        <v>1009.0</v>
      </c>
      <c r="Y298" t="n">
        <v>59.0</v>
      </c>
      <c r="Z298" t="n">
        <v>0.0</v>
      </c>
      <c r="AA298" t="n">
        <v>59.0</v>
      </c>
      <c r="AB298" t="n">
        <v>0.0</v>
      </c>
      <c r="AC298" t="n">
        <v>50.0</v>
      </c>
      <c r="AD298" t="n">
        <v>-27.0</v>
      </c>
      <c r="AE298" t="n">
        <v>0.0</v>
      </c>
      <c r="AF298" t="n">
        <v>0.0</v>
      </c>
      <c r="AG298" t="n">
        <v>0.0</v>
      </c>
      <c r="AH298" t="inlineStr">
        <is>
          <t>Rohit Mawal</t>
        </is>
      </c>
      <c r="AI298" s="1" t="n">
        <v>44537.560324074075</v>
      </c>
      <c r="AJ298" t="n">
        <v>1134.0</v>
      </c>
      <c r="AK298" t="n">
        <v>10.0</v>
      </c>
      <c r="AL298" t="n">
        <v>0.0</v>
      </c>
      <c r="AM298" t="n">
        <v>10.0</v>
      </c>
      <c r="AN298" t="n">
        <v>0.0</v>
      </c>
      <c r="AO298" t="n">
        <v>10.0</v>
      </c>
      <c r="AP298" t="n">
        <v>-37.0</v>
      </c>
      <c r="AQ298" t="n">
        <v>0.0</v>
      </c>
      <c r="AR298" t="n">
        <v>0.0</v>
      </c>
      <c r="AS298" t="n">
        <v>0.0</v>
      </c>
      <c r="AT298" t="inlineStr">
        <is>
          <t>N/A</t>
        </is>
      </c>
      <c r="AU298" t="inlineStr">
        <is>
          <t>N/A</t>
        </is>
      </c>
      <c r="AV298" t="inlineStr">
        <is>
          <t>N/A</t>
        </is>
      </c>
      <c r="AW298" t="inlineStr">
        <is>
          <t>N/A</t>
        </is>
      </c>
      <c r="AX298" t="inlineStr">
        <is>
          <t>N/A</t>
        </is>
      </c>
      <c r="AY298" t="inlineStr">
        <is>
          <t>N/A</t>
        </is>
      </c>
      <c r="AZ298" t="inlineStr">
        <is>
          <t>N/A</t>
        </is>
      </c>
      <c r="BA298" t="inlineStr">
        <is>
          <t>N/A</t>
        </is>
      </c>
      <c r="BB298" t="inlineStr">
        <is>
          <t>N/A</t>
        </is>
      </c>
      <c r="BC298" t="inlineStr">
        <is>
          <t>N/A</t>
        </is>
      </c>
      <c r="BD298" t="inlineStr">
        <is>
          <t>N/A</t>
        </is>
      </c>
      <c r="BE298" t="inlineStr">
        <is>
          <t>N/A</t>
        </is>
      </c>
    </row>
    <row r="299">
      <c r="A299" t="inlineStr">
        <is>
          <t>WI211221078</t>
        </is>
      </c>
      <c r="B299" t="inlineStr">
        <is>
          <t>DATA_VALIDATION</t>
        </is>
      </c>
      <c r="C299" t="inlineStr">
        <is>
          <t>201300020093</t>
        </is>
      </c>
      <c r="D299" t="inlineStr">
        <is>
          <t>Folder</t>
        </is>
      </c>
      <c r="E299" s="2">
        <f>HYPERLINK("capsilon://?command=openfolder&amp;siteaddress=FAM.docvelocity-na8.net&amp;folderid=FX87D7F245-44F1-9554-8087-3F77E991BF69","FX21124084")</f>
        <v>0.0</v>
      </c>
      <c r="F299" t="inlineStr">
        <is>
          <t/>
        </is>
      </c>
      <c r="G299" t="inlineStr">
        <is>
          <t/>
        </is>
      </c>
      <c r="H299" t="inlineStr">
        <is>
          <t>Mailitem</t>
        </is>
      </c>
      <c r="I299" t="inlineStr">
        <is>
          <t>MI2112223864</t>
        </is>
      </c>
      <c r="J299" t="n">
        <v>32.0</v>
      </c>
      <c r="K299" t="inlineStr">
        <is>
          <t>COMPLETED</t>
        </is>
      </c>
      <c r="L299" t="inlineStr">
        <is>
          <t>MARK_AS_COMPLETED</t>
        </is>
      </c>
      <c r="M299" t="inlineStr">
        <is>
          <t>Queue</t>
        </is>
      </c>
      <c r="N299" t="n">
        <v>2.0</v>
      </c>
      <c r="O299" s="1" t="n">
        <v>44537.48354166667</v>
      </c>
      <c r="P299" s="1" t="n">
        <v>44537.58497685185</v>
      </c>
      <c r="Q299" t="n">
        <v>7539.0</v>
      </c>
      <c r="R299" t="n">
        <v>1225.0</v>
      </c>
      <c r="S299" t="b">
        <v>0</v>
      </c>
      <c r="T299" t="inlineStr">
        <is>
          <t>N/A</t>
        </is>
      </c>
      <c r="U299" t="b">
        <v>0</v>
      </c>
      <c r="V299" t="inlineStr">
        <is>
          <t>Archana Bhujbal</t>
        </is>
      </c>
      <c r="W299" s="1" t="n">
        <v>44537.51091435185</v>
      </c>
      <c r="X299" t="n">
        <v>814.0</v>
      </c>
      <c r="Y299" t="n">
        <v>65.0</v>
      </c>
      <c r="Z299" t="n">
        <v>0.0</v>
      </c>
      <c r="AA299" t="n">
        <v>65.0</v>
      </c>
      <c r="AB299" t="n">
        <v>0.0</v>
      </c>
      <c r="AC299" t="n">
        <v>54.0</v>
      </c>
      <c r="AD299" t="n">
        <v>-33.0</v>
      </c>
      <c r="AE299" t="n">
        <v>0.0</v>
      </c>
      <c r="AF299" t="n">
        <v>0.0</v>
      </c>
      <c r="AG299" t="n">
        <v>0.0</v>
      </c>
      <c r="AH299" t="inlineStr">
        <is>
          <t>Rohit Mawal</t>
        </is>
      </c>
      <c r="AI299" s="1" t="n">
        <v>44537.58497685185</v>
      </c>
      <c r="AJ299" t="n">
        <v>370.0</v>
      </c>
      <c r="AK299" t="n">
        <v>1.0</v>
      </c>
      <c r="AL299" t="n">
        <v>0.0</v>
      </c>
      <c r="AM299" t="n">
        <v>1.0</v>
      </c>
      <c r="AN299" t="n">
        <v>0.0</v>
      </c>
      <c r="AO299" t="n">
        <v>1.0</v>
      </c>
      <c r="AP299" t="n">
        <v>-34.0</v>
      </c>
      <c r="AQ299" t="n">
        <v>0.0</v>
      </c>
      <c r="AR299" t="n">
        <v>0.0</v>
      </c>
      <c r="AS299" t="n">
        <v>0.0</v>
      </c>
      <c r="AT299" t="inlineStr">
        <is>
          <t>N/A</t>
        </is>
      </c>
      <c r="AU299" t="inlineStr">
        <is>
          <t>N/A</t>
        </is>
      </c>
      <c r="AV299" t="inlineStr">
        <is>
          <t>N/A</t>
        </is>
      </c>
      <c r="AW299" t="inlineStr">
        <is>
          <t>N/A</t>
        </is>
      </c>
      <c r="AX299" t="inlineStr">
        <is>
          <t>N/A</t>
        </is>
      </c>
      <c r="AY299" t="inlineStr">
        <is>
          <t>N/A</t>
        </is>
      </c>
      <c r="AZ299" t="inlineStr">
        <is>
          <t>N/A</t>
        </is>
      </c>
      <c r="BA299" t="inlineStr">
        <is>
          <t>N/A</t>
        </is>
      </c>
      <c r="BB299" t="inlineStr">
        <is>
          <t>N/A</t>
        </is>
      </c>
      <c r="BC299" t="inlineStr">
        <is>
          <t>N/A</t>
        </is>
      </c>
      <c r="BD299" t="inlineStr">
        <is>
          <t>N/A</t>
        </is>
      </c>
      <c r="BE299" t="inlineStr">
        <is>
          <t>N/A</t>
        </is>
      </c>
    </row>
    <row r="300">
      <c r="A300" t="inlineStr">
        <is>
          <t>WI211221087</t>
        </is>
      </c>
      <c r="B300" t="inlineStr">
        <is>
          <t>DATA_VALIDATION</t>
        </is>
      </c>
      <c r="C300" t="inlineStr">
        <is>
          <t>201300020093</t>
        </is>
      </c>
      <c r="D300" t="inlineStr">
        <is>
          <t>Folder</t>
        </is>
      </c>
      <c r="E300" s="2">
        <f>HYPERLINK("capsilon://?command=openfolder&amp;siteaddress=FAM.docvelocity-na8.net&amp;folderid=FX87D7F245-44F1-9554-8087-3F77E991BF69","FX21124084")</f>
        <v>0.0</v>
      </c>
      <c r="F300" t="inlineStr">
        <is>
          <t/>
        </is>
      </c>
      <c r="G300" t="inlineStr">
        <is>
          <t/>
        </is>
      </c>
      <c r="H300" t="inlineStr">
        <is>
          <t>Mailitem</t>
        </is>
      </c>
      <c r="I300" t="inlineStr">
        <is>
          <t>MI2112223994</t>
        </is>
      </c>
      <c r="J300" t="n">
        <v>56.0</v>
      </c>
      <c r="K300" t="inlineStr">
        <is>
          <t>COMPLETED</t>
        </is>
      </c>
      <c r="L300" t="inlineStr">
        <is>
          <t>MARK_AS_COMPLETED</t>
        </is>
      </c>
      <c r="M300" t="inlineStr">
        <is>
          <t>Queue</t>
        </is>
      </c>
      <c r="N300" t="n">
        <v>1.0</v>
      </c>
      <c r="O300" s="1" t="n">
        <v>44537.48407407408</v>
      </c>
      <c r="P300" s="1" t="n">
        <v>44537.52748842593</v>
      </c>
      <c r="Q300" t="n">
        <v>2923.0</v>
      </c>
      <c r="R300" t="n">
        <v>828.0</v>
      </c>
      <c r="S300" t="b">
        <v>0</v>
      </c>
      <c r="T300" t="inlineStr">
        <is>
          <t>N/A</t>
        </is>
      </c>
      <c r="U300" t="b">
        <v>0</v>
      </c>
      <c r="V300" t="inlineStr">
        <is>
          <t>Sumit Jarhad</t>
        </is>
      </c>
      <c r="W300" s="1" t="n">
        <v>44537.52748842593</v>
      </c>
      <c r="X300" t="n">
        <v>444.0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56.0</v>
      </c>
      <c r="AE300" t="n">
        <v>42.0</v>
      </c>
      <c r="AF300" t="n">
        <v>0.0</v>
      </c>
      <c r="AG300" t="n">
        <v>6.0</v>
      </c>
      <c r="AH300" t="inlineStr">
        <is>
          <t>N/A</t>
        </is>
      </c>
      <c r="AI300" t="inlineStr">
        <is>
          <t>N/A</t>
        </is>
      </c>
      <c r="AJ300" t="inlineStr">
        <is>
          <t>N/A</t>
        </is>
      </c>
      <c r="AK300" t="inlineStr">
        <is>
          <t>N/A</t>
        </is>
      </c>
      <c r="AL300" t="inlineStr">
        <is>
          <t>N/A</t>
        </is>
      </c>
      <c r="AM300" t="inlineStr">
        <is>
          <t>N/A</t>
        </is>
      </c>
      <c r="AN300" t="inlineStr">
        <is>
          <t>N/A</t>
        </is>
      </c>
      <c r="AO300" t="inlineStr">
        <is>
          <t>N/A</t>
        </is>
      </c>
      <c r="AP300" t="inlineStr">
        <is>
          <t>N/A</t>
        </is>
      </c>
      <c r="AQ300" t="inlineStr">
        <is>
          <t>N/A</t>
        </is>
      </c>
      <c r="AR300" t="inlineStr">
        <is>
          <t>N/A</t>
        </is>
      </c>
      <c r="AS300" t="inlineStr">
        <is>
          <t>N/A</t>
        </is>
      </c>
      <c r="AT300" t="inlineStr">
        <is>
          <t>N/A</t>
        </is>
      </c>
      <c r="AU300" t="inlineStr">
        <is>
          <t>N/A</t>
        </is>
      </c>
      <c r="AV300" t="inlineStr">
        <is>
          <t>N/A</t>
        </is>
      </c>
      <c r="AW300" t="inlineStr">
        <is>
          <t>N/A</t>
        </is>
      </c>
      <c r="AX300" t="inlineStr">
        <is>
          <t>N/A</t>
        </is>
      </c>
      <c r="AY300" t="inlineStr">
        <is>
          <t>N/A</t>
        </is>
      </c>
      <c r="AZ300" t="inlineStr">
        <is>
          <t>N/A</t>
        </is>
      </c>
      <c r="BA300" t="inlineStr">
        <is>
          <t>N/A</t>
        </is>
      </c>
      <c r="BB300" t="inlineStr">
        <is>
          <t>N/A</t>
        </is>
      </c>
      <c r="BC300" t="inlineStr">
        <is>
          <t>N/A</t>
        </is>
      </c>
      <c r="BD300" t="inlineStr">
        <is>
          <t>N/A</t>
        </is>
      </c>
      <c r="BE300" t="inlineStr">
        <is>
          <t>N/A</t>
        </is>
      </c>
    </row>
    <row r="301">
      <c r="A301" t="inlineStr">
        <is>
          <t>WI211221099</t>
        </is>
      </c>
      <c r="B301" t="inlineStr">
        <is>
          <t>DATA_VALIDATION</t>
        </is>
      </c>
      <c r="C301" t="inlineStr">
        <is>
          <t>201300020093</t>
        </is>
      </c>
      <c r="D301" t="inlineStr">
        <is>
          <t>Folder</t>
        </is>
      </c>
      <c r="E301" s="2">
        <f>HYPERLINK("capsilon://?command=openfolder&amp;siteaddress=FAM.docvelocity-na8.net&amp;folderid=FX87D7F245-44F1-9554-8087-3F77E991BF69","FX21124084")</f>
        <v>0.0</v>
      </c>
      <c r="F301" t="inlineStr">
        <is>
          <t/>
        </is>
      </c>
      <c r="G301" t="inlineStr">
        <is>
          <t/>
        </is>
      </c>
      <c r="H301" t="inlineStr">
        <is>
          <t>Mailitem</t>
        </is>
      </c>
      <c r="I301" t="inlineStr">
        <is>
          <t>MI2112224023</t>
        </is>
      </c>
      <c r="J301" t="n">
        <v>32.0</v>
      </c>
      <c r="K301" t="inlineStr">
        <is>
          <t>COMPLETED</t>
        </is>
      </c>
      <c r="L301" t="inlineStr">
        <is>
          <t>MARK_AS_COMPLETED</t>
        </is>
      </c>
      <c r="M301" t="inlineStr">
        <is>
          <t>Queue</t>
        </is>
      </c>
      <c r="N301" t="n">
        <v>2.0</v>
      </c>
      <c r="O301" s="1" t="n">
        <v>44537.48504629629</v>
      </c>
      <c r="P301" s="1" t="n">
        <v>44537.791342592594</v>
      </c>
      <c r="Q301" t="n">
        <v>25979.0</v>
      </c>
      <c r="R301" t="n">
        <v>485.0</v>
      </c>
      <c r="S301" t="b">
        <v>0</v>
      </c>
      <c r="T301" t="inlineStr">
        <is>
          <t>N/A</t>
        </is>
      </c>
      <c r="U301" t="b">
        <v>0</v>
      </c>
      <c r="V301" t="inlineStr">
        <is>
          <t>Suraj Toradmal</t>
        </is>
      </c>
      <c r="W301" s="1" t="n">
        <v>44537.78140046296</v>
      </c>
      <c r="X301" t="n">
        <v>121.0</v>
      </c>
      <c r="Y301" t="n">
        <v>0.0</v>
      </c>
      <c r="Z301" t="n">
        <v>0.0</v>
      </c>
      <c r="AA301" t="n">
        <v>0.0</v>
      </c>
      <c r="AB301" t="n">
        <v>27.0</v>
      </c>
      <c r="AC301" t="n">
        <v>0.0</v>
      </c>
      <c r="AD301" t="n">
        <v>32.0</v>
      </c>
      <c r="AE301" t="n">
        <v>0.0</v>
      </c>
      <c r="AF301" t="n">
        <v>0.0</v>
      </c>
      <c r="AG301" t="n">
        <v>0.0</v>
      </c>
      <c r="AH301" t="inlineStr">
        <is>
          <t>Vikash Suryakanth Parmar</t>
        </is>
      </c>
      <c r="AI301" s="1" t="n">
        <v>44537.791342592594</v>
      </c>
      <c r="AJ301" t="n">
        <v>20.0</v>
      </c>
      <c r="AK301" t="n">
        <v>0.0</v>
      </c>
      <c r="AL301" t="n">
        <v>0.0</v>
      </c>
      <c r="AM301" t="n">
        <v>0.0</v>
      </c>
      <c r="AN301" t="n">
        <v>27.0</v>
      </c>
      <c r="AO301" t="n">
        <v>0.0</v>
      </c>
      <c r="AP301" t="n">
        <v>32.0</v>
      </c>
      <c r="AQ301" t="n">
        <v>0.0</v>
      </c>
      <c r="AR301" t="n">
        <v>0.0</v>
      </c>
      <c r="AS301" t="n">
        <v>0.0</v>
      </c>
      <c r="AT301" t="inlineStr">
        <is>
          <t>N/A</t>
        </is>
      </c>
      <c r="AU301" t="inlineStr">
        <is>
          <t>N/A</t>
        </is>
      </c>
      <c r="AV301" t="inlineStr">
        <is>
          <t>N/A</t>
        </is>
      </c>
      <c r="AW301" t="inlineStr">
        <is>
          <t>N/A</t>
        </is>
      </c>
      <c r="AX301" t="inlineStr">
        <is>
          <t>N/A</t>
        </is>
      </c>
      <c r="AY301" t="inlineStr">
        <is>
          <t>N/A</t>
        </is>
      </c>
      <c r="AZ301" t="inlineStr">
        <is>
          <t>N/A</t>
        </is>
      </c>
      <c r="BA301" t="inlineStr">
        <is>
          <t>N/A</t>
        </is>
      </c>
      <c r="BB301" t="inlineStr">
        <is>
          <t>N/A</t>
        </is>
      </c>
      <c r="BC301" t="inlineStr">
        <is>
          <t>N/A</t>
        </is>
      </c>
      <c r="BD301" t="inlineStr">
        <is>
          <t>N/A</t>
        </is>
      </c>
      <c r="BE301" t="inlineStr">
        <is>
          <t>N/A</t>
        </is>
      </c>
    </row>
    <row r="302">
      <c r="A302" t="inlineStr">
        <is>
          <t>WI211221117</t>
        </is>
      </c>
      <c r="B302" t="inlineStr">
        <is>
          <t>DATA_VALIDATION</t>
        </is>
      </c>
      <c r="C302" t="inlineStr">
        <is>
          <t>201300020093</t>
        </is>
      </c>
      <c r="D302" t="inlineStr">
        <is>
          <t>Folder</t>
        </is>
      </c>
      <c r="E302" s="2">
        <f>HYPERLINK("capsilon://?command=openfolder&amp;siteaddress=FAM.docvelocity-na8.net&amp;folderid=FX87D7F245-44F1-9554-8087-3F77E991BF69","FX21124084")</f>
        <v>0.0</v>
      </c>
      <c r="F302" t="inlineStr">
        <is>
          <t/>
        </is>
      </c>
      <c r="G302" t="inlineStr">
        <is>
          <t/>
        </is>
      </c>
      <c r="H302" t="inlineStr">
        <is>
          <t>Mailitem</t>
        </is>
      </c>
      <c r="I302" t="inlineStr">
        <is>
          <t>MI2112224091</t>
        </is>
      </c>
      <c r="J302" t="n">
        <v>135.0</v>
      </c>
      <c r="K302" t="inlineStr">
        <is>
          <t>COMPLETED</t>
        </is>
      </c>
      <c r="L302" t="inlineStr">
        <is>
          <t>MARK_AS_COMPLETED</t>
        </is>
      </c>
      <c r="M302" t="inlineStr">
        <is>
          <t>Queue</t>
        </is>
      </c>
      <c r="N302" t="n">
        <v>1.0</v>
      </c>
      <c r="O302" s="1" t="n">
        <v>44537.48811342593</v>
      </c>
      <c r="P302" s="1" t="n">
        <v>44537.53039351852</v>
      </c>
      <c r="Q302" t="n">
        <v>3405.0</v>
      </c>
      <c r="R302" t="n">
        <v>248.0</v>
      </c>
      <c r="S302" t="b">
        <v>0</v>
      </c>
      <c r="T302" t="inlineStr">
        <is>
          <t>N/A</t>
        </is>
      </c>
      <c r="U302" t="b">
        <v>0</v>
      </c>
      <c r="V302" t="inlineStr">
        <is>
          <t>Sumit Jarhad</t>
        </is>
      </c>
      <c r="W302" s="1" t="n">
        <v>44537.53039351852</v>
      </c>
      <c r="X302" t="n">
        <v>238.0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135.0</v>
      </c>
      <c r="AE302" t="n">
        <v>125.0</v>
      </c>
      <c r="AF302" t="n">
        <v>0.0</v>
      </c>
      <c r="AG302" t="n">
        <v>5.0</v>
      </c>
      <c r="AH302" t="inlineStr">
        <is>
          <t>N/A</t>
        </is>
      </c>
      <c r="AI302" t="inlineStr">
        <is>
          <t>N/A</t>
        </is>
      </c>
      <c r="AJ302" t="inlineStr">
        <is>
          <t>N/A</t>
        </is>
      </c>
      <c r="AK302" t="inlineStr">
        <is>
          <t>N/A</t>
        </is>
      </c>
      <c r="AL302" t="inlineStr">
        <is>
          <t>N/A</t>
        </is>
      </c>
      <c r="AM302" t="inlineStr">
        <is>
          <t>N/A</t>
        </is>
      </c>
      <c r="AN302" t="inlineStr">
        <is>
          <t>N/A</t>
        </is>
      </c>
      <c r="AO302" t="inlineStr">
        <is>
          <t>N/A</t>
        </is>
      </c>
      <c r="AP302" t="inlineStr">
        <is>
          <t>N/A</t>
        </is>
      </c>
      <c r="AQ302" t="inlineStr">
        <is>
          <t>N/A</t>
        </is>
      </c>
      <c r="AR302" t="inlineStr">
        <is>
          <t>N/A</t>
        </is>
      </c>
      <c r="AS302" t="inlineStr">
        <is>
          <t>N/A</t>
        </is>
      </c>
      <c r="AT302" t="inlineStr">
        <is>
          <t>N/A</t>
        </is>
      </c>
      <c r="AU302" t="inlineStr">
        <is>
          <t>N/A</t>
        </is>
      </c>
      <c r="AV302" t="inlineStr">
        <is>
          <t>N/A</t>
        </is>
      </c>
      <c r="AW302" t="inlineStr">
        <is>
          <t>N/A</t>
        </is>
      </c>
      <c r="AX302" t="inlineStr">
        <is>
          <t>N/A</t>
        </is>
      </c>
      <c r="AY302" t="inlineStr">
        <is>
          <t>N/A</t>
        </is>
      </c>
      <c r="AZ302" t="inlineStr">
        <is>
          <t>N/A</t>
        </is>
      </c>
      <c r="BA302" t="inlineStr">
        <is>
          <t>N/A</t>
        </is>
      </c>
      <c r="BB302" t="inlineStr">
        <is>
          <t>N/A</t>
        </is>
      </c>
      <c r="BC302" t="inlineStr">
        <is>
          <t>N/A</t>
        </is>
      </c>
      <c r="BD302" t="inlineStr">
        <is>
          <t>N/A</t>
        </is>
      </c>
      <c r="BE302" t="inlineStr">
        <is>
          <t>N/A</t>
        </is>
      </c>
    </row>
    <row r="303">
      <c r="A303" t="inlineStr">
        <is>
          <t>WI211221121</t>
        </is>
      </c>
      <c r="B303" t="inlineStr">
        <is>
          <t>DATA_VALIDATION</t>
        </is>
      </c>
      <c r="C303" t="inlineStr">
        <is>
          <t>201300020093</t>
        </is>
      </c>
      <c r="D303" t="inlineStr">
        <is>
          <t>Folder</t>
        </is>
      </c>
      <c r="E303" s="2">
        <f>HYPERLINK("capsilon://?command=openfolder&amp;siteaddress=FAM.docvelocity-na8.net&amp;folderid=FX87D7F245-44F1-9554-8087-3F77E991BF69","FX21124084")</f>
        <v>0.0</v>
      </c>
      <c r="F303" t="inlineStr">
        <is>
          <t/>
        </is>
      </c>
      <c r="G303" t="inlineStr">
        <is>
          <t/>
        </is>
      </c>
      <c r="H303" t="inlineStr">
        <is>
          <t>Mailitem</t>
        </is>
      </c>
      <c r="I303" t="inlineStr">
        <is>
          <t>MI2112224103</t>
        </is>
      </c>
      <c r="J303" t="n">
        <v>28.0</v>
      </c>
      <c r="K303" t="inlineStr">
        <is>
          <t>COMPLETED</t>
        </is>
      </c>
      <c r="L303" t="inlineStr">
        <is>
          <t>MARK_AS_COMPLETED</t>
        </is>
      </c>
      <c r="M303" t="inlineStr">
        <is>
          <t>Queue</t>
        </is>
      </c>
      <c r="N303" t="n">
        <v>1.0</v>
      </c>
      <c r="O303" s="1" t="n">
        <v>44537.48880787037</v>
      </c>
      <c r="P303" s="1" t="n">
        <v>44537.53592592593</v>
      </c>
      <c r="Q303" t="n">
        <v>3819.0</v>
      </c>
      <c r="R303" t="n">
        <v>252.0</v>
      </c>
      <c r="S303" t="b">
        <v>0</v>
      </c>
      <c r="T303" t="inlineStr">
        <is>
          <t>N/A</t>
        </is>
      </c>
      <c r="U303" t="b">
        <v>0</v>
      </c>
      <c r="V303" t="inlineStr">
        <is>
          <t>Sumit Jarhad</t>
        </is>
      </c>
      <c r="W303" s="1" t="n">
        <v>44537.53592592593</v>
      </c>
      <c r="X303" t="n">
        <v>240.0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28.0</v>
      </c>
      <c r="AE303" t="n">
        <v>21.0</v>
      </c>
      <c r="AF303" t="n">
        <v>0.0</v>
      </c>
      <c r="AG303" t="n">
        <v>2.0</v>
      </c>
      <c r="AH303" t="inlineStr">
        <is>
          <t>N/A</t>
        </is>
      </c>
      <c r="AI303" t="inlineStr">
        <is>
          <t>N/A</t>
        </is>
      </c>
      <c r="AJ303" t="inlineStr">
        <is>
          <t>N/A</t>
        </is>
      </c>
      <c r="AK303" t="inlineStr">
        <is>
          <t>N/A</t>
        </is>
      </c>
      <c r="AL303" t="inlineStr">
        <is>
          <t>N/A</t>
        </is>
      </c>
      <c r="AM303" t="inlineStr">
        <is>
          <t>N/A</t>
        </is>
      </c>
      <c r="AN303" t="inlineStr">
        <is>
          <t>N/A</t>
        </is>
      </c>
      <c r="AO303" t="inlineStr">
        <is>
          <t>N/A</t>
        </is>
      </c>
      <c r="AP303" t="inlineStr">
        <is>
          <t>N/A</t>
        </is>
      </c>
      <c r="AQ303" t="inlineStr">
        <is>
          <t>N/A</t>
        </is>
      </c>
      <c r="AR303" t="inlineStr">
        <is>
          <t>N/A</t>
        </is>
      </c>
      <c r="AS303" t="inlineStr">
        <is>
          <t>N/A</t>
        </is>
      </c>
      <c r="AT303" t="inlineStr">
        <is>
          <t>N/A</t>
        </is>
      </c>
      <c r="AU303" t="inlineStr">
        <is>
          <t>N/A</t>
        </is>
      </c>
      <c r="AV303" t="inlineStr">
        <is>
          <t>N/A</t>
        </is>
      </c>
      <c r="AW303" t="inlineStr">
        <is>
          <t>N/A</t>
        </is>
      </c>
      <c r="AX303" t="inlineStr">
        <is>
          <t>N/A</t>
        </is>
      </c>
      <c r="AY303" t="inlineStr">
        <is>
          <t>N/A</t>
        </is>
      </c>
      <c r="AZ303" t="inlineStr">
        <is>
          <t>N/A</t>
        </is>
      </c>
      <c r="BA303" t="inlineStr">
        <is>
          <t>N/A</t>
        </is>
      </c>
      <c r="BB303" t="inlineStr">
        <is>
          <t>N/A</t>
        </is>
      </c>
      <c r="BC303" t="inlineStr">
        <is>
          <t>N/A</t>
        </is>
      </c>
      <c r="BD303" t="inlineStr">
        <is>
          <t>N/A</t>
        </is>
      </c>
      <c r="BE303" t="inlineStr">
        <is>
          <t>N/A</t>
        </is>
      </c>
    </row>
    <row r="304">
      <c r="A304" t="inlineStr">
        <is>
          <t>WI211221124</t>
        </is>
      </c>
      <c r="B304" t="inlineStr">
        <is>
          <t>DATA_VALIDATION</t>
        </is>
      </c>
      <c r="C304" t="inlineStr">
        <is>
          <t>201300020096</t>
        </is>
      </c>
      <c r="D304" t="inlineStr">
        <is>
          <t>Folder</t>
        </is>
      </c>
      <c r="E304" s="2">
        <f>HYPERLINK("capsilon://?command=openfolder&amp;siteaddress=FAM.docvelocity-na8.net&amp;folderid=FX8B78AE78-EBAF-262A-B45E-6C2D449999C7","FX21124100")</f>
        <v>0.0</v>
      </c>
      <c r="F304" t="inlineStr">
        <is>
          <t/>
        </is>
      </c>
      <c r="G304" t="inlineStr">
        <is>
          <t/>
        </is>
      </c>
      <c r="H304" t="inlineStr">
        <is>
          <t>Mailitem</t>
        </is>
      </c>
      <c r="I304" t="inlineStr">
        <is>
          <t>MI2112224170</t>
        </is>
      </c>
      <c r="J304" t="n">
        <v>28.0</v>
      </c>
      <c r="K304" t="inlineStr">
        <is>
          <t>COMPLETED</t>
        </is>
      </c>
      <c r="L304" t="inlineStr">
        <is>
          <t>MARK_AS_COMPLETED</t>
        </is>
      </c>
      <c r="M304" t="inlineStr">
        <is>
          <t>Queue</t>
        </is>
      </c>
      <c r="N304" t="n">
        <v>1.0</v>
      </c>
      <c r="O304" s="1" t="n">
        <v>44537.48929398148</v>
      </c>
      <c r="P304" s="1" t="n">
        <v>44537.54042824074</v>
      </c>
      <c r="Q304" t="n">
        <v>4023.0</v>
      </c>
      <c r="R304" t="n">
        <v>395.0</v>
      </c>
      <c r="S304" t="b">
        <v>0</v>
      </c>
      <c r="T304" t="inlineStr">
        <is>
          <t>N/A</t>
        </is>
      </c>
      <c r="U304" t="b">
        <v>0</v>
      </c>
      <c r="V304" t="inlineStr">
        <is>
          <t>Sumit Jarhad</t>
        </is>
      </c>
      <c r="W304" s="1" t="n">
        <v>44537.54042824074</v>
      </c>
      <c r="X304" t="n">
        <v>388.0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28.0</v>
      </c>
      <c r="AE304" t="n">
        <v>21.0</v>
      </c>
      <c r="AF304" t="n">
        <v>0.0</v>
      </c>
      <c r="AG304" t="n">
        <v>4.0</v>
      </c>
      <c r="AH304" t="inlineStr">
        <is>
          <t>N/A</t>
        </is>
      </c>
      <c r="AI304" t="inlineStr">
        <is>
          <t>N/A</t>
        </is>
      </c>
      <c r="AJ304" t="inlineStr">
        <is>
          <t>N/A</t>
        </is>
      </c>
      <c r="AK304" t="inlineStr">
        <is>
          <t>N/A</t>
        </is>
      </c>
      <c r="AL304" t="inlineStr">
        <is>
          <t>N/A</t>
        </is>
      </c>
      <c r="AM304" t="inlineStr">
        <is>
          <t>N/A</t>
        </is>
      </c>
      <c r="AN304" t="inlineStr">
        <is>
          <t>N/A</t>
        </is>
      </c>
      <c r="AO304" t="inlineStr">
        <is>
          <t>N/A</t>
        </is>
      </c>
      <c r="AP304" t="inlineStr">
        <is>
          <t>N/A</t>
        </is>
      </c>
      <c r="AQ304" t="inlineStr">
        <is>
          <t>N/A</t>
        </is>
      </c>
      <c r="AR304" t="inlineStr">
        <is>
          <t>N/A</t>
        </is>
      </c>
      <c r="AS304" t="inlineStr">
        <is>
          <t>N/A</t>
        </is>
      </c>
      <c r="AT304" t="inlineStr">
        <is>
          <t>N/A</t>
        </is>
      </c>
      <c r="AU304" t="inlineStr">
        <is>
          <t>N/A</t>
        </is>
      </c>
      <c r="AV304" t="inlineStr">
        <is>
          <t>N/A</t>
        </is>
      </c>
      <c r="AW304" t="inlineStr">
        <is>
          <t>N/A</t>
        </is>
      </c>
      <c r="AX304" t="inlineStr">
        <is>
          <t>N/A</t>
        </is>
      </c>
      <c r="AY304" t="inlineStr">
        <is>
          <t>N/A</t>
        </is>
      </c>
      <c r="AZ304" t="inlineStr">
        <is>
          <t>N/A</t>
        </is>
      </c>
      <c r="BA304" t="inlineStr">
        <is>
          <t>N/A</t>
        </is>
      </c>
      <c r="BB304" t="inlineStr">
        <is>
          <t>N/A</t>
        </is>
      </c>
      <c r="BC304" t="inlineStr">
        <is>
          <t>N/A</t>
        </is>
      </c>
      <c r="BD304" t="inlineStr">
        <is>
          <t>N/A</t>
        </is>
      </c>
      <c r="BE304" t="inlineStr">
        <is>
          <t>N/A</t>
        </is>
      </c>
    </row>
    <row r="305">
      <c r="A305" t="inlineStr">
        <is>
          <t>WI211221163</t>
        </is>
      </c>
      <c r="B305" t="inlineStr">
        <is>
          <t>DATA_VALIDATION</t>
        </is>
      </c>
      <c r="C305" t="inlineStr">
        <is>
          <t>201300020120</t>
        </is>
      </c>
      <c r="D305" t="inlineStr">
        <is>
          <t>Folder</t>
        </is>
      </c>
      <c r="E305" s="2">
        <f>HYPERLINK("capsilon://?command=openfolder&amp;siteaddress=FAM.docvelocity-na8.net&amp;folderid=FX49D88592-167F-9406-4F64-8759E09A86AC","FX21124575")</f>
        <v>0.0</v>
      </c>
      <c r="F305" t="inlineStr">
        <is>
          <t/>
        </is>
      </c>
      <c r="G305" t="inlineStr">
        <is>
          <t/>
        </is>
      </c>
      <c r="H305" t="inlineStr">
        <is>
          <t>Mailitem</t>
        </is>
      </c>
      <c r="I305" t="inlineStr">
        <is>
          <t>MI2112224208</t>
        </is>
      </c>
      <c r="J305" t="n">
        <v>127.0</v>
      </c>
      <c r="K305" t="inlineStr">
        <is>
          <t>COMPLETED</t>
        </is>
      </c>
      <c r="L305" t="inlineStr">
        <is>
          <t>MARK_AS_COMPLETED</t>
        </is>
      </c>
      <c r="M305" t="inlineStr">
        <is>
          <t>Queue</t>
        </is>
      </c>
      <c r="N305" t="n">
        <v>1.0</v>
      </c>
      <c r="O305" s="1" t="n">
        <v>44537.495162037034</v>
      </c>
      <c r="P305" s="1" t="n">
        <v>44537.545960648145</v>
      </c>
      <c r="Q305" t="n">
        <v>3905.0</v>
      </c>
      <c r="R305" t="n">
        <v>484.0</v>
      </c>
      <c r="S305" t="b">
        <v>0</v>
      </c>
      <c r="T305" t="inlineStr">
        <is>
          <t>N/A</t>
        </is>
      </c>
      <c r="U305" t="b">
        <v>0</v>
      </c>
      <c r="V305" t="inlineStr">
        <is>
          <t>Sumit Jarhad</t>
        </is>
      </c>
      <c r="W305" s="1" t="n">
        <v>44537.545960648145</v>
      </c>
      <c r="X305" t="n">
        <v>478.0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127.0</v>
      </c>
      <c r="AE305" t="n">
        <v>115.0</v>
      </c>
      <c r="AF305" t="n">
        <v>0.0</v>
      </c>
      <c r="AG305" t="n">
        <v>9.0</v>
      </c>
      <c r="AH305" t="inlineStr">
        <is>
          <t>N/A</t>
        </is>
      </c>
      <c r="AI305" t="inlineStr">
        <is>
          <t>N/A</t>
        </is>
      </c>
      <c r="AJ305" t="inlineStr">
        <is>
          <t>N/A</t>
        </is>
      </c>
      <c r="AK305" t="inlineStr">
        <is>
          <t>N/A</t>
        </is>
      </c>
      <c r="AL305" t="inlineStr">
        <is>
          <t>N/A</t>
        </is>
      </c>
      <c r="AM305" t="inlineStr">
        <is>
          <t>N/A</t>
        </is>
      </c>
      <c r="AN305" t="inlineStr">
        <is>
          <t>N/A</t>
        </is>
      </c>
      <c r="AO305" t="inlineStr">
        <is>
          <t>N/A</t>
        </is>
      </c>
      <c r="AP305" t="inlineStr">
        <is>
          <t>N/A</t>
        </is>
      </c>
      <c r="AQ305" t="inlineStr">
        <is>
          <t>N/A</t>
        </is>
      </c>
      <c r="AR305" t="inlineStr">
        <is>
          <t>N/A</t>
        </is>
      </c>
      <c r="AS305" t="inlineStr">
        <is>
          <t>N/A</t>
        </is>
      </c>
      <c r="AT305" t="inlineStr">
        <is>
          <t>N/A</t>
        </is>
      </c>
      <c r="AU305" t="inlineStr">
        <is>
          <t>N/A</t>
        </is>
      </c>
      <c r="AV305" t="inlineStr">
        <is>
          <t>N/A</t>
        </is>
      </c>
      <c r="AW305" t="inlineStr">
        <is>
          <t>N/A</t>
        </is>
      </c>
      <c r="AX305" t="inlineStr">
        <is>
          <t>N/A</t>
        </is>
      </c>
      <c r="AY305" t="inlineStr">
        <is>
          <t>N/A</t>
        </is>
      </c>
      <c r="AZ305" t="inlineStr">
        <is>
          <t>N/A</t>
        </is>
      </c>
      <c r="BA305" t="inlineStr">
        <is>
          <t>N/A</t>
        </is>
      </c>
      <c r="BB305" t="inlineStr">
        <is>
          <t>N/A</t>
        </is>
      </c>
      <c r="BC305" t="inlineStr">
        <is>
          <t>N/A</t>
        </is>
      </c>
      <c r="BD305" t="inlineStr">
        <is>
          <t>N/A</t>
        </is>
      </c>
      <c r="BE305" t="inlineStr">
        <is>
          <t>N/A</t>
        </is>
      </c>
    </row>
    <row r="306">
      <c r="A306" t="inlineStr">
        <is>
          <t>WI211221165</t>
        </is>
      </c>
      <c r="B306" t="inlineStr">
        <is>
          <t>DATA_VALIDATION</t>
        </is>
      </c>
      <c r="C306" t="inlineStr">
        <is>
          <t>201300020123</t>
        </is>
      </c>
      <c r="D306" t="inlineStr">
        <is>
          <t>Folder</t>
        </is>
      </c>
      <c r="E306" s="2">
        <f>HYPERLINK("capsilon://?command=openfolder&amp;siteaddress=FAM.docvelocity-na8.net&amp;folderid=FX71C1CA52-8506-A1E5-8434-694C6D90546B","FX21124656")</f>
        <v>0.0</v>
      </c>
      <c r="F306" t="inlineStr">
        <is>
          <t/>
        </is>
      </c>
      <c r="G306" t="inlineStr">
        <is>
          <t/>
        </is>
      </c>
      <c r="H306" t="inlineStr">
        <is>
          <t>Mailitem</t>
        </is>
      </c>
      <c r="I306" t="inlineStr">
        <is>
          <t>MI2112224516</t>
        </is>
      </c>
      <c r="J306" t="n">
        <v>32.0</v>
      </c>
      <c r="K306" t="inlineStr">
        <is>
          <t>COMPLETED</t>
        </is>
      </c>
      <c r="L306" t="inlineStr">
        <is>
          <t>MARK_AS_COMPLETED</t>
        </is>
      </c>
      <c r="M306" t="inlineStr">
        <is>
          <t>Queue</t>
        </is>
      </c>
      <c r="N306" t="n">
        <v>2.0</v>
      </c>
      <c r="O306" s="1" t="n">
        <v>44537.49553240741</v>
      </c>
      <c r="P306" s="1" t="n">
        <v>44538.207349537035</v>
      </c>
      <c r="Q306" t="n">
        <v>59580.0</v>
      </c>
      <c r="R306" t="n">
        <v>1921.0</v>
      </c>
      <c r="S306" t="b">
        <v>0</v>
      </c>
      <c r="T306" t="inlineStr">
        <is>
          <t>N/A</t>
        </is>
      </c>
      <c r="U306" t="b">
        <v>0</v>
      </c>
      <c r="V306" t="inlineStr">
        <is>
          <t>Suraj Toradmal</t>
        </is>
      </c>
      <c r="W306" s="1" t="n">
        <v>44537.80537037037</v>
      </c>
      <c r="X306" t="n">
        <v>771.0</v>
      </c>
      <c r="Y306" t="n">
        <v>46.0</v>
      </c>
      <c r="Z306" t="n">
        <v>0.0</v>
      </c>
      <c r="AA306" t="n">
        <v>46.0</v>
      </c>
      <c r="AB306" t="n">
        <v>0.0</v>
      </c>
      <c r="AC306" t="n">
        <v>34.0</v>
      </c>
      <c r="AD306" t="n">
        <v>-14.0</v>
      </c>
      <c r="AE306" t="n">
        <v>0.0</v>
      </c>
      <c r="AF306" t="n">
        <v>0.0</v>
      </c>
      <c r="AG306" t="n">
        <v>0.0</v>
      </c>
      <c r="AH306" t="inlineStr">
        <is>
          <t>Rohit Mawal</t>
        </is>
      </c>
      <c r="AI306" s="1" t="n">
        <v>44538.207349537035</v>
      </c>
      <c r="AJ306" t="n">
        <v>799.0</v>
      </c>
      <c r="AK306" t="n">
        <v>2.0</v>
      </c>
      <c r="AL306" t="n">
        <v>0.0</v>
      </c>
      <c r="AM306" t="n">
        <v>2.0</v>
      </c>
      <c r="AN306" t="n">
        <v>0.0</v>
      </c>
      <c r="AO306" t="n">
        <v>2.0</v>
      </c>
      <c r="AP306" t="n">
        <v>-16.0</v>
      </c>
      <c r="AQ306" t="n">
        <v>0.0</v>
      </c>
      <c r="AR306" t="n">
        <v>0.0</v>
      </c>
      <c r="AS306" t="n">
        <v>0.0</v>
      </c>
      <c r="AT306" t="inlineStr">
        <is>
          <t>N/A</t>
        </is>
      </c>
      <c r="AU306" t="inlineStr">
        <is>
          <t>N/A</t>
        </is>
      </c>
      <c r="AV306" t="inlineStr">
        <is>
          <t>N/A</t>
        </is>
      </c>
      <c r="AW306" t="inlineStr">
        <is>
          <t>N/A</t>
        </is>
      </c>
      <c r="AX306" t="inlineStr">
        <is>
          <t>N/A</t>
        </is>
      </c>
      <c r="AY306" t="inlineStr">
        <is>
          <t>N/A</t>
        </is>
      </c>
      <c r="AZ306" t="inlineStr">
        <is>
          <t>N/A</t>
        </is>
      </c>
      <c r="BA306" t="inlineStr">
        <is>
          <t>N/A</t>
        </is>
      </c>
      <c r="BB306" t="inlineStr">
        <is>
          <t>N/A</t>
        </is>
      </c>
      <c r="BC306" t="inlineStr">
        <is>
          <t>N/A</t>
        </is>
      </c>
      <c r="BD306" t="inlineStr">
        <is>
          <t>N/A</t>
        </is>
      </c>
      <c r="BE306" t="inlineStr">
        <is>
          <t>N/A</t>
        </is>
      </c>
    </row>
    <row r="307">
      <c r="A307" t="inlineStr">
        <is>
          <t>WI211221169</t>
        </is>
      </c>
      <c r="B307" t="inlineStr">
        <is>
          <t>DATA_VALIDATION</t>
        </is>
      </c>
      <c r="C307" t="inlineStr">
        <is>
          <t>201300020123</t>
        </is>
      </c>
      <c r="D307" t="inlineStr">
        <is>
          <t>Folder</t>
        </is>
      </c>
      <c r="E307" s="2">
        <f>HYPERLINK("capsilon://?command=openfolder&amp;siteaddress=FAM.docvelocity-na8.net&amp;folderid=FX71C1CA52-8506-A1E5-8434-694C6D90546B","FX21124656")</f>
        <v>0.0</v>
      </c>
      <c r="F307" t="inlineStr">
        <is>
          <t/>
        </is>
      </c>
      <c r="G307" t="inlineStr">
        <is>
          <t/>
        </is>
      </c>
      <c r="H307" t="inlineStr">
        <is>
          <t>Mailitem</t>
        </is>
      </c>
      <c r="I307" t="inlineStr">
        <is>
          <t>MI2112224528</t>
        </is>
      </c>
      <c r="J307" t="n">
        <v>28.0</v>
      </c>
      <c r="K307" t="inlineStr">
        <is>
          <t>COMPLETED</t>
        </is>
      </c>
      <c r="L307" t="inlineStr">
        <is>
          <t>MARK_AS_COMPLETED</t>
        </is>
      </c>
      <c r="M307" t="inlineStr">
        <is>
          <t>Queue</t>
        </is>
      </c>
      <c r="N307" t="n">
        <v>2.0</v>
      </c>
      <c r="O307" s="1" t="n">
        <v>44537.495787037034</v>
      </c>
      <c r="P307" s="1" t="n">
        <v>44537.712696759256</v>
      </c>
      <c r="Q307" t="n">
        <v>16099.0</v>
      </c>
      <c r="R307" t="n">
        <v>2642.0</v>
      </c>
      <c r="S307" t="b">
        <v>0</v>
      </c>
      <c r="T307" t="inlineStr">
        <is>
          <t>N/A</t>
        </is>
      </c>
      <c r="U307" t="b">
        <v>0</v>
      </c>
      <c r="V307" t="inlineStr">
        <is>
          <t>Amruta Erande</t>
        </is>
      </c>
      <c r="W307" s="1" t="n">
        <v>44537.70011574074</v>
      </c>
      <c r="X307" t="n">
        <v>2215.0</v>
      </c>
      <c r="Y307" t="n">
        <v>21.0</v>
      </c>
      <c r="Z307" t="n">
        <v>0.0</v>
      </c>
      <c r="AA307" t="n">
        <v>21.0</v>
      </c>
      <c r="AB307" t="n">
        <v>0.0</v>
      </c>
      <c r="AC307" t="n">
        <v>17.0</v>
      </c>
      <c r="AD307" t="n">
        <v>7.0</v>
      </c>
      <c r="AE307" t="n">
        <v>0.0</v>
      </c>
      <c r="AF307" t="n">
        <v>0.0</v>
      </c>
      <c r="AG307" t="n">
        <v>0.0</v>
      </c>
      <c r="AH307" t="inlineStr">
        <is>
          <t>Dashrath Soren</t>
        </is>
      </c>
      <c r="AI307" s="1" t="n">
        <v>44537.712696759256</v>
      </c>
      <c r="AJ307" t="n">
        <v>320.0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7.0</v>
      </c>
      <c r="AQ307" t="n">
        <v>0.0</v>
      </c>
      <c r="AR307" t="n">
        <v>0.0</v>
      </c>
      <c r="AS307" t="n">
        <v>0.0</v>
      </c>
      <c r="AT307" t="inlineStr">
        <is>
          <t>N/A</t>
        </is>
      </c>
      <c r="AU307" t="inlineStr">
        <is>
          <t>N/A</t>
        </is>
      </c>
      <c r="AV307" t="inlineStr">
        <is>
          <t>N/A</t>
        </is>
      </c>
      <c r="AW307" t="inlineStr">
        <is>
          <t>N/A</t>
        </is>
      </c>
      <c r="AX307" t="inlineStr">
        <is>
          <t>N/A</t>
        </is>
      </c>
      <c r="AY307" t="inlineStr">
        <is>
          <t>N/A</t>
        </is>
      </c>
      <c r="AZ307" t="inlineStr">
        <is>
          <t>N/A</t>
        </is>
      </c>
      <c r="BA307" t="inlineStr">
        <is>
          <t>N/A</t>
        </is>
      </c>
      <c r="BB307" t="inlineStr">
        <is>
          <t>N/A</t>
        </is>
      </c>
      <c r="BC307" t="inlineStr">
        <is>
          <t>N/A</t>
        </is>
      </c>
      <c r="BD307" t="inlineStr">
        <is>
          <t>N/A</t>
        </is>
      </c>
      <c r="BE307" t="inlineStr">
        <is>
          <t>N/A</t>
        </is>
      </c>
    </row>
    <row r="308">
      <c r="A308" t="inlineStr">
        <is>
          <t>WI21122123</t>
        </is>
      </c>
      <c r="B308" t="inlineStr">
        <is>
          <t>DATA_VALIDATION</t>
        </is>
      </c>
      <c r="C308" t="inlineStr">
        <is>
          <t>201130012855</t>
        </is>
      </c>
      <c r="D308" t="inlineStr">
        <is>
          <t>Folder</t>
        </is>
      </c>
      <c r="E308" s="2">
        <f>HYPERLINK("capsilon://?command=openfolder&amp;siteaddress=FAM.docvelocity-na8.net&amp;folderid=FX77070EF4-0B88-ADAA-B59F-C9FDB77B075B","FX211114698")</f>
        <v>0.0</v>
      </c>
      <c r="F308" t="inlineStr">
        <is>
          <t/>
        </is>
      </c>
      <c r="G308" t="inlineStr">
        <is>
          <t/>
        </is>
      </c>
      <c r="H308" t="inlineStr">
        <is>
          <t>Mailitem</t>
        </is>
      </c>
      <c r="I308" t="inlineStr">
        <is>
          <t>MI211222931</t>
        </is>
      </c>
      <c r="J308" t="n">
        <v>104.0</v>
      </c>
      <c r="K308" t="inlineStr">
        <is>
          <t>COMPLETED</t>
        </is>
      </c>
      <c r="L308" t="inlineStr">
        <is>
          <t>MARK_AS_COMPLETED</t>
        </is>
      </c>
      <c r="M308" t="inlineStr">
        <is>
          <t>Queue</t>
        </is>
      </c>
      <c r="N308" t="n">
        <v>2.0</v>
      </c>
      <c r="O308" s="1" t="n">
        <v>44531.53230324074</v>
      </c>
      <c r="P308" s="1" t="n">
        <v>44531.60392361111</v>
      </c>
      <c r="Q308" t="n">
        <v>4768.0</v>
      </c>
      <c r="R308" t="n">
        <v>1420.0</v>
      </c>
      <c r="S308" t="b">
        <v>0</v>
      </c>
      <c r="T308" t="inlineStr">
        <is>
          <t>N/A</t>
        </is>
      </c>
      <c r="U308" t="b">
        <v>0</v>
      </c>
      <c r="V308" t="inlineStr">
        <is>
          <t>Poonam Patil</t>
        </is>
      </c>
      <c r="W308" s="1" t="n">
        <v>44531.5403125</v>
      </c>
      <c r="X308" t="n">
        <v>589.0</v>
      </c>
      <c r="Y308" t="n">
        <v>109.0</v>
      </c>
      <c r="Z308" t="n">
        <v>0.0</v>
      </c>
      <c r="AA308" t="n">
        <v>109.0</v>
      </c>
      <c r="AB308" t="n">
        <v>0.0</v>
      </c>
      <c r="AC308" t="n">
        <v>39.0</v>
      </c>
      <c r="AD308" t="n">
        <v>-5.0</v>
      </c>
      <c r="AE308" t="n">
        <v>0.0</v>
      </c>
      <c r="AF308" t="n">
        <v>0.0</v>
      </c>
      <c r="AG308" t="n">
        <v>0.0</v>
      </c>
      <c r="AH308" t="inlineStr">
        <is>
          <t>Rohit Mawal</t>
        </is>
      </c>
      <c r="AI308" s="1" t="n">
        <v>44531.60392361111</v>
      </c>
      <c r="AJ308" t="n">
        <v>791.0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-5.0</v>
      </c>
      <c r="AQ308" t="n">
        <v>0.0</v>
      </c>
      <c r="AR308" t="n">
        <v>0.0</v>
      </c>
      <c r="AS308" t="n">
        <v>0.0</v>
      </c>
      <c r="AT308" t="inlineStr">
        <is>
          <t>N/A</t>
        </is>
      </c>
      <c r="AU308" t="inlineStr">
        <is>
          <t>N/A</t>
        </is>
      </c>
      <c r="AV308" t="inlineStr">
        <is>
          <t>N/A</t>
        </is>
      </c>
      <c r="AW308" t="inlineStr">
        <is>
          <t>N/A</t>
        </is>
      </c>
      <c r="AX308" t="inlineStr">
        <is>
          <t>N/A</t>
        </is>
      </c>
      <c r="AY308" t="inlineStr">
        <is>
          <t>N/A</t>
        </is>
      </c>
      <c r="AZ308" t="inlineStr">
        <is>
          <t>N/A</t>
        </is>
      </c>
      <c r="BA308" t="inlineStr">
        <is>
          <t>N/A</t>
        </is>
      </c>
      <c r="BB308" t="inlineStr">
        <is>
          <t>N/A</t>
        </is>
      </c>
      <c r="BC308" t="inlineStr">
        <is>
          <t>N/A</t>
        </is>
      </c>
      <c r="BD308" t="inlineStr">
        <is>
          <t>N/A</t>
        </is>
      </c>
      <c r="BE308" t="inlineStr">
        <is>
          <t>N/A</t>
        </is>
      </c>
    </row>
    <row r="309">
      <c r="A309" t="inlineStr">
        <is>
          <t>WI211221237</t>
        </is>
      </c>
      <c r="B309" t="inlineStr">
        <is>
          <t>DATA_VALIDATION</t>
        </is>
      </c>
      <c r="C309" t="inlineStr">
        <is>
          <t>201300020101</t>
        </is>
      </c>
      <c r="D309" t="inlineStr">
        <is>
          <t>Folder</t>
        </is>
      </c>
      <c r="E309" s="2">
        <f>HYPERLINK("capsilon://?command=openfolder&amp;siteaddress=FAM.docvelocity-na8.net&amp;folderid=FX6C7BDC5B-4BB7-7C1E-89E1-CAF3B22B620B","FX21124155")</f>
        <v>0.0</v>
      </c>
      <c r="F309" t="inlineStr">
        <is>
          <t/>
        </is>
      </c>
      <c r="G309" t="inlineStr">
        <is>
          <t/>
        </is>
      </c>
      <c r="H309" t="inlineStr">
        <is>
          <t>Mailitem</t>
        </is>
      </c>
      <c r="I309" t="inlineStr">
        <is>
          <t>MI2112222218</t>
        </is>
      </c>
      <c r="J309" t="n">
        <v>120.0</v>
      </c>
      <c r="K309" t="inlineStr">
        <is>
          <t>COMPLETED</t>
        </is>
      </c>
      <c r="L309" t="inlineStr">
        <is>
          <t>MARK_AS_COMPLETED</t>
        </is>
      </c>
      <c r="M309" t="inlineStr">
        <is>
          <t>Queue</t>
        </is>
      </c>
      <c r="N309" t="n">
        <v>2.0</v>
      </c>
      <c r="O309" s="1" t="n">
        <v>44537.50178240741</v>
      </c>
      <c r="P309" s="1" t="n">
        <v>44537.54858796296</v>
      </c>
      <c r="Q309" t="n">
        <v>1638.0</v>
      </c>
      <c r="R309" t="n">
        <v>2406.0</v>
      </c>
      <c r="S309" t="b">
        <v>0</v>
      </c>
      <c r="T309" t="inlineStr">
        <is>
          <t>N/A</t>
        </is>
      </c>
      <c r="U309" t="b">
        <v>1</v>
      </c>
      <c r="V309" t="inlineStr">
        <is>
          <t>Sanjay Kharade</t>
        </is>
      </c>
      <c r="W309" s="1" t="n">
        <v>44537.524560185186</v>
      </c>
      <c r="X309" t="n">
        <v>1742.0</v>
      </c>
      <c r="Y309" t="n">
        <v>125.0</v>
      </c>
      <c r="Z309" t="n">
        <v>0.0</v>
      </c>
      <c r="AA309" t="n">
        <v>125.0</v>
      </c>
      <c r="AB309" t="n">
        <v>0.0</v>
      </c>
      <c r="AC309" t="n">
        <v>100.0</v>
      </c>
      <c r="AD309" t="n">
        <v>-5.0</v>
      </c>
      <c r="AE309" t="n">
        <v>0.0</v>
      </c>
      <c r="AF309" t="n">
        <v>0.0</v>
      </c>
      <c r="AG309" t="n">
        <v>0.0</v>
      </c>
      <c r="AH309" t="inlineStr">
        <is>
          <t>Vikash Suryakanth Parmar</t>
        </is>
      </c>
      <c r="AI309" s="1" t="n">
        <v>44537.54858796296</v>
      </c>
      <c r="AJ309" t="n">
        <v>608.0</v>
      </c>
      <c r="AK309" t="n">
        <v>3.0</v>
      </c>
      <c r="AL309" t="n">
        <v>0.0</v>
      </c>
      <c r="AM309" t="n">
        <v>3.0</v>
      </c>
      <c r="AN309" t="n">
        <v>0.0</v>
      </c>
      <c r="AO309" t="n">
        <v>3.0</v>
      </c>
      <c r="AP309" t="n">
        <v>-8.0</v>
      </c>
      <c r="AQ309" t="n">
        <v>0.0</v>
      </c>
      <c r="AR309" t="n">
        <v>0.0</v>
      </c>
      <c r="AS309" t="n">
        <v>0.0</v>
      </c>
      <c r="AT309" t="inlineStr">
        <is>
          <t>N/A</t>
        </is>
      </c>
      <c r="AU309" t="inlineStr">
        <is>
          <t>N/A</t>
        </is>
      </c>
      <c r="AV309" t="inlineStr">
        <is>
          <t>N/A</t>
        </is>
      </c>
      <c r="AW309" t="inlineStr">
        <is>
          <t>N/A</t>
        </is>
      </c>
      <c r="AX309" t="inlineStr">
        <is>
          <t>N/A</t>
        </is>
      </c>
      <c r="AY309" t="inlineStr">
        <is>
          <t>N/A</t>
        </is>
      </c>
      <c r="AZ309" t="inlineStr">
        <is>
          <t>N/A</t>
        </is>
      </c>
      <c r="BA309" t="inlineStr">
        <is>
          <t>N/A</t>
        </is>
      </c>
      <c r="BB309" t="inlineStr">
        <is>
          <t>N/A</t>
        </is>
      </c>
      <c r="BC309" t="inlineStr">
        <is>
          <t>N/A</t>
        </is>
      </c>
      <c r="BD309" t="inlineStr">
        <is>
          <t>N/A</t>
        </is>
      </c>
      <c r="BE309" t="inlineStr">
        <is>
          <t>N/A</t>
        </is>
      </c>
    </row>
    <row r="310">
      <c r="A310" t="inlineStr">
        <is>
          <t>WI21122133</t>
        </is>
      </c>
      <c r="B310" t="inlineStr">
        <is>
          <t>DATA_VALIDATION</t>
        </is>
      </c>
      <c r="C310" t="inlineStr">
        <is>
          <t>201130012855</t>
        </is>
      </c>
      <c r="D310" t="inlineStr">
        <is>
          <t>Folder</t>
        </is>
      </c>
      <c r="E310" s="2">
        <f>HYPERLINK("capsilon://?command=openfolder&amp;siteaddress=FAM.docvelocity-na8.net&amp;folderid=FX77070EF4-0B88-ADAA-B59F-C9FDB77B075B","FX211114698")</f>
        <v>0.0</v>
      </c>
      <c r="F310" t="inlineStr">
        <is>
          <t/>
        </is>
      </c>
      <c r="G310" t="inlineStr">
        <is>
          <t/>
        </is>
      </c>
      <c r="H310" t="inlineStr">
        <is>
          <t>Mailitem</t>
        </is>
      </c>
      <c r="I310" t="inlineStr">
        <is>
          <t>MI211222939</t>
        </is>
      </c>
      <c r="J310" t="n">
        <v>104.0</v>
      </c>
      <c r="K310" t="inlineStr">
        <is>
          <t>COMPLETED</t>
        </is>
      </c>
      <c r="L310" t="inlineStr">
        <is>
          <t>MARK_AS_COMPLETED</t>
        </is>
      </c>
      <c r="M310" t="inlineStr">
        <is>
          <t>Queue</t>
        </is>
      </c>
      <c r="N310" t="n">
        <v>2.0</v>
      </c>
      <c r="O310" s="1" t="n">
        <v>44531.53341435185</v>
      </c>
      <c r="P310" s="1" t="n">
        <v>44531.59813657407</v>
      </c>
      <c r="Q310" t="n">
        <v>5091.0</v>
      </c>
      <c r="R310" t="n">
        <v>501.0</v>
      </c>
      <c r="S310" t="b">
        <v>0</v>
      </c>
      <c r="T310" t="inlineStr">
        <is>
          <t>N/A</t>
        </is>
      </c>
      <c r="U310" t="b">
        <v>0</v>
      </c>
      <c r="V310" t="inlineStr">
        <is>
          <t>Poonam Patil</t>
        </is>
      </c>
      <c r="W310" s="1" t="n">
        <v>44531.5474537037</v>
      </c>
      <c r="X310" t="n">
        <v>237.0</v>
      </c>
      <c r="Y310" t="n">
        <v>104.0</v>
      </c>
      <c r="Z310" t="n">
        <v>0.0</v>
      </c>
      <c r="AA310" t="n">
        <v>104.0</v>
      </c>
      <c r="AB310" t="n">
        <v>0.0</v>
      </c>
      <c r="AC310" t="n">
        <v>35.0</v>
      </c>
      <c r="AD310" t="n">
        <v>0.0</v>
      </c>
      <c r="AE310" t="n">
        <v>0.0</v>
      </c>
      <c r="AF310" t="n">
        <v>0.0</v>
      </c>
      <c r="AG310" t="n">
        <v>0.0</v>
      </c>
      <c r="AH310" t="inlineStr">
        <is>
          <t>Vikash Suryakanth Parmar</t>
        </is>
      </c>
      <c r="AI310" s="1" t="n">
        <v>44531.59813657407</v>
      </c>
      <c r="AJ310" t="n">
        <v>264.0</v>
      </c>
      <c r="AK310" t="n">
        <v>3.0</v>
      </c>
      <c r="AL310" t="n">
        <v>0.0</v>
      </c>
      <c r="AM310" t="n">
        <v>3.0</v>
      </c>
      <c r="AN310" t="n">
        <v>0.0</v>
      </c>
      <c r="AO310" t="n">
        <v>3.0</v>
      </c>
      <c r="AP310" t="n">
        <v>-3.0</v>
      </c>
      <c r="AQ310" t="n">
        <v>0.0</v>
      </c>
      <c r="AR310" t="n">
        <v>0.0</v>
      </c>
      <c r="AS310" t="n">
        <v>0.0</v>
      </c>
      <c r="AT310" t="inlineStr">
        <is>
          <t>N/A</t>
        </is>
      </c>
      <c r="AU310" t="inlineStr">
        <is>
          <t>N/A</t>
        </is>
      </c>
      <c r="AV310" t="inlineStr">
        <is>
          <t>N/A</t>
        </is>
      </c>
      <c r="AW310" t="inlineStr">
        <is>
          <t>N/A</t>
        </is>
      </c>
      <c r="AX310" t="inlineStr">
        <is>
          <t>N/A</t>
        </is>
      </c>
      <c r="AY310" t="inlineStr">
        <is>
          <t>N/A</t>
        </is>
      </c>
      <c r="AZ310" t="inlineStr">
        <is>
          <t>N/A</t>
        </is>
      </c>
      <c r="BA310" t="inlineStr">
        <is>
          <t>N/A</t>
        </is>
      </c>
      <c r="BB310" t="inlineStr">
        <is>
          <t>N/A</t>
        </is>
      </c>
      <c r="BC310" t="inlineStr">
        <is>
          <t>N/A</t>
        </is>
      </c>
      <c r="BD310" t="inlineStr">
        <is>
          <t>N/A</t>
        </is>
      </c>
      <c r="BE310" t="inlineStr">
        <is>
          <t>N/A</t>
        </is>
      </c>
    </row>
    <row r="311">
      <c r="A311" t="inlineStr">
        <is>
          <t>WI21122136</t>
        </is>
      </c>
      <c r="B311" t="inlineStr">
        <is>
          <t>DATA_VALIDATION</t>
        </is>
      </c>
      <c r="C311" t="inlineStr">
        <is>
          <t>201130012855</t>
        </is>
      </c>
      <c r="D311" t="inlineStr">
        <is>
          <t>Folder</t>
        </is>
      </c>
      <c r="E311" s="2">
        <f>HYPERLINK("capsilon://?command=openfolder&amp;siteaddress=FAM.docvelocity-na8.net&amp;folderid=FX77070EF4-0B88-ADAA-B59F-C9FDB77B075B","FX211114698")</f>
        <v>0.0</v>
      </c>
      <c r="F311" t="inlineStr">
        <is>
          <t/>
        </is>
      </c>
      <c r="G311" t="inlineStr">
        <is>
          <t/>
        </is>
      </c>
      <c r="H311" t="inlineStr">
        <is>
          <t>Mailitem</t>
        </is>
      </c>
      <c r="I311" t="inlineStr">
        <is>
          <t>MI211222969</t>
        </is>
      </c>
      <c r="J311" t="n">
        <v>28.0</v>
      </c>
      <c r="K311" t="inlineStr">
        <is>
          <t>COMPLETED</t>
        </is>
      </c>
      <c r="L311" t="inlineStr">
        <is>
          <t>MARK_AS_COMPLETED</t>
        </is>
      </c>
      <c r="M311" t="inlineStr">
        <is>
          <t>Queue</t>
        </is>
      </c>
      <c r="N311" t="n">
        <v>1.0</v>
      </c>
      <c r="O311" s="1" t="n">
        <v>44531.53394675926</v>
      </c>
      <c r="P311" s="1" t="n">
        <v>44531.61498842593</v>
      </c>
      <c r="Q311" t="n">
        <v>6781.0</v>
      </c>
      <c r="R311" t="n">
        <v>221.0</v>
      </c>
      <c r="S311" t="b">
        <v>0</v>
      </c>
      <c r="T311" t="inlineStr">
        <is>
          <t>N/A</t>
        </is>
      </c>
      <c r="U311" t="b">
        <v>0</v>
      </c>
      <c r="V311" t="inlineStr">
        <is>
          <t>Sumit Jarhad</t>
        </is>
      </c>
      <c r="W311" s="1" t="n">
        <v>44531.61498842593</v>
      </c>
      <c r="X311" t="n">
        <v>148.0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28.0</v>
      </c>
      <c r="AE311" t="n">
        <v>21.0</v>
      </c>
      <c r="AF311" t="n">
        <v>0.0</v>
      </c>
      <c r="AG311" t="n">
        <v>4.0</v>
      </c>
      <c r="AH311" t="inlineStr">
        <is>
          <t>N/A</t>
        </is>
      </c>
      <c r="AI311" t="inlineStr">
        <is>
          <t>N/A</t>
        </is>
      </c>
      <c r="AJ311" t="inlineStr">
        <is>
          <t>N/A</t>
        </is>
      </c>
      <c r="AK311" t="inlineStr">
        <is>
          <t>N/A</t>
        </is>
      </c>
      <c r="AL311" t="inlineStr">
        <is>
          <t>N/A</t>
        </is>
      </c>
      <c r="AM311" t="inlineStr">
        <is>
          <t>N/A</t>
        </is>
      </c>
      <c r="AN311" t="inlineStr">
        <is>
          <t>N/A</t>
        </is>
      </c>
      <c r="AO311" t="inlineStr">
        <is>
          <t>N/A</t>
        </is>
      </c>
      <c r="AP311" t="inlineStr">
        <is>
          <t>N/A</t>
        </is>
      </c>
      <c r="AQ311" t="inlineStr">
        <is>
          <t>N/A</t>
        </is>
      </c>
      <c r="AR311" t="inlineStr">
        <is>
          <t>N/A</t>
        </is>
      </c>
      <c r="AS311" t="inlineStr">
        <is>
          <t>N/A</t>
        </is>
      </c>
      <c r="AT311" t="inlineStr">
        <is>
          <t>N/A</t>
        </is>
      </c>
      <c r="AU311" t="inlineStr">
        <is>
          <t>N/A</t>
        </is>
      </c>
      <c r="AV311" t="inlineStr">
        <is>
          <t>N/A</t>
        </is>
      </c>
      <c r="AW311" t="inlineStr">
        <is>
          <t>N/A</t>
        </is>
      </c>
      <c r="AX311" t="inlineStr">
        <is>
          <t>N/A</t>
        </is>
      </c>
      <c r="AY311" t="inlineStr">
        <is>
          <t>N/A</t>
        </is>
      </c>
      <c r="AZ311" t="inlineStr">
        <is>
          <t>N/A</t>
        </is>
      </c>
      <c r="BA311" t="inlineStr">
        <is>
          <t>N/A</t>
        </is>
      </c>
      <c r="BB311" t="inlineStr">
        <is>
          <t>N/A</t>
        </is>
      </c>
      <c r="BC311" t="inlineStr">
        <is>
          <t>N/A</t>
        </is>
      </c>
      <c r="BD311" t="inlineStr">
        <is>
          <t>N/A</t>
        </is>
      </c>
      <c r="BE311" t="inlineStr">
        <is>
          <t>N/A</t>
        </is>
      </c>
    </row>
    <row r="312">
      <c r="A312" t="inlineStr">
        <is>
          <t>WI211221390</t>
        </is>
      </c>
      <c r="B312" t="inlineStr">
        <is>
          <t>DATA_VALIDATION</t>
        </is>
      </c>
      <c r="C312" t="inlineStr">
        <is>
          <t>201110012254</t>
        </is>
      </c>
      <c r="D312" t="inlineStr">
        <is>
          <t>Folder</t>
        </is>
      </c>
      <c r="E312" s="2">
        <f>HYPERLINK("capsilon://?command=openfolder&amp;siteaddress=FAM.docvelocity-na8.net&amp;folderid=FXA5A3C38D-5DCF-E5F9-926C-15D3ED16C92D","FX21125139")</f>
        <v>0.0</v>
      </c>
      <c r="F312" t="inlineStr">
        <is>
          <t/>
        </is>
      </c>
      <c r="G312" t="inlineStr">
        <is>
          <t/>
        </is>
      </c>
      <c r="H312" t="inlineStr">
        <is>
          <t>Mailitem</t>
        </is>
      </c>
      <c r="I312" t="inlineStr">
        <is>
          <t>MI2112227522</t>
        </is>
      </c>
      <c r="J312" t="n">
        <v>134.0</v>
      </c>
      <c r="K312" t="inlineStr">
        <is>
          <t>COMPLETED</t>
        </is>
      </c>
      <c r="L312" t="inlineStr">
        <is>
          <t>MARK_AS_COMPLETED</t>
        </is>
      </c>
      <c r="M312" t="inlineStr">
        <is>
          <t>Queue</t>
        </is>
      </c>
      <c r="N312" t="n">
        <v>1.0</v>
      </c>
      <c r="O312" s="1" t="n">
        <v>44537.51679398148</v>
      </c>
      <c r="P312" s="1" t="n">
        <v>44537.554143518515</v>
      </c>
      <c r="Q312" t="n">
        <v>2647.0</v>
      </c>
      <c r="R312" t="n">
        <v>580.0</v>
      </c>
      <c r="S312" t="b">
        <v>0</v>
      </c>
      <c r="T312" t="inlineStr">
        <is>
          <t>N/A</t>
        </is>
      </c>
      <c r="U312" t="b">
        <v>0</v>
      </c>
      <c r="V312" t="inlineStr">
        <is>
          <t>Sumit Jarhad</t>
        </is>
      </c>
      <c r="W312" s="1" t="n">
        <v>44537.554143518515</v>
      </c>
      <c r="X312" t="n">
        <v>580.0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134.0</v>
      </c>
      <c r="AE312" t="n">
        <v>110.0</v>
      </c>
      <c r="AF312" t="n">
        <v>0.0</v>
      </c>
      <c r="AG312" t="n">
        <v>6.0</v>
      </c>
      <c r="AH312" t="inlineStr">
        <is>
          <t>N/A</t>
        </is>
      </c>
      <c r="AI312" t="inlineStr">
        <is>
          <t>N/A</t>
        </is>
      </c>
      <c r="AJ312" t="inlineStr">
        <is>
          <t>N/A</t>
        </is>
      </c>
      <c r="AK312" t="inlineStr">
        <is>
          <t>N/A</t>
        </is>
      </c>
      <c r="AL312" t="inlineStr">
        <is>
          <t>N/A</t>
        </is>
      </c>
      <c r="AM312" t="inlineStr">
        <is>
          <t>N/A</t>
        </is>
      </c>
      <c r="AN312" t="inlineStr">
        <is>
          <t>N/A</t>
        </is>
      </c>
      <c r="AO312" t="inlineStr">
        <is>
          <t>N/A</t>
        </is>
      </c>
      <c r="AP312" t="inlineStr">
        <is>
          <t>N/A</t>
        </is>
      </c>
      <c r="AQ312" t="inlineStr">
        <is>
          <t>N/A</t>
        </is>
      </c>
      <c r="AR312" t="inlineStr">
        <is>
          <t>N/A</t>
        </is>
      </c>
      <c r="AS312" t="inlineStr">
        <is>
          <t>N/A</t>
        </is>
      </c>
      <c r="AT312" t="inlineStr">
        <is>
          <t>N/A</t>
        </is>
      </c>
      <c r="AU312" t="inlineStr">
        <is>
          <t>N/A</t>
        </is>
      </c>
      <c r="AV312" t="inlineStr">
        <is>
          <t>N/A</t>
        </is>
      </c>
      <c r="AW312" t="inlineStr">
        <is>
          <t>N/A</t>
        </is>
      </c>
      <c r="AX312" t="inlineStr">
        <is>
          <t>N/A</t>
        </is>
      </c>
      <c r="AY312" t="inlineStr">
        <is>
          <t>N/A</t>
        </is>
      </c>
      <c r="AZ312" t="inlineStr">
        <is>
          <t>N/A</t>
        </is>
      </c>
      <c r="BA312" t="inlineStr">
        <is>
          <t>N/A</t>
        </is>
      </c>
      <c r="BB312" t="inlineStr">
        <is>
          <t>N/A</t>
        </is>
      </c>
      <c r="BC312" t="inlineStr">
        <is>
          <t>N/A</t>
        </is>
      </c>
      <c r="BD312" t="inlineStr">
        <is>
          <t>N/A</t>
        </is>
      </c>
      <c r="BE312" t="inlineStr">
        <is>
          <t>N/A</t>
        </is>
      </c>
    </row>
    <row r="313">
      <c r="A313" t="inlineStr">
        <is>
          <t>WI21122141</t>
        </is>
      </c>
      <c r="B313" t="inlineStr">
        <is>
          <t>DATA_VALIDATION</t>
        </is>
      </c>
      <c r="C313" t="inlineStr">
        <is>
          <t>201330004005</t>
        </is>
      </c>
      <c r="D313" t="inlineStr">
        <is>
          <t>Folder</t>
        </is>
      </c>
      <c r="E313" s="2">
        <f>HYPERLINK("capsilon://?command=openfolder&amp;siteaddress=FAM.docvelocity-na8.net&amp;folderid=FXE1A5449C-9181-9733-2566-40064F2367AB","FX21125")</f>
        <v>0.0</v>
      </c>
      <c r="F313" t="inlineStr">
        <is>
          <t/>
        </is>
      </c>
      <c r="G313" t="inlineStr">
        <is>
          <t/>
        </is>
      </c>
      <c r="H313" t="inlineStr">
        <is>
          <t>Mailitem</t>
        </is>
      </c>
      <c r="I313" t="inlineStr">
        <is>
          <t>MI211223340</t>
        </is>
      </c>
      <c r="J313" t="n">
        <v>66.0</v>
      </c>
      <c r="K313" t="inlineStr">
        <is>
          <t>COMPLETED</t>
        </is>
      </c>
      <c r="L313" t="inlineStr">
        <is>
          <t>MARK_AS_COMPLETED</t>
        </is>
      </c>
      <c r="M313" t="inlineStr">
        <is>
          <t>Queue</t>
        </is>
      </c>
      <c r="N313" t="n">
        <v>2.0</v>
      </c>
      <c r="O313" s="1" t="n">
        <v>44531.54084490741</v>
      </c>
      <c r="P313" s="1" t="n">
        <v>44531.60041666667</v>
      </c>
      <c r="Q313" t="n">
        <v>4592.0</v>
      </c>
      <c r="R313" t="n">
        <v>555.0</v>
      </c>
      <c r="S313" t="b">
        <v>0</v>
      </c>
      <c r="T313" t="inlineStr">
        <is>
          <t>N/A</t>
        </is>
      </c>
      <c r="U313" t="b">
        <v>0</v>
      </c>
      <c r="V313" t="inlineStr">
        <is>
          <t>Poonam Patil</t>
        </is>
      </c>
      <c r="W313" s="1" t="n">
        <v>44531.543969907405</v>
      </c>
      <c r="X313" t="n">
        <v>162.0</v>
      </c>
      <c r="Y313" t="n">
        <v>64.0</v>
      </c>
      <c r="Z313" t="n">
        <v>0.0</v>
      </c>
      <c r="AA313" t="n">
        <v>64.0</v>
      </c>
      <c r="AB313" t="n">
        <v>0.0</v>
      </c>
      <c r="AC313" t="n">
        <v>16.0</v>
      </c>
      <c r="AD313" t="n">
        <v>2.0</v>
      </c>
      <c r="AE313" t="n">
        <v>0.0</v>
      </c>
      <c r="AF313" t="n">
        <v>0.0</v>
      </c>
      <c r="AG313" t="n">
        <v>0.0</v>
      </c>
      <c r="AH313" t="inlineStr">
        <is>
          <t>Smriti Gauchan</t>
        </is>
      </c>
      <c r="AI313" s="1" t="n">
        <v>44531.60041666667</v>
      </c>
      <c r="AJ313" t="n">
        <v>393.0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2.0</v>
      </c>
      <c r="AQ313" t="n">
        <v>0.0</v>
      </c>
      <c r="AR313" t="n">
        <v>0.0</v>
      </c>
      <c r="AS313" t="n">
        <v>0.0</v>
      </c>
      <c r="AT313" t="inlineStr">
        <is>
          <t>N/A</t>
        </is>
      </c>
      <c r="AU313" t="inlineStr">
        <is>
          <t>N/A</t>
        </is>
      </c>
      <c r="AV313" t="inlineStr">
        <is>
          <t>N/A</t>
        </is>
      </c>
      <c r="AW313" t="inlineStr">
        <is>
          <t>N/A</t>
        </is>
      </c>
      <c r="AX313" t="inlineStr">
        <is>
          <t>N/A</t>
        </is>
      </c>
      <c r="AY313" t="inlineStr">
        <is>
          <t>N/A</t>
        </is>
      </c>
      <c r="AZ313" t="inlineStr">
        <is>
          <t>N/A</t>
        </is>
      </c>
      <c r="BA313" t="inlineStr">
        <is>
          <t>N/A</t>
        </is>
      </c>
      <c r="BB313" t="inlineStr">
        <is>
          <t>N/A</t>
        </is>
      </c>
      <c r="BC313" t="inlineStr">
        <is>
          <t>N/A</t>
        </is>
      </c>
      <c r="BD313" t="inlineStr">
        <is>
          <t>N/A</t>
        </is>
      </c>
      <c r="BE313" t="inlineStr">
        <is>
          <t>N/A</t>
        </is>
      </c>
    </row>
    <row r="314">
      <c r="A314" t="inlineStr">
        <is>
          <t>WI211221422</t>
        </is>
      </c>
      <c r="B314" t="inlineStr">
        <is>
          <t>DATA_VALIDATION</t>
        </is>
      </c>
      <c r="C314" t="inlineStr">
        <is>
          <t>201300020047</t>
        </is>
      </c>
      <c r="D314" t="inlineStr">
        <is>
          <t>Folder</t>
        </is>
      </c>
      <c r="E314" s="2">
        <f>HYPERLINK("capsilon://?command=openfolder&amp;siteaddress=FAM.docvelocity-na8.net&amp;folderid=FX982E1966-7051-5EB2-3F00-B74E3CAB054D","FX21123437")</f>
        <v>0.0</v>
      </c>
      <c r="F314" t="inlineStr">
        <is>
          <t/>
        </is>
      </c>
      <c r="G314" t="inlineStr">
        <is>
          <t/>
        </is>
      </c>
      <c r="H314" t="inlineStr">
        <is>
          <t>Mailitem</t>
        </is>
      </c>
      <c r="I314" t="inlineStr">
        <is>
          <t>MI2112228022</t>
        </is>
      </c>
      <c r="J314" t="n">
        <v>159.0</v>
      </c>
      <c r="K314" t="inlineStr">
        <is>
          <t>COMPLETED</t>
        </is>
      </c>
      <c r="L314" t="inlineStr">
        <is>
          <t>MARK_AS_COMPLETED</t>
        </is>
      </c>
      <c r="M314" t="inlineStr">
        <is>
          <t>Queue</t>
        </is>
      </c>
      <c r="N314" t="n">
        <v>1.0</v>
      </c>
      <c r="O314" s="1" t="n">
        <v>44537.520578703705</v>
      </c>
      <c r="P314" s="1" t="n">
        <v>44537.56002314815</v>
      </c>
      <c r="Q314" t="n">
        <v>2939.0</v>
      </c>
      <c r="R314" t="n">
        <v>469.0</v>
      </c>
      <c r="S314" t="b">
        <v>0</v>
      </c>
      <c r="T314" t="inlineStr">
        <is>
          <t>N/A</t>
        </is>
      </c>
      <c r="U314" t="b">
        <v>0</v>
      </c>
      <c r="V314" t="inlineStr">
        <is>
          <t>Sumit Jarhad</t>
        </is>
      </c>
      <c r="W314" s="1" t="n">
        <v>44537.56002314815</v>
      </c>
      <c r="X314" t="n">
        <v>469.0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159.0</v>
      </c>
      <c r="AE314" t="n">
        <v>135.0</v>
      </c>
      <c r="AF314" t="n">
        <v>0.0</v>
      </c>
      <c r="AG314" t="n">
        <v>7.0</v>
      </c>
      <c r="AH314" t="inlineStr">
        <is>
          <t>N/A</t>
        </is>
      </c>
      <c r="AI314" t="inlineStr">
        <is>
          <t>N/A</t>
        </is>
      </c>
      <c r="AJ314" t="inlineStr">
        <is>
          <t>N/A</t>
        </is>
      </c>
      <c r="AK314" t="inlineStr">
        <is>
          <t>N/A</t>
        </is>
      </c>
      <c r="AL314" t="inlineStr">
        <is>
          <t>N/A</t>
        </is>
      </c>
      <c r="AM314" t="inlineStr">
        <is>
          <t>N/A</t>
        </is>
      </c>
      <c r="AN314" t="inlineStr">
        <is>
          <t>N/A</t>
        </is>
      </c>
      <c r="AO314" t="inlineStr">
        <is>
          <t>N/A</t>
        </is>
      </c>
      <c r="AP314" t="inlineStr">
        <is>
          <t>N/A</t>
        </is>
      </c>
      <c r="AQ314" t="inlineStr">
        <is>
          <t>N/A</t>
        </is>
      </c>
      <c r="AR314" t="inlineStr">
        <is>
          <t>N/A</t>
        </is>
      </c>
      <c r="AS314" t="inlineStr">
        <is>
          <t>N/A</t>
        </is>
      </c>
      <c r="AT314" t="inlineStr">
        <is>
          <t>N/A</t>
        </is>
      </c>
      <c r="AU314" t="inlineStr">
        <is>
          <t>N/A</t>
        </is>
      </c>
      <c r="AV314" t="inlineStr">
        <is>
          <t>N/A</t>
        </is>
      </c>
      <c r="AW314" t="inlineStr">
        <is>
          <t>N/A</t>
        </is>
      </c>
      <c r="AX314" t="inlineStr">
        <is>
          <t>N/A</t>
        </is>
      </c>
      <c r="AY314" t="inlineStr">
        <is>
          <t>N/A</t>
        </is>
      </c>
      <c r="AZ314" t="inlineStr">
        <is>
          <t>N/A</t>
        </is>
      </c>
      <c r="BA314" t="inlineStr">
        <is>
          <t>N/A</t>
        </is>
      </c>
      <c r="BB314" t="inlineStr">
        <is>
          <t>N/A</t>
        </is>
      </c>
      <c r="BC314" t="inlineStr">
        <is>
          <t>N/A</t>
        </is>
      </c>
      <c r="BD314" t="inlineStr">
        <is>
          <t>N/A</t>
        </is>
      </c>
      <c r="BE314" t="inlineStr">
        <is>
          <t>N/A</t>
        </is>
      </c>
    </row>
    <row r="315">
      <c r="A315" t="inlineStr">
        <is>
          <t>WI21122143</t>
        </is>
      </c>
      <c r="B315" t="inlineStr">
        <is>
          <t>DATA_VALIDATION</t>
        </is>
      </c>
      <c r="C315" t="inlineStr">
        <is>
          <t>201330004005</t>
        </is>
      </c>
      <c r="D315" t="inlineStr">
        <is>
          <t>Folder</t>
        </is>
      </c>
      <c r="E315" s="2">
        <f>HYPERLINK("capsilon://?command=openfolder&amp;siteaddress=FAM.docvelocity-na8.net&amp;folderid=FXE1A5449C-9181-9733-2566-40064F2367AB","FX21125")</f>
        <v>0.0</v>
      </c>
      <c r="F315" t="inlineStr">
        <is>
          <t/>
        </is>
      </c>
      <c r="G315" t="inlineStr">
        <is>
          <t/>
        </is>
      </c>
      <c r="H315" t="inlineStr">
        <is>
          <t>Mailitem</t>
        </is>
      </c>
      <c r="I315" t="inlineStr">
        <is>
          <t>MI211223271</t>
        </is>
      </c>
      <c r="J315" t="n">
        <v>41.0</v>
      </c>
      <c r="K315" t="inlineStr">
        <is>
          <t>COMPLETED</t>
        </is>
      </c>
      <c r="L315" t="inlineStr">
        <is>
          <t>MARK_AS_COMPLETED</t>
        </is>
      </c>
      <c r="M315" t="inlineStr">
        <is>
          <t>Queue</t>
        </is>
      </c>
      <c r="N315" t="n">
        <v>2.0</v>
      </c>
      <c r="O315" s="1" t="n">
        <v>44531.54184027778</v>
      </c>
      <c r="P315" s="1" t="n">
        <v>44531.60003472222</v>
      </c>
      <c r="Q315" t="n">
        <v>4738.0</v>
      </c>
      <c r="R315" t="n">
        <v>290.0</v>
      </c>
      <c r="S315" t="b">
        <v>0</v>
      </c>
      <c r="T315" t="inlineStr">
        <is>
          <t>N/A</t>
        </is>
      </c>
      <c r="U315" t="b">
        <v>0</v>
      </c>
      <c r="V315" t="inlineStr">
        <is>
          <t>Poonam Patil</t>
        </is>
      </c>
      <c r="W315" s="1" t="n">
        <v>44531.54893518519</v>
      </c>
      <c r="X315" t="n">
        <v>127.0</v>
      </c>
      <c r="Y315" t="n">
        <v>36.0</v>
      </c>
      <c r="Z315" t="n">
        <v>0.0</v>
      </c>
      <c r="AA315" t="n">
        <v>36.0</v>
      </c>
      <c r="AB315" t="n">
        <v>0.0</v>
      </c>
      <c r="AC315" t="n">
        <v>10.0</v>
      </c>
      <c r="AD315" t="n">
        <v>5.0</v>
      </c>
      <c r="AE315" t="n">
        <v>0.0</v>
      </c>
      <c r="AF315" t="n">
        <v>0.0</v>
      </c>
      <c r="AG315" t="n">
        <v>0.0</v>
      </c>
      <c r="AH315" t="inlineStr">
        <is>
          <t>Vikash Suryakanth Parmar</t>
        </is>
      </c>
      <c r="AI315" s="1" t="n">
        <v>44531.60003472222</v>
      </c>
      <c r="AJ315" t="n">
        <v>163.0</v>
      </c>
      <c r="AK315" t="n">
        <v>2.0</v>
      </c>
      <c r="AL315" t="n">
        <v>0.0</v>
      </c>
      <c r="AM315" t="n">
        <v>2.0</v>
      </c>
      <c r="AN315" t="n">
        <v>0.0</v>
      </c>
      <c r="AO315" t="n">
        <v>2.0</v>
      </c>
      <c r="AP315" t="n">
        <v>3.0</v>
      </c>
      <c r="AQ315" t="n">
        <v>0.0</v>
      </c>
      <c r="AR315" t="n">
        <v>0.0</v>
      </c>
      <c r="AS315" t="n">
        <v>0.0</v>
      </c>
      <c r="AT315" t="inlineStr">
        <is>
          <t>N/A</t>
        </is>
      </c>
      <c r="AU315" t="inlineStr">
        <is>
          <t>N/A</t>
        </is>
      </c>
      <c r="AV315" t="inlineStr">
        <is>
          <t>N/A</t>
        </is>
      </c>
      <c r="AW315" t="inlineStr">
        <is>
          <t>N/A</t>
        </is>
      </c>
      <c r="AX315" t="inlineStr">
        <is>
          <t>N/A</t>
        </is>
      </c>
      <c r="AY315" t="inlineStr">
        <is>
          <t>N/A</t>
        </is>
      </c>
      <c r="AZ315" t="inlineStr">
        <is>
          <t>N/A</t>
        </is>
      </c>
      <c r="BA315" t="inlineStr">
        <is>
          <t>N/A</t>
        </is>
      </c>
      <c r="BB315" t="inlineStr">
        <is>
          <t>N/A</t>
        </is>
      </c>
      <c r="BC315" t="inlineStr">
        <is>
          <t>N/A</t>
        </is>
      </c>
      <c r="BD315" t="inlineStr">
        <is>
          <t>N/A</t>
        </is>
      </c>
      <c r="BE315" t="inlineStr">
        <is>
          <t>N/A</t>
        </is>
      </c>
    </row>
    <row r="316">
      <c r="A316" t="inlineStr">
        <is>
          <t>WI21122144</t>
        </is>
      </c>
      <c r="B316" t="inlineStr">
        <is>
          <t>DATA_VALIDATION</t>
        </is>
      </c>
      <c r="C316" t="inlineStr">
        <is>
          <t>201330004005</t>
        </is>
      </c>
      <c r="D316" t="inlineStr">
        <is>
          <t>Folder</t>
        </is>
      </c>
      <c r="E316" s="2">
        <f>HYPERLINK("capsilon://?command=openfolder&amp;siteaddress=FAM.docvelocity-na8.net&amp;folderid=FXE1A5449C-9181-9733-2566-40064F2367AB","FX21125")</f>
        <v>0.0</v>
      </c>
      <c r="F316" t="inlineStr">
        <is>
          <t/>
        </is>
      </c>
      <c r="G316" t="inlineStr">
        <is>
          <t/>
        </is>
      </c>
      <c r="H316" t="inlineStr">
        <is>
          <t>Mailitem</t>
        </is>
      </c>
      <c r="I316" t="inlineStr">
        <is>
          <t>MI211223409</t>
        </is>
      </c>
      <c r="J316" t="n">
        <v>28.0</v>
      </c>
      <c r="K316" t="inlineStr">
        <is>
          <t>COMPLETED</t>
        </is>
      </c>
      <c r="L316" t="inlineStr">
        <is>
          <t>MARK_AS_COMPLETED</t>
        </is>
      </c>
      <c r="M316" t="inlineStr">
        <is>
          <t>Queue</t>
        </is>
      </c>
      <c r="N316" t="n">
        <v>2.0</v>
      </c>
      <c r="O316" s="1" t="n">
        <v>44531.54184027778</v>
      </c>
      <c r="P316" s="1" t="n">
        <v>44531.601851851854</v>
      </c>
      <c r="Q316" t="n">
        <v>4954.0</v>
      </c>
      <c r="R316" t="n">
        <v>231.0</v>
      </c>
      <c r="S316" t="b">
        <v>0</v>
      </c>
      <c r="T316" t="inlineStr">
        <is>
          <t>N/A</t>
        </is>
      </c>
      <c r="U316" t="b">
        <v>0</v>
      </c>
      <c r="V316" t="inlineStr">
        <is>
          <t>Poonam Patil</t>
        </is>
      </c>
      <c r="W316" s="1" t="n">
        <v>44531.54980324074</v>
      </c>
      <c r="X316" t="n">
        <v>75.0</v>
      </c>
      <c r="Y316" t="n">
        <v>21.0</v>
      </c>
      <c r="Z316" t="n">
        <v>0.0</v>
      </c>
      <c r="AA316" t="n">
        <v>21.0</v>
      </c>
      <c r="AB316" t="n">
        <v>0.0</v>
      </c>
      <c r="AC316" t="n">
        <v>2.0</v>
      </c>
      <c r="AD316" t="n">
        <v>7.0</v>
      </c>
      <c r="AE316" t="n">
        <v>0.0</v>
      </c>
      <c r="AF316" t="n">
        <v>0.0</v>
      </c>
      <c r="AG316" t="n">
        <v>0.0</v>
      </c>
      <c r="AH316" t="inlineStr">
        <is>
          <t>Vikash Suryakanth Parmar</t>
        </is>
      </c>
      <c r="AI316" s="1" t="n">
        <v>44531.601851851854</v>
      </c>
      <c r="AJ316" t="n">
        <v>156.0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7.0</v>
      </c>
      <c r="AQ316" t="n">
        <v>0.0</v>
      </c>
      <c r="AR316" t="n">
        <v>0.0</v>
      </c>
      <c r="AS316" t="n">
        <v>0.0</v>
      </c>
      <c r="AT316" t="inlineStr">
        <is>
          <t>N/A</t>
        </is>
      </c>
      <c r="AU316" t="inlineStr">
        <is>
          <t>N/A</t>
        </is>
      </c>
      <c r="AV316" t="inlineStr">
        <is>
          <t>N/A</t>
        </is>
      </c>
      <c r="AW316" t="inlineStr">
        <is>
          <t>N/A</t>
        </is>
      </c>
      <c r="AX316" t="inlineStr">
        <is>
          <t>N/A</t>
        </is>
      </c>
      <c r="AY316" t="inlineStr">
        <is>
          <t>N/A</t>
        </is>
      </c>
      <c r="AZ316" t="inlineStr">
        <is>
          <t>N/A</t>
        </is>
      </c>
      <c r="BA316" t="inlineStr">
        <is>
          <t>N/A</t>
        </is>
      </c>
      <c r="BB316" t="inlineStr">
        <is>
          <t>N/A</t>
        </is>
      </c>
      <c r="BC316" t="inlineStr">
        <is>
          <t>N/A</t>
        </is>
      </c>
      <c r="BD316" t="inlineStr">
        <is>
          <t>N/A</t>
        </is>
      </c>
      <c r="BE316" t="inlineStr">
        <is>
          <t>N/A</t>
        </is>
      </c>
    </row>
    <row r="317">
      <c r="A317" t="inlineStr">
        <is>
          <t>WI21122146</t>
        </is>
      </c>
      <c r="B317" t="inlineStr">
        <is>
          <t>DATA_VALIDATION</t>
        </is>
      </c>
      <c r="C317" t="inlineStr">
        <is>
          <t>201330004005</t>
        </is>
      </c>
      <c r="D317" t="inlineStr">
        <is>
          <t>Folder</t>
        </is>
      </c>
      <c r="E317" s="2">
        <f>HYPERLINK("capsilon://?command=openfolder&amp;siteaddress=FAM.docvelocity-na8.net&amp;folderid=FXE1A5449C-9181-9733-2566-40064F2367AB","FX21125")</f>
        <v>0.0</v>
      </c>
      <c r="F317" t="inlineStr">
        <is>
          <t/>
        </is>
      </c>
      <c r="G317" t="inlineStr">
        <is>
          <t/>
        </is>
      </c>
      <c r="H317" t="inlineStr">
        <is>
          <t>Mailitem</t>
        </is>
      </c>
      <c r="I317" t="inlineStr">
        <is>
          <t>MI211223444</t>
        </is>
      </c>
      <c r="J317" t="n">
        <v>28.0</v>
      </c>
      <c r="K317" t="inlineStr">
        <is>
          <t>COMPLETED</t>
        </is>
      </c>
      <c r="L317" t="inlineStr">
        <is>
          <t>MARK_AS_COMPLETED</t>
        </is>
      </c>
      <c r="M317" t="inlineStr">
        <is>
          <t>Queue</t>
        </is>
      </c>
      <c r="N317" t="n">
        <v>2.0</v>
      </c>
      <c r="O317" s="1" t="n">
        <v>44531.541875</v>
      </c>
      <c r="P317" s="1" t="n">
        <v>44531.603171296294</v>
      </c>
      <c r="Q317" t="n">
        <v>5013.0</v>
      </c>
      <c r="R317" t="n">
        <v>283.0</v>
      </c>
      <c r="S317" t="b">
        <v>0</v>
      </c>
      <c r="T317" t="inlineStr">
        <is>
          <t>N/A</t>
        </is>
      </c>
      <c r="U317" t="b">
        <v>0</v>
      </c>
      <c r="V317" t="inlineStr">
        <is>
          <t>Poonam Patil</t>
        </is>
      </c>
      <c r="W317" s="1" t="n">
        <v>44531.55101851852</v>
      </c>
      <c r="X317" t="n">
        <v>104.0</v>
      </c>
      <c r="Y317" t="n">
        <v>21.0</v>
      </c>
      <c r="Z317" t="n">
        <v>0.0</v>
      </c>
      <c r="AA317" t="n">
        <v>21.0</v>
      </c>
      <c r="AB317" t="n">
        <v>0.0</v>
      </c>
      <c r="AC317" t="n">
        <v>4.0</v>
      </c>
      <c r="AD317" t="n">
        <v>7.0</v>
      </c>
      <c r="AE317" t="n">
        <v>0.0</v>
      </c>
      <c r="AF317" t="n">
        <v>0.0</v>
      </c>
      <c r="AG317" t="n">
        <v>0.0</v>
      </c>
      <c r="AH317" t="inlineStr">
        <is>
          <t>Vikash Suryakanth Parmar</t>
        </is>
      </c>
      <c r="AI317" s="1" t="n">
        <v>44531.603171296294</v>
      </c>
      <c r="AJ317" t="n">
        <v>113.0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7.0</v>
      </c>
      <c r="AQ317" t="n">
        <v>0.0</v>
      </c>
      <c r="AR317" t="n">
        <v>0.0</v>
      </c>
      <c r="AS317" t="n">
        <v>0.0</v>
      </c>
      <c r="AT317" t="inlineStr">
        <is>
          <t>N/A</t>
        </is>
      </c>
      <c r="AU317" t="inlineStr">
        <is>
          <t>N/A</t>
        </is>
      </c>
      <c r="AV317" t="inlineStr">
        <is>
          <t>N/A</t>
        </is>
      </c>
      <c r="AW317" t="inlineStr">
        <is>
          <t>N/A</t>
        </is>
      </c>
      <c r="AX317" t="inlineStr">
        <is>
          <t>N/A</t>
        </is>
      </c>
      <c r="AY317" t="inlineStr">
        <is>
          <t>N/A</t>
        </is>
      </c>
      <c r="AZ317" t="inlineStr">
        <is>
          <t>N/A</t>
        </is>
      </c>
      <c r="BA317" t="inlineStr">
        <is>
          <t>N/A</t>
        </is>
      </c>
      <c r="BB317" t="inlineStr">
        <is>
          <t>N/A</t>
        </is>
      </c>
      <c r="BC317" t="inlineStr">
        <is>
          <t>N/A</t>
        </is>
      </c>
      <c r="BD317" t="inlineStr">
        <is>
          <t>N/A</t>
        </is>
      </c>
      <c r="BE317" t="inlineStr">
        <is>
          <t>N/A</t>
        </is>
      </c>
    </row>
    <row r="318">
      <c r="A318" t="inlineStr">
        <is>
          <t>WI211221479</t>
        </is>
      </c>
      <c r="B318" t="inlineStr">
        <is>
          <t>DATA_VALIDATION</t>
        </is>
      </c>
      <c r="C318" t="inlineStr">
        <is>
          <t>201340000471</t>
        </is>
      </c>
      <c r="D318" t="inlineStr">
        <is>
          <t>Folder</t>
        </is>
      </c>
      <c r="E318" s="2">
        <f>HYPERLINK("capsilon://?command=openfolder&amp;siteaddress=FAM.docvelocity-na8.net&amp;folderid=FX332B642A-484C-BBE2-E790-449BA9859357","FX21124608")</f>
        <v>0.0</v>
      </c>
      <c r="F318" t="inlineStr">
        <is>
          <t/>
        </is>
      </c>
      <c r="G318" t="inlineStr">
        <is>
          <t/>
        </is>
      </c>
      <c r="H318" t="inlineStr">
        <is>
          <t>Mailitem</t>
        </is>
      </c>
      <c r="I318" t="inlineStr">
        <is>
          <t>MI2112228313</t>
        </is>
      </c>
      <c r="J318" t="n">
        <v>252.0</v>
      </c>
      <c r="K318" t="inlineStr">
        <is>
          <t>COMPLETED</t>
        </is>
      </c>
      <c r="L318" t="inlineStr">
        <is>
          <t>MARK_AS_COMPLETED</t>
        </is>
      </c>
      <c r="M318" t="inlineStr">
        <is>
          <t>Queue</t>
        </is>
      </c>
      <c r="N318" t="n">
        <v>1.0</v>
      </c>
      <c r="O318" s="1" t="n">
        <v>44537.52527777778</v>
      </c>
      <c r="P318" s="1" t="n">
        <v>44537.639074074075</v>
      </c>
      <c r="Q318" t="n">
        <v>8817.0</v>
      </c>
      <c r="R318" t="n">
        <v>1015.0</v>
      </c>
      <c r="S318" t="b">
        <v>0</v>
      </c>
      <c r="T318" t="inlineStr">
        <is>
          <t>N/A</t>
        </is>
      </c>
      <c r="U318" t="b">
        <v>0</v>
      </c>
      <c r="V318" t="inlineStr">
        <is>
          <t>Sumit Jarhad</t>
        </is>
      </c>
      <c r="W318" s="1" t="n">
        <v>44537.639074074075</v>
      </c>
      <c r="X318" t="n">
        <v>1015.0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252.0</v>
      </c>
      <c r="AE318" t="n">
        <v>228.0</v>
      </c>
      <c r="AF318" t="n">
        <v>0.0</v>
      </c>
      <c r="AG318" t="n">
        <v>14.0</v>
      </c>
      <c r="AH318" t="inlineStr">
        <is>
          <t>N/A</t>
        </is>
      </c>
      <c r="AI318" t="inlineStr">
        <is>
          <t>N/A</t>
        </is>
      </c>
      <c r="AJ318" t="inlineStr">
        <is>
          <t>N/A</t>
        </is>
      </c>
      <c r="AK318" t="inlineStr">
        <is>
          <t>N/A</t>
        </is>
      </c>
      <c r="AL318" t="inlineStr">
        <is>
          <t>N/A</t>
        </is>
      </c>
      <c r="AM318" t="inlineStr">
        <is>
          <t>N/A</t>
        </is>
      </c>
      <c r="AN318" t="inlineStr">
        <is>
          <t>N/A</t>
        </is>
      </c>
      <c r="AO318" t="inlineStr">
        <is>
          <t>N/A</t>
        </is>
      </c>
      <c r="AP318" t="inlineStr">
        <is>
          <t>N/A</t>
        </is>
      </c>
      <c r="AQ318" t="inlineStr">
        <is>
          <t>N/A</t>
        </is>
      </c>
      <c r="AR318" t="inlineStr">
        <is>
          <t>N/A</t>
        </is>
      </c>
      <c r="AS318" t="inlineStr">
        <is>
          <t>N/A</t>
        </is>
      </c>
      <c r="AT318" t="inlineStr">
        <is>
          <t>N/A</t>
        </is>
      </c>
      <c r="AU318" t="inlineStr">
        <is>
          <t>N/A</t>
        </is>
      </c>
      <c r="AV318" t="inlineStr">
        <is>
          <t>N/A</t>
        </is>
      </c>
      <c r="AW318" t="inlineStr">
        <is>
          <t>N/A</t>
        </is>
      </c>
      <c r="AX318" t="inlineStr">
        <is>
          <t>N/A</t>
        </is>
      </c>
      <c r="AY318" t="inlineStr">
        <is>
          <t>N/A</t>
        </is>
      </c>
      <c r="AZ318" t="inlineStr">
        <is>
          <t>N/A</t>
        </is>
      </c>
      <c r="BA318" t="inlineStr">
        <is>
          <t>N/A</t>
        </is>
      </c>
      <c r="BB318" t="inlineStr">
        <is>
          <t>N/A</t>
        </is>
      </c>
      <c r="BC318" t="inlineStr">
        <is>
          <t>N/A</t>
        </is>
      </c>
      <c r="BD318" t="inlineStr">
        <is>
          <t>N/A</t>
        </is>
      </c>
      <c r="BE318" t="inlineStr">
        <is>
          <t>N/A</t>
        </is>
      </c>
    </row>
    <row r="319">
      <c r="A319" t="inlineStr">
        <is>
          <t>WI211221485</t>
        </is>
      </c>
      <c r="B319" t="inlineStr">
        <is>
          <t>DATA_VALIDATION</t>
        </is>
      </c>
      <c r="C319" t="inlineStr">
        <is>
          <t>201110012237</t>
        </is>
      </c>
      <c r="D319" t="inlineStr">
        <is>
          <t>Folder</t>
        </is>
      </c>
      <c r="E319" s="2">
        <f>HYPERLINK("capsilon://?command=openfolder&amp;siteaddress=FAM.docvelocity-na8.net&amp;folderid=FX64EF708F-3AAB-FDED-C69D-2E4E5B6BC4C4","FX2112832")</f>
        <v>0.0</v>
      </c>
      <c r="F319" t="inlineStr">
        <is>
          <t/>
        </is>
      </c>
      <c r="G319" t="inlineStr">
        <is>
          <t/>
        </is>
      </c>
      <c r="H319" t="inlineStr">
        <is>
          <t>Mailitem</t>
        </is>
      </c>
      <c r="I319" t="inlineStr">
        <is>
          <t>MI2112228416</t>
        </is>
      </c>
      <c r="J319" t="n">
        <v>38.0</v>
      </c>
      <c r="K319" t="inlineStr">
        <is>
          <t>COMPLETED</t>
        </is>
      </c>
      <c r="L319" t="inlineStr">
        <is>
          <t>MARK_AS_COMPLETED</t>
        </is>
      </c>
      <c r="M319" t="inlineStr">
        <is>
          <t>Queue</t>
        </is>
      </c>
      <c r="N319" t="n">
        <v>2.0</v>
      </c>
      <c r="O319" s="1" t="n">
        <v>44537.525729166664</v>
      </c>
      <c r="P319" s="1" t="n">
        <v>44537.65346064815</v>
      </c>
      <c r="Q319" t="n">
        <v>10431.0</v>
      </c>
      <c r="R319" t="n">
        <v>605.0</v>
      </c>
      <c r="S319" t="b">
        <v>0</v>
      </c>
      <c r="T319" t="inlineStr">
        <is>
          <t>N/A</t>
        </is>
      </c>
      <c r="U319" t="b">
        <v>0</v>
      </c>
      <c r="V319" t="inlineStr">
        <is>
          <t>Sumit Jarhad</t>
        </is>
      </c>
      <c r="W319" s="1" t="n">
        <v>44537.642592592594</v>
      </c>
      <c r="X319" t="n">
        <v>303.0</v>
      </c>
      <c r="Y319" t="n">
        <v>37.0</v>
      </c>
      <c r="Z319" t="n">
        <v>0.0</v>
      </c>
      <c r="AA319" t="n">
        <v>37.0</v>
      </c>
      <c r="AB319" t="n">
        <v>0.0</v>
      </c>
      <c r="AC319" t="n">
        <v>14.0</v>
      </c>
      <c r="AD319" t="n">
        <v>1.0</v>
      </c>
      <c r="AE319" t="n">
        <v>0.0</v>
      </c>
      <c r="AF319" t="n">
        <v>0.0</v>
      </c>
      <c r="AG319" t="n">
        <v>0.0</v>
      </c>
      <c r="AH319" t="inlineStr">
        <is>
          <t>Dashrath Soren</t>
        </is>
      </c>
      <c r="AI319" s="1" t="n">
        <v>44537.65346064815</v>
      </c>
      <c r="AJ319" t="n">
        <v>283.0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1.0</v>
      </c>
      <c r="AQ319" t="n">
        <v>0.0</v>
      </c>
      <c r="AR319" t="n">
        <v>0.0</v>
      </c>
      <c r="AS319" t="n">
        <v>0.0</v>
      </c>
      <c r="AT319" t="inlineStr">
        <is>
          <t>N/A</t>
        </is>
      </c>
      <c r="AU319" t="inlineStr">
        <is>
          <t>N/A</t>
        </is>
      </c>
      <c r="AV319" t="inlineStr">
        <is>
          <t>N/A</t>
        </is>
      </c>
      <c r="AW319" t="inlineStr">
        <is>
          <t>N/A</t>
        </is>
      </c>
      <c r="AX319" t="inlineStr">
        <is>
          <t>N/A</t>
        </is>
      </c>
      <c r="AY319" t="inlineStr">
        <is>
          <t>N/A</t>
        </is>
      </c>
      <c r="AZ319" t="inlineStr">
        <is>
          <t>N/A</t>
        </is>
      </c>
      <c r="BA319" t="inlineStr">
        <is>
          <t>N/A</t>
        </is>
      </c>
      <c r="BB319" t="inlineStr">
        <is>
          <t>N/A</t>
        </is>
      </c>
      <c r="BC319" t="inlineStr">
        <is>
          <t>N/A</t>
        </is>
      </c>
      <c r="BD319" t="inlineStr">
        <is>
          <t>N/A</t>
        </is>
      </c>
      <c r="BE319" t="inlineStr">
        <is>
          <t>N/A</t>
        </is>
      </c>
    </row>
    <row r="320">
      <c r="A320" t="inlineStr">
        <is>
          <t>WI21122151</t>
        </is>
      </c>
      <c r="B320" t="inlineStr">
        <is>
          <t>DATA_VALIDATION</t>
        </is>
      </c>
      <c r="C320" t="inlineStr">
        <is>
          <t>201330004005</t>
        </is>
      </c>
      <c r="D320" t="inlineStr">
        <is>
          <t>Folder</t>
        </is>
      </c>
      <c r="E320" s="2">
        <f>HYPERLINK("capsilon://?command=openfolder&amp;siteaddress=FAM.docvelocity-na8.net&amp;folderid=FXE1A5449C-9181-9733-2566-40064F2367AB","FX21125")</f>
        <v>0.0</v>
      </c>
      <c r="F320" t="inlineStr">
        <is>
          <t/>
        </is>
      </c>
      <c r="G320" t="inlineStr">
        <is>
          <t/>
        </is>
      </c>
      <c r="H320" t="inlineStr">
        <is>
          <t>Mailitem</t>
        </is>
      </c>
      <c r="I320" t="inlineStr">
        <is>
          <t>MI211223429</t>
        </is>
      </c>
      <c r="J320" t="n">
        <v>28.0</v>
      </c>
      <c r="K320" t="inlineStr">
        <is>
          <t>COMPLETED</t>
        </is>
      </c>
      <c r="L320" t="inlineStr">
        <is>
          <t>MARK_AS_COMPLETED</t>
        </is>
      </c>
      <c r="M320" t="inlineStr">
        <is>
          <t>Queue</t>
        </is>
      </c>
      <c r="N320" t="n">
        <v>2.0</v>
      </c>
      <c r="O320" s="1" t="n">
        <v>44531.542129629626</v>
      </c>
      <c r="P320" s="1" t="n">
        <v>44531.60594907407</v>
      </c>
      <c r="Q320" t="n">
        <v>5206.0</v>
      </c>
      <c r="R320" t="n">
        <v>308.0</v>
      </c>
      <c r="S320" t="b">
        <v>0</v>
      </c>
      <c r="T320" t="inlineStr">
        <is>
          <t>N/A</t>
        </is>
      </c>
      <c r="U320" t="b">
        <v>0</v>
      </c>
      <c r="V320" t="inlineStr">
        <is>
          <t>Poonam Patil</t>
        </is>
      </c>
      <c r="W320" s="1" t="n">
        <v>44531.551840277774</v>
      </c>
      <c r="X320" t="n">
        <v>69.0</v>
      </c>
      <c r="Y320" t="n">
        <v>21.0</v>
      </c>
      <c r="Z320" t="n">
        <v>0.0</v>
      </c>
      <c r="AA320" t="n">
        <v>21.0</v>
      </c>
      <c r="AB320" t="n">
        <v>0.0</v>
      </c>
      <c r="AC320" t="n">
        <v>0.0</v>
      </c>
      <c r="AD320" t="n">
        <v>7.0</v>
      </c>
      <c r="AE320" t="n">
        <v>0.0</v>
      </c>
      <c r="AF320" t="n">
        <v>0.0</v>
      </c>
      <c r="AG320" t="n">
        <v>0.0</v>
      </c>
      <c r="AH320" t="inlineStr">
        <is>
          <t>Vikash Suryakanth Parmar</t>
        </is>
      </c>
      <c r="AI320" s="1" t="n">
        <v>44531.60594907407</v>
      </c>
      <c r="AJ320" t="n">
        <v>239.0</v>
      </c>
      <c r="AK320" t="n">
        <v>2.0</v>
      </c>
      <c r="AL320" t="n">
        <v>0.0</v>
      </c>
      <c r="AM320" t="n">
        <v>2.0</v>
      </c>
      <c r="AN320" t="n">
        <v>0.0</v>
      </c>
      <c r="AO320" t="n">
        <v>2.0</v>
      </c>
      <c r="AP320" t="n">
        <v>5.0</v>
      </c>
      <c r="AQ320" t="n">
        <v>0.0</v>
      </c>
      <c r="AR320" t="n">
        <v>0.0</v>
      </c>
      <c r="AS320" t="n">
        <v>0.0</v>
      </c>
      <c r="AT320" t="inlineStr">
        <is>
          <t>N/A</t>
        </is>
      </c>
      <c r="AU320" t="inlineStr">
        <is>
          <t>N/A</t>
        </is>
      </c>
      <c r="AV320" t="inlineStr">
        <is>
          <t>N/A</t>
        </is>
      </c>
      <c r="AW320" t="inlineStr">
        <is>
          <t>N/A</t>
        </is>
      </c>
      <c r="AX320" t="inlineStr">
        <is>
          <t>N/A</t>
        </is>
      </c>
      <c r="AY320" t="inlineStr">
        <is>
          <t>N/A</t>
        </is>
      </c>
      <c r="AZ320" t="inlineStr">
        <is>
          <t>N/A</t>
        </is>
      </c>
      <c r="BA320" t="inlineStr">
        <is>
          <t>N/A</t>
        </is>
      </c>
      <c r="BB320" t="inlineStr">
        <is>
          <t>N/A</t>
        </is>
      </c>
      <c r="BC320" t="inlineStr">
        <is>
          <t>N/A</t>
        </is>
      </c>
      <c r="BD320" t="inlineStr">
        <is>
          <t>N/A</t>
        </is>
      </c>
      <c r="BE320" t="inlineStr">
        <is>
          <t>N/A</t>
        </is>
      </c>
    </row>
    <row r="321">
      <c r="A321" t="inlineStr">
        <is>
          <t>WI21122152</t>
        </is>
      </c>
      <c r="B321" t="inlineStr">
        <is>
          <t>DATA_VALIDATION</t>
        </is>
      </c>
      <c r="C321" t="inlineStr">
        <is>
          <t>201110012212</t>
        </is>
      </c>
      <c r="D321" t="inlineStr">
        <is>
          <t>Folder</t>
        </is>
      </c>
      <c r="E321" s="2">
        <f>HYPERLINK("capsilon://?command=openfolder&amp;siteaddress=FAM.docvelocity-na8.net&amp;folderid=FXAF9CD415-6C7C-57A5-FA30-5F658B233C4E","FX211113451")</f>
        <v>0.0</v>
      </c>
      <c r="F321" t="inlineStr">
        <is>
          <t/>
        </is>
      </c>
      <c r="G321" t="inlineStr">
        <is>
          <t/>
        </is>
      </c>
      <c r="H321" t="inlineStr">
        <is>
          <t>Mailitem</t>
        </is>
      </c>
      <c r="I321" t="inlineStr">
        <is>
          <t>MI211222473</t>
        </is>
      </c>
      <c r="J321" t="n">
        <v>98.0</v>
      </c>
      <c r="K321" t="inlineStr">
        <is>
          <t>COMPLETED</t>
        </is>
      </c>
      <c r="L321" t="inlineStr">
        <is>
          <t>MARK_AS_COMPLETED</t>
        </is>
      </c>
      <c r="M321" t="inlineStr">
        <is>
          <t>Queue</t>
        </is>
      </c>
      <c r="N321" t="n">
        <v>1.0</v>
      </c>
      <c r="O321" s="1" t="n">
        <v>44531.542175925926</v>
      </c>
      <c r="P321" s="1" t="n">
        <v>44531.68664351852</v>
      </c>
      <c r="Q321" t="n">
        <v>11723.0</v>
      </c>
      <c r="R321" t="n">
        <v>759.0</v>
      </c>
      <c r="S321" t="b">
        <v>0</v>
      </c>
      <c r="T321" t="inlineStr">
        <is>
          <t>N/A</t>
        </is>
      </c>
      <c r="U321" t="b">
        <v>0</v>
      </c>
      <c r="V321" t="inlineStr">
        <is>
          <t>Amruta Erande</t>
        </is>
      </c>
      <c r="W321" s="1" t="n">
        <v>44531.68664351852</v>
      </c>
      <c r="X321" t="n">
        <v>662.0</v>
      </c>
      <c r="Y321" t="n">
        <v>37.0</v>
      </c>
      <c r="Z321" t="n">
        <v>0.0</v>
      </c>
      <c r="AA321" t="n">
        <v>37.0</v>
      </c>
      <c r="AB321" t="n">
        <v>0.0</v>
      </c>
      <c r="AC321" t="n">
        <v>0.0</v>
      </c>
      <c r="AD321" t="n">
        <v>61.0</v>
      </c>
      <c r="AE321" t="n">
        <v>48.0</v>
      </c>
      <c r="AF321" t="n">
        <v>0.0</v>
      </c>
      <c r="AG321" t="n">
        <v>6.0</v>
      </c>
      <c r="AH321" t="inlineStr">
        <is>
          <t>N/A</t>
        </is>
      </c>
      <c r="AI321" t="inlineStr">
        <is>
          <t>N/A</t>
        </is>
      </c>
      <c r="AJ321" t="inlineStr">
        <is>
          <t>N/A</t>
        </is>
      </c>
      <c r="AK321" t="inlineStr">
        <is>
          <t>N/A</t>
        </is>
      </c>
      <c r="AL321" t="inlineStr">
        <is>
          <t>N/A</t>
        </is>
      </c>
      <c r="AM321" t="inlineStr">
        <is>
          <t>N/A</t>
        </is>
      </c>
      <c r="AN321" t="inlineStr">
        <is>
          <t>N/A</t>
        </is>
      </c>
      <c r="AO321" t="inlineStr">
        <is>
          <t>N/A</t>
        </is>
      </c>
      <c r="AP321" t="inlineStr">
        <is>
          <t>N/A</t>
        </is>
      </c>
      <c r="AQ321" t="inlineStr">
        <is>
          <t>N/A</t>
        </is>
      </c>
      <c r="AR321" t="inlineStr">
        <is>
          <t>N/A</t>
        </is>
      </c>
      <c r="AS321" t="inlineStr">
        <is>
          <t>N/A</t>
        </is>
      </c>
      <c r="AT321" t="inlineStr">
        <is>
          <t>N/A</t>
        </is>
      </c>
      <c r="AU321" t="inlineStr">
        <is>
          <t>N/A</t>
        </is>
      </c>
      <c r="AV321" t="inlineStr">
        <is>
          <t>N/A</t>
        </is>
      </c>
      <c r="AW321" t="inlineStr">
        <is>
          <t>N/A</t>
        </is>
      </c>
      <c r="AX321" t="inlineStr">
        <is>
          <t>N/A</t>
        </is>
      </c>
      <c r="AY321" t="inlineStr">
        <is>
          <t>N/A</t>
        </is>
      </c>
      <c r="AZ321" t="inlineStr">
        <is>
          <t>N/A</t>
        </is>
      </c>
      <c r="BA321" t="inlineStr">
        <is>
          <t>N/A</t>
        </is>
      </c>
      <c r="BB321" t="inlineStr">
        <is>
          <t>N/A</t>
        </is>
      </c>
      <c r="BC321" t="inlineStr">
        <is>
          <t>N/A</t>
        </is>
      </c>
      <c r="BD321" t="inlineStr">
        <is>
          <t>N/A</t>
        </is>
      </c>
      <c r="BE321" t="inlineStr">
        <is>
          <t>N/A</t>
        </is>
      </c>
    </row>
    <row r="322">
      <c r="A322" t="inlineStr">
        <is>
          <t>WI211221522</t>
        </is>
      </c>
      <c r="B322" t="inlineStr">
        <is>
          <t>DATA_VALIDATION</t>
        </is>
      </c>
      <c r="C322" t="inlineStr">
        <is>
          <t>201130012917</t>
        </is>
      </c>
      <c r="D322" t="inlineStr">
        <is>
          <t>Folder</t>
        </is>
      </c>
      <c r="E322" s="2">
        <f>HYPERLINK("capsilon://?command=openfolder&amp;siteaddress=FAM.docvelocity-na8.net&amp;folderid=FXD3C28DA6-668B-7FAB-4BE5-B263BA68757F","FX21124849")</f>
        <v>0.0</v>
      </c>
      <c r="F322" t="inlineStr">
        <is>
          <t/>
        </is>
      </c>
      <c r="G322" t="inlineStr">
        <is>
          <t/>
        </is>
      </c>
      <c r="H322" t="inlineStr">
        <is>
          <t>Mailitem</t>
        </is>
      </c>
      <c r="I322" t="inlineStr">
        <is>
          <t>MI2112228688</t>
        </is>
      </c>
      <c r="J322" t="n">
        <v>63.0</v>
      </c>
      <c r="K322" t="inlineStr">
        <is>
          <t>COMPLETED</t>
        </is>
      </c>
      <c r="L322" t="inlineStr">
        <is>
          <t>MARK_AS_COMPLETED</t>
        </is>
      </c>
      <c r="M322" t="inlineStr">
        <is>
          <t>Queue</t>
        </is>
      </c>
      <c r="N322" t="n">
        <v>1.0</v>
      </c>
      <c r="O322" s="1" t="n">
        <v>44537.52987268518</v>
      </c>
      <c r="P322" s="1" t="n">
        <v>44537.6459375</v>
      </c>
      <c r="Q322" t="n">
        <v>9739.0</v>
      </c>
      <c r="R322" t="n">
        <v>289.0</v>
      </c>
      <c r="S322" t="b">
        <v>0</v>
      </c>
      <c r="T322" t="inlineStr">
        <is>
          <t>N/A</t>
        </is>
      </c>
      <c r="U322" t="b">
        <v>0</v>
      </c>
      <c r="V322" t="inlineStr">
        <is>
          <t>Sumit Jarhad</t>
        </is>
      </c>
      <c r="W322" s="1" t="n">
        <v>44537.6459375</v>
      </c>
      <c r="X322" t="n">
        <v>289.0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63.0</v>
      </c>
      <c r="AE322" t="n">
        <v>51.0</v>
      </c>
      <c r="AF322" t="n">
        <v>0.0</v>
      </c>
      <c r="AG322" t="n">
        <v>4.0</v>
      </c>
      <c r="AH322" t="inlineStr">
        <is>
          <t>N/A</t>
        </is>
      </c>
      <c r="AI322" t="inlineStr">
        <is>
          <t>N/A</t>
        </is>
      </c>
      <c r="AJ322" t="inlineStr">
        <is>
          <t>N/A</t>
        </is>
      </c>
      <c r="AK322" t="inlineStr">
        <is>
          <t>N/A</t>
        </is>
      </c>
      <c r="AL322" t="inlineStr">
        <is>
          <t>N/A</t>
        </is>
      </c>
      <c r="AM322" t="inlineStr">
        <is>
          <t>N/A</t>
        </is>
      </c>
      <c r="AN322" t="inlineStr">
        <is>
          <t>N/A</t>
        </is>
      </c>
      <c r="AO322" t="inlineStr">
        <is>
          <t>N/A</t>
        </is>
      </c>
      <c r="AP322" t="inlineStr">
        <is>
          <t>N/A</t>
        </is>
      </c>
      <c r="AQ322" t="inlineStr">
        <is>
          <t>N/A</t>
        </is>
      </c>
      <c r="AR322" t="inlineStr">
        <is>
          <t>N/A</t>
        </is>
      </c>
      <c r="AS322" t="inlineStr">
        <is>
          <t>N/A</t>
        </is>
      </c>
      <c r="AT322" t="inlineStr">
        <is>
          <t>N/A</t>
        </is>
      </c>
      <c r="AU322" t="inlineStr">
        <is>
          <t>N/A</t>
        </is>
      </c>
      <c r="AV322" t="inlineStr">
        <is>
          <t>N/A</t>
        </is>
      </c>
      <c r="AW322" t="inlineStr">
        <is>
          <t>N/A</t>
        </is>
      </c>
      <c r="AX322" t="inlineStr">
        <is>
          <t>N/A</t>
        </is>
      </c>
      <c r="AY322" t="inlineStr">
        <is>
          <t>N/A</t>
        </is>
      </c>
      <c r="AZ322" t="inlineStr">
        <is>
          <t>N/A</t>
        </is>
      </c>
      <c r="BA322" t="inlineStr">
        <is>
          <t>N/A</t>
        </is>
      </c>
      <c r="BB322" t="inlineStr">
        <is>
          <t>N/A</t>
        </is>
      </c>
      <c r="BC322" t="inlineStr">
        <is>
          <t>N/A</t>
        </is>
      </c>
      <c r="BD322" t="inlineStr">
        <is>
          <t>N/A</t>
        </is>
      </c>
      <c r="BE322" t="inlineStr">
        <is>
          <t>N/A</t>
        </is>
      </c>
    </row>
    <row r="323">
      <c r="A323" t="inlineStr">
        <is>
          <t>WI211221531</t>
        </is>
      </c>
      <c r="B323" t="inlineStr">
        <is>
          <t>DATA_VALIDATION</t>
        </is>
      </c>
      <c r="C323" t="inlineStr">
        <is>
          <t>201300020093</t>
        </is>
      </c>
      <c r="D323" t="inlineStr">
        <is>
          <t>Folder</t>
        </is>
      </c>
      <c r="E323" s="2">
        <f>HYPERLINK("capsilon://?command=openfolder&amp;siteaddress=FAM.docvelocity-na8.net&amp;folderid=FX87D7F245-44F1-9554-8087-3F77E991BF69","FX21124084")</f>
        <v>0.0</v>
      </c>
      <c r="F323" t="inlineStr">
        <is>
          <t/>
        </is>
      </c>
      <c r="G323" t="inlineStr">
        <is>
          <t/>
        </is>
      </c>
      <c r="H323" t="inlineStr">
        <is>
          <t>Mailitem</t>
        </is>
      </c>
      <c r="I323" t="inlineStr">
        <is>
          <t>MI2112223994</t>
        </is>
      </c>
      <c r="J323" t="n">
        <v>168.0</v>
      </c>
      <c r="K323" t="inlineStr">
        <is>
          <t>COMPLETED</t>
        </is>
      </c>
      <c r="L323" t="inlineStr">
        <is>
          <t>MARK_AS_COMPLETED</t>
        </is>
      </c>
      <c r="M323" t="inlineStr">
        <is>
          <t>Queue</t>
        </is>
      </c>
      <c r="N323" t="n">
        <v>2.0</v>
      </c>
      <c r="O323" s="1" t="n">
        <v>44537.53039351852</v>
      </c>
      <c r="P323" s="1" t="n">
        <v>44537.56186342592</v>
      </c>
      <c r="Q323" t="n">
        <v>431.0</v>
      </c>
      <c r="R323" t="n">
        <v>2288.0</v>
      </c>
      <c r="S323" t="b">
        <v>0</v>
      </c>
      <c r="T323" t="inlineStr">
        <is>
          <t>N/A</t>
        </is>
      </c>
      <c r="U323" t="b">
        <v>1</v>
      </c>
      <c r="V323" t="inlineStr">
        <is>
          <t>Snehal Sathe</t>
        </is>
      </c>
      <c r="W323" s="1" t="n">
        <v>44537.54324074074</v>
      </c>
      <c r="X323" t="n">
        <v>951.0</v>
      </c>
      <c r="Y323" t="n">
        <v>126.0</v>
      </c>
      <c r="Z323" t="n">
        <v>0.0</v>
      </c>
      <c r="AA323" t="n">
        <v>126.0</v>
      </c>
      <c r="AB323" t="n">
        <v>0.0</v>
      </c>
      <c r="AC323" t="n">
        <v>66.0</v>
      </c>
      <c r="AD323" t="n">
        <v>42.0</v>
      </c>
      <c r="AE323" t="n">
        <v>0.0</v>
      </c>
      <c r="AF323" t="n">
        <v>0.0</v>
      </c>
      <c r="AG323" t="n">
        <v>0.0</v>
      </c>
      <c r="AH323" t="inlineStr">
        <is>
          <t>Mohini Shinde</t>
        </is>
      </c>
      <c r="AI323" s="1" t="n">
        <v>44537.56186342592</v>
      </c>
      <c r="AJ323" t="n">
        <v>1337.0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42.0</v>
      </c>
      <c r="AQ323" t="n">
        <v>0.0</v>
      </c>
      <c r="AR323" t="n">
        <v>0.0</v>
      </c>
      <c r="AS323" t="n">
        <v>0.0</v>
      </c>
      <c r="AT323" t="inlineStr">
        <is>
          <t>N/A</t>
        </is>
      </c>
      <c r="AU323" t="inlineStr">
        <is>
          <t>N/A</t>
        </is>
      </c>
      <c r="AV323" t="inlineStr">
        <is>
          <t>N/A</t>
        </is>
      </c>
      <c r="AW323" t="inlineStr">
        <is>
          <t>N/A</t>
        </is>
      </c>
      <c r="AX323" t="inlineStr">
        <is>
          <t>N/A</t>
        </is>
      </c>
      <c r="AY323" t="inlineStr">
        <is>
          <t>N/A</t>
        </is>
      </c>
      <c r="AZ323" t="inlineStr">
        <is>
          <t>N/A</t>
        </is>
      </c>
      <c r="BA323" t="inlineStr">
        <is>
          <t>N/A</t>
        </is>
      </c>
      <c r="BB323" t="inlineStr">
        <is>
          <t>N/A</t>
        </is>
      </c>
      <c r="BC323" t="inlineStr">
        <is>
          <t>N/A</t>
        </is>
      </c>
      <c r="BD323" t="inlineStr">
        <is>
          <t>N/A</t>
        </is>
      </c>
      <c r="BE323" t="inlineStr">
        <is>
          <t>N/A</t>
        </is>
      </c>
    </row>
    <row r="324">
      <c r="A324" t="inlineStr">
        <is>
          <t>WI21122154</t>
        </is>
      </c>
      <c r="B324" t="inlineStr">
        <is>
          <t>DATA_VALIDATION</t>
        </is>
      </c>
      <c r="C324" t="inlineStr">
        <is>
          <t>201330004005</t>
        </is>
      </c>
      <c r="D324" t="inlineStr">
        <is>
          <t>Folder</t>
        </is>
      </c>
      <c r="E324" s="2">
        <f>HYPERLINK("capsilon://?command=openfolder&amp;siteaddress=FAM.docvelocity-na8.net&amp;folderid=FXE1A5449C-9181-9733-2566-40064F2367AB","FX21125")</f>
        <v>0.0</v>
      </c>
      <c r="F324" t="inlineStr">
        <is>
          <t/>
        </is>
      </c>
      <c r="G324" t="inlineStr">
        <is>
          <t/>
        </is>
      </c>
      <c r="H324" t="inlineStr">
        <is>
          <t>Mailitem</t>
        </is>
      </c>
      <c r="I324" t="inlineStr">
        <is>
          <t>MI211223458</t>
        </is>
      </c>
      <c r="J324" t="n">
        <v>41.0</v>
      </c>
      <c r="K324" t="inlineStr">
        <is>
          <t>COMPLETED</t>
        </is>
      </c>
      <c r="L324" t="inlineStr">
        <is>
          <t>MARK_AS_COMPLETED</t>
        </is>
      </c>
      <c r="M324" t="inlineStr">
        <is>
          <t>Queue</t>
        </is>
      </c>
      <c r="N324" t="n">
        <v>2.0</v>
      </c>
      <c r="O324" s="1" t="n">
        <v>44531.542546296296</v>
      </c>
      <c r="P324" s="1" t="n">
        <v>44531.607465277775</v>
      </c>
      <c r="Q324" t="n">
        <v>5272.0</v>
      </c>
      <c r="R324" t="n">
        <v>337.0</v>
      </c>
      <c r="S324" t="b">
        <v>0</v>
      </c>
      <c r="T324" t="inlineStr">
        <is>
          <t>N/A</t>
        </is>
      </c>
      <c r="U324" t="b">
        <v>0</v>
      </c>
      <c r="V324" t="inlineStr">
        <is>
          <t>Poonam Patil</t>
        </is>
      </c>
      <c r="W324" s="1" t="n">
        <v>44531.55357638889</v>
      </c>
      <c r="X324" t="n">
        <v>101.0</v>
      </c>
      <c r="Y324" t="n">
        <v>36.0</v>
      </c>
      <c r="Z324" t="n">
        <v>0.0</v>
      </c>
      <c r="AA324" t="n">
        <v>36.0</v>
      </c>
      <c r="AB324" t="n">
        <v>0.0</v>
      </c>
      <c r="AC324" t="n">
        <v>8.0</v>
      </c>
      <c r="AD324" t="n">
        <v>5.0</v>
      </c>
      <c r="AE324" t="n">
        <v>0.0</v>
      </c>
      <c r="AF324" t="n">
        <v>0.0</v>
      </c>
      <c r="AG324" t="n">
        <v>0.0</v>
      </c>
      <c r="AH324" t="inlineStr">
        <is>
          <t>Vikash Suryakanth Parmar</t>
        </is>
      </c>
      <c r="AI324" s="1" t="n">
        <v>44531.607465277775</v>
      </c>
      <c r="AJ324" t="n">
        <v>130.0</v>
      </c>
      <c r="AK324" t="n">
        <v>1.0</v>
      </c>
      <c r="AL324" t="n">
        <v>0.0</v>
      </c>
      <c r="AM324" t="n">
        <v>1.0</v>
      </c>
      <c r="AN324" t="n">
        <v>0.0</v>
      </c>
      <c r="AO324" t="n">
        <v>1.0</v>
      </c>
      <c r="AP324" t="n">
        <v>4.0</v>
      </c>
      <c r="AQ324" t="n">
        <v>0.0</v>
      </c>
      <c r="AR324" t="n">
        <v>0.0</v>
      </c>
      <c r="AS324" t="n">
        <v>0.0</v>
      </c>
      <c r="AT324" t="inlineStr">
        <is>
          <t>N/A</t>
        </is>
      </c>
      <c r="AU324" t="inlineStr">
        <is>
          <t>N/A</t>
        </is>
      </c>
      <c r="AV324" t="inlineStr">
        <is>
          <t>N/A</t>
        </is>
      </c>
      <c r="AW324" t="inlineStr">
        <is>
          <t>N/A</t>
        </is>
      </c>
      <c r="AX324" t="inlineStr">
        <is>
          <t>N/A</t>
        </is>
      </c>
      <c r="AY324" t="inlineStr">
        <is>
          <t>N/A</t>
        </is>
      </c>
      <c r="AZ324" t="inlineStr">
        <is>
          <t>N/A</t>
        </is>
      </c>
      <c r="BA324" t="inlineStr">
        <is>
          <t>N/A</t>
        </is>
      </c>
      <c r="BB324" t="inlineStr">
        <is>
          <t>N/A</t>
        </is>
      </c>
      <c r="BC324" t="inlineStr">
        <is>
          <t>N/A</t>
        </is>
      </c>
      <c r="BD324" t="inlineStr">
        <is>
          <t>N/A</t>
        </is>
      </c>
      <c r="BE324" t="inlineStr">
        <is>
          <t>N/A</t>
        </is>
      </c>
    </row>
    <row r="325">
      <c r="A325" t="inlineStr">
        <is>
          <t>WI211221547</t>
        </is>
      </c>
      <c r="B325" t="inlineStr">
        <is>
          <t>DATA_VALIDATION</t>
        </is>
      </c>
      <c r="C325" t="inlineStr">
        <is>
          <t>201300020093</t>
        </is>
      </c>
      <c r="D325" t="inlineStr">
        <is>
          <t>Folder</t>
        </is>
      </c>
      <c r="E325" s="2">
        <f>HYPERLINK("capsilon://?command=openfolder&amp;siteaddress=FAM.docvelocity-na8.net&amp;folderid=FX87D7F245-44F1-9554-8087-3F77E991BF69","FX21124084")</f>
        <v>0.0</v>
      </c>
      <c r="F325" t="inlineStr">
        <is>
          <t/>
        </is>
      </c>
      <c r="G325" t="inlineStr">
        <is>
          <t/>
        </is>
      </c>
      <c r="H325" t="inlineStr">
        <is>
          <t>Mailitem</t>
        </is>
      </c>
      <c r="I325" t="inlineStr">
        <is>
          <t>MI2112224091</t>
        </is>
      </c>
      <c r="J325" t="n">
        <v>249.0</v>
      </c>
      <c r="K325" t="inlineStr">
        <is>
          <t>COMPLETED</t>
        </is>
      </c>
      <c r="L325" t="inlineStr">
        <is>
          <t>MARK_AS_COMPLETED</t>
        </is>
      </c>
      <c r="M325" t="inlineStr">
        <is>
          <t>Queue</t>
        </is>
      </c>
      <c r="N325" t="n">
        <v>2.0</v>
      </c>
      <c r="O325" s="1" t="n">
        <v>44537.532013888886</v>
      </c>
      <c r="P325" s="1" t="n">
        <v>44537.58068287037</v>
      </c>
      <c r="Q325" t="n">
        <v>965.0</v>
      </c>
      <c r="R325" t="n">
        <v>3240.0</v>
      </c>
      <c r="S325" t="b">
        <v>0</v>
      </c>
      <c r="T325" t="inlineStr">
        <is>
          <t>N/A</t>
        </is>
      </c>
      <c r="U325" t="b">
        <v>1</v>
      </c>
      <c r="V325" t="inlineStr">
        <is>
          <t>Archana Bhujbal</t>
        </is>
      </c>
      <c r="W325" s="1" t="n">
        <v>44537.553564814814</v>
      </c>
      <c r="X325" t="n">
        <v>1712.0</v>
      </c>
      <c r="Y325" t="n">
        <v>330.0</v>
      </c>
      <c r="Z325" t="n">
        <v>0.0</v>
      </c>
      <c r="AA325" t="n">
        <v>330.0</v>
      </c>
      <c r="AB325" t="n">
        <v>0.0</v>
      </c>
      <c r="AC325" t="n">
        <v>208.0</v>
      </c>
      <c r="AD325" t="n">
        <v>-81.0</v>
      </c>
      <c r="AE325" t="n">
        <v>0.0</v>
      </c>
      <c r="AF325" t="n">
        <v>0.0</v>
      </c>
      <c r="AG325" t="n">
        <v>0.0</v>
      </c>
      <c r="AH325" t="inlineStr">
        <is>
          <t>Rohit Mawal</t>
        </is>
      </c>
      <c r="AI325" s="1" t="n">
        <v>44537.58068287037</v>
      </c>
      <c r="AJ325" t="n">
        <v>1458.0</v>
      </c>
      <c r="AK325" t="n">
        <v>3.0</v>
      </c>
      <c r="AL325" t="n">
        <v>0.0</v>
      </c>
      <c r="AM325" t="n">
        <v>3.0</v>
      </c>
      <c r="AN325" t="n">
        <v>0.0</v>
      </c>
      <c r="AO325" t="n">
        <v>3.0</v>
      </c>
      <c r="AP325" t="n">
        <v>-84.0</v>
      </c>
      <c r="AQ325" t="n">
        <v>0.0</v>
      </c>
      <c r="AR325" t="n">
        <v>0.0</v>
      </c>
      <c r="AS325" t="n">
        <v>0.0</v>
      </c>
      <c r="AT325" t="inlineStr">
        <is>
          <t>N/A</t>
        </is>
      </c>
      <c r="AU325" t="inlineStr">
        <is>
          <t>N/A</t>
        </is>
      </c>
      <c r="AV325" t="inlineStr">
        <is>
          <t>N/A</t>
        </is>
      </c>
      <c r="AW325" t="inlineStr">
        <is>
          <t>N/A</t>
        </is>
      </c>
      <c r="AX325" t="inlineStr">
        <is>
          <t>N/A</t>
        </is>
      </c>
      <c r="AY325" t="inlineStr">
        <is>
          <t>N/A</t>
        </is>
      </c>
      <c r="AZ325" t="inlineStr">
        <is>
          <t>N/A</t>
        </is>
      </c>
      <c r="BA325" t="inlineStr">
        <is>
          <t>N/A</t>
        </is>
      </c>
      <c r="BB325" t="inlineStr">
        <is>
          <t>N/A</t>
        </is>
      </c>
      <c r="BC325" t="inlineStr">
        <is>
          <t>N/A</t>
        </is>
      </c>
      <c r="BD325" t="inlineStr">
        <is>
          <t>N/A</t>
        </is>
      </c>
      <c r="BE325" t="inlineStr">
        <is>
          <t>N/A</t>
        </is>
      </c>
    </row>
    <row r="326">
      <c r="A326" t="inlineStr">
        <is>
          <t>WI21122156</t>
        </is>
      </c>
      <c r="B326" t="inlineStr">
        <is>
          <t>DATA_VALIDATION</t>
        </is>
      </c>
      <c r="C326" t="inlineStr">
        <is>
          <t>201330004005</t>
        </is>
      </c>
      <c r="D326" t="inlineStr">
        <is>
          <t>Folder</t>
        </is>
      </c>
      <c r="E326" s="2">
        <f>HYPERLINK("capsilon://?command=openfolder&amp;siteaddress=FAM.docvelocity-na8.net&amp;folderid=FXE1A5449C-9181-9733-2566-40064F2367AB","FX21125")</f>
        <v>0.0</v>
      </c>
      <c r="F326" t="inlineStr">
        <is>
          <t/>
        </is>
      </c>
      <c r="G326" t="inlineStr">
        <is>
          <t/>
        </is>
      </c>
      <c r="H326" t="inlineStr">
        <is>
          <t>Mailitem</t>
        </is>
      </c>
      <c r="I326" t="inlineStr">
        <is>
          <t>MI211223462</t>
        </is>
      </c>
      <c r="J326" t="n">
        <v>28.0</v>
      </c>
      <c r="K326" t="inlineStr">
        <is>
          <t>COMPLETED</t>
        </is>
      </c>
      <c r="L326" t="inlineStr">
        <is>
          <t>MARK_AS_COMPLETED</t>
        </is>
      </c>
      <c r="M326" t="inlineStr">
        <is>
          <t>Queue</t>
        </is>
      </c>
      <c r="N326" t="n">
        <v>2.0</v>
      </c>
      <c r="O326" s="1" t="n">
        <v>44531.543333333335</v>
      </c>
      <c r="P326" s="1" t="n">
        <v>44531.60900462963</v>
      </c>
      <c r="Q326" t="n">
        <v>5475.0</v>
      </c>
      <c r="R326" t="n">
        <v>199.0</v>
      </c>
      <c r="S326" t="b">
        <v>0</v>
      </c>
      <c r="T326" t="inlineStr">
        <is>
          <t>N/A</t>
        </is>
      </c>
      <c r="U326" t="b">
        <v>0</v>
      </c>
      <c r="V326" t="inlineStr">
        <is>
          <t>Poonam Patil</t>
        </is>
      </c>
      <c r="W326" s="1" t="n">
        <v>44531.55436342592</v>
      </c>
      <c r="X326" t="n">
        <v>67.0</v>
      </c>
      <c r="Y326" t="n">
        <v>21.0</v>
      </c>
      <c r="Z326" t="n">
        <v>0.0</v>
      </c>
      <c r="AA326" t="n">
        <v>21.0</v>
      </c>
      <c r="AB326" t="n">
        <v>0.0</v>
      </c>
      <c r="AC326" t="n">
        <v>2.0</v>
      </c>
      <c r="AD326" t="n">
        <v>7.0</v>
      </c>
      <c r="AE326" t="n">
        <v>0.0</v>
      </c>
      <c r="AF326" t="n">
        <v>0.0</v>
      </c>
      <c r="AG326" t="n">
        <v>0.0</v>
      </c>
      <c r="AH326" t="inlineStr">
        <is>
          <t>Vikash Suryakanth Parmar</t>
        </is>
      </c>
      <c r="AI326" s="1" t="n">
        <v>44531.60900462963</v>
      </c>
      <c r="AJ326" t="n">
        <v>132.0</v>
      </c>
      <c r="AK326" t="n">
        <v>1.0</v>
      </c>
      <c r="AL326" t="n">
        <v>0.0</v>
      </c>
      <c r="AM326" t="n">
        <v>1.0</v>
      </c>
      <c r="AN326" t="n">
        <v>0.0</v>
      </c>
      <c r="AO326" t="n">
        <v>1.0</v>
      </c>
      <c r="AP326" t="n">
        <v>6.0</v>
      </c>
      <c r="AQ326" t="n">
        <v>0.0</v>
      </c>
      <c r="AR326" t="n">
        <v>0.0</v>
      </c>
      <c r="AS326" t="n">
        <v>0.0</v>
      </c>
      <c r="AT326" t="inlineStr">
        <is>
          <t>N/A</t>
        </is>
      </c>
      <c r="AU326" t="inlineStr">
        <is>
          <t>N/A</t>
        </is>
      </c>
      <c r="AV326" t="inlineStr">
        <is>
          <t>N/A</t>
        </is>
      </c>
      <c r="AW326" t="inlineStr">
        <is>
          <t>N/A</t>
        </is>
      </c>
      <c r="AX326" t="inlineStr">
        <is>
          <t>N/A</t>
        </is>
      </c>
      <c r="AY326" t="inlineStr">
        <is>
          <t>N/A</t>
        </is>
      </c>
      <c r="AZ326" t="inlineStr">
        <is>
          <t>N/A</t>
        </is>
      </c>
      <c r="BA326" t="inlineStr">
        <is>
          <t>N/A</t>
        </is>
      </c>
      <c r="BB326" t="inlineStr">
        <is>
          <t>N/A</t>
        </is>
      </c>
      <c r="BC326" t="inlineStr">
        <is>
          <t>N/A</t>
        </is>
      </c>
      <c r="BD326" t="inlineStr">
        <is>
          <t>N/A</t>
        </is>
      </c>
      <c r="BE326" t="inlineStr">
        <is>
          <t>N/A</t>
        </is>
      </c>
    </row>
    <row r="327">
      <c r="A327" t="inlineStr">
        <is>
          <t>WI21122158</t>
        </is>
      </c>
      <c r="B327" t="inlineStr">
        <is>
          <t>DATA_VALIDATION</t>
        </is>
      </c>
      <c r="C327" t="inlineStr">
        <is>
          <t>201330004005</t>
        </is>
      </c>
      <c r="D327" t="inlineStr">
        <is>
          <t>Folder</t>
        </is>
      </c>
      <c r="E327" s="2">
        <f>HYPERLINK("capsilon://?command=openfolder&amp;siteaddress=FAM.docvelocity-na8.net&amp;folderid=FXE1A5449C-9181-9733-2566-40064F2367AB","FX21125")</f>
        <v>0.0</v>
      </c>
      <c r="F327" t="inlineStr">
        <is>
          <t/>
        </is>
      </c>
      <c r="G327" t="inlineStr">
        <is>
          <t/>
        </is>
      </c>
      <c r="H327" t="inlineStr">
        <is>
          <t>Mailitem</t>
        </is>
      </c>
      <c r="I327" t="inlineStr">
        <is>
          <t>MI211223508</t>
        </is>
      </c>
      <c r="J327" t="n">
        <v>28.0</v>
      </c>
      <c r="K327" t="inlineStr">
        <is>
          <t>COMPLETED</t>
        </is>
      </c>
      <c r="L327" t="inlineStr">
        <is>
          <t>MARK_AS_COMPLETED</t>
        </is>
      </c>
      <c r="M327" t="inlineStr">
        <is>
          <t>Queue</t>
        </is>
      </c>
      <c r="N327" t="n">
        <v>2.0</v>
      </c>
      <c r="O327" s="1" t="n">
        <v>44531.54350694444</v>
      </c>
      <c r="P327" s="1" t="n">
        <v>44531.61106481482</v>
      </c>
      <c r="Q327" t="n">
        <v>5505.0</v>
      </c>
      <c r="R327" t="n">
        <v>332.0</v>
      </c>
      <c r="S327" t="b">
        <v>0</v>
      </c>
      <c r="T327" t="inlineStr">
        <is>
          <t>N/A</t>
        </is>
      </c>
      <c r="U327" t="b">
        <v>0</v>
      </c>
      <c r="V327" t="inlineStr">
        <is>
          <t>Poonam Patil</t>
        </is>
      </c>
      <c r="W327" s="1" t="n">
        <v>44531.55490740741</v>
      </c>
      <c r="X327" t="n">
        <v>46.0</v>
      </c>
      <c r="Y327" t="n">
        <v>21.0</v>
      </c>
      <c r="Z327" t="n">
        <v>0.0</v>
      </c>
      <c r="AA327" t="n">
        <v>21.0</v>
      </c>
      <c r="AB327" t="n">
        <v>0.0</v>
      </c>
      <c r="AC327" t="n">
        <v>2.0</v>
      </c>
      <c r="AD327" t="n">
        <v>7.0</v>
      </c>
      <c r="AE327" t="n">
        <v>0.0</v>
      </c>
      <c r="AF327" t="n">
        <v>0.0</v>
      </c>
      <c r="AG327" t="n">
        <v>0.0</v>
      </c>
      <c r="AH327" t="inlineStr">
        <is>
          <t>Smriti Gauchan</t>
        </is>
      </c>
      <c r="AI327" s="1" t="n">
        <v>44531.61106481482</v>
      </c>
      <c r="AJ327" t="n">
        <v>286.0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7.0</v>
      </c>
      <c r="AQ327" t="n">
        <v>0.0</v>
      </c>
      <c r="AR327" t="n">
        <v>0.0</v>
      </c>
      <c r="AS327" t="n">
        <v>0.0</v>
      </c>
      <c r="AT327" t="inlineStr">
        <is>
          <t>N/A</t>
        </is>
      </c>
      <c r="AU327" t="inlineStr">
        <is>
          <t>N/A</t>
        </is>
      </c>
      <c r="AV327" t="inlineStr">
        <is>
          <t>N/A</t>
        </is>
      </c>
      <c r="AW327" t="inlineStr">
        <is>
          <t>N/A</t>
        </is>
      </c>
      <c r="AX327" t="inlineStr">
        <is>
          <t>N/A</t>
        </is>
      </c>
      <c r="AY327" t="inlineStr">
        <is>
          <t>N/A</t>
        </is>
      </c>
      <c r="AZ327" t="inlineStr">
        <is>
          <t>N/A</t>
        </is>
      </c>
      <c r="BA327" t="inlineStr">
        <is>
          <t>N/A</t>
        </is>
      </c>
      <c r="BB327" t="inlineStr">
        <is>
          <t>N/A</t>
        </is>
      </c>
      <c r="BC327" t="inlineStr">
        <is>
          <t>N/A</t>
        </is>
      </c>
      <c r="BD327" t="inlineStr">
        <is>
          <t>N/A</t>
        </is>
      </c>
      <c r="BE327" t="inlineStr">
        <is>
          <t>N/A</t>
        </is>
      </c>
    </row>
    <row r="328">
      <c r="A328" t="inlineStr">
        <is>
          <t>WI211221677</t>
        </is>
      </c>
      <c r="B328" t="inlineStr">
        <is>
          <t>DATA_VALIDATION</t>
        </is>
      </c>
      <c r="C328" t="inlineStr">
        <is>
          <t>201300020093</t>
        </is>
      </c>
      <c r="D328" t="inlineStr">
        <is>
          <t>Folder</t>
        </is>
      </c>
      <c r="E328" s="2">
        <f>HYPERLINK("capsilon://?command=openfolder&amp;siteaddress=FAM.docvelocity-na8.net&amp;folderid=FX87D7F245-44F1-9554-8087-3F77E991BF69","FX21124084")</f>
        <v>0.0</v>
      </c>
      <c r="F328" t="inlineStr">
        <is>
          <t/>
        </is>
      </c>
      <c r="G328" t="inlineStr">
        <is>
          <t/>
        </is>
      </c>
      <c r="H328" t="inlineStr">
        <is>
          <t>Mailitem</t>
        </is>
      </c>
      <c r="I328" t="inlineStr">
        <is>
          <t>MI2112224103</t>
        </is>
      </c>
      <c r="J328" t="n">
        <v>56.0</v>
      </c>
      <c r="K328" t="inlineStr">
        <is>
          <t>COMPLETED</t>
        </is>
      </c>
      <c r="L328" t="inlineStr">
        <is>
          <t>MARK_AS_COMPLETED</t>
        </is>
      </c>
      <c r="M328" t="inlineStr">
        <is>
          <t>Queue</t>
        </is>
      </c>
      <c r="N328" t="n">
        <v>2.0</v>
      </c>
      <c r="O328" s="1" t="n">
        <v>44537.54175925926</v>
      </c>
      <c r="P328" s="1" t="n">
        <v>44537.57766203704</v>
      </c>
      <c r="Q328" t="n">
        <v>2287.0</v>
      </c>
      <c r="R328" t="n">
        <v>815.0</v>
      </c>
      <c r="S328" t="b">
        <v>0</v>
      </c>
      <c r="T328" t="inlineStr">
        <is>
          <t>N/A</t>
        </is>
      </c>
      <c r="U328" t="b">
        <v>1</v>
      </c>
      <c r="V328" t="inlineStr">
        <is>
          <t>Suraj Toradmal</t>
        </is>
      </c>
      <c r="W328" s="1" t="n">
        <v>44537.547314814816</v>
      </c>
      <c r="X328" t="n">
        <v>423.0</v>
      </c>
      <c r="Y328" t="n">
        <v>42.0</v>
      </c>
      <c r="Z328" t="n">
        <v>0.0</v>
      </c>
      <c r="AA328" t="n">
        <v>42.0</v>
      </c>
      <c r="AB328" t="n">
        <v>0.0</v>
      </c>
      <c r="AC328" t="n">
        <v>30.0</v>
      </c>
      <c r="AD328" t="n">
        <v>14.0</v>
      </c>
      <c r="AE328" t="n">
        <v>0.0</v>
      </c>
      <c r="AF328" t="n">
        <v>0.0</v>
      </c>
      <c r="AG328" t="n">
        <v>0.0</v>
      </c>
      <c r="AH328" t="inlineStr">
        <is>
          <t>Dashrath Soren</t>
        </is>
      </c>
      <c r="AI328" s="1" t="n">
        <v>44537.57766203704</v>
      </c>
      <c r="AJ328" t="n">
        <v>385.0</v>
      </c>
      <c r="AK328" t="n">
        <v>1.0</v>
      </c>
      <c r="AL328" t="n">
        <v>0.0</v>
      </c>
      <c r="AM328" t="n">
        <v>1.0</v>
      </c>
      <c r="AN328" t="n">
        <v>0.0</v>
      </c>
      <c r="AO328" t="n">
        <v>1.0</v>
      </c>
      <c r="AP328" t="n">
        <v>13.0</v>
      </c>
      <c r="AQ328" t="n">
        <v>0.0</v>
      </c>
      <c r="AR328" t="n">
        <v>0.0</v>
      </c>
      <c r="AS328" t="n">
        <v>0.0</v>
      </c>
      <c r="AT328" t="inlineStr">
        <is>
          <t>N/A</t>
        </is>
      </c>
      <c r="AU328" t="inlineStr">
        <is>
          <t>N/A</t>
        </is>
      </c>
      <c r="AV328" t="inlineStr">
        <is>
          <t>N/A</t>
        </is>
      </c>
      <c r="AW328" t="inlineStr">
        <is>
          <t>N/A</t>
        </is>
      </c>
      <c r="AX328" t="inlineStr">
        <is>
          <t>N/A</t>
        </is>
      </c>
      <c r="AY328" t="inlineStr">
        <is>
          <t>N/A</t>
        </is>
      </c>
      <c r="AZ328" t="inlineStr">
        <is>
          <t>N/A</t>
        </is>
      </c>
      <c r="BA328" t="inlineStr">
        <is>
          <t>N/A</t>
        </is>
      </c>
      <c r="BB328" t="inlineStr">
        <is>
          <t>N/A</t>
        </is>
      </c>
      <c r="BC328" t="inlineStr">
        <is>
          <t>N/A</t>
        </is>
      </c>
      <c r="BD328" t="inlineStr">
        <is>
          <t>N/A</t>
        </is>
      </c>
      <c r="BE328" t="inlineStr">
        <is>
          <t>N/A</t>
        </is>
      </c>
    </row>
    <row r="329">
      <c r="A329" t="inlineStr">
        <is>
          <t>WI211221683</t>
        </is>
      </c>
      <c r="B329" t="inlineStr">
        <is>
          <t>DATA_VALIDATION</t>
        </is>
      </c>
      <c r="C329" t="inlineStr">
        <is>
          <t>201300020096</t>
        </is>
      </c>
      <c r="D329" t="inlineStr">
        <is>
          <t>Folder</t>
        </is>
      </c>
      <c r="E329" s="2">
        <f>HYPERLINK("capsilon://?command=openfolder&amp;siteaddress=FAM.docvelocity-na8.net&amp;folderid=FX8B78AE78-EBAF-262A-B45E-6C2D449999C7","FX21124100")</f>
        <v>0.0</v>
      </c>
      <c r="F329" t="inlineStr">
        <is>
          <t/>
        </is>
      </c>
      <c r="G329" t="inlineStr">
        <is>
          <t/>
        </is>
      </c>
      <c r="H329" t="inlineStr">
        <is>
          <t>Mailitem</t>
        </is>
      </c>
      <c r="I329" t="inlineStr">
        <is>
          <t>MI2112224170</t>
        </is>
      </c>
      <c r="J329" t="n">
        <v>112.0</v>
      </c>
      <c r="K329" t="inlineStr">
        <is>
          <t>COMPLETED</t>
        </is>
      </c>
      <c r="L329" t="inlineStr">
        <is>
          <t>MARK_AS_COMPLETED</t>
        </is>
      </c>
      <c r="M329" t="inlineStr">
        <is>
          <t>Queue</t>
        </is>
      </c>
      <c r="N329" t="n">
        <v>2.0</v>
      </c>
      <c r="O329" s="1" t="n">
        <v>44537.54258101852</v>
      </c>
      <c r="P329" s="1" t="n">
        <v>44537.59085648148</v>
      </c>
      <c r="Q329" t="n">
        <v>1919.0</v>
      </c>
      <c r="R329" t="n">
        <v>2252.0</v>
      </c>
      <c r="S329" t="b">
        <v>0</v>
      </c>
      <c r="T329" t="inlineStr">
        <is>
          <t>N/A</t>
        </is>
      </c>
      <c r="U329" t="b">
        <v>1</v>
      </c>
      <c r="V329" t="inlineStr">
        <is>
          <t>Snehal Sathe</t>
        </is>
      </c>
      <c r="W329" s="1" t="n">
        <v>44537.556122685186</v>
      </c>
      <c r="X329" t="n">
        <v>1112.0</v>
      </c>
      <c r="Y329" t="n">
        <v>63.0</v>
      </c>
      <c r="Z329" t="n">
        <v>0.0</v>
      </c>
      <c r="AA329" t="n">
        <v>63.0</v>
      </c>
      <c r="AB329" t="n">
        <v>21.0</v>
      </c>
      <c r="AC329" t="n">
        <v>39.0</v>
      </c>
      <c r="AD329" t="n">
        <v>49.0</v>
      </c>
      <c r="AE329" t="n">
        <v>0.0</v>
      </c>
      <c r="AF329" t="n">
        <v>0.0</v>
      </c>
      <c r="AG329" t="n">
        <v>0.0</v>
      </c>
      <c r="AH329" t="inlineStr">
        <is>
          <t>Dashrath Soren</t>
        </is>
      </c>
      <c r="AI329" s="1" t="n">
        <v>44537.59085648148</v>
      </c>
      <c r="AJ329" t="n">
        <v>1140.0</v>
      </c>
      <c r="AK329" t="n">
        <v>4.0</v>
      </c>
      <c r="AL329" t="n">
        <v>0.0</v>
      </c>
      <c r="AM329" t="n">
        <v>4.0</v>
      </c>
      <c r="AN329" t="n">
        <v>21.0</v>
      </c>
      <c r="AO329" t="n">
        <v>4.0</v>
      </c>
      <c r="AP329" t="n">
        <v>45.0</v>
      </c>
      <c r="AQ329" t="n">
        <v>0.0</v>
      </c>
      <c r="AR329" t="n">
        <v>0.0</v>
      </c>
      <c r="AS329" t="n">
        <v>0.0</v>
      </c>
      <c r="AT329" t="inlineStr">
        <is>
          <t>N/A</t>
        </is>
      </c>
      <c r="AU329" t="inlineStr">
        <is>
          <t>N/A</t>
        </is>
      </c>
      <c r="AV329" t="inlineStr">
        <is>
          <t>N/A</t>
        </is>
      </c>
      <c r="AW329" t="inlineStr">
        <is>
          <t>N/A</t>
        </is>
      </c>
      <c r="AX329" t="inlineStr">
        <is>
          <t>N/A</t>
        </is>
      </c>
      <c r="AY329" t="inlineStr">
        <is>
          <t>N/A</t>
        </is>
      </c>
      <c r="AZ329" t="inlineStr">
        <is>
          <t>N/A</t>
        </is>
      </c>
      <c r="BA329" t="inlineStr">
        <is>
          <t>N/A</t>
        </is>
      </c>
      <c r="BB329" t="inlineStr">
        <is>
          <t>N/A</t>
        </is>
      </c>
      <c r="BC329" t="inlineStr">
        <is>
          <t>N/A</t>
        </is>
      </c>
      <c r="BD329" t="inlineStr">
        <is>
          <t>N/A</t>
        </is>
      </c>
      <c r="BE329" t="inlineStr">
        <is>
          <t>N/A</t>
        </is>
      </c>
    </row>
    <row r="330">
      <c r="A330" t="inlineStr">
        <is>
          <t>WI211221752</t>
        </is>
      </c>
      <c r="B330" t="inlineStr">
        <is>
          <t>DATA_VALIDATION</t>
        </is>
      </c>
      <c r="C330" t="inlineStr">
        <is>
          <t>201300020120</t>
        </is>
      </c>
      <c r="D330" t="inlineStr">
        <is>
          <t>Folder</t>
        </is>
      </c>
      <c r="E330" s="2">
        <f>HYPERLINK("capsilon://?command=openfolder&amp;siteaddress=FAM.docvelocity-na8.net&amp;folderid=FX49D88592-167F-9406-4F64-8759E09A86AC","FX21124575")</f>
        <v>0.0</v>
      </c>
      <c r="F330" t="inlineStr">
        <is>
          <t/>
        </is>
      </c>
      <c r="G330" t="inlineStr">
        <is>
          <t/>
        </is>
      </c>
      <c r="H330" t="inlineStr">
        <is>
          <t>Mailitem</t>
        </is>
      </c>
      <c r="I330" t="inlineStr">
        <is>
          <t>MI2112224208</t>
        </is>
      </c>
      <c r="J330" t="n">
        <v>410.0</v>
      </c>
      <c r="K330" t="inlineStr">
        <is>
          <t>COMPLETED</t>
        </is>
      </c>
      <c r="L330" t="inlineStr">
        <is>
          <t>MARK_AS_COMPLETED</t>
        </is>
      </c>
      <c r="M330" t="inlineStr">
        <is>
          <t>Queue</t>
        </is>
      </c>
      <c r="N330" t="n">
        <v>2.0</v>
      </c>
      <c r="O330" s="1" t="n">
        <v>44537.55012731482</v>
      </c>
      <c r="P330" s="1" t="n">
        <v>44537.67046296296</v>
      </c>
      <c r="Q330" t="n">
        <v>1572.0</v>
      </c>
      <c r="R330" t="n">
        <v>8825.0</v>
      </c>
      <c r="S330" t="b">
        <v>0</v>
      </c>
      <c r="T330" t="inlineStr">
        <is>
          <t>N/A</t>
        </is>
      </c>
      <c r="U330" t="b">
        <v>1</v>
      </c>
      <c r="V330" t="inlineStr">
        <is>
          <t>Snehal Sathe</t>
        </is>
      </c>
      <c r="W330" s="1" t="n">
        <v>44537.637407407405</v>
      </c>
      <c r="X330" t="n">
        <v>6314.0</v>
      </c>
      <c r="Y330" t="n">
        <v>528.0</v>
      </c>
      <c r="Z330" t="n">
        <v>0.0</v>
      </c>
      <c r="AA330" t="n">
        <v>528.0</v>
      </c>
      <c r="AB330" t="n">
        <v>21.0</v>
      </c>
      <c r="AC330" t="n">
        <v>418.0</v>
      </c>
      <c r="AD330" t="n">
        <v>-118.0</v>
      </c>
      <c r="AE330" t="n">
        <v>0.0</v>
      </c>
      <c r="AF330" t="n">
        <v>0.0</v>
      </c>
      <c r="AG330" t="n">
        <v>0.0</v>
      </c>
      <c r="AH330" t="inlineStr">
        <is>
          <t>Vikash Suryakanth Parmar</t>
        </is>
      </c>
      <c r="AI330" s="1" t="n">
        <v>44537.67046296296</v>
      </c>
      <c r="AJ330" t="n">
        <v>1420.0</v>
      </c>
      <c r="AK330" t="n">
        <v>4.0</v>
      </c>
      <c r="AL330" t="n">
        <v>0.0</v>
      </c>
      <c r="AM330" t="n">
        <v>4.0</v>
      </c>
      <c r="AN330" t="n">
        <v>21.0</v>
      </c>
      <c r="AO330" t="n">
        <v>4.0</v>
      </c>
      <c r="AP330" t="n">
        <v>-122.0</v>
      </c>
      <c r="AQ330" t="n">
        <v>0.0</v>
      </c>
      <c r="AR330" t="n">
        <v>0.0</v>
      </c>
      <c r="AS330" t="n">
        <v>0.0</v>
      </c>
      <c r="AT330" t="inlineStr">
        <is>
          <t>N/A</t>
        </is>
      </c>
      <c r="AU330" t="inlineStr">
        <is>
          <t>N/A</t>
        </is>
      </c>
      <c r="AV330" t="inlineStr">
        <is>
          <t>N/A</t>
        </is>
      </c>
      <c r="AW330" t="inlineStr">
        <is>
          <t>N/A</t>
        </is>
      </c>
      <c r="AX330" t="inlineStr">
        <is>
          <t>N/A</t>
        </is>
      </c>
      <c r="AY330" t="inlineStr">
        <is>
          <t>N/A</t>
        </is>
      </c>
      <c r="AZ330" t="inlineStr">
        <is>
          <t>N/A</t>
        </is>
      </c>
      <c r="BA330" t="inlineStr">
        <is>
          <t>N/A</t>
        </is>
      </c>
      <c r="BB330" t="inlineStr">
        <is>
          <t>N/A</t>
        </is>
      </c>
      <c r="BC330" t="inlineStr">
        <is>
          <t>N/A</t>
        </is>
      </c>
      <c r="BD330" t="inlineStr">
        <is>
          <t>N/A</t>
        </is>
      </c>
      <c r="BE330" t="inlineStr">
        <is>
          <t>N/A</t>
        </is>
      </c>
    </row>
    <row r="331">
      <c r="A331" t="inlineStr">
        <is>
          <t>WI211221803</t>
        </is>
      </c>
      <c r="B331" t="inlineStr">
        <is>
          <t>DATA_VALIDATION</t>
        </is>
      </c>
      <c r="C331" t="inlineStr">
        <is>
          <t>201348000209</t>
        </is>
      </c>
      <c r="D331" t="inlineStr">
        <is>
          <t>Folder</t>
        </is>
      </c>
      <c r="E331" s="2">
        <f>HYPERLINK("capsilon://?command=openfolder&amp;siteaddress=FAM.docvelocity-na8.net&amp;folderid=FX0FAB96E8-2DF3-B280-514A-D783F20322B1","FX21124657")</f>
        <v>0.0</v>
      </c>
      <c r="F331" t="inlineStr">
        <is>
          <t/>
        </is>
      </c>
      <c r="G331" t="inlineStr">
        <is>
          <t/>
        </is>
      </c>
      <c r="H331" t="inlineStr">
        <is>
          <t>Mailitem</t>
        </is>
      </c>
      <c r="I331" t="inlineStr">
        <is>
          <t>MI2112231969</t>
        </is>
      </c>
      <c r="J331" t="n">
        <v>63.0</v>
      </c>
      <c r="K331" t="inlineStr">
        <is>
          <t>COMPLETED</t>
        </is>
      </c>
      <c r="L331" t="inlineStr">
        <is>
          <t>MARK_AS_COMPLETED</t>
        </is>
      </c>
      <c r="M331" t="inlineStr">
        <is>
          <t>Queue</t>
        </is>
      </c>
      <c r="N331" t="n">
        <v>1.0</v>
      </c>
      <c r="O331" s="1" t="n">
        <v>44537.55363425926</v>
      </c>
      <c r="P331" s="1" t="n">
        <v>44537.64744212963</v>
      </c>
      <c r="Q331" t="n">
        <v>7987.0</v>
      </c>
      <c r="R331" t="n">
        <v>118.0</v>
      </c>
      <c r="S331" t="b">
        <v>0</v>
      </c>
      <c r="T331" t="inlineStr">
        <is>
          <t>N/A</t>
        </is>
      </c>
      <c r="U331" t="b">
        <v>0</v>
      </c>
      <c r="V331" t="inlineStr">
        <is>
          <t>Sumit Jarhad</t>
        </is>
      </c>
      <c r="W331" s="1" t="n">
        <v>44537.64744212963</v>
      </c>
      <c r="X331" t="n">
        <v>118.0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63.0</v>
      </c>
      <c r="AE331" t="n">
        <v>51.0</v>
      </c>
      <c r="AF331" t="n">
        <v>0.0</v>
      </c>
      <c r="AG331" t="n">
        <v>4.0</v>
      </c>
      <c r="AH331" t="inlineStr">
        <is>
          <t>N/A</t>
        </is>
      </c>
      <c r="AI331" t="inlineStr">
        <is>
          <t>N/A</t>
        </is>
      </c>
      <c r="AJ331" t="inlineStr">
        <is>
          <t>N/A</t>
        </is>
      </c>
      <c r="AK331" t="inlineStr">
        <is>
          <t>N/A</t>
        </is>
      </c>
      <c r="AL331" t="inlineStr">
        <is>
          <t>N/A</t>
        </is>
      </c>
      <c r="AM331" t="inlineStr">
        <is>
          <t>N/A</t>
        </is>
      </c>
      <c r="AN331" t="inlineStr">
        <is>
          <t>N/A</t>
        </is>
      </c>
      <c r="AO331" t="inlineStr">
        <is>
          <t>N/A</t>
        </is>
      </c>
      <c r="AP331" t="inlineStr">
        <is>
          <t>N/A</t>
        </is>
      </c>
      <c r="AQ331" t="inlineStr">
        <is>
          <t>N/A</t>
        </is>
      </c>
      <c r="AR331" t="inlineStr">
        <is>
          <t>N/A</t>
        </is>
      </c>
      <c r="AS331" t="inlineStr">
        <is>
          <t>N/A</t>
        </is>
      </c>
      <c r="AT331" t="inlineStr">
        <is>
          <t>N/A</t>
        </is>
      </c>
      <c r="AU331" t="inlineStr">
        <is>
          <t>N/A</t>
        </is>
      </c>
      <c r="AV331" t="inlineStr">
        <is>
          <t>N/A</t>
        </is>
      </c>
      <c r="AW331" t="inlineStr">
        <is>
          <t>N/A</t>
        </is>
      </c>
      <c r="AX331" t="inlineStr">
        <is>
          <t>N/A</t>
        </is>
      </c>
      <c r="AY331" t="inlineStr">
        <is>
          <t>N/A</t>
        </is>
      </c>
      <c r="AZ331" t="inlineStr">
        <is>
          <t>N/A</t>
        </is>
      </c>
      <c r="BA331" t="inlineStr">
        <is>
          <t>N/A</t>
        </is>
      </c>
      <c r="BB331" t="inlineStr">
        <is>
          <t>N/A</t>
        </is>
      </c>
      <c r="BC331" t="inlineStr">
        <is>
          <t>N/A</t>
        </is>
      </c>
      <c r="BD331" t="inlineStr">
        <is>
          <t>N/A</t>
        </is>
      </c>
      <c r="BE331" t="inlineStr">
        <is>
          <t>N/A</t>
        </is>
      </c>
    </row>
    <row r="332">
      <c r="A332" t="inlineStr">
        <is>
          <t>WI211221853</t>
        </is>
      </c>
      <c r="B332" t="inlineStr">
        <is>
          <t>DATA_VALIDATION</t>
        </is>
      </c>
      <c r="C332" t="inlineStr">
        <is>
          <t>201110012254</t>
        </is>
      </c>
      <c r="D332" t="inlineStr">
        <is>
          <t>Folder</t>
        </is>
      </c>
      <c r="E332" s="2">
        <f>HYPERLINK("capsilon://?command=openfolder&amp;siteaddress=FAM.docvelocity-na8.net&amp;folderid=FXA5A3C38D-5DCF-E5F9-926C-15D3ED16C92D","FX21125139")</f>
        <v>0.0</v>
      </c>
      <c r="F332" t="inlineStr">
        <is>
          <t/>
        </is>
      </c>
      <c r="G332" t="inlineStr">
        <is>
          <t/>
        </is>
      </c>
      <c r="H332" t="inlineStr">
        <is>
          <t>Mailitem</t>
        </is>
      </c>
      <c r="I332" t="inlineStr">
        <is>
          <t>MI2112227522</t>
        </is>
      </c>
      <c r="J332" t="n">
        <v>198.0</v>
      </c>
      <c r="K332" t="inlineStr">
        <is>
          <t>COMPLETED</t>
        </is>
      </c>
      <c r="L332" t="inlineStr">
        <is>
          <t>MARK_AS_COMPLETED</t>
        </is>
      </c>
      <c r="M332" t="inlineStr">
        <is>
          <t>Queue</t>
        </is>
      </c>
      <c r="N332" t="n">
        <v>2.0</v>
      </c>
      <c r="O332" s="1" t="n">
        <v>44537.55674768519</v>
      </c>
      <c r="P332" s="1" t="n">
        <v>44537.62681712963</v>
      </c>
      <c r="Q332" t="n">
        <v>1740.0</v>
      </c>
      <c r="R332" t="n">
        <v>4314.0</v>
      </c>
      <c r="S332" t="b">
        <v>0</v>
      </c>
      <c r="T332" t="inlineStr">
        <is>
          <t>N/A</t>
        </is>
      </c>
      <c r="U332" t="b">
        <v>1</v>
      </c>
      <c r="V332" t="inlineStr">
        <is>
          <t>Archana Bhujbal</t>
        </is>
      </c>
      <c r="W332" s="1" t="n">
        <v>44537.59150462963</v>
      </c>
      <c r="X332" t="n">
        <v>1831.0</v>
      </c>
      <c r="Y332" t="n">
        <v>356.0</v>
      </c>
      <c r="Z332" t="n">
        <v>0.0</v>
      </c>
      <c r="AA332" t="n">
        <v>356.0</v>
      </c>
      <c r="AB332" t="n">
        <v>21.0</v>
      </c>
      <c r="AC332" t="n">
        <v>216.0</v>
      </c>
      <c r="AD332" t="n">
        <v>-158.0</v>
      </c>
      <c r="AE332" t="n">
        <v>0.0</v>
      </c>
      <c r="AF332" t="n">
        <v>0.0</v>
      </c>
      <c r="AG332" t="n">
        <v>0.0</v>
      </c>
      <c r="AH332" t="inlineStr">
        <is>
          <t>Mohini Shinde</t>
        </is>
      </c>
      <c r="AI332" s="1" t="n">
        <v>44537.62681712963</v>
      </c>
      <c r="AJ332" t="n">
        <v>823.0</v>
      </c>
      <c r="AK332" t="n">
        <v>0.0</v>
      </c>
      <c r="AL332" t="n">
        <v>0.0</v>
      </c>
      <c r="AM332" t="n">
        <v>0.0</v>
      </c>
      <c r="AN332" t="n">
        <v>88.0</v>
      </c>
      <c r="AO332" t="n">
        <v>0.0</v>
      </c>
      <c r="AP332" t="n">
        <v>-158.0</v>
      </c>
      <c r="AQ332" t="n">
        <v>0.0</v>
      </c>
      <c r="AR332" t="n">
        <v>0.0</v>
      </c>
      <c r="AS332" t="n">
        <v>0.0</v>
      </c>
      <c r="AT332" t="inlineStr">
        <is>
          <t>N/A</t>
        </is>
      </c>
      <c r="AU332" t="inlineStr">
        <is>
          <t>N/A</t>
        </is>
      </c>
      <c r="AV332" t="inlineStr">
        <is>
          <t>N/A</t>
        </is>
      </c>
      <c r="AW332" t="inlineStr">
        <is>
          <t>N/A</t>
        </is>
      </c>
      <c r="AX332" t="inlineStr">
        <is>
          <t>N/A</t>
        </is>
      </c>
      <c r="AY332" t="inlineStr">
        <is>
          <t>N/A</t>
        </is>
      </c>
      <c r="AZ332" t="inlineStr">
        <is>
          <t>N/A</t>
        </is>
      </c>
      <c r="BA332" t="inlineStr">
        <is>
          <t>N/A</t>
        </is>
      </c>
      <c r="BB332" t="inlineStr">
        <is>
          <t>N/A</t>
        </is>
      </c>
      <c r="BC332" t="inlineStr">
        <is>
          <t>N/A</t>
        </is>
      </c>
      <c r="BD332" t="inlineStr">
        <is>
          <t>N/A</t>
        </is>
      </c>
      <c r="BE332" t="inlineStr">
        <is>
          <t>N/A</t>
        </is>
      </c>
    </row>
    <row r="333">
      <c r="A333" t="inlineStr">
        <is>
          <t>WI211221878</t>
        </is>
      </c>
      <c r="B333" t="inlineStr">
        <is>
          <t>DATA_VALIDATION</t>
        </is>
      </c>
      <c r="C333" t="inlineStr">
        <is>
          <t>201300020045</t>
        </is>
      </c>
      <c r="D333" t="inlineStr">
        <is>
          <t>Folder</t>
        </is>
      </c>
      <c r="E333" s="2">
        <f>HYPERLINK("capsilon://?command=openfolder&amp;siteaddress=FAM.docvelocity-na8.net&amp;folderid=FXE7364523-E869-5406-5661-CA9AB050E41C","FX21123411")</f>
        <v>0.0</v>
      </c>
      <c r="F333" t="inlineStr">
        <is>
          <t/>
        </is>
      </c>
      <c r="G333" t="inlineStr">
        <is>
          <t/>
        </is>
      </c>
      <c r="H333" t="inlineStr">
        <is>
          <t>Mailitem</t>
        </is>
      </c>
      <c r="I333" t="inlineStr">
        <is>
          <t>MI2112232606</t>
        </is>
      </c>
      <c r="J333" t="n">
        <v>36.0</v>
      </c>
      <c r="K333" t="inlineStr">
        <is>
          <t>COMPLETED</t>
        </is>
      </c>
      <c r="L333" t="inlineStr">
        <is>
          <t>MARK_AS_COMPLETED</t>
        </is>
      </c>
      <c r="M333" t="inlineStr">
        <is>
          <t>Queue</t>
        </is>
      </c>
      <c r="N333" t="n">
        <v>2.0</v>
      </c>
      <c r="O333" s="1" t="n">
        <v>44537.557604166665</v>
      </c>
      <c r="P333" s="1" t="n">
        <v>44537.65652777778</v>
      </c>
      <c r="Q333" t="n">
        <v>8332.0</v>
      </c>
      <c r="R333" t="n">
        <v>215.0</v>
      </c>
      <c r="S333" t="b">
        <v>0</v>
      </c>
      <c r="T333" t="inlineStr">
        <is>
          <t>N/A</t>
        </is>
      </c>
      <c r="U333" t="b">
        <v>0</v>
      </c>
      <c r="V333" t="inlineStr">
        <is>
          <t>Sumit Jarhad</t>
        </is>
      </c>
      <c r="W333" s="1" t="n">
        <v>44537.64834490741</v>
      </c>
      <c r="X333" t="n">
        <v>77.0</v>
      </c>
      <c r="Y333" t="n">
        <v>11.0</v>
      </c>
      <c r="Z333" t="n">
        <v>0.0</v>
      </c>
      <c r="AA333" t="n">
        <v>11.0</v>
      </c>
      <c r="AB333" t="n">
        <v>0.0</v>
      </c>
      <c r="AC333" t="n">
        <v>2.0</v>
      </c>
      <c r="AD333" t="n">
        <v>25.0</v>
      </c>
      <c r="AE333" t="n">
        <v>0.0</v>
      </c>
      <c r="AF333" t="n">
        <v>0.0</v>
      </c>
      <c r="AG333" t="n">
        <v>0.0</v>
      </c>
      <c r="AH333" t="inlineStr">
        <is>
          <t>Dashrath Soren</t>
        </is>
      </c>
      <c r="AI333" s="1" t="n">
        <v>44537.65652777778</v>
      </c>
      <c r="AJ333" t="n">
        <v>138.0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25.0</v>
      </c>
      <c r="AQ333" t="n">
        <v>0.0</v>
      </c>
      <c r="AR333" t="n">
        <v>0.0</v>
      </c>
      <c r="AS333" t="n">
        <v>0.0</v>
      </c>
      <c r="AT333" t="inlineStr">
        <is>
          <t>N/A</t>
        </is>
      </c>
      <c r="AU333" t="inlineStr">
        <is>
          <t>N/A</t>
        </is>
      </c>
      <c r="AV333" t="inlineStr">
        <is>
          <t>N/A</t>
        </is>
      </c>
      <c r="AW333" t="inlineStr">
        <is>
          <t>N/A</t>
        </is>
      </c>
      <c r="AX333" t="inlineStr">
        <is>
          <t>N/A</t>
        </is>
      </c>
      <c r="AY333" t="inlineStr">
        <is>
          <t>N/A</t>
        </is>
      </c>
      <c r="AZ333" t="inlineStr">
        <is>
          <t>N/A</t>
        </is>
      </c>
      <c r="BA333" t="inlineStr">
        <is>
          <t>N/A</t>
        </is>
      </c>
      <c r="BB333" t="inlineStr">
        <is>
          <t>N/A</t>
        </is>
      </c>
      <c r="BC333" t="inlineStr">
        <is>
          <t>N/A</t>
        </is>
      </c>
      <c r="BD333" t="inlineStr">
        <is>
          <t>N/A</t>
        </is>
      </c>
      <c r="BE333" t="inlineStr">
        <is>
          <t>N/A</t>
        </is>
      </c>
    </row>
    <row r="334">
      <c r="A334" t="inlineStr">
        <is>
          <t>WI211221950</t>
        </is>
      </c>
      <c r="B334" t="inlineStr">
        <is>
          <t>DATA_VALIDATION</t>
        </is>
      </c>
      <c r="C334" t="inlineStr">
        <is>
          <t>201308007920</t>
        </is>
      </c>
      <c r="D334" t="inlineStr">
        <is>
          <t>Folder</t>
        </is>
      </c>
      <c r="E334" s="2">
        <f>HYPERLINK("capsilon://?command=openfolder&amp;siteaddress=FAM.docvelocity-na8.net&amp;folderid=FX5689EB5B-4C06-C0E1-D0FF-862DCDCE9E8F","FX21125274")</f>
        <v>0.0</v>
      </c>
      <c r="F334" t="inlineStr">
        <is>
          <t/>
        </is>
      </c>
      <c r="G334" t="inlineStr">
        <is>
          <t/>
        </is>
      </c>
      <c r="H334" t="inlineStr">
        <is>
          <t>Mailitem</t>
        </is>
      </c>
      <c r="I334" t="inlineStr">
        <is>
          <t>MI2112232697</t>
        </is>
      </c>
      <c r="J334" t="n">
        <v>322.0</v>
      </c>
      <c r="K334" t="inlineStr">
        <is>
          <t>COMPLETED</t>
        </is>
      </c>
      <c r="L334" t="inlineStr">
        <is>
          <t>MARK_AS_COMPLETED</t>
        </is>
      </c>
      <c r="M334" t="inlineStr">
        <is>
          <t>Queue</t>
        </is>
      </c>
      <c r="N334" t="n">
        <v>1.0</v>
      </c>
      <c r="O334" s="1" t="n">
        <v>44537.56390046296</v>
      </c>
      <c r="P334" s="1" t="n">
        <v>44538.17694444444</v>
      </c>
      <c r="Q334" t="n">
        <v>51256.0</v>
      </c>
      <c r="R334" t="n">
        <v>1711.0</v>
      </c>
      <c r="S334" t="b">
        <v>0</v>
      </c>
      <c r="T334" t="inlineStr">
        <is>
          <t>N/A</t>
        </is>
      </c>
      <c r="U334" t="b">
        <v>0</v>
      </c>
      <c r="V334" t="inlineStr">
        <is>
          <t>Hemanshi Deshlahara</t>
        </is>
      </c>
      <c r="W334" s="1" t="n">
        <v>44538.17694444444</v>
      </c>
      <c r="X334" t="n">
        <v>1098.0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322.0</v>
      </c>
      <c r="AE334" t="n">
        <v>283.0</v>
      </c>
      <c r="AF334" t="n">
        <v>0.0</v>
      </c>
      <c r="AG334" t="n">
        <v>23.0</v>
      </c>
      <c r="AH334" t="inlineStr">
        <is>
          <t>N/A</t>
        </is>
      </c>
      <c r="AI334" t="inlineStr">
        <is>
          <t>N/A</t>
        </is>
      </c>
      <c r="AJ334" t="inlineStr">
        <is>
          <t>N/A</t>
        </is>
      </c>
      <c r="AK334" t="inlineStr">
        <is>
          <t>N/A</t>
        </is>
      </c>
      <c r="AL334" t="inlineStr">
        <is>
          <t>N/A</t>
        </is>
      </c>
      <c r="AM334" t="inlineStr">
        <is>
          <t>N/A</t>
        </is>
      </c>
      <c r="AN334" t="inlineStr">
        <is>
          <t>N/A</t>
        </is>
      </c>
      <c r="AO334" t="inlineStr">
        <is>
          <t>N/A</t>
        </is>
      </c>
      <c r="AP334" t="inlineStr">
        <is>
          <t>N/A</t>
        </is>
      </c>
      <c r="AQ334" t="inlineStr">
        <is>
          <t>N/A</t>
        </is>
      </c>
      <c r="AR334" t="inlineStr">
        <is>
          <t>N/A</t>
        </is>
      </c>
      <c r="AS334" t="inlineStr">
        <is>
          <t>N/A</t>
        </is>
      </c>
      <c r="AT334" t="inlineStr">
        <is>
          <t>N/A</t>
        </is>
      </c>
      <c r="AU334" t="inlineStr">
        <is>
          <t>N/A</t>
        </is>
      </c>
      <c r="AV334" t="inlineStr">
        <is>
          <t>N/A</t>
        </is>
      </c>
      <c r="AW334" t="inlineStr">
        <is>
          <t>N/A</t>
        </is>
      </c>
      <c r="AX334" t="inlineStr">
        <is>
          <t>N/A</t>
        </is>
      </c>
      <c r="AY334" t="inlineStr">
        <is>
          <t>N/A</t>
        </is>
      </c>
      <c r="AZ334" t="inlineStr">
        <is>
          <t>N/A</t>
        </is>
      </c>
      <c r="BA334" t="inlineStr">
        <is>
          <t>N/A</t>
        </is>
      </c>
      <c r="BB334" t="inlineStr">
        <is>
          <t>N/A</t>
        </is>
      </c>
      <c r="BC334" t="inlineStr">
        <is>
          <t>N/A</t>
        </is>
      </c>
      <c r="BD334" t="inlineStr">
        <is>
          <t>N/A</t>
        </is>
      </c>
      <c r="BE334" t="inlineStr">
        <is>
          <t>N/A</t>
        </is>
      </c>
    </row>
    <row r="335">
      <c r="A335" t="inlineStr">
        <is>
          <t>WI211221982</t>
        </is>
      </c>
      <c r="B335" t="inlineStr">
        <is>
          <t>DATA_VALIDATION</t>
        </is>
      </c>
      <c r="C335" t="inlineStr">
        <is>
          <t>201300020047</t>
        </is>
      </c>
      <c r="D335" t="inlineStr">
        <is>
          <t>Folder</t>
        </is>
      </c>
      <c r="E335" s="2">
        <f>HYPERLINK("capsilon://?command=openfolder&amp;siteaddress=FAM.docvelocity-na8.net&amp;folderid=FX982E1966-7051-5EB2-3F00-B74E3CAB054D","FX21123437")</f>
        <v>0.0</v>
      </c>
      <c r="F335" t="inlineStr">
        <is>
          <t/>
        </is>
      </c>
      <c r="G335" t="inlineStr">
        <is>
          <t/>
        </is>
      </c>
      <c r="H335" t="inlineStr">
        <is>
          <t>Mailitem</t>
        </is>
      </c>
      <c r="I335" t="inlineStr">
        <is>
          <t>MI2112228022</t>
        </is>
      </c>
      <c r="J335" t="n">
        <v>247.0</v>
      </c>
      <c r="K335" t="inlineStr">
        <is>
          <t>COMPLETED</t>
        </is>
      </c>
      <c r="L335" t="inlineStr">
        <is>
          <t>MARK_AS_COMPLETED</t>
        </is>
      </c>
      <c r="M335" t="inlineStr">
        <is>
          <t>Queue</t>
        </is>
      </c>
      <c r="N335" t="n">
        <v>2.0</v>
      </c>
      <c r="O335" s="1" t="n">
        <v>44537.56644675926</v>
      </c>
      <c r="P335" s="1" t="n">
        <v>44537.70898148148</v>
      </c>
      <c r="Q335" t="n">
        <v>9258.0</v>
      </c>
      <c r="R335" t="n">
        <v>3057.0</v>
      </c>
      <c r="S335" t="b">
        <v>0</v>
      </c>
      <c r="T335" t="inlineStr">
        <is>
          <t>N/A</t>
        </is>
      </c>
      <c r="U335" t="b">
        <v>1</v>
      </c>
      <c r="V335" t="inlineStr">
        <is>
          <t>Archana Bhujbal</t>
        </is>
      </c>
      <c r="W335" s="1" t="n">
        <v>44537.691099537034</v>
      </c>
      <c r="X335" t="n">
        <v>1955.0</v>
      </c>
      <c r="Y335" t="n">
        <v>180.0</v>
      </c>
      <c r="Z335" t="n">
        <v>0.0</v>
      </c>
      <c r="AA335" t="n">
        <v>180.0</v>
      </c>
      <c r="AB335" t="n">
        <v>42.0</v>
      </c>
      <c r="AC335" t="n">
        <v>125.0</v>
      </c>
      <c r="AD335" t="n">
        <v>67.0</v>
      </c>
      <c r="AE335" t="n">
        <v>0.0</v>
      </c>
      <c r="AF335" t="n">
        <v>0.0</v>
      </c>
      <c r="AG335" t="n">
        <v>0.0</v>
      </c>
      <c r="AH335" t="inlineStr">
        <is>
          <t>Dashrath Soren</t>
        </is>
      </c>
      <c r="AI335" s="1" t="n">
        <v>44537.70898148148</v>
      </c>
      <c r="AJ335" t="n">
        <v>984.0</v>
      </c>
      <c r="AK335" t="n">
        <v>2.0</v>
      </c>
      <c r="AL335" t="n">
        <v>0.0</v>
      </c>
      <c r="AM335" t="n">
        <v>2.0</v>
      </c>
      <c r="AN335" t="n">
        <v>42.0</v>
      </c>
      <c r="AO335" t="n">
        <v>2.0</v>
      </c>
      <c r="AP335" t="n">
        <v>65.0</v>
      </c>
      <c r="AQ335" t="n">
        <v>0.0</v>
      </c>
      <c r="AR335" t="n">
        <v>0.0</v>
      </c>
      <c r="AS335" t="n">
        <v>0.0</v>
      </c>
      <c r="AT335" t="inlineStr">
        <is>
          <t>N/A</t>
        </is>
      </c>
      <c r="AU335" t="inlineStr">
        <is>
          <t>N/A</t>
        </is>
      </c>
      <c r="AV335" t="inlineStr">
        <is>
          <t>N/A</t>
        </is>
      </c>
      <c r="AW335" t="inlineStr">
        <is>
          <t>N/A</t>
        </is>
      </c>
      <c r="AX335" t="inlineStr">
        <is>
          <t>N/A</t>
        </is>
      </c>
      <c r="AY335" t="inlineStr">
        <is>
          <t>N/A</t>
        </is>
      </c>
      <c r="AZ335" t="inlineStr">
        <is>
          <t>N/A</t>
        </is>
      </c>
      <c r="BA335" t="inlineStr">
        <is>
          <t>N/A</t>
        </is>
      </c>
      <c r="BB335" t="inlineStr">
        <is>
          <t>N/A</t>
        </is>
      </c>
      <c r="BC335" t="inlineStr">
        <is>
          <t>N/A</t>
        </is>
      </c>
      <c r="BD335" t="inlineStr">
        <is>
          <t>N/A</t>
        </is>
      </c>
      <c r="BE335" t="inlineStr">
        <is>
          <t>N/A</t>
        </is>
      </c>
    </row>
    <row r="336">
      <c r="A336" t="inlineStr">
        <is>
          <t>WI211222115</t>
        </is>
      </c>
      <c r="B336" t="inlineStr">
        <is>
          <t>DATA_VALIDATION</t>
        </is>
      </c>
      <c r="C336" t="inlineStr">
        <is>
          <t>201110012250</t>
        </is>
      </c>
      <c r="D336" t="inlineStr">
        <is>
          <t>Folder</t>
        </is>
      </c>
      <c r="E336" s="2">
        <f>HYPERLINK("capsilon://?command=openfolder&amp;siteaddress=FAM.docvelocity-na8.net&amp;folderid=FXB851E22A-F78D-43C5-7AB5-21F2F0901416","FX21124750")</f>
        <v>0.0</v>
      </c>
      <c r="F336" t="inlineStr">
        <is>
          <t/>
        </is>
      </c>
      <c r="G336" t="inlineStr">
        <is>
          <t/>
        </is>
      </c>
      <c r="H336" t="inlineStr">
        <is>
          <t>Mailitem</t>
        </is>
      </c>
      <c r="I336" t="inlineStr">
        <is>
          <t>MI2112234638</t>
        </is>
      </c>
      <c r="J336" t="n">
        <v>100.0</v>
      </c>
      <c r="K336" t="inlineStr">
        <is>
          <t>COMPLETED</t>
        </is>
      </c>
      <c r="L336" t="inlineStr">
        <is>
          <t>MARK_AS_COMPLETED</t>
        </is>
      </c>
      <c r="M336" t="inlineStr">
        <is>
          <t>Queue</t>
        </is>
      </c>
      <c r="N336" t="n">
        <v>1.0</v>
      </c>
      <c r="O336" s="1" t="n">
        <v>44537.57875</v>
      </c>
      <c r="P336" s="1" t="n">
        <v>44537.71939814815</v>
      </c>
      <c r="Q336" t="n">
        <v>11847.0</v>
      </c>
      <c r="R336" t="n">
        <v>305.0</v>
      </c>
      <c r="S336" t="b">
        <v>0</v>
      </c>
      <c r="T336" t="inlineStr">
        <is>
          <t>N/A</t>
        </is>
      </c>
      <c r="U336" t="b">
        <v>0</v>
      </c>
      <c r="V336" t="inlineStr">
        <is>
          <t>Sumit Jarhad</t>
        </is>
      </c>
      <c r="W336" s="1" t="n">
        <v>44537.71939814815</v>
      </c>
      <c r="X336" t="n">
        <v>283.0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100.0</v>
      </c>
      <c r="AE336" t="n">
        <v>88.0</v>
      </c>
      <c r="AF336" t="n">
        <v>0.0</v>
      </c>
      <c r="AG336" t="n">
        <v>8.0</v>
      </c>
      <c r="AH336" t="inlineStr">
        <is>
          <t>N/A</t>
        </is>
      </c>
      <c r="AI336" t="inlineStr">
        <is>
          <t>N/A</t>
        </is>
      </c>
      <c r="AJ336" t="inlineStr">
        <is>
          <t>N/A</t>
        </is>
      </c>
      <c r="AK336" t="inlineStr">
        <is>
          <t>N/A</t>
        </is>
      </c>
      <c r="AL336" t="inlineStr">
        <is>
          <t>N/A</t>
        </is>
      </c>
      <c r="AM336" t="inlineStr">
        <is>
          <t>N/A</t>
        </is>
      </c>
      <c r="AN336" t="inlineStr">
        <is>
          <t>N/A</t>
        </is>
      </c>
      <c r="AO336" t="inlineStr">
        <is>
          <t>N/A</t>
        </is>
      </c>
      <c r="AP336" t="inlineStr">
        <is>
          <t>N/A</t>
        </is>
      </c>
      <c r="AQ336" t="inlineStr">
        <is>
          <t>N/A</t>
        </is>
      </c>
      <c r="AR336" t="inlineStr">
        <is>
          <t>N/A</t>
        </is>
      </c>
      <c r="AS336" t="inlineStr">
        <is>
          <t>N/A</t>
        </is>
      </c>
      <c r="AT336" t="inlineStr">
        <is>
          <t>N/A</t>
        </is>
      </c>
      <c r="AU336" t="inlineStr">
        <is>
          <t>N/A</t>
        </is>
      </c>
      <c r="AV336" t="inlineStr">
        <is>
          <t>N/A</t>
        </is>
      </c>
      <c r="AW336" t="inlineStr">
        <is>
          <t>N/A</t>
        </is>
      </c>
      <c r="AX336" t="inlineStr">
        <is>
          <t>N/A</t>
        </is>
      </c>
      <c r="AY336" t="inlineStr">
        <is>
          <t>N/A</t>
        </is>
      </c>
      <c r="AZ336" t="inlineStr">
        <is>
          <t>N/A</t>
        </is>
      </c>
      <c r="BA336" t="inlineStr">
        <is>
          <t>N/A</t>
        </is>
      </c>
      <c r="BB336" t="inlineStr">
        <is>
          <t>N/A</t>
        </is>
      </c>
      <c r="BC336" t="inlineStr">
        <is>
          <t>N/A</t>
        </is>
      </c>
      <c r="BD336" t="inlineStr">
        <is>
          <t>N/A</t>
        </is>
      </c>
      <c r="BE336" t="inlineStr">
        <is>
          <t>N/A</t>
        </is>
      </c>
    </row>
    <row r="337">
      <c r="A337" t="inlineStr">
        <is>
          <t>WI211222143</t>
        </is>
      </c>
      <c r="B337" t="inlineStr">
        <is>
          <t>DATA_VALIDATION</t>
        </is>
      </c>
      <c r="C337" t="inlineStr">
        <is>
          <t>201300020090</t>
        </is>
      </c>
      <c r="D337" t="inlineStr">
        <is>
          <t>Folder</t>
        </is>
      </c>
      <c r="E337" s="2">
        <f>HYPERLINK("capsilon://?command=openfolder&amp;siteaddress=FAM.docvelocity-na8.net&amp;folderid=FXED70B302-55E5-9E4E-50E1-602385487AA3","FX21124032")</f>
        <v>0.0</v>
      </c>
      <c r="F337" t="inlineStr">
        <is>
          <t/>
        </is>
      </c>
      <c r="G337" t="inlineStr">
        <is>
          <t/>
        </is>
      </c>
      <c r="H337" t="inlineStr">
        <is>
          <t>Mailitem</t>
        </is>
      </c>
      <c r="I337" t="inlineStr">
        <is>
          <t>MI2112235371</t>
        </is>
      </c>
      <c r="J337" t="n">
        <v>28.0</v>
      </c>
      <c r="K337" t="inlineStr">
        <is>
          <t>COMPLETED</t>
        </is>
      </c>
      <c r="L337" t="inlineStr">
        <is>
          <t>MARK_AS_COMPLETED</t>
        </is>
      </c>
      <c r="M337" t="inlineStr">
        <is>
          <t>Queue</t>
        </is>
      </c>
      <c r="N337" t="n">
        <v>2.0</v>
      </c>
      <c r="O337" s="1" t="n">
        <v>44537.58173611111</v>
      </c>
      <c r="P337" s="1" t="n">
        <v>44538.21428240741</v>
      </c>
      <c r="Q337" t="n">
        <v>53400.0</v>
      </c>
      <c r="R337" t="n">
        <v>1252.0</v>
      </c>
      <c r="S337" t="b">
        <v>0</v>
      </c>
      <c r="T337" t="inlineStr">
        <is>
          <t>N/A</t>
        </is>
      </c>
      <c r="U337" t="b">
        <v>0</v>
      </c>
      <c r="V337" t="inlineStr">
        <is>
          <t>Snehal Sathe</t>
        </is>
      </c>
      <c r="W337" s="1" t="n">
        <v>44537.80143518518</v>
      </c>
      <c r="X337" t="n">
        <v>367.0</v>
      </c>
      <c r="Y337" t="n">
        <v>21.0</v>
      </c>
      <c r="Z337" t="n">
        <v>0.0</v>
      </c>
      <c r="AA337" t="n">
        <v>21.0</v>
      </c>
      <c r="AB337" t="n">
        <v>0.0</v>
      </c>
      <c r="AC337" t="n">
        <v>17.0</v>
      </c>
      <c r="AD337" t="n">
        <v>7.0</v>
      </c>
      <c r="AE337" t="n">
        <v>0.0</v>
      </c>
      <c r="AF337" t="n">
        <v>0.0</v>
      </c>
      <c r="AG337" t="n">
        <v>0.0</v>
      </c>
      <c r="AH337" t="inlineStr">
        <is>
          <t>Saloni Uttekar</t>
        </is>
      </c>
      <c r="AI337" s="1" t="n">
        <v>44538.21428240741</v>
      </c>
      <c r="AJ337" t="n">
        <v>790.0</v>
      </c>
      <c r="AK337" t="n">
        <v>6.0</v>
      </c>
      <c r="AL337" t="n">
        <v>0.0</v>
      </c>
      <c r="AM337" t="n">
        <v>6.0</v>
      </c>
      <c r="AN337" t="n">
        <v>0.0</v>
      </c>
      <c r="AO337" t="n">
        <v>6.0</v>
      </c>
      <c r="AP337" t="n">
        <v>1.0</v>
      </c>
      <c r="AQ337" t="n">
        <v>0.0</v>
      </c>
      <c r="AR337" t="n">
        <v>0.0</v>
      </c>
      <c r="AS337" t="n">
        <v>0.0</v>
      </c>
      <c r="AT337" t="inlineStr">
        <is>
          <t>N/A</t>
        </is>
      </c>
      <c r="AU337" t="inlineStr">
        <is>
          <t>N/A</t>
        </is>
      </c>
      <c r="AV337" t="inlineStr">
        <is>
          <t>N/A</t>
        </is>
      </c>
      <c r="AW337" t="inlineStr">
        <is>
          <t>N/A</t>
        </is>
      </c>
      <c r="AX337" t="inlineStr">
        <is>
          <t>N/A</t>
        </is>
      </c>
      <c r="AY337" t="inlineStr">
        <is>
          <t>N/A</t>
        </is>
      </c>
      <c r="AZ337" t="inlineStr">
        <is>
          <t>N/A</t>
        </is>
      </c>
      <c r="BA337" t="inlineStr">
        <is>
          <t>N/A</t>
        </is>
      </c>
      <c r="BB337" t="inlineStr">
        <is>
          <t>N/A</t>
        </is>
      </c>
      <c r="BC337" t="inlineStr">
        <is>
          <t>N/A</t>
        </is>
      </c>
      <c r="BD337" t="inlineStr">
        <is>
          <t>N/A</t>
        </is>
      </c>
      <c r="BE337" t="inlineStr">
        <is>
          <t>N/A</t>
        </is>
      </c>
    </row>
    <row r="338">
      <c r="A338" t="inlineStr">
        <is>
          <t>WI211222161</t>
        </is>
      </c>
      <c r="B338" t="inlineStr">
        <is>
          <t>DATA_VALIDATION</t>
        </is>
      </c>
      <c r="C338" t="inlineStr">
        <is>
          <t>201300020090</t>
        </is>
      </c>
      <c r="D338" t="inlineStr">
        <is>
          <t>Folder</t>
        </is>
      </c>
      <c r="E338" s="2">
        <f>HYPERLINK("capsilon://?command=openfolder&amp;siteaddress=FAM.docvelocity-na8.net&amp;folderid=FXED70B302-55E5-9E4E-50E1-602385487AA3","FX21124032")</f>
        <v>0.0</v>
      </c>
      <c r="F338" t="inlineStr">
        <is>
          <t/>
        </is>
      </c>
      <c r="G338" t="inlineStr">
        <is>
          <t/>
        </is>
      </c>
      <c r="H338" t="inlineStr">
        <is>
          <t>Mailitem</t>
        </is>
      </c>
      <c r="I338" t="inlineStr">
        <is>
          <t>MI2112235398</t>
        </is>
      </c>
      <c r="J338" t="n">
        <v>124.0</v>
      </c>
      <c r="K338" t="inlineStr">
        <is>
          <t>COMPLETED</t>
        </is>
      </c>
      <c r="L338" t="inlineStr">
        <is>
          <t>MARK_AS_COMPLETED</t>
        </is>
      </c>
      <c r="M338" t="inlineStr">
        <is>
          <t>Queue</t>
        </is>
      </c>
      <c r="N338" t="n">
        <v>2.0</v>
      </c>
      <c r="O338" s="1" t="n">
        <v>44537.58329861111</v>
      </c>
      <c r="P338" s="1" t="n">
        <v>44537.73056712963</v>
      </c>
      <c r="Q338" t="n">
        <v>11859.0</v>
      </c>
      <c r="R338" t="n">
        <v>865.0</v>
      </c>
      <c r="S338" t="b">
        <v>0</v>
      </c>
      <c r="T338" t="inlineStr">
        <is>
          <t>N/A</t>
        </is>
      </c>
      <c r="U338" t="b">
        <v>0</v>
      </c>
      <c r="V338" t="inlineStr">
        <is>
          <t>Sumit Jarhad</t>
        </is>
      </c>
      <c r="W338" s="1" t="n">
        <v>44537.72425925926</v>
      </c>
      <c r="X338" t="n">
        <v>396.0</v>
      </c>
      <c r="Y338" t="n">
        <v>86.0</v>
      </c>
      <c r="Z338" t="n">
        <v>0.0</v>
      </c>
      <c r="AA338" t="n">
        <v>86.0</v>
      </c>
      <c r="AB338" t="n">
        <v>0.0</v>
      </c>
      <c r="AC338" t="n">
        <v>33.0</v>
      </c>
      <c r="AD338" t="n">
        <v>38.0</v>
      </c>
      <c r="AE338" t="n">
        <v>0.0</v>
      </c>
      <c r="AF338" t="n">
        <v>0.0</v>
      </c>
      <c r="AG338" t="n">
        <v>0.0</v>
      </c>
      <c r="AH338" t="inlineStr">
        <is>
          <t>Dashrath Soren</t>
        </is>
      </c>
      <c r="AI338" s="1" t="n">
        <v>44537.73056712963</v>
      </c>
      <c r="AJ338" t="n">
        <v>462.0</v>
      </c>
      <c r="AK338" t="n">
        <v>1.0</v>
      </c>
      <c r="AL338" t="n">
        <v>0.0</v>
      </c>
      <c r="AM338" t="n">
        <v>1.0</v>
      </c>
      <c r="AN338" t="n">
        <v>0.0</v>
      </c>
      <c r="AO338" t="n">
        <v>1.0</v>
      </c>
      <c r="AP338" t="n">
        <v>37.0</v>
      </c>
      <c r="AQ338" t="n">
        <v>0.0</v>
      </c>
      <c r="AR338" t="n">
        <v>0.0</v>
      </c>
      <c r="AS338" t="n">
        <v>0.0</v>
      </c>
      <c r="AT338" t="inlineStr">
        <is>
          <t>N/A</t>
        </is>
      </c>
      <c r="AU338" t="inlineStr">
        <is>
          <t>N/A</t>
        </is>
      </c>
      <c r="AV338" t="inlineStr">
        <is>
          <t>N/A</t>
        </is>
      </c>
      <c r="AW338" t="inlineStr">
        <is>
          <t>N/A</t>
        </is>
      </c>
      <c r="AX338" t="inlineStr">
        <is>
          <t>N/A</t>
        </is>
      </c>
      <c r="AY338" t="inlineStr">
        <is>
          <t>N/A</t>
        </is>
      </c>
      <c r="AZ338" t="inlineStr">
        <is>
          <t>N/A</t>
        </is>
      </c>
      <c r="BA338" t="inlineStr">
        <is>
          <t>N/A</t>
        </is>
      </c>
      <c r="BB338" t="inlineStr">
        <is>
          <t>N/A</t>
        </is>
      </c>
      <c r="BC338" t="inlineStr">
        <is>
          <t>N/A</t>
        </is>
      </c>
      <c r="BD338" t="inlineStr">
        <is>
          <t>N/A</t>
        </is>
      </c>
      <c r="BE338" t="inlineStr">
        <is>
          <t>N/A</t>
        </is>
      </c>
    </row>
    <row r="339">
      <c r="A339" t="inlineStr">
        <is>
          <t>WI211222241</t>
        </is>
      </c>
      <c r="B339" t="inlineStr">
        <is>
          <t>DATA_VALIDATION</t>
        </is>
      </c>
      <c r="C339" t="inlineStr">
        <is>
          <t>201330004012</t>
        </is>
      </c>
      <c r="D339" t="inlineStr">
        <is>
          <t>Folder</t>
        </is>
      </c>
      <c r="E339" s="2">
        <f>HYPERLINK("capsilon://?command=openfolder&amp;siteaddress=FAM.docvelocity-na8.net&amp;folderid=FXE817B6B9-B518-0F16-7C15-04244F6C8D1D","FX2112118")</f>
        <v>0.0</v>
      </c>
      <c r="F339" t="inlineStr">
        <is>
          <t/>
        </is>
      </c>
      <c r="G339" t="inlineStr">
        <is>
          <t/>
        </is>
      </c>
      <c r="H339" t="inlineStr">
        <is>
          <t>Mailitem</t>
        </is>
      </c>
      <c r="I339" t="inlineStr">
        <is>
          <t>MI2112235669</t>
        </is>
      </c>
      <c r="J339" t="n">
        <v>79.0</v>
      </c>
      <c r="K339" t="inlineStr">
        <is>
          <t>COMPLETED</t>
        </is>
      </c>
      <c r="L339" t="inlineStr">
        <is>
          <t>MARK_AS_COMPLETED</t>
        </is>
      </c>
      <c r="M339" t="inlineStr">
        <is>
          <t>Queue</t>
        </is>
      </c>
      <c r="N339" t="n">
        <v>1.0</v>
      </c>
      <c r="O339" s="1" t="n">
        <v>44537.59103009259</v>
      </c>
      <c r="P339" s="1" t="n">
        <v>44538.194074074076</v>
      </c>
      <c r="Q339" t="n">
        <v>50360.0</v>
      </c>
      <c r="R339" t="n">
        <v>1743.0</v>
      </c>
      <c r="S339" t="b">
        <v>0</v>
      </c>
      <c r="T339" t="inlineStr">
        <is>
          <t>N/A</t>
        </is>
      </c>
      <c r="U339" t="b">
        <v>0</v>
      </c>
      <c r="V339" t="inlineStr">
        <is>
          <t>Hemanshi Deshlahara</t>
        </is>
      </c>
      <c r="W339" s="1" t="n">
        <v>44538.194074074076</v>
      </c>
      <c r="X339" t="n">
        <v>1479.0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79.0</v>
      </c>
      <c r="AE339" t="n">
        <v>67.0</v>
      </c>
      <c r="AF339" t="n">
        <v>0.0</v>
      </c>
      <c r="AG339" t="n">
        <v>15.0</v>
      </c>
      <c r="AH339" t="inlineStr">
        <is>
          <t>N/A</t>
        </is>
      </c>
      <c r="AI339" t="inlineStr">
        <is>
          <t>N/A</t>
        </is>
      </c>
      <c r="AJ339" t="inlineStr">
        <is>
          <t>N/A</t>
        </is>
      </c>
      <c r="AK339" t="inlineStr">
        <is>
          <t>N/A</t>
        </is>
      </c>
      <c r="AL339" t="inlineStr">
        <is>
          <t>N/A</t>
        </is>
      </c>
      <c r="AM339" t="inlineStr">
        <is>
          <t>N/A</t>
        </is>
      </c>
      <c r="AN339" t="inlineStr">
        <is>
          <t>N/A</t>
        </is>
      </c>
      <c r="AO339" t="inlineStr">
        <is>
          <t>N/A</t>
        </is>
      </c>
      <c r="AP339" t="inlineStr">
        <is>
          <t>N/A</t>
        </is>
      </c>
      <c r="AQ339" t="inlineStr">
        <is>
          <t>N/A</t>
        </is>
      </c>
      <c r="AR339" t="inlineStr">
        <is>
          <t>N/A</t>
        </is>
      </c>
      <c r="AS339" t="inlineStr">
        <is>
          <t>N/A</t>
        </is>
      </c>
      <c r="AT339" t="inlineStr">
        <is>
          <t>N/A</t>
        </is>
      </c>
      <c r="AU339" t="inlineStr">
        <is>
          <t>N/A</t>
        </is>
      </c>
      <c r="AV339" t="inlineStr">
        <is>
          <t>N/A</t>
        </is>
      </c>
      <c r="AW339" t="inlineStr">
        <is>
          <t>N/A</t>
        </is>
      </c>
      <c r="AX339" t="inlineStr">
        <is>
          <t>N/A</t>
        </is>
      </c>
      <c r="AY339" t="inlineStr">
        <is>
          <t>N/A</t>
        </is>
      </c>
      <c r="AZ339" t="inlineStr">
        <is>
          <t>N/A</t>
        </is>
      </c>
      <c r="BA339" t="inlineStr">
        <is>
          <t>N/A</t>
        </is>
      </c>
      <c r="BB339" t="inlineStr">
        <is>
          <t>N/A</t>
        </is>
      </c>
      <c r="BC339" t="inlineStr">
        <is>
          <t>N/A</t>
        </is>
      </c>
      <c r="BD339" t="inlineStr">
        <is>
          <t>N/A</t>
        </is>
      </c>
      <c r="BE339" t="inlineStr">
        <is>
          <t>N/A</t>
        </is>
      </c>
    </row>
    <row r="340">
      <c r="A340" t="inlineStr">
        <is>
          <t>WI211222351</t>
        </is>
      </c>
      <c r="B340" t="inlineStr">
        <is>
          <t>DATA_VALIDATION</t>
        </is>
      </c>
      <c r="C340" t="inlineStr">
        <is>
          <t>201330014341</t>
        </is>
      </c>
      <c r="D340" t="inlineStr">
        <is>
          <t>Folder</t>
        </is>
      </c>
      <c r="E340" s="2">
        <f>HYPERLINK("capsilon://?command=openfolder&amp;siteaddress=FAM.docvelocity-na8.net&amp;folderid=FX2438E14A-C3DD-92ED-A857-7FEBAB9A3F5D","FX21125218")</f>
        <v>0.0</v>
      </c>
      <c r="F340" t="inlineStr">
        <is>
          <t/>
        </is>
      </c>
      <c r="G340" t="inlineStr">
        <is>
          <t/>
        </is>
      </c>
      <c r="H340" t="inlineStr">
        <is>
          <t>Mailitem</t>
        </is>
      </c>
      <c r="I340" t="inlineStr">
        <is>
          <t>MI2112236737</t>
        </is>
      </c>
      <c r="J340" t="n">
        <v>60.0</v>
      </c>
      <c r="K340" t="inlineStr">
        <is>
          <t>COMPLETED</t>
        </is>
      </c>
      <c r="L340" t="inlineStr">
        <is>
          <t>MARK_AS_COMPLETED</t>
        </is>
      </c>
      <c r="M340" t="inlineStr">
        <is>
          <t>Queue</t>
        </is>
      </c>
      <c r="N340" t="n">
        <v>1.0</v>
      </c>
      <c r="O340" s="1" t="n">
        <v>44537.601331018515</v>
      </c>
      <c r="P340" s="1" t="n">
        <v>44537.82266203704</v>
      </c>
      <c r="Q340" t="n">
        <v>18934.0</v>
      </c>
      <c r="R340" t="n">
        <v>189.0</v>
      </c>
      <c r="S340" t="b">
        <v>0</v>
      </c>
      <c r="T340" t="inlineStr">
        <is>
          <t>N/A</t>
        </is>
      </c>
      <c r="U340" t="b">
        <v>0</v>
      </c>
      <c r="V340" t="inlineStr">
        <is>
          <t>Ketan Pathak</t>
        </is>
      </c>
      <c r="W340" s="1" t="n">
        <v>44537.82266203704</v>
      </c>
      <c r="X340" t="n">
        <v>96.0</v>
      </c>
      <c r="Y340" t="n">
        <v>27.0</v>
      </c>
      <c r="Z340" t="n">
        <v>0.0</v>
      </c>
      <c r="AA340" t="n">
        <v>27.0</v>
      </c>
      <c r="AB340" t="n">
        <v>0.0</v>
      </c>
      <c r="AC340" t="n">
        <v>0.0</v>
      </c>
      <c r="AD340" t="n">
        <v>33.0</v>
      </c>
      <c r="AE340" t="n">
        <v>21.0</v>
      </c>
      <c r="AF340" t="n">
        <v>0.0</v>
      </c>
      <c r="AG340" t="n">
        <v>2.0</v>
      </c>
      <c r="AH340" t="inlineStr">
        <is>
          <t>N/A</t>
        </is>
      </c>
      <c r="AI340" t="inlineStr">
        <is>
          <t>N/A</t>
        </is>
      </c>
      <c r="AJ340" t="inlineStr">
        <is>
          <t>N/A</t>
        </is>
      </c>
      <c r="AK340" t="inlineStr">
        <is>
          <t>N/A</t>
        </is>
      </c>
      <c r="AL340" t="inlineStr">
        <is>
          <t>N/A</t>
        </is>
      </c>
      <c r="AM340" t="inlineStr">
        <is>
          <t>N/A</t>
        </is>
      </c>
      <c r="AN340" t="inlineStr">
        <is>
          <t>N/A</t>
        </is>
      </c>
      <c r="AO340" t="inlineStr">
        <is>
          <t>N/A</t>
        </is>
      </c>
      <c r="AP340" t="inlineStr">
        <is>
          <t>N/A</t>
        </is>
      </c>
      <c r="AQ340" t="inlineStr">
        <is>
          <t>N/A</t>
        </is>
      </c>
      <c r="AR340" t="inlineStr">
        <is>
          <t>N/A</t>
        </is>
      </c>
      <c r="AS340" t="inlineStr">
        <is>
          <t>N/A</t>
        </is>
      </c>
      <c r="AT340" t="inlineStr">
        <is>
          <t>N/A</t>
        </is>
      </c>
      <c r="AU340" t="inlineStr">
        <is>
          <t>N/A</t>
        </is>
      </c>
      <c r="AV340" t="inlineStr">
        <is>
          <t>N/A</t>
        </is>
      </c>
      <c r="AW340" t="inlineStr">
        <is>
          <t>N/A</t>
        </is>
      </c>
      <c r="AX340" t="inlineStr">
        <is>
          <t>N/A</t>
        </is>
      </c>
      <c r="AY340" t="inlineStr">
        <is>
          <t>N/A</t>
        </is>
      </c>
      <c r="AZ340" t="inlineStr">
        <is>
          <t>N/A</t>
        </is>
      </c>
      <c r="BA340" t="inlineStr">
        <is>
          <t>N/A</t>
        </is>
      </c>
      <c r="BB340" t="inlineStr">
        <is>
          <t>N/A</t>
        </is>
      </c>
      <c r="BC340" t="inlineStr">
        <is>
          <t>N/A</t>
        </is>
      </c>
      <c r="BD340" t="inlineStr">
        <is>
          <t>N/A</t>
        </is>
      </c>
      <c r="BE340" t="inlineStr">
        <is>
          <t>N/A</t>
        </is>
      </c>
    </row>
    <row r="341">
      <c r="A341" t="inlineStr">
        <is>
          <t>WI211222499</t>
        </is>
      </c>
      <c r="B341" t="inlineStr">
        <is>
          <t>DATA_VALIDATION</t>
        </is>
      </c>
      <c r="C341" t="inlineStr">
        <is>
          <t>201130012865</t>
        </is>
      </c>
      <c r="D341" t="inlineStr">
        <is>
          <t>Folder</t>
        </is>
      </c>
      <c r="E341" s="2">
        <f>HYPERLINK("capsilon://?command=openfolder&amp;siteaddress=FAM.docvelocity-na8.net&amp;folderid=FX17D63F6B-255D-D47B-C85F-3F73AD0A4497","FX2112175")</f>
        <v>0.0</v>
      </c>
      <c r="F341" t="inlineStr">
        <is>
          <t/>
        </is>
      </c>
      <c r="G341" t="inlineStr">
        <is>
          <t/>
        </is>
      </c>
      <c r="H341" t="inlineStr">
        <is>
          <t>Mailitem</t>
        </is>
      </c>
      <c r="I341" t="inlineStr">
        <is>
          <t>MI2112238871</t>
        </is>
      </c>
      <c r="J341" t="n">
        <v>132.0</v>
      </c>
      <c r="K341" t="inlineStr">
        <is>
          <t>COMPLETED</t>
        </is>
      </c>
      <c r="L341" t="inlineStr">
        <is>
          <t>MARK_AS_COMPLETED</t>
        </is>
      </c>
      <c r="M341" t="inlineStr">
        <is>
          <t>Folder</t>
        </is>
      </c>
      <c r="N341" t="n">
        <v>1.0</v>
      </c>
      <c r="O341" s="1" t="n">
        <v>44537.6144212963</v>
      </c>
      <c r="P341" s="1" t="n">
        <v>44537.62903935185</v>
      </c>
      <c r="Q341" t="n">
        <v>4.0</v>
      </c>
      <c r="R341" t="n">
        <v>1259.0</v>
      </c>
      <c r="S341" t="b">
        <v>0</v>
      </c>
      <c r="T341" t="inlineStr">
        <is>
          <t>Caroline Rudloff</t>
        </is>
      </c>
      <c r="U341" t="b">
        <v>0</v>
      </c>
      <c r="V341" t="inlineStr">
        <is>
          <t>Caroline Rudloff</t>
        </is>
      </c>
      <c r="W341" s="1" t="n">
        <v>44537.62903935185</v>
      </c>
      <c r="X341" t="n">
        <v>1259.0</v>
      </c>
      <c r="Y341" t="n">
        <v>104.0</v>
      </c>
      <c r="Z341" t="n">
        <v>0.0</v>
      </c>
      <c r="AA341" t="n">
        <v>104.0</v>
      </c>
      <c r="AB341" t="n">
        <v>0.0</v>
      </c>
      <c r="AC341" t="n">
        <v>77.0</v>
      </c>
      <c r="AD341" t="n">
        <v>28.0</v>
      </c>
      <c r="AE341" t="n">
        <v>0.0</v>
      </c>
      <c r="AF341" t="n">
        <v>0.0</v>
      </c>
      <c r="AG341" t="n">
        <v>0.0</v>
      </c>
      <c r="AH341" t="inlineStr">
        <is>
          <t>N/A</t>
        </is>
      </c>
      <c r="AI341" t="inlineStr">
        <is>
          <t>N/A</t>
        </is>
      </c>
      <c r="AJ341" t="inlineStr">
        <is>
          <t>N/A</t>
        </is>
      </c>
      <c r="AK341" t="inlineStr">
        <is>
          <t>N/A</t>
        </is>
      </c>
      <c r="AL341" t="inlineStr">
        <is>
          <t>N/A</t>
        </is>
      </c>
      <c r="AM341" t="inlineStr">
        <is>
          <t>N/A</t>
        </is>
      </c>
      <c r="AN341" t="inlineStr">
        <is>
          <t>N/A</t>
        </is>
      </c>
      <c r="AO341" t="inlineStr">
        <is>
          <t>N/A</t>
        </is>
      </c>
      <c r="AP341" t="inlineStr">
        <is>
          <t>N/A</t>
        </is>
      </c>
      <c r="AQ341" t="inlineStr">
        <is>
          <t>N/A</t>
        </is>
      </c>
      <c r="AR341" t="inlineStr">
        <is>
          <t>N/A</t>
        </is>
      </c>
      <c r="AS341" t="inlineStr">
        <is>
          <t>N/A</t>
        </is>
      </c>
      <c r="AT341" t="inlineStr">
        <is>
          <t>N/A</t>
        </is>
      </c>
      <c r="AU341" t="inlineStr">
        <is>
          <t>N/A</t>
        </is>
      </c>
      <c r="AV341" t="inlineStr">
        <is>
          <t>N/A</t>
        </is>
      </c>
      <c r="AW341" t="inlineStr">
        <is>
          <t>N/A</t>
        </is>
      </c>
      <c r="AX341" t="inlineStr">
        <is>
          <t>N/A</t>
        </is>
      </c>
      <c r="AY341" t="inlineStr">
        <is>
          <t>N/A</t>
        </is>
      </c>
      <c r="AZ341" t="inlineStr">
        <is>
          <t>N/A</t>
        </is>
      </c>
      <c r="BA341" t="inlineStr">
        <is>
          <t>N/A</t>
        </is>
      </c>
      <c r="BB341" t="inlineStr">
        <is>
          <t>N/A</t>
        </is>
      </c>
      <c r="BC341" t="inlineStr">
        <is>
          <t>N/A</t>
        </is>
      </c>
      <c r="BD341" t="inlineStr">
        <is>
          <t>N/A</t>
        </is>
      </c>
      <c r="BE341" t="inlineStr">
        <is>
          <t>N/A</t>
        </is>
      </c>
    </row>
    <row r="342">
      <c r="A342" t="inlineStr">
        <is>
          <t>WI211222822</t>
        </is>
      </c>
      <c r="B342" t="inlineStr">
        <is>
          <t>DATA_VALIDATION</t>
        </is>
      </c>
      <c r="C342" t="inlineStr">
        <is>
          <t>201330004098</t>
        </is>
      </c>
      <c r="D342" t="inlineStr">
        <is>
          <t>Folder</t>
        </is>
      </c>
      <c r="E342" s="2">
        <f>HYPERLINK("capsilon://?command=openfolder&amp;siteaddress=FAM.docvelocity-na8.net&amp;folderid=FXA981CC10-2A84-1B56-ABED-4F439C384821","FX21125010")</f>
        <v>0.0</v>
      </c>
      <c r="F342" t="inlineStr">
        <is>
          <t/>
        </is>
      </c>
      <c r="G342" t="inlineStr">
        <is>
          <t/>
        </is>
      </c>
      <c r="H342" t="inlineStr">
        <is>
          <t>Mailitem</t>
        </is>
      </c>
      <c r="I342" t="inlineStr">
        <is>
          <t>MI2112241977</t>
        </is>
      </c>
      <c r="J342" t="n">
        <v>78.0</v>
      </c>
      <c r="K342" t="inlineStr">
        <is>
          <t>COMPLETED</t>
        </is>
      </c>
      <c r="L342" t="inlineStr">
        <is>
          <t>MARK_AS_COMPLETED</t>
        </is>
      </c>
      <c r="M342" t="inlineStr">
        <is>
          <t>Queue</t>
        </is>
      </c>
      <c r="N342" t="n">
        <v>1.0</v>
      </c>
      <c r="O342" s="1" t="n">
        <v>44537.64173611111</v>
      </c>
      <c r="P342" s="1" t="n">
        <v>44537.82368055556</v>
      </c>
      <c r="Q342" t="n">
        <v>15535.0</v>
      </c>
      <c r="R342" t="n">
        <v>185.0</v>
      </c>
      <c r="S342" t="b">
        <v>0</v>
      </c>
      <c r="T342" t="inlineStr">
        <is>
          <t>N/A</t>
        </is>
      </c>
      <c r="U342" t="b">
        <v>0</v>
      </c>
      <c r="V342" t="inlineStr">
        <is>
          <t>Ketan Pathak</t>
        </is>
      </c>
      <c r="W342" s="1" t="n">
        <v>44537.82368055556</v>
      </c>
      <c r="X342" t="n">
        <v>87.0</v>
      </c>
      <c r="Y342" t="n">
        <v>21.0</v>
      </c>
      <c r="Z342" t="n">
        <v>0.0</v>
      </c>
      <c r="AA342" t="n">
        <v>21.0</v>
      </c>
      <c r="AB342" t="n">
        <v>0.0</v>
      </c>
      <c r="AC342" t="n">
        <v>0.0</v>
      </c>
      <c r="AD342" t="n">
        <v>57.0</v>
      </c>
      <c r="AE342" t="n">
        <v>45.0</v>
      </c>
      <c r="AF342" t="n">
        <v>0.0</v>
      </c>
      <c r="AG342" t="n">
        <v>2.0</v>
      </c>
      <c r="AH342" t="inlineStr">
        <is>
          <t>N/A</t>
        </is>
      </c>
      <c r="AI342" t="inlineStr">
        <is>
          <t>N/A</t>
        </is>
      </c>
      <c r="AJ342" t="inlineStr">
        <is>
          <t>N/A</t>
        </is>
      </c>
      <c r="AK342" t="inlineStr">
        <is>
          <t>N/A</t>
        </is>
      </c>
      <c r="AL342" t="inlineStr">
        <is>
          <t>N/A</t>
        </is>
      </c>
      <c r="AM342" t="inlineStr">
        <is>
          <t>N/A</t>
        </is>
      </c>
      <c r="AN342" t="inlineStr">
        <is>
          <t>N/A</t>
        </is>
      </c>
      <c r="AO342" t="inlineStr">
        <is>
          <t>N/A</t>
        </is>
      </c>
      <c r="AP342" t="inlineStr">
        <is>
          <t>N/A</t>
        </is>
      </c>
      <c r="AQ342" t="inlineStr">
        <is>
          <t>N/A</t>
        </is>
      </c>
      <c r="AR342" t="inlineStr">
        <is>
          <t>N/A</t>
        </is>
      </c>
      <c r="AS342" t="inlineStr">
        <is>
          <t>N/A</t>
        </is>
      </c>
      <c r="AT342" t="inlineStr">
        <is>
          <t>N/A</t>
        </is>
      </c>
      <c r="AU342" t="inlineStr">
        <is>
          <t>N/A</t>
        </is>
      </c>
      <c r="AV342" t="inlineStr">
        <is>
          <t>N/A</t>
        </is>
      </c>
      <c r="AW342" t="inlineStr">
        <is>
          <t>N/A</t>
        </is>
      </c>
      <c r="AX342" t="inlineStr">
        <is>
          <t>N/A</t>
        </is>
      </c>
      <c r="AY342" t="inlineStr">
        <is>
          <t>N/A</t>
        </is>
      </c>
      <c r="AZ342" t="inlineStr">
        <is>
          <t>N/A</t>
        </is>
      </c>
      <c r="BA342" t="inlineStr">
        <is>
          <t>N/A</t>
        </is>
      </c>
      <c r="BB342" t="inlineStr">
        <is>
          <t>N/A</t>
        </is>
      </c>
      <c r="BC342" t="inlineStr">
        <is>
          <t>N/A</t>
        </is>
      </c>
      <c r="BD342" t="inlineStr">
        <is>
          <t>N/A</t>
        </is>
      </c>
      <c r="BE342" t="inlineStr">
        <is>
          <t>N/A</t>
        </is>
      </c>
    </row>
    <row r="343">
      <c r="A343" t="inlineStr">
        <is>
          <t>WI211222841</t>
        </is>
      </c>
      <c r="B343" t="inlineStr">
        <is>
          <t>DATA_VALIDATION</t>
        </is>
      </c>
      <c r="C343" t="inlineStr">
        <is>
          <t>201340000471</t>
        </is>
      </c>
      <c r="D343" t="inlineStr">
        <is>
          <t>Folder</t>
        </is>
      </c>
      <c r="E343" s="2">
        <f>HYPERLINK("capsilon://?command=openfolder&amp;siteaddress=FAM.docvelocity-na8.net&amp;folderid=FX332B642A-484C-BBE2-E790-449BA9859357","FX21124608")</f>
        <v>0.0</v>
      </c>
      <c r="F343" t="inlineStr">
        <is>
          <t/>
        </is>
      </c>
      <c r="G343" t="inlineStr">
        <is>
          <t/>
        </is>
      </c>
      <c r="H343" t="inlineStr">
        <is>
          <t>Mailitem</t>
        </is>
      </c>
      <c r="I343" t="inlineStr">
        <is>
          <t>MI2112228313</t>
        </is>
      </c>
      <c r="J343" t="n">
        <v>809.0</v>
      </c>
      <c r="K343" t="inlineStr">
        <is>
          <t>COMPLETED</t>
        </is>
      </c>
      <c r="L343" t="inlineStr">
        <is>
          <t>MARK_AS_COMPLETED</t>
        </is>
      </c>
      <c r="M343" t="inlineStr">
        <is>
          <t>Queue</t>
        </is>
      </c>
      <c r="N343" t="n">
        <v>2.0</v>
      </c>
      <c r="O343" s="1" t="n">
        <v>44537.64355324074</v>
      </c>
      <c r="P343" s="1" t="n">
        <v>44537.7856712963</v>
      </c>
      <c r="Q343" t="n">
        <v>6178.0</v>
      </c>
      <c r="R343" t="n">
        <v>6101.0</v>
      </c>
      <c r="S343" t="b">
        <v>0</v>
      </c>
      <c r="T343" t="inlineStr">
        <is>
          <t>N/A</t>
        </is>
      </c>
      <c r="U343" t="b">
        <v>1</v>
      </c>
      <c r="V343" t="inlineStr">
        <is>
          <t>Snehal Sathe</t>
        </is>
      </c>
      <c r="W343" s="1" t="n">
        <v>44537.76054398148</v>
      </c>
      <c r="X343" t="n">
        <v>4113.0</v>
      </c>
      <c r="Y343" t="n">
        <v>643.0</v>
      </c>
      <c r="Z343" t="n">
        <v>0.0</v>
      </c>
      <c r="AA343" t="n">
        <v>643.0</v>
      </c>
      <c r="AB343" t="n">
        <v>21.0</v>
      </c>
      <c r="AC343" t="n">
        <v>263.0</v>
      </c>
      <c r="AD343" t="n">
        <v>166.0</v>
      </c>
      <c r="AE343" t="n">
        <v>0.0</v>
      </c>
      <c r="AF343" t="n">
        <v>0.0</v>
      </c>
      <c r="AG343" t="n">
        <v>0.0</v>
      </c>
      <c r="AH343" t="inlineStr">
        <is>
          <t>Vikash Suryakanth Parmar</t>
        </is>
      </c>
      <c r="AI343" s="1" t="n">
        <v>44537.7856712963</v>
      </c>
      <c r="AJ343" t="n">
        <v>301.0</v>
      </c>
      <c r="AK343" t="n">
        <v>0.0</v>
      </c>
      <c r="AL343" t="n">
        <v>0.0</v>
      </c>
      <c r="AM343" t="n">
        <v>0.0</v>
      </c>
      <c r="AN343" t="n">
        <v>77.0</v>
      </c>
      <c r="AO343" t="n">
        <v>0.0</v>
      </c>
      <c r="AP343" t="n">
        <v>166.0</v>
      </c>
      <c r="AQ343" t="n">
        <v>0.0</v>
      </c>
      <c r="AR343" t="n">
        <v>0.0</v>
      </c>
      <c r="AS343" t="n">
        <v>0.0</v>
      </c>
      <c r="AT343" t="inlineStr">
        <is>
          <t>N/A</t>
        </is>
      </c>
      <c r="AU343" t="inlineStr">
        <is>
          <t>N/A</t>
        </is>
      </c>
      <c r="AV343" t="inlineStr">
        <is>
          <t>N/A</t>
        </is>
      </c>
      <c r="AW343" t="inlineStr">
        <is>
          <t>N/A</t>
        </is>
      </c>
      <c r="AX343" t="inlineStr">
        <is>
          <t>N/A</t>
        </is>
      </c>
      <c r="AY343" t="inlineStr">
        <is>
          <t>N/A</t>
        </is>
      </c>
      <c r="AZ343" t="inlineStr">
        <is>
          <t>N/A</t>
        </is>
      </c>
      <c r="BA343" t="inlineStr">
        <is>
          <t>N/A</t>
        </is>
      </c>
      <c r="BB343" t="inlineStr">
        <is>
          <t>N/A</t>
        </is>
      </c>
      <c r="BC343" t="inlineStr">
        <is>
          <t>N/A</t>
        </is>
      </c>
      <c r="BD343" t="inlineStr">
        <is>
          <t>N/A</t>
        </is>
      </c>
      <c r="BE343" t="inlineStr">
        <is>
          <t>N/A</t>
        </is>
      </c>
    </row>
    <row r="344">
      <c r="A344" t="inlineStr">
        <is>
          <t>WI211222905</t>
        </is>
      </c>
      <c r="B344" t="inlineStr">
        <is>
          <t>DATA_VALIDATION</t>
        </is>
      </c>
      <c r="C344" t="inlineStr">
        <is>
          <t>201130012917</t>
        </is>
      </c>
      <c r="D344" t="inlineStr">
        <is>
          <t>Folder</t>
        </is>
      </c>
      <c r="E344" s="2">
        <f>HYPERLINK("capsilon://?command=openfolder&amp;siteaddress=FAM.docvelocity-na8.net&amp;folderid=FXD3C28DA6-668B-7FAB-4BE5-B263BA68757F","FX21124849")</f>
        <v>0.0</v>
      </c>
      <c r="F344" t="inlineStr">
        <is>
          <t/>
        </is>
      </c>
      <c r="G344" t="inlineStr">
        <is>
          <t/>
        </is>
      </c>
      <c r="H344" t="inlineStr">
        <is>
          <t>Mailitem</t>
        </is>
      </c>
      <c r="I344" t="inlineStr">
        <is>
          <t>MI2112228688</t>
        </is>
      </c>
      <c r="J344" t="n">
        <v>123.0</v>
      </c>
      <c r="K344" t="inlineStr">
        <is>
          <t>COMPLETED</t>
        </is>
      </c>
      <c r="L344" t="inlineStr">
        <is>
          <t>MARK_AS_COMPLETED</t>
        </is>
      </c>
      <c r="M344" t="inlineStr">
        <is>
          <t>Queue</t>
        </is>
      </c>
      <c r="N344" t="n">
        <v>2.0</v>
      </c>
      <c r="O344" s="1" t="n">
        <v>44537.647523148145</v>
      </c>
      <c r="P344" s="1" t="n">
        <v>44538.18630787037</v>
      </c>
      <c r="Q344" t="n">
        <v>37698.0</v>
      </c>
      <c r="R344" t="n">
        <v>8853.0</v>
      </c>
      <c r="S344" t="b">
        <v>0</v>
      </c>
      <c r="T344" t="inlineStr">
        <is>
          <t>N/A</t>
        </is>
      </c>
      <c r="U344" t="b">
        <v>1</v>
      </c>
      <c r="V344" t="inlineStr">
        <is>
          <t>Ketan Pathak</t>
        </is>
      </c>
      <c r="W344" s="1" t="n">
        <v>44537.809224537035</v>
      </c>
      <c r="X344" t="n">
        <v>6693.0</v>
      </c>
      <c r="Y344" t="n">
        <v>194.0</v>
      </c>
      <c r="Z344" t="n">
        <v>0.0</v>
      </c>
      <c r="AA344" t="n">
        <v>194.0</v>
      </c>
      <c r="AB344" t="n">
        <v>0.0</v>
      </c>
      <c r="AC344" t="n">
        <v>184.0</v>
      </c>
      <c r="AD344" t="n">
        <v>-71.0</v>
      </c>
      <c r="AE344" t="n">
        <v>0.0</v>
      </c>
      <c r="AF344" t="n">
        <v>0.0</v>
      </c>
      <c r="AG344" t="n">
        <v>0.0</v>
      </c>
      <c r="AH344" t="inlineStr">
        <is>
          <t>Rohit Mawal</t>
        </is>
      </c>
      <c r="AI344" s="1" t="n">
        <v>44538.18630787037</v>
      </c>
      <c r="AJ344" t="n">
        <v>2078.0</v>
      </c>
      <c r="AK344" t="n">
        <v>16.0</v>
      </c>
      <c r="AL344" t="n">
        <v>0.0</v>
      </c>
      <c r="AM344" t="n">
        <v>16.0</v>
      </c>
      <c r="AN344" t="n">
        <v>0.0</v>
      </c>
      <c r="AO344" t="n">
        <v>16.0</v>
      </c>
      <c r="AP344" t="n">
        <v>-87.0</v>
      </c>
      <c r="AQ344" t="n">
        <v>0.0</v>
      </c>
      <c r="AR344" t="n">
        <v>0.0</v>
      </c>
      <c r="AS344" t="n">
        <v>0.0</v>
      </c>
      <c r="AT344" t="inlineStr">
        <is>
          <t>N/A</t>
        </is>
      </c>
      <c r="AU344" t="inlineStr">
        <is>
          <t>N/A</t>
        </is>
      </c>
      <c r="AV344" t="inlineStr">
        <is>
          <t>N/A</t>
        </is>
      </c>
      <c r="AW344" t="inlineStr">
        <is>
          <t>N/A</t>
        </is>
      </c>
      <c r="AX344" t="inlineStr">
        <is>
          <t>N/A</t>
        </is>
      </c>
      <c r="AY344" t="inlineStr">
        <is>
          <t>N/A</t>
        </is>
      </c>
      <c r="AZ344" t="inlineStr">
        <is>
          <t>N/A</t>
        </is>
      </c>
      <c r="BA344" t="inlineStr">
        <is>
          <t>N/A</t>
        </is>
      </c>
      <c r="BB344" t="inlineStr">
        <is>
          <t>N/A</t>
        </is>
      </c>
      <c r="BC344" t="inlineStr">
        <is>
          <t>N/A</t>
        </is>
      </c>
      <c r="BD344" t="inlineStr">
        <is>
          <t>N/A</t>
        </is>
      </c>
      <c r="BE344" t="inlineStr">
        <is>
          <t>N/A</t>
        </is>
      </c>
    </row>
    <row r="345">
      <c r="A345" t="inlineStr">
        <is>
          <t>WI211222928</t>
        </is>
      </c>
      <c r="B345" t="inlineStr">
        <is>
          <t>DATA_VALIDATION</t>
        </is>
      </c>
      <c r="C345" t="inlineStr">
        <is>
          <t>201348000209</t>
        </is>
      </c>
      <c r="D345" t="inlineStr">
        <is>
          <t>Folder</t>
        </is>
      </c>
      <c r="E345" s="2">
        <f>HYPERLINK("capsilon://?command=openfolder&amp;siteaddress=FAM.docvelocity-na8.net&amp;folderid=FX0FAB96E8-2DF3-B280-514A-D783F20322B1","FX21124657")</f>
        <v>0.0</v>
      </c>
      <c r="F345" t="inlineStr">
        <is>
          <t/>
        </is>
      </c>
      <c r="G345" t="inlineStr">
        <is>
          <t/>
        </is>
      </c>
      <c r="H345" t="inlineStr">
        <is>
          <t>Mailitem</t>
        </is>
      </c>
      <c r="I345" t="inlineStr">
        <is>
          <t>MI2112231969</t>
        </is>
      </c>
      <c r="J345" t="n">
        <v>123.0</v>
      </c>
      <c r="K345" t="inlineStr">
        <is>
          <t>COMPLETED</t>
        </is>
      </c>
      <c r="L345" t="inlineStr">
        <is>
          <t>MARK_AS_COMPLETED</t>
        </is>
      </c>
      <c r="M345" t="inlineStr">
        <is>
          <t>Queue</t>
        </is>
      </c>
      <c r="N345" t="n">
        <v>2.0</v>
      </c>
      <c r="O345" s="1" t="n">
        <v>44537.64895833333</v>
      </c>
      <c r="P345" s="1" t="n">
        <v>44537.79109953704</v>
      </c>
      <c r="Q345" t="n">
        <v>10961.0</v>
      </c>
      <c r="R345" t="n">
        <v>1320.0</v>
      </c>
      <c r="S345" t="b">
        <v>0</v>
      </c>
      <c r="T345" t="inlineStr">
        <is>
          <t>N/A</t>
        </is>
      </c>
      <c r="U345" t="b">
        <v>1</v>
      </c>
      <c r="V345" t="inlineStr">
        <is>
          <t>Snehal Sathe</t>
        </is>
      </c>
      <c r="W345" s="1" t="n">
        <v>44537.76966435185</v>
      </c>
      <c r="X345" t="n">
        <v>788.0</v>
      </c>
      <c r="Y345" t="n">
        <v>114.0</v>
      </c>
      <c r="Z345" t="n">
        <v>0.0</v>
      </c>
      <c r="AA345" t="n">
        <v>114.0</v>
      </c>
      <c r="AB345" t="n">
        <v>0.0</v>
      </c>
      <c r="AC345" t="n">
        <v>57.0</v>
      </c>
      <c r="AD345" t="n">
        <v>9.0</v>
      </c>
      <c r="AE345" t="n">
        <v>0.0</v>
      </c>
      <c r="AF345" t="n">
        <v>0.0</v>
      </c>
      <c r="AG345" t="n">
        <v>0.0</v>
      </c>
      <c r="AH345" t="inlineStr">
        <is>
          <t>Vikash Suryakanth Parmar</t>
        </is>
      </c>
      <c r="AI345" s="1" t="n">
        <v>44537.79109953704</v>
      </c>
      <c r="AJ345" t="n">
        <v>468.0</v>
      </c>
      <c r="AK345" t="n">
        <v>4.0</v>
      </c>
      <c r="AL345" t="n">
        <v>0.0</v>
      </c>
      <c r="AM345" t="n">
        <v>4.0</v>
      </c>
      <c r="AN345" t="n">
        <v>0.0</v>
      </c>
      <c r="AO345" t="n">
        <v>4.0</v>
      </c>
      <c r="AP345" t="n">
        <v>5.0</v>
      </c>
      <c r="AQ345" t="n">
        <v>0.0</v>
      </c>
      <c r="AR345" t="n">
        <v>0.0</v>
      </c>
      <c r="AS345" t="n">
        <v>0.0</v>
      </c>
      <c r="AT345" t="inlineStr">
        <is>
          <t>N/A</t>
        </is>
      </c>
      <c r="AU345" t="inlineStr">
        <is>
          <t>N/A</t>
        </is>
      </c>
      <c r="AV345" t="inlineStr">
        <is>
          <t>N/A</t>
        </is>
      </c>
      <c r="AW345" t="inlineStr">
        <is>
          <t>N/A</t>
        </is>
      </c>
      <c r="AX345" t="inlineStr">
        <is>
          <t>N/A</t>
        </is>
      </c>
      <c r="AY345" t="inlineStr">
        <is>
          <t>N/A</t>
        </is>
      </c>
      <c r="AZ345" t="inlineStr">
        <is>
          <t>N/A</t>
        </is>
      </c>
      <c r="BA345" t="inlineStr">
        <is>
          <t>N/A</t>
        </is>
      </c>
      <c r="BB345" t="inlineStr">
        <is>
          <t>N/A</t>
        </is>
      </c>
      <c r="BC345" t="inlineStr">
        <is>
          <t>N/A</t>
        </is>
      </c>
      <c r="BD345" t="inlineStr">
        <is>
          <t>N/A</t>
        </is>
      </c>
      <c r="BE345" t="inlineStr">
        <is>
          <t>N/A</t>
        </is>
      </c>
    </row>
    <row r="346">
      <c r="A346" t="inlineStr">
        <is>
          <t>WI211223171</t>
        </is>
      </c>
      <c r="B346" t="inlineStr">
        <is>
          <t>DATA_VALIDATION</t>
        </is>
      </c>
      <c r="C346" t="inlineStr">
        <is>
          <t>201130012920</t>
        </is>
      </c>
      <c r="D346" t="inlineStr">
        <is>
          <t>Folder</t>
        </is>
      </c>
      <c r="E346" s="2">
        <f>HYPERLINK("capsilon://?command=openfolder&amp;siteaddress=FAM.docvelocity-na8.net&amp;folderid=FXDD697112-BAB2-898F-587E-06C1C2F68D53","FX21125085")</f>
        <v>0.0</v>
      </c>
      <c r="F346" t="inlineStr">
        <is>
          <t/>
        </is>
      </c>
      <c r="G346" t="inlineStr">
        <is>
          <t/>
        </is>
      </c>
      <c r="H346" t="inlineStr">
        <is>
          <t>Mailitem</t>
        </is>
      </c>
      <c r="I346" t="inlineStr">
        <is>
          <t>MI2112245727</t>
        </is>
      </c>
      <c r="J346" t="n">
        <v>75.0</v>
      </c>
      <c r="K346" t="inlineStr">
        <is>
          <t>COMPLETED</t>
        </is>
      </c>
      <c r="L346" t="inlineStr">
        <is>
          <t>MARK_AS_COMPLETED</t>
        </is>
      </c>
      <c r="M346" t="inlineStr">
        <is>
          <t>Queue</t>
        </is>
      </c>
      <c r="N346" t="n">
        <v>1.0</v>
      </c>
      <c r="O346" s="1" t="n">
        <v>44537.67024305555</v>
      </c>
      <c r="P346" s="1" t="n">
        <v>44538.19886574074</v>
      </c>
      <c r="Q346" t="n">
        <v>44799.0</v>
      </c>
      <c r="R346" t="n">
        <v>874.0</v>
      </c>
      <c r="S346" t="b">
        <v>0</v>
      </c>
      <c r="T346" t="inlineStr">
        <is>
          <t>N/A</t>
        </is>
      </c>
      <c r="U346" t="b">
        <v>0</v>
      </c>
      <c r="V346" t="inlineStr">
        <is>
          <t>Hemanshi Deshlahara</t>
        </is>
      </c>
      <c r="W346" s="1" t="n">
        <v>44538.19886574074</v>
      </c>
      <c r="X346" t="n">
        <v>413.0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75.0</v>
      </c>
      <c r="AE346" t="n">
        <v>0.0</v>
      </c>
      <c r="AF346" t="n">
        <v>0.0</v>
      </c>
      <c r="AG346" t="n">
        <v>6.0</v>
      </c>
      <c r="AH346" t="inlineStr">
        <is>
          <t>N/A</t>
        </is>
      </c>
      <c r="AI346" t="inlineStr">
        <is>
          <t>N/A</t>
        </is>
      </c>
      <c r="AJ346" t="inlineStr">
        <is>
          <t>N/A</t>
        </is>
      </c>
      <c r="AK346" t="inlineStr">
        <is>
          <t>N/A</t>
        </is>
      </c>
      <c r="AL346" t="inlineStr">
        <is>
          <t>N/A</t>
        </is>
      </c>
      <c r="AM346" t="inlineStr">
        <is>
          <t>N/A</t>
        </is>
      </c>
      <c r="AN346" t="inlineStr">
        <is>
          <t>N/A</t>
        </is>
      </c>
      <c r="AO346" t="inlineStr">
        <is>
          <t>N/A</t>
        </is>
      </c>
      <c r="AP346" t="inlineStr">
        <is>
          <t>N/A</t>
        </is>
      </c>
      <c r="AQ346" t="inlineStr">
        <is>
          <t>N/A</t>
        </is>
      </c>
      <c r="AR346" t="inlineStr">
        <is>
          <t>N/A</t>
        </is>
      </c>
      <c r="AS346" t="inlineStr">
        <is>
          <t>N/A</t>
        </is>
      </c>
      <c r="AT346" t="inlineStr">
        <is>
          <t>N/A</t>
        </is>
      </c>
      <c r="AU346" t="inlineStr">
        <is>
          <t>N/A</t>
        </is>
      </c>
      <c r="AV346" t="inlineStr">
        <is>
          <t>N/A</t>
        </is>
      </c>
      <c r="AW346" t="inlineStr">
        <is>
          <t>N/A</t>
        </is>
      </c>
      <c r="AX346" t="inlineStr">
        <is>
          <t>N/A</t>
        </is>
      </c>
      <c r="AY346" t="inlineStr">
        <is>
          <t>N/A</t>
        </is>
      </c>
      <c r="AZ346" t="inlineStr">
        <is>
          <t>N/A</t>
        </is>
      </c>
      <c r="BA346" t="inlineStr">
        <is>
          <t>N/A</t>
        </is>
      </c>
      <c r="BB346" t="inlineStr">
        <is>
          <t>N/A</t>
        </is>
      </c>
      <c r="BC346" t="inlineStr">
        <is>
          <t>N/A</t>
        </is>
      </c>
      <c r="BD346" t="inlineStr">
        <is>
          <t>N/A</t>
        </is>
      </c>
      <c r="BE346" t="inlineStr">
        <is>
          <t>N/A</t>
        </is>
      </c>
    </row>
    <row r="347">
      <c r="A347" t="inlineStr">
        <is>
          <t>WI211223179</t>
        </is>
      </c>
      <c r="B347" t="inlineStr">
        <is>
          <t>DATA_VALIDATION</t>
        </is>
      </c>
      <c r="C347" t="inlineStr">
        <is>
          <t>201330004034</t>
        </is>
      </c>
      <c r="D347" t="inlineStr">
        <is>
          <t>Folder</t>
        </is>
      </c>
      <c r="E347" s="2">
        <f>HYPERLINK("capsilon://?command=openfolder&amp;siteaddress=FAM.docvelocity-na8.net&amp;folderid=FX6EC78C01-1B1E-6811-39DE-35A87C47E577","FX21123227")</f>
        <v>0.0</v>
      </c>
      <c r="F347" t="inlineStr">
        <is>
          <t/>
        </is>
      </c>
      <c r="G347" t="inlineStr">
        <is>
          <t/>
        </is>
      </c>
      <c r="H347" t="inlineStr">
        <is>
          <t>Mailitem</t>
        </is>
      </c>
      <c r="I347" t="inlineStr">
        <is>
          <t>MI2112245775</t>
        </is>
      </c>
      <c r="J347" t="n">
        <v>56.0</v>
      </c>
      <c r="K347" t="inlineStr">
        <is>
          <t>COMPLETED</t>
        </is>
      </c>
      <c r="L347" t="inlineStr">
        <is>
          <t>MARK_AS_COMPLETED</t>
        </is>
      </c>
      <c r="M347" t="inlineStr">
        <is>
          <t>Queue</t>
        </is>
      </c>
      <c r="N347" t="n">
        <v>2.0</v>
      </c>
      <c r="O347" s="1" t="n">
        <v>44537.67076388889</v>
      </c>
      <c r="P347" s="1" t="n">
        <v>44538.21525462963</v>
      </c>
      <c r="Q347" t="n">
        <v>45880.0</v>
      </c>
      <c r="R347" t="n">
        <v>1164.0</v>
      </c>
      <c r="S347" t="b">
        <v>0</v>
      </c>
      <c r="T347" t="inlineStr">
        <is>
          <t>N/A</t>
        </is>
      </c>
      <c r="U347" t="b">
        <v>0</v>
      </c>
      <c r="V347" t="inlineStr">
        <is>
          <t>Snehal Sathe</t>
        </is>
      </c>
      <c r="W347" s="1" t="n">
        <v>44537.80604166666</v>
      </c>
      <c r="X347" t="n">
        <v>319.0</v>
      </c>
      <c r="Y347" t="n">
        <v>42.0</v>
      </c>
      <c r="Z347" t="n">
        <v>0.0</v>
      </c>
      <c r="AA347" t="n">
        <v>42.0</v>
      </c>
      <c r="AB347" t="n">
        <v>0.0</v>
      </c>
      <c r="AC347" t="n">
        <v>16.0</v>
      </c>
      <c r="AD347" t="n">
        <v>14.0</v>
      </c>
      <c r="AE347" t="n">
        <v>0.0</v>
      </c>
      <c r="AF347" t="n">
        <v>0.0</v>
      </c>
      <c r="AG347" t="n">
        <v>0.0</v>
      </c>
      <c r="AH347" t="inlineStr">
        <is>
          <t>Rohit Mawal</t>
        </is>
      </c>
      <c r="AI347" s="1" t="n">
        <v>44538.21525462963</v>
      </c>
      <c r="AJ347" t="n">
        <v>682.0</v>
      </c>
      <c r="AK347" t="n">
        <v>5.0</v>
      </c>
      <c r="AL347" t="n">
        <v>0.0</v>
      </c>
      <c r="AM347" t="n">
        <v>5.0</v>
      </c>
      <c r="AN347" t="n">
        <v>0.0</v>
      </c>
      <c r="AO347" t="n">
        <v>5.0</v>
      </c>
      <c r="AP347" t="n">
        <v>9.0</v>
      </c>
      <c r="AQ347" t="n">
        <v>0.0</v>
      </c>
      <c r="AR347" t="n">
        <v>0.0</v>
      </c>
      <c r="AS347" t="n">
        <v>0.0</v>
      </c>
      <c r="AT347" t="inlineStr">
        <is>
          <t>N/A</t>
        </is>
      </c>
      <c r="AU347" t="inlineStr">
        <is>
          <t>N/A</t>
        </is>
      </c>
      <c r="AV347" t="inlineStr">
        <is>
          <t>N/A</t>
        </is>
      </c>
      <c r="AW347" t="inlineStr">
        <is>
          <t>N/A</t>
        </is>
      </c>
      <c r="AX347" t="inlineStr">
        <is>
          <t>N/A</t>
        </is>
      </c>
      <c r="AY347" t="inlineStr">
        <is>
          <t>N/A</t>
        </is>
      </c>
      <c r="AZ347" t="inlineStr">
        <is>
          <t>N/A</t>
        </is>
      </c>
      <c r="BA347" t="inlineStr">
        <is>
          <t>N/A</t>
        </is>
      </c>
      <c r="BB347" t="inlineStr">
        <is>
          <t>N/A</t>
        </is>
      </c>
      <c r="BC347" t="inlineStr">
        <is>
          <t>N/A</t>
        </is>
      </c>
      <c r="BD347" t="inlineStr">
        <is>
          <t>N/A</t>
        </is>
      </c>
      <c r="BE347" t="inlineStr">
        <is>
          <t>N/A</t>
        </is>
      </c>
    </row>
    <row r="348">
      <c r="A348" t="inlineStr">
        <is>
          <t>WI211223188</t>
        </is>
      </c>
      <c r="B348" t="inlineStr">
        <is>
          <t>DATA_VALIDATION</t>
        </is>
      </c>
      <c r="C348" t="inlineStr">
        <is>
          <t>201330004034</t>
        </is>
      </c>
      <c r="D348" t="inlineStr">
        <is>
          <t>Folder</t>
        </is>
      </c>
      <c r="E348" s="2">
        <f>HYPERLINK("capsilon://?command=openfolder&amp;siteaddress=FAM.docvelocity-na8.net&amp;folderid=FX6EC78C01-1B1E-6811-39DE-35A87C47E577","FX21123227")</f>
        <v>0.0</v>
      </c>
      <c r="F348" t="inlineStr">
        <is>
          <t/>
        </is>
      </c>
      <c r="G348" t="inlineStr">
        <is>
          <t/>
        </is>
      </c>
      <c r="H348" t="inlineStr">
        <is>
          <t>Mailitem</t>
        </is>
      </c>
      <c r="I348" t="inlineStr">
        <is>
          <t>MI2112245818</t>
        </is>
      </c>
      <c r="J348" t="n">
        <v>175.0</v>
      </c>
      <c r="K348" t="inlineStr">
        <is>
          <t>COMPLETED</t>
        </is>
      </c>
      <c r="L348" t="inlineStr">
        <is>
          <t>MARK_AS_COMPLETED</t>
        </is>
      </c>
      <c r="M348" t="inlineStr">
        <is>
          <t>Queue</t>
        </is>
      </c>
      <c r="N348" t="n">
        <v>2.0</v>
      </c>
      <c r="O348" s="1" t="n">
        <v>44537.67223379629</v>
      </c>
      <c r="P348" s="1" t="n">
        <v>44538.231840277775</v>
      </c>
      <c r="Q348" t="n">
        <v>45216.0</v>
      </c>
      <c r="R348" t="n">
        <v>3134.0</v>
      </c>
      <c r="S348" t="b">
        <v>0</v>
      </c>
      <c r="T348" t="inlineStr">
        <is>
          <t>N/A</t>
        </is>
      </c>
      <c r="U348" t="b">
        <v>0</v>
      </c>
      <c r="V348" t="inlineStr">
        <is>
          <t>Archana Bhujbal</t>
        </is>
      </c>
      <c r="W348" s="1" t="n">
        <v>44537.83497685185</v>
      </c>
      <c r="X348" t="n">
        <v>1456.0</v>
      </c>
      <c r="Y348" t="n">
        <v>182.0</v>
      </c>
      <c r="Z348" t="n">
        <v>0.0</v>
      </c>
      <c r="AA348" t="n">
        <v>182.0</v>
      </c>
      <c r="AB348" t="n">
        <v>0.0</v>
      </c>
      <c r="AC348" t="n">
        <v>124.0</v>
      </c>
      <c r="AD348" t="n">
        <v>-7.0</v>
      </c>
      <c r="AE348" t="n">
        <v>0.0</v>
      </c>
      <c r="AF348" t="n">
        <v>0.0</v>
      </c>
      <c r="AG348" t="n">
        <v>0.0</v>
      </c>
      <c r="AH348" t="inlineStr">
        <is>
          <t>Ashish Sutar</t>
        </is>
      </c>
      <c r="AI348" s="1" t="n">
        <v>44538.231840277775</v>
      </c>
      <c r="AJ348" t="n">
        <v>1550.0</v>
      </c>
      <c r="AK348" t="n">
        <v>7.0</v>
      </c>
      <c r="AL348" t="n">
        <v>0.0</v>
      </c>
      <c r="AM348" t="n">
        <v>7.0</v>
      </c>
      <c r="AN348" t="n">
        <v>0.0</v>
      </c>
      <c r="AO348" t="n">
        <v>7.0</v>
      </c>
      <c r="AP348" t="n">
        <v>-14.0</v>
      </c>
      <c r="AQ348" t="n">
        <v>0.0</v>
      </c>
      <c r="AR348" t="n">
        <v>0.0</v>
      </c>
      <c r="AS348" t="n">
        <v>0.0</v>
      </c>
      <c r="AT348" t="inlineStr">
        <is>
          <t>N/A</t>
        </is>
      </c>
      <c r="AU348" t="inlineStr">
        <is>
          <t>N/A</t>
        </is>
      </c>
      <c r="AV348" t="inlineStr">
        <is>
          <t>N/A</t>
        </is>
      </c>
      <c r="AW348" t="inlineStr">
        <is>
          <t>N/A</t>
        </is>
      </c>
      <c r="AX348" t="inlineStr">
        <is>
          <t>N/A</t>
        </is>
      </c>
      <c r="AY348" t="inlineStr">
        <is>
          <t>N/A</t>
        </is>
      </c>
      <c r="AZ348" t="inlineStr">
        <is>
          <t>N/A</t>
        </is>
      </c>
      <c r="BA348" t="inlineStr">
        <is>
          <t>N/A</t>
        </is>
      </c>
      <c r="BB348" t="inlineStr">
        <is>
          <t>N/A</t>
        </is>
      </c>
      <c r="BC348" t="inlineStr">
        <is>
          <t>N/A</t>
        </is>
      </c>
      <c r="BD348" t="inlineStr">
        <is>
          <t>N/A</t>
        </is>
      </c>
      <c r="BE348" t="inlineStr">
        <is>
          <t>N/A</t>
        </is>
      </c>
    </row>
    <row r="349">
      <c r="A349" t="inlineStr">
        <is>
          <t>WI211223225</t>
        </is>
      </c>
      <c r="B349" t="inlineStr">
        <is>
          <t>DATA_VALIDATION</t>
        </is>
      </c>
      <c r="C349" t="inlineStr">
        <is>
          <t>201110012252</t>
        </is>
      </c>
      <c r="D349" t="inlineStr">
        <is>
          <t>Folder</t>
        </is>
      </c>
      <c r="E349" s="2">
        <f>HYPERLINK("capsilon://?command=openfolder&amp;siteaddress=FAM.docvelocity-na8.net&amp;folderid=FXC19671E0-167E-CC6D-F5E6-6C713C85E34D","FX21124998")</f>
        <v>0.0</v>
      </c>
      <c r="F349" t="inlineStr">
        <is>
          <t/>
        </is>
      </c>
      <c r="G349" t="inlineStr">
        <is>
          <t/>
        </is>
      </c>
      <c r="H349" t="inlineStr">
        <is>
          <t>Mailitem</t>
        </is>
      </c>
      <c r="I349" t="inlineStr">
        <is>
          <t>MI2112245975</t>
        </is>
      </c>
      <c r="J349" t="n">
        <v>109.0</v>
      </c>
      <c r="K349" t="inlineStr">
        <is>
          <t>COMPLETED</t>
        </is>
      </c>
      <c r="L349" t="inlineStr">
        <is>
          <t>MARK_AS_COMPLETED</t>
        </is>
      </c>
      <c r="M349" t="inlineStr">
        <is>
          <t>Queue</t>
        </is>
      </c>
      <c r="N349" t="n">
        <v>1.0</v>
      </c>
      <c r="O349" s="1" t="n">
        <v>44537.67511574074</v>
      </c>
      <c r="P349" s="1" t="n">
        <v>44538.2012962963</v>
      </c>
      <c r="Q349" t="n">
        <v>45006.0</v>
      </c>
      <c r="R349" t="n">
        <v>456.0</v>
      </c>
      <c r="S349" t="b">
        <v>0</v>
      </c>
      <c r="T349" t="inlineStr">
        <is>
          <t>N/A</t>
        </is>
      </c>
      <c r="U349" t="b">
        <v>0</v>
      </c>
      <c r="V349" t="inlineStr">
        <is>
          <t>Hemanshi Deshlahara</t>
        </is>
      </c>
      <c r="W349" s="1" t="n">
        <v>44538.2012962963</v>
      </c>
      <c r="X349" t="n">
        <v>209.0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109.0</v>
      </c>
      <c r="AE349" t="n">
        <v>97.0</v>
      </c>
      <c r="AF349" t="n">
        <v>0.0</v>
      </c>
      <c r="AG349" t="n">
        <v>7.0</v>
      </c>
      <c r="AH349" t="inlineStr">
        <is>
          <t>N/A</t>
        </is>
      </c>
      <c r="AI349" t="inlineStr">
        <is>
          <t>N/A</t>
        </is>
      </c>
      <c r="AJ349" t="inlineStr">
        <is>
          <t>N/A</t>
        </is>
      </c>
      <c r="AK349" t="inlineStr">
        <is>
          <t>N/A</t>
        </is>
      </c>
      <c r="AL349" t="inlineStr">
        <is>
          <t>N/A</t>
        </is>
      </c>
      <c r="AM349" t="inlineStr">
        <is>
          <t>N/A</t>
        </is>
      </c>
      <c r="AN349" t="inlineStr">
        <is>
          <t>N/A</t>
        </is>
      </c>
      <c r="AO349" t="inlineStr">
        <is>
          <t>N/A</t>
        </is>
      </c>
      <c r="AP349" t="inlineStr">
        <is>
          <t>N/A</t>
        </is>
      </c>
      <c r="AQ349" t="inlineStr">
        <is>
          <t>N/A</t>
        </is>
      </c>
      <c r="AR349" t="inlineStr">
        <is>
          <t>N/A</t>
        </is>
      </c>
      <c r="AS349" t="inlineStr">
        <is>
          <t>N/A</t>
        </is>
      </c>
      <c r="AT349" t="inlineStr">
        <is>
          <t>N/A</t>
        </is>
      </c>
      <c r="AU349" t="inlineStr">
        <is>
          <t>N/A</t>
        </is>
      </c>
      <c r="AV349" t="inlineStr">
        <is>
          <t>N/A</t>
        </is>
      </c>
      <c r="AW349" t="inlineStr">
        <is>
          <t>N/A</t>
        </is>
      </c>
      <c r="AX349" t="inlineStr">
        <is>
          <t>N/A</t>
        </is>
      </c>
      <c r="AY349" t="inlineStr">
        <is>
          <t>N/A</t>
        </is>
      </c>
      <c r="AZ349" t="inlineStr">
        <is>
          <t>N/A</t>
        </is>
      </c>
      <c r="BA349" t="inlineStr">
        <is>
          <t>N/A</t>
        </is>
      </c>
      <c r="BB349" t="inlineStr">
        <is>
          <t>N/A</t>
        </is>
      </c>
      <c r="BC349" t="inlineStr">
        <is>
          <t>N/A</t>
        </is>
      </c>
      <c r="BD349" t="inlineStr">
        <is>
          <t>N/A</t>
        </is>
      </c>
      <c r="BE349" t="inlineStr">
        <is>
          <t>N/A</t>
        </is>
      </c>
    </row>
    <row r="350">
      <c r="A350" t="inlineStr">
        <is>
          <t>WI211223536</t>
        </is>
      </c>
      <c r="B350" t="inlineStr">
        <is>
          <t>DATA_VALIDATION</t>
        </is>
      </c>
      <c r="C350" t="inlineStr">
        <is>
          <t>201300019937</t>
        </is>
      </c>
      <c r="D350" t="inlineStr">
        <is>
          <t>Folder</t>
        </is>
      </c>
      <c r="E350" s="2">
        <f>HYPERLINK("capsilon://?command=openfolder&amp;siteaddress=FAM.docvelocity-na8.net&amp;folderid=FX5435C0A4-74EB-46A6-0322-821892053039","FX211114067")</f>
        <v>0.0</v>
      </c>
      <c r="F350" t="inlineStr">
        <is>
          <t/>
        </is>
      </c>
      <c r="G350" t="inlineStr">
        <is>
          <t/>
        </is>
      </c>
      <c r="H350" t="inlineStr">
        <is>
          <t>Mailitem</t>
        </is>
      </c>
      <c r="I350" t="inlineStr">
        <is>
          <t>MI2112249174</t>
        </is>
      </c>
      <c r="J350" t="n">
        <v>32.0</v>
      </c>
      <c r="K350" t="inlineStr">
        <is>
          <t>COMPLETED</t>
        </is>
      </c>
      <c r="L350" t="inlineStr">
        <is>
          <t>MARK_AS_COMPLETED</t>
        </is>
      </c>
      <c r="M350" t="inlineStr">
        <is>
          <t>Queue</t>
        </is>
      </c>
      <c r="N350" t="n">
        <v>1.0</v>
      </c>
      <c r="O350" s="1" t="n">
        <v>44537.69783564815</v>
      </c>
      <c r="P350" s="1" t="n">
        <v>44538.20390046296</v>
      </c>
      <c r="Q350" t="n">
        <v>43432.0</v>
      </c>
      <c r="R350" t="n">
        <v>292.0</v>
      </c>
      <c r="S350" t="b">
        <v>0</v>
      </c>
      <c r="T350" t="inlineStr">
        <is>
          <t>N/A</t>
        </is>
      </c>
      <c r="U350" t="b">
        <v>0</v>
      </c>
      <c r="V350" t="inlineStr">
        <is>
          <t>Hemanshi Deshlahara</t>
        </is>
      </c>
      <c r="W350" s="1" t="n">
        <v>44538.20390046296</v>
      </c>
      <c r="X350" t="n">
        <v>180.0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32.0</v>
      </c>
      <c r="AE350" t="n">
        <v>27.0</v>
      </c>
      <c r="AF350" t="n">
        <v>0.0</v>
      </c>
      <c r="AG350" t="n">
        <v>2.0</v>
      </c>
      <c r="AH350" t="inlineStr">
        <is>
          <t>N/A</t>
        </is>
      </c>
      <c r="AI350" t="inlineStr">
        <is>
          <t>N/A</t>
        </is>
      </c>
      <c r="AJ350" t="inlineStr">
        <is>
          <t>N/A</t>
        </is>
      </c>
      <c r="AK350" t="inlineStr">
        <is>
          <t>N/A</t>
        </is>
      </c>
      <c r="AL350" t="inlineStr">
        <is>
          <t>N/A</t>
        </is>
      </c>
      <c r="AM350" t="inlineStr">
        <is>
          <t>N/A</t>
        </is>
      </c>
      <c r="AN350" t="inlineStr">
        <is>
          <t>N/A</t>
        </is>
      </c>
      <c r="AO350" t="inlineStr">
        <is>
          <t>N/A</t>
        </is>
      </c>
      <c r="AP350" t="inlineStr">
        <is>
          <t>N/A</t>
        </is>
      </c>
      <c r="AQ350" t="inlineStr">
        <is>
          <t>N/A</t>
        </is>
      </c>
      <c r="AR350" t="inlineStr">
        <is>
          <t>N/A</t>
        </is>
      </c>
      <c r="AS350" t="inlineStr">
        <is>
          <t>N/A</t>
        </is>
      </c>
      <c r="AT350" t="inlineStr">
        <is>
          <t>N/A</t>
        </is>
      </c>
      <c r="AU350" t="inlineStr">
        <is>
          <t>N/A</t>
        </is>
      </c>
      <c r="AV350" t="inlineStr">
        <is>
          <t>N/A</t>
        </is>
      </c>
      <c r="AW350" t="inlineStr">
        <is>
          <t>N/A</t>
        </is>
      </c>
      <c r="AX350" t="inlineStr">
        <is>
          <t>N/A</t>
        </is>
      </c>
      <c r="AY350" t="inlineStr">
        <is>
          <t>N/A</t>
        </is>
      </c>
      <c r="AZ350" t="inlineStr">
        <is>
          <t>N/A</t>
        </is>
      </c>
      <c r="BA350" t="inlineStr">
        <is>
          <t>N/A</t>
        </is>
      </c>
      <c r="BB350" t="inlineStr">
        <is>
          <t>N/A</t>
        </is>
      </c>
      <c r="BC350" t="inlineStr">
        <is>
          <t>N/A</t>
        </is>
      </c>
      <c r="BD350" t="inlineStr">
        <is>
          <t>N/A</t>
        </is>
      </c>
      <c r="BE350" t="inlineStr">
        <is>
          <t>N/A</t>
        </is>
      </c>
    </row>
    <row r="351">
      <c r="A351" t="inlineStr">
        <is>
          <t>WI211223558</t>
        </is>
      </c>
      <c r="B351" t="inlineStr">
        <is>
          <t>DATA_VALIDATION</t>
        </is>
      </c>
      <c r="C351" t="inlineStr">
        <is>
          <t>201348000208</t>
        </is>
      </c>
      <c r="D351" t="inlineStr">
        <is>
          <t>Folder</t>
        </is>
      </c>
      <c r="E351" s="2">
        <f>HYPERLINK("capsilon://?command=openfolder&amp;siteaddress=FAM.docvelocity-na8.net&amp;folderid=FXE0DFCA09-911F-9049-5553-345D378EB1BB","FX21124355")</f>
        <v>0.0</v>
      </c>
      <c r="F351" t="inlineStr">
        <is>
          <t/>
        </is>
      </c>
      <c r="G351" t="inlineStr">
        <is>
          <t/>
        </is>
      </c>
      <c r="H351" t="inlineStr">
        <is>
          <t>Mailitem</t>
        </is>
      </c>
      <c r="I351" t="inlineStr">
        <is>
          <t>MI2112249244</t>
        </is>
      </c>
      <c r="J351" t="n">
        <v>87.0</v>
      </c>
      <c r="K351" t="inlineStr">
        <is>
          <t>COMPLETED</t>
        </is>
      </c>
      <c r="L351" t="inlineStr">
        <is>
          <t>MARK_AS_COMPLETED</t>
        </is>
      </c>
      <c r="M351" t="inlineStr">
        <is>
          <t>Queue</t>
        </is>
      </c>
      <c r="N351" t="n">
        <v>1.0</v>
      </c>
      <c r="O351" s="1" t="n">
        <v>44537.69938657407</v>
      </c>
      <c r="P351" s="1" t="n">
        <v>44538.205358796295</v>
      </c>
      <c r="Q351" t="n">
        <v>43516.0</v>
      </c>
      <c r="R351" t="n">
        <v>200.0</v>
      </c>
      <c r="S351" t="b">
        <v>0</v>
      </c>
      <c r="T351" t="inlineStr">
        <is>
          <t>N/A</t>
        </is>
      </c>
      <c r="U351" t="b">
        <v>0</v>
      </c>
      <c r="V351" t="inlineStr">
        <is>
          <t>Hemanshi Deshlahara</t>
        </is>
      </c>
      <c r="W351" s="1" t="n">
        <v>44538.205358796295</v>
      </c>
      <c r="X351" t="n">
        <v>93.0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87.0</v>
      </c>
      <c r="AE351" t="n">
        <v>75.0</v>
      </c>
      <c r="AF351" t="n">
        <v>0.0</v>
      </c>
      <c r="AG351" t="n">
        <v>4.0</v>
      </c>
      <c r="AH351" t="inlineStr">
        <is>
          <t>N/A</t>
        </is>
      </c>
      <c r="AI351" t="inlineStr">
        <is>
          <t>N/A</t>
        </is>
      </c>
      <c r="AJ351" t="inlineStr">
        <is>
          <t>N/A</t>
        </is>
      </c>
      <c r="AK351" t="inlineStr">
        <is>
          <t>N/A</t>
        </is>
      </c>
      <c r="AL351" t="inlineStr">
        <is>
          <t>N/A</t>
        </is>
      </c>
      <c r="AM351" t="inlineStr">
        <is>
          <t>N/A</t>
        </is>
      </c>
      <c r="AN351" t="inlineStr">
        <is>
          <t>N/A</t>
        </is>
      </c>
      <c r="AO351" t="inlineStr">
        <is>
          <t>N/A</t>
        </is>
      </c>
      <c r="AP351" t="inlineStr">
        <is>
          <t>N/A</t>
        </is>
      </c>
      <c r="AQ351" t="inlineStr">
        <is>
          <t>N/A</t>
        </is>
      </c>
      <c r="AR351" t="inlineStr">
        <is>
          <t>N/A</t>
        </is>
      </c>
      <c r="AS351" t="inlineStr">
        <is>
          <t>N/A</t>
        </is>
      </c>
      <c r="AT351" t="inlineStr">
        <is>
          <t>N/A</t>
        </is>
      </c>
      <c r="AU351" t="inlineStr">
        <is>
          <t>N/A</t>
        </is>
      </c>
      <c r="AV351" t="inlineStr">
        <is>
          <t>N/A</t>
        </is>
      </c>
      <c r="AW351" t="inlineStr">
        <is>
          <t>N/A</t>
        </is>
      </c>
      <c r="AX351" t="inlineStr">
        <is>
          <t>N/A</t>
        </is>
      </c>
      <c r="AY351" t="inlineStr">
        <is>
          <t>N/A</t>
        </is>
      </c>
      <c r="AZ351" t="inlineStr">
        <is>
          <t>N/A</t>
        </is>
      </c>
      <c r="BA351" t="inlineStr">
        <is>
          <t>N/A</t>
        </is>
      </c>
      <c r="BB351" t="inlineStr">
        <is>
          <t>N/A</t>
        </is>
      </c>
      <c r="BC351" t="inlineStr">
        <is>
          <t>N/A</t>
        </is>
      </c>
      <c r="BD351" t="inlineStr">
        <is>
          <t>N/A</t>
        </is>
      </c>
      <c r="BE351" t="inlineStr">
        <is>
          <t>N/A</t>
        </is>
      </c>
    </row>
    <row r="352">
      <c r="A352" t="inlineStr">
        <is>
          <t>WI211223603</t>
        </is>
      </c>
      <c r="B352" t="inlineStr">
        <is>
          <t>DATA_VALIDATION</t>
        </is>
      </c>
      <c r="C352" t="inlineStr">
        <is>
          <t>201300019937</t>
        </is>
      </c>
      <c r="D352" t="inlineStr">
        <is>
          <t>Folder</t>
        </is>
      </c>
      <c r="E352" s="2">
        <f>HYPERLINK("capsilon://?command=openfolder&amp;siteaddress=FAM.docvelocity-na8.net&amp;folderid=FX5435C0A4-74EB-46A6-0322-821892053039","FX211114067")</f>
        <v>0.0</v>
      </c>
      <c r="F352" t="inlineStr">
        <is>
          <t/>
        </is>
      </c>
      <c r="G352" t="inlineStr">
        <is>
          <t/>
        </is>
      </c>
      <c r="H352" t="inlineStr">
        <is>
          <t>Mailitem</t>
        </is>
      </c>
      <c r="I352" t="inlineStr">
        <is>
          <t>MI2112249392</t>
        </is>
      </c>
      <c r="J352" t="n">
        <v>32.0</v>
      </c>
      <c r="K352" t="inlineStr">
        <is>
          <t>COMPLETED</t>
        </is>
      </c>
      <c r="L352" t="inlineStr">
        <is>
          <t>MARK_AS_COMPLETED</t>
        </is>
      </c>
      <c r="M352" t="inlineStr">
        <is>
          <t>Queue</t>
        </is>
      </c>
      <c r="N352" t="n">
        <v>1.0</v>
      </c>
      <c r="O352" s="1" t="n">
        <v>44537.70275462963</v>
      </c>
      <c r="P352" s="1" t="n">
        <v>44538.20622685185</v>
      </c>
      <c r="Q352" t="n">
        <v>43349.0</v>
      </c>
      <c r="R352" t="n">
        <v>151.0</v>
      </c>
      <c r="S352" t="b">
        <v>0</v>
      </c>
      <c r="T352" t="inlineStr">
        <is>
          <t>N/A</t>
        </is>
      </c>
      <c r="U352" t="b">
        <v>0</v>
      </c>
      <c r="V352" t="inlineStr">
        <is>
          <t>Hemanshi Deshlahara</t>
        </is>
      </c>
      <c r="W352" s="1" t="n">
        <v>44538.20622685185</v>
      </c>
      <c r="X352" t="n">
        <v>53.0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32.0</v>
      </c>
      <c r="AE352" t="n">
        <v>27.0</v>
      </c>
      <c r="AF352" t="n">
        <v>0.0</v>
      </c>
      <c r="AG352" t="n">
        <v>2.0</v>
      </c>
      <c r="AH352" t="inlineStr">
        <is>
          <t>N/A</t>
        </is>
      </c>
      <c r="AI352" t="inlineStr">
        <is>
          <t>N/A</t>
        </is>
      </c>
      <c r="AJ352" t="inlineStr">
        <is>
          <t>N/A</t>
        </is>
      </c>
      <c r="AK352" t="inlineStr">
        <is>
          <t>N/A</t>
        </is>
      </c>
      <c r="AL352" t="inlineStr">
        <is>
          <t>N/A</t>
        </is>
      </c>
      <c r="AM352" t="inlineStr">
        <is>
          <t>N/A</t>
        </is>
      </c>
      <c r="AN352" t="inlineStr">
        <is>
          <t>N/A</t>
        </is>
      </c>
      <c r="AO352" t="inlineStr">
        <is>
          <t>N/A</t>
        </is>
      </c>
      <c r="AP352" t="inlineStr">
        <is>
          <t>N/A</t>
        </is>
      </c>
      <c r="AQ352" t="inlineStr">
        <is>
          <t>N/A</t>
        </is>
      </c>
      <c r="AR352" t="inlineStr">
        <is>
          <t>N/A</t>
        </is>
      </c>
      <c r="AS352" t="inlineStr">
        <is>
          <t>N/A</t>
        </is>
      </c>
      <c r="AT352" t="inlineStr">
        <is>
          <t>N/A</t>
        </is>
      </c>
      <c r="AU352" t="inlineStr">
        <is>
          <t>N/A</t>
        </is>
      </c>
      <c r="AV352" t="inlineStr">
        <is>
          <t>N/A</t>
        </is>
      </c>
      <c r="AW352" t="inlineStr">
        <is>
          <t>N/A</t>
        </is>
      </c>
      <c r="AX352" t="inlineStr">
        <is>
          <t>N/A</t>
        </is>
      </c>
      <c r="AY352" t="inlineStr">
        <is>
          <t>N/A</t>
        </is>
      </c>
      <c r="AZ352" t="inlineStr">
        <is>
          <t>N/A</t>
        </is>
      </c>
      <c r="BA352" t="inlineStr">
        <is>
          <t>N/A</t>
        </is>
      </c>
      <c r="BB352" t="inlineStr">
        <is>
          <t>N/A</t>
        </is>
      </c>
      <c r="BC352" t="inlineStr">
        <is>
          <t>N/A</t>
        </is>
      </c>
      <c r="BD352" t="inlineStr">
        <is>
          <t>N/A</t>
        </is>
      </c>
      <c r="BE352" t="inlineStr">
        <is>
          <t>N/A</t>
        </is>
      </c>
    </row>
    <row r="353">
      <c r="A353" t="inlineStr">
        <is>
          <t>WI211223613</t>
        </is>
      </c>
      <c r="B353" t="inlineStr">
        <is>
          <t>DATA_VALIDATION</t>
        </is>
      </c>
      <c r="C353" t="inlineStr">
        <is>
          <t>201300019937</t>
        </is>
      </c>
      <c r="D353" t="inlineStr">
        <is>
          <t>Folder</t>
        </is>
      </c>
      <c r="E353" s="2">
        <f>HYPERLINK("capsilon://?command=openfolder&amp;siteaddress=FAM.docvelocity-na8.net&amp;folderid=FX5435C0A4-74EB-46A6-0322-821892053039","FX211114067")</f>
        <v>0.0</v>
      </c>
      <c r="F353" t="inlineStr">
        <is>
          <t/>
        </is>
      </c>
      <c r="G353" t="inlineStr">
        <is>
          <t/>
        </is>
      </c>
      <c r="H353" t="inlineStr">
        <is>
          <t>Mailitem</t>
        </is>
      </c>
      <c r="I353" t="inlineStr">
        <is>
          <t>MI2112249666</t>
        </is>
      </c>
      <c r="J353" t="n">
        <v>32.0</v>
      </c>
      <c r="K353" t="inlineStr">
        <is>
          <t>COMPLETED</t>
        </is>
      </c>
      <c r="L353" t="inlineStr">
        <is>
          <t>MARK_AS_COMPLETED</t>
        </is>
      </c>
      <c r="M353" t="inlineStr">
        <is>
          <t>Queue</t>
        </is>
      </c>
      <c r="N353" t="n">
        <v>2.0</v>
      </c>
      <c r="O353" s="1" t="n">
        <v>44537.70434027778</v>
      </c>
      <c r="P353" s="1" t="n">
        <v>44538.22530092593</v>
      </c>
      <c r="Q353" t="n">
        <v>42358.0</v>
      </c>
      <c r="R353" t="n">
        <v>2653.0</v>
      </c>
      <c r="S353" t="b">
        <v>0</v>
      </c>
      <c r="T353" t="inlineStr">
        <is>
          <t>N/A</t>
        </is>
      </c>
      <c r="U353" t="b">
        <v>0</v>
      </c>
      <c r="V353" t="inlineStr">
        <is>
          <t>Ujwala Ajabe</t>
        </is>
      </c>
      <c r="W353" s="1" t="n">
        <v>44538.156805555554</v>
      </c>
      <c r="X353" t="n">
        <v>1564.0</v>
      </c>
      <c r="Y353" t="n">
        <v>79.0</v>
      </c>
      <c r="Z353" t="n">
        <v>0.0</v>
      </c>
      <c r="AA353" t="n">
        <v>79.0</v>
      </c>
      <c r="AB353" t="n">
        <v>0.0</v>
      </c>
      <c r="AC353" t="n">
        <v>61.0</v>
      </c>
      <c r="AD353" t="n">
        <v>-47.0</v>
      </c>
      <c r="AE353" t="n">
        <v>0.0</v>
      </c>
      <c r="AF353" t="n">
        <v>0.0</v>
      </c>
      <c r="AG353" t="n">
        <v>0.0</v>
      </c>
      <c r="AH353" t="inlineStr">
        <is>
          <t>Saloni Uttekar</t>
        </is>
      </c>
      <c r="AI353" s="1" t="n">
        <v>44538.22530092593</v>
      </c>
      <c r="AJ353" t="n">
        <v>951.0</v>
      </c>
      <c r="AK353" t="n">
        <v>1.0</v>
      </c>
      <c r="AL353" t="n">
        <v>0.0</v>
      </c>
      <c r="AM353" t="n">
        <v>1.0</v>
      </c>
      <c r="AN353" t="n">
        <v>0.0</v>
      </c>
      <c r="AO353" t="n">
        <v>1.0</v>
      </c>
      <c r="AP353" t="n">
        <v>-48.0</v>
      </c>
      <c r="AQ353" t="n">
        <v>0.0</v>
      </c>
      <c r="AR353" t="n">
        <v>0.0</v>
      </c>
      <c r="AS353" t="n">
        <v>0.0</v>
      </c>
      <c r="AT353" t="inlineStr">
        <is>
          <t>N/A</t>
        </is>
      </c>
      <c r="AU353" t="inlineStr">
        <is>
          <t>N/A</t>
        </is>
      </c>
      <c r="AV353" t="inlineStr">
        <is>
          <t>N/A</t>
        </is>
      </c>
      <c r="AW353" t="inlineStr">
        <is>
          <t>N/A</t>
        </is>
      </c>
      <c r="AX353" t="inlineStr">
        <is>
          <t>N/A</t>
        </is>
      </c>
      <c r="AY353" t="inlineStr">
        <is>
          <t>N/A</t>
        </is>
      </c>
      <c r="AZ353" t="inlineStr">
        <is>
          <t>N/A</t>
        </is>
      </c>
      <c r="BA353" t="inlineStr">
        <is>
          <t>N/A</t>
        </is>
      </c>
      <c r="BB353" t="inlineStr">
        <is>
          <t>N/A</t>
        </is>
      </c>
      <c r="BC353" t="inlineStr">
        <is>
          <t>N/A</t>
        </is>
      </c>
      <c r="BD353" t="inlineStr">
        <is>
          <t>N/A</t>
        </is>
      </c>
      <c r="BE353" t="inlineStr">
        <is>
          <t>N/A</t>
        </is>
      </c>
    </row>
    <row r="354">
      <c r="A354" t="inlineStr">
        <is>
          <t>WI211223661</t>
        </is>
      </c>
      <c r="B354" t="inlineStr">
        <is>
          <t>DATA_VALIDATION</t>
        </is>
      </c>
      <c r="C354" t="inlineStr">
        <is>
          <t>201300020145</t>
        </is>
      </c>
      <c r="D354" t="inlineStr">
        <is>
          <t>Folder</t>
        </is>
      </c>
      <c r="E354" s="2">
        <f>HYPERLINK("capsilon://?command=openfolder&amp;siteaddress=FAM.docvelocity-na8.net&amp;folderid=FX71CEF0F9-9960-D25F-9DC3-58244E344311","FX21125324")</f>
        <v>0.0</v>
      </c>
      <c r="F354" t="inlineStr">
        <is>
          <t/>
        </is>
      </c>
      <c r="G354" t="inlineStr">
        <is>
          <t/>
        </is>
      </c>
      <c r="H354" t="inlineStr">
        <is>
          <t>Mailitem</t>
        </is>
      </c>
      <c r="I354" t="inlineStr">
        <is>
          <t>MI2112250169</t>
        </is>
      </c>
      <c r="J354" t="n">
        <v>150.0</v>
      </c>
      <c r="K354" t="inlineStr">
        <is>
          <t>COMPLETED</t>
        </is>
      </c>
      <c r="L354" t="inlineStr">
        <is>
          <t>MARK_AS_COMPLETED</t>
        </is>
      </c>
      <c r="M354" t="inlineStr">
        <is>
          <t>Queue</t>
        </is>
      </c>
      <c r="N354" t="n">
        <v>1.0</v>
      </c>
      <c r="O354" s="1" t="n">
        <v>44537.70890046296</v>
      </c>
      <c r="P354" s="1" t="n">
        <v>44538.211805555555</v>
      </c>
      <c r="Q354" t="n">
        <v>42642.0</v>
      </c>
      <c r="R354" t="n">
        <v>809.0</v>
      </c>
      <c r="S354" t="b">
        <v>0</v>
      </c>
      <c r="T354" t="inlineStr">
        <is>
          <t>N/A</t>
        </is>
      </c>
      <c r="U354" t="b">
        <v>0</v>
      </c>
      <c r="V354" t="inlineStr">
        <is>
          <t>Hemanshi Deshlahara</t>
        </is>
      </c>
      <c r="W354" s="1" t="n">
        <v>44538.211805555555</v>
      </c>
      <c r="X354" t="n">
        <v>481.0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150.0</v>
      </c>
      <c r="AE354" t="n">
        <v>126.0</v>
      </c>
      <c r="AF354" t="n">
        <v>0.0</v>
      </c>
      <c r="AG354" t="n">
        <v>6.0</v>
      </c>
      <c r="AH354" t="inlineStr">
        <is>
          <t>N/A</t>
        </is>
      </c>
      <c r="AI354" t="inlineStr">
        <is>
          <t>N/A</t>
        </is>
      </c>
      <c r="AJ354" t="inlineStr">
        <is>
          <t>N/A</t>
        </is>
      </c>
      <c r="AK354" t="inlineStr">
        <is>
          <t>N/A</t>
        </is>
      </c>
      <c r="AL354" t="inlineStr">
        <is>
          <t>N/A</t>
        </is>
      </c>
      <c r="AM354" t="inlineStr">
        <is>
          <t>N/A</t>
        </is>
      </c>
      <c r="AN354" t="inlineStr">
        <is>
          <t>N/A</t>
        </is>
      </c>
      <c r="AO354" t="inlineStr">
        <is>
          <t>N/A</t>
        </is>
      </c>
      <c r="AP354" t="inlineStr">
        <is>
          <t>N/A</t>
        </is>
      </c>
      <c r="AQ354" t="inlineStr">
        <is>
          <t>N/A</t>
        </is>
      </c>
      <c r="AR354" t="inlineStr">
        <is>
          <t>N/A</t>
        </is>
      </c>
      <c r="AS354" t="inlineStr">
        <is>
          <t>N/A</t>
        </is>
      </c>
      <c r="AT354" t="inlineStr">
        <is>
          <t>N/A</t>
        </is>
      </c>
      <c r="AU354" t="inlineStr">
        <is>
          <t>N/A</t>
        </is>
      </c>
      <c r="AV354" t="inlineStr">
        <is>
          <t>N/A</t>
        </is>
      </c>
      <c r="AW354" t="inlineStr">
        <is>
          <t>N/A</t>
        </is>
      </c>
      <c r="AX354" t="inlineStr">
        <is>
          <t>N/A</t>
        </is>
      </c>
      <c r="AY354" t="inlineStr">
        <is>
          <t>N/A</t>
        </is>
      </c>
      <c r="AZ354" t="inlineStr">
        <is>
          <t>N/A</t>
        </is>
      </c>
      <c r="BA354" t="inlineStr">
        <is>
          <t>N/A</t>
        </is>
      </c>
      <c r="BB354" t="inlineStr">
        <is>
          <t>N/A</t>
        </is>
      </c>
      <c r="BC354" t="inlineStr">
        <is>
          <t>N/A</t>
        </is>
      </c>
      <c r="BD354" t="inlineStr">
        <is>
          <t>N/A</t>
        </is>
      </c>
      <c r="BE354" t="inlineStr">
        <is>
          <t>N/A</t>
        </is>
      </c>
    </row>
    <row r="355">
      <c r="A355" t="inlineStr">
        <is>
          <t>WI211223706</t>
        </is>
      </c>
      <c r="B355" t="inlineStr">
        <is>
          <t>DATA_VALIDATION</t>
        </is>
      </c>
      <c r="C355" t="inlineStr">
        <is>
          <t>201338000074</t>
        </is>
      </c>
      <c r="D355" t="inlineStr">
        <is>
          <t>Folder</t>
        </is>
      </c>
      <c r="E355" s="2">
        <f>HYPERLINK("capsilon://?command=openfolder&amp;siteaddress=FAM.docvelocity-na8.net&amp;folderid=FX56429455-4F08-938A-6165-E67D84AFB9C9","FX21117771")</f>
        <v>0.0</v>
      </c>
      <c r="F355" t="inlineStr">
        <is>
          <t/>
        </is>
      </c>
      <c r="G355" t="inlineStr">
        <is>
          <t/>
        </is>
      </c>
      <c r="H355" t="inlineStr">
        <is>
          <t>Mailitem</t>
        </is>
      </c>
      <c r="I355" t="inlineStr">
        <is>
          <t>MI2112251167</t>
        </is>
      </c>
      <c r="J355" t="n">
        <v>38.0</v>
      </c>
      <c r="K355" t="inlineStr">
        <is>
          <t>COMPLETED</t>
        </is>
      </c>
      <c r="L355" t="inlineStr">
        <is>
          <t>MARK_AS_COMPLETED</t>
        </is>
      </c>
      <c r="M355" t="inlineStr">
        <is>
          <t>Queue</t>
        </is>
      </c>
      <c r="N355" t="n">
        <v>2.0</v>
      </c>
      <c r="O355" s="1" t="n">
        <v>44537.71318287037</v>
      </c>
      <c r="P355" s="1" t="n">
        <v>44538.217256944445</v>
      </c>
      <c r="Q355" t="n">
        <v>43444.0</v>
      </c>
      <c r="R355" t="n">
        <v>108.0</v>
      </c>
      <c r="S355" t="b">
        <v>0</v>
      </c>
      <c r="T355" t="inlineStr">
        <is>
          <t>N/A</t>
        </is>
      </c>
      <c r="U355" t="b">
        <v>0</v>
      </c>
      <c r="V355" t="inlineStr">
        <is>
          <t>Archana Bhujbal</t>
        </is>
      </c>
      <c r="W355" s="1" t="n">
        <v>44537.853530092594</v>
      </c>
      <c r="X355" t="n">
        <v>17.0</v>
      </c>
      <c r="Y355" t="n">
        <v>0.0</v>
      </c>
      <c r="Z355" t="n">
        <v>0.0</v>
      </c>
      <c r="AA355" t="n">
        <v>0.0</v>
      </c>
      <c r="AB355" t="n">
        <v>37.0</v>
      </c>
      <c r="AC355" t="n">
        <v>0.0</v>
      </c>
      <c r="AD355" t="n">
        <v>38.0</v>
      </c>
      <c r="AE355" t="n">
        <v>0.0</v>
      </c>
      <c r="AF355" t="n">
        <v>0.0</v>
      </c>
      <c r="AG355" t="n">
        <v>0.0</v>
      </c>
      <c r="AH355" t="inlineStr">
        <is>
          <t>Rohit Mawal</t>
        </is>
      </c>
      <c r="AI355" s="1" t="n">
        <v>44538.217256944445</v>
      </c>
      <c r="AJ355" t="n">
        <v>76.0</v>
      </c>
      <c r="AK355" t="n">
        <v>0.0</v>
      </c>
      <c r="AL355" t="n">
        <v>0.0</v>
      </c>
      <c r="AM355" t="n">
        <v>0.0</v>
      </c>
      <c r="AN355" t="n">
        <v>37.0</v>
      </c>
      <c r="AO355" t="n">
        <v>0.0</v>
      </c>
      <c r="AP355" t="n">
        <v>38.0</v>
      </c>
      <c r="AQ355" t="n">
        <v>0.0</v>
      </c>
      <c r="AR355" t="n">
        <v>0.0</v>
      </c>
      <c r="AS355" t="n">
        <v>0.0</v>
      </c>
      <c r="AT355" t="inlineStr">
        <is>
          <t>N/A</t>
        </is>
      </c>
      <c r="AU355" t="inlineStr">
        <is>
          <t>N/A</t>
        </is>
      </c>
      <c r="AV355" t="inlineStr">
        <is>
          <t>N/A</t>
        </is>
      </c>
      <c r="AW355" t="inlineStr">
        <is>
          <t>N/A</t>
        </is>
      </c>
      <c r="AX355" t="inlineStr">
        <is>
          <t>N/A</t>
        </is>
      </c>
      <c r="AY355" t="inlineStr">
        <is>
          <t>N/A</t>
        </is>
      </c>
      <c r="AZ355" t="inlineStr">
        <is>
          <t>N/A</t>
        </is>
      </c>
      <c r="BA355" t="inlineStr">
        <is>
          <t>N/A</t>
        </is>
      </c>
      <c r="BB355" t="inlineStr">
        <is>
          <t>N/A</t>
        </is>
      </c>
      <c r="BC355" t="inlineStr">
        <is>
          <t>N/A</t>
        </is>
      </c>
      <c r="BD355" t="inlineStr">
        <is>
          <t>N/A</t>
        </is>
      </c>
      <c r="BE355" t="inlineStr">
        <is>
          <t>N/A</t>
        </is>
      </c>
    </row>
    <row r="356">
      <c r="A356" t="inlineStr">
        <is>
          <t>WI211223770</t>
        </is>
      </c>
      <c r="B356" t="inlineStr">
        <is>
          <t>DATA_VALIDATION</t>
        </is>
      </c>
      <c r="C356" t="inlineStr">
        <is>
          <t>201110012250</t>
        </is>
      </c>
      <c r="D356" t="inlineStr">
        <is>
          <t>Folder</t>
        </is>
      </c>
      <c r="E356" s="2">
        <f>HYPERLINK("capsilon://?command=openfolder&amp;siteaddress=FAM.docvelocity-na8.net&amp;folderid=FXB851E22A-F78D-43C5-7AB5-21F2F0901416","FX21124750")</f>
        <v>0.0</v>
      </c>
      <c r="F356" t="inlineStr">
        <is>
          <t/>
        </is>
      </c>
      <c r="G356" t="inlineStr">
        <is>
          <t/>
        </is>
      </c>
      <c r="H356" t="inlineStr">
        <is>
          <t>Mailitem</t>
        </is>
      </c>
      <c r="I356" t="inlineStr">
        <is>
          <t>MI2112234638</t>
        </is>
      </c>
      <c r="J356" t="n">
        <v>488.0</v>
      </c>
      <c r="K356" t="inlineStr">
        <is>
          <t>COMPLETED</t>
        </is>
      </c>
      <c r="L356" t="inlineStr">
        <is>
          <t>MARK_AS_COMPLETED</t>
        </is>
      </c>
      <c r="M356" t="inlineStr">
        <is>
          <t>Queue</t>
        </is>
      </c>
      <c r="N356" t="n">
        <v>2.0</v>
      </c>
      <c r="O356" s="1" t="n">
        <v>44537.72145833333</v>
      </c>
      <c r="P356" s="1" t="n">
        <v>44538.194606481484</v>
      </c>
      <c r="Q356" t="n">
        <v>37110.0</v>
      </c>
      <c r="R356" t="n">
        <v>3770.0</v>
      </c>
      <c r="S356" t="b">
        <v>0</v>
      </c>
      <c r="T356" t="inlineStr">
        <is>
          <t>N/A</t>
        </is>
      </c>
      <c r="U356" t="b">
        <v>1</v>
      </c>
      <c r="V356" t="inlineStr">
        <is>
          <t>Snehal Sathe</t>
        </is>
      </c>
      <c r="W356" s="1" t="n">
        <v>44537.796689814815</v>
      </c>
      <c r="X356" t="n">
        <v>2334.0</v>
      </c>
      <c r="Y356" t="n">
        <v>334.0</v>
      </c>
      <c r="Z356" t="n">
        <v>0.0</v>
      </c>
      <c r="AA356" t="n">
        <v>334.0</v>
      </c>
      <c r="AB356" t="n">
        <v>134.0</v>
      </c>
      <c r="AC356" t="n">
        <v>225.0</v>
      </c>
      <c r="AD356" t="n">
        <v>154.0</v>
      </c>
      <c r="AE356" t="n">
        <v>0.0</v>
      </c>
      <c r="AF356" t="n">
        <v>0.0</v>
      </c>
      <c r="AG356" t="n">
        <v>0.0</v>
      </c>
      <c r="AH356" t="inlineStr">
        <is>
          <t>Saloni Uttekar</t>
        </is>
      </c>
      <c r="AI356" s="1" t="n">
        <v>44538.194606481484</v>
      </c>
      <c r="AJ356" t="n">
        <v>1411.0</v>
      </c>
      <c r="AK356" t="n">
        <v>0.0</v>
      </c>
      <c r="AL356" t="n">
        <v>0.0</v>
      </c>
      <c r="AM356" t="n">
        <v>0.0</v>
      </c>
      <c r="AN356" t="n">
        <v>134.0</v>
      </c>
      <c r="AO356" t="n">
        <v>0.0</v>
      </c>
      <c r="AP356" t="n">
        <v>154.0</v>
      </c>
      <c r="AQ356" t="n">
        <v>0.0</v>
      </c>
      <c r="AR356" t="n">
        <v>0.0</v>
      </c>
      <c r="AS356" t="n">
        <v>0.0</v>
      </c>
      <c r="AT356" t="inlineStr">
        <is>
          <t>N/A</t>
        </is>
      </c>
      <c r="AU356" t="inlineStr">
        <is>
          <t>N/A</t>
        </is>
      </c>
      <c r="AV356" t="inlineStr">
        <is>
          <t>N/A</t>
        </is>
      </c>
      <c r="AW356" t="inlineStr">
        <is>
          <t>N/A</t>
        </is>
      </c>
      <c r="AX356" t="inlineStr">
        <is>
          <t>N/A</t>
        </is>
      </c>
      <c r="AY356" t="inlineStr">
        <is>
          <t>N/A</t>
        </is>
      </c>
      <c r="AZ356" t="inlineStr">
        <is>
          <t>N/A</t>
        </is>
      </c>
      <c r="BA356" t="inlineStr">
        <is>
          <t>N/A</t>
        </is>
      </c>
      <c r="BB356" t="inlineStr">
        <is>
          <t>N/A</t>
        </is>
      </c>
      <c r="BC356" t="inlineStr">
        <is>
          <t>N/A</t>
        </is>
      </c>
      <c r="BD356" t="inlineStr">
        <is>
          <t>N/A</t>
        </is>
      </c>
      <c r="BE356" t="inlineStr">
        <is>
          <t>N/A</t>
        </is>
      </c>
    </row>
    <row r="357">
      <c r="A357" t="inlineStr">
        <is>
          <t>WI211223797</t>
        </is>
      </c>
      <c r="B357" t="inlineStr">
        <is>
          <t>DATA_VALIDATION</t>
        </is>
      </c>
      <c r="C357" t="inlineStr">
        <is>
          <t>201308007749</t>
        </is>
      </c>
      <c r="D357" t="inlineStr">
        <is>
          <t>Folder</t>
        </is>
      </c>
      <c r="E357" s="2">
        <f>HYPERLINK("capsilon://?command=openfolder&amp;siteaddress=FAM.docvelocity-na8.net&amp;folderid=FX0B4B6834-05FD-D6F7-4D5B-BBFE599AEBA8","FX21115383")</f>
        <v>0.0</v>
      </c>
      <c r="F357" t="inlineStr">
        <is>
          <t/>
        </is>
      </c>
      <c r="G357" t="inlineStr">
        <is>
          <t/>
        </is>
      </c>
      <c r="H357" t="inlineStr">
        <is>
          <t>Mailitem</t>
        </is>
      </c>
      <c r="I357" t="inlineStr">
        <is>
          <t>MI2112252441</t>
        </is>
      </c>
      <c r="J357" t="n">
        <v>38.0</v>
      </c>
      <c r="K357" t="inlineStr">
        <is>
          <t>COMPLETED</t>
        </is>
      </c>
      <c r="L357" t="inlineStr">
        <is>
          <t>MARK_AS_COMPLETED</t>
        </is>
      </c>
      <c r="M357" t="inlineStr">
        <is>
          <t>Queue</t>
        </is>
      </c>
      <c r="N357" t="n">
        <v>2.0</v>
      </c>
      <c r="O357" s="1" t="n">
        <v>44537.72546296296</v>
      </c>
      <c r="P357" s="1" t="n">
        <v>44538.218252314815</v>
      </c>
      <c r="Q357" t="n">
        <v>42435.0</v>
      </c>
      <c r="R357" t="n">
        <v>142.0</v>
      </c>
      <c r="S357" t="b">
        <v>0</v>
      </c>
      <c r="T357" t="inlineStr">
        <is>
          <t>N/A</t>
        </is>
      </c>
      <c r="U357" t="b">
        <v>0</v>
      </c>
      <c r="V357" t="inlineStr">
        <is>
          <t>Aditya Tade</t>
        </is>
      </c>
      <c r="W357" s="1" t="n">
        <v>44538.14832175926</v>
      </c>
      <c r="X357" t="n">
        <v>46.0</v>
      </c>
      <c r="Y357" t="n">
        <v>0.0</v>
      </c>
      <c r="Z357" t="n">
        <v>0.0</v>
      </c>
      <c r="AA357" t="n">
        <v>0.0</v>
      </c>
      <c r="AB357" t="n">
        <v>37.0</v>
      </c>
      <c r="AC357" t="n">
        <v>0.0</v>
      </c>
      <c r="AD357" t="n">
        <v>38.0</v>
      </c>
      <c r="AE357" t="n">
        <v>0.0</v>
      </c>
      <c r="AF357" t="n">
        <v>0.0</v>
      </c>
      <c r="AG357" t="n">
        <v>0.0</v>
      </c>
      <c r="AH357" t="inlineStr">
        <is>
          <t>Rohit Mawal</t>
        </is>
      </c>
      <c r="AI357" s="1" t="n">
        <v>44538.218252314815</v>
      </c>
      <c r="AJ357" t="n">
        <v>86.0</v>
      </c>
      <c r="AK357" t="n">
        <v>0.0</v>
      </c>
      <c r="AL357" t="n">
        <v>0.0</v>
      </c>
      <c r="AM357" t="n">
        <v>0.0</v>
      </c>
      <c r="AN357" t="n">
        <v>37.0</v>
      </c>
      <c r="AO357" t="n">
        <v>0.0</v>
      </c>
      <c r="AP357" t="n">
        <v>38.0</v>
      </c>
      <c r="AQ357" t="n">
        <v>0.0</v>
      </c>
      <c r="AR357" t="n">
        <v>0.0</v>
      </c>
      <c r="AS357" t="n">
        <v>0.0</v>
      </c>
      <c r="AT357" t="inlineStr">
        <is>
          <t>N/A</t>
        </is>
      </c>
      <c r="AU357" t="inlineStr">
        <is>
          <t>N/A</t>
        </is>
      </c>
      <c r="AV357" t="inlineStr">
        <is>
          <t>N/A</t>
        </is>
      </c>
      <c r="AW357" t="inlineStr">
        <is>
          <t>N/A</t>
        </is>
      </c>
      <c r="AX357" t="inlineStr">
        <is>
          <t>N/A</t>
        </is>
      </c>
      <c r="AY357" t="inlineStr">
        <is>
          <t>N/A</t>
        </is>
      </c>
      <c r="AZ357" t="inlineStr">
        <is>
          <t>N/A</t>
        </is>
      </c>
      <c r="BA357" t="inlineStr">
        <is>
          <t>N/A</t>
        </is>
      </c>
      <c r="BB357" t="inlineStr">
        <is>
          <t>N/A</t>
        </is>
      </c>
      <c r="BC357" t="inlineStr">
        <is>
          <t>N/A</t>
        </is>
      </c>
      <c r="BD357" t="inlineStr">
        <is>
          <t>N/A</t>
        </is>
      </c>
      <c r="BE357" t="inlineStr">
        <is>
          <t>N/A</t>
        </is>
      </c>
    </row>
    <row r="358">
      <c r="A358" t="inlineStr">
        <is>
          <t>WI211223840</t>
        </is>
      </c>
      <c r="B358" t="inlineStr">
        <is>
          <t>DATA_VALIDATION</t>
        </is>
      </c>
      <c r="C358" t="inlineStr">
        <is>
          <t>201300020120</t>
        </is>
      </c>
      <c r="D358" t="inlineStr">
        <is>
          <t>Folder</t>
        </is>
      </c>
      <c r="E358" s="2">
        <f>HYPERLINK("capsilon://?command=openfolder&amp;siteaddress=FAM.docvelocity-na8.net&amp;folderid=FX49D88592-167F-9406-4F64-8759E09A86AC","FX21124575")</f>
        <v>0.0</v>
      </c>
      <c r="F358" t="inlineStr">
        <is>
          <t/>
        </is>
      </c>
      <c r="G358" t="inlineStr">
        <is>
          <t/>
        </is>
      </c>
      <c r="H358" t="inlineStr">
        <is>
          <t>Mailitem</t>
        </is>
      </c>
      <c r="I358" t="inlineStr">
        <is>
          <t>MI2112252922</t>
        </is>
      </c>
      <c r="J358" t="n">
        <v>30.0</v>
      </c>
      <c r="K358" t="inlineStr">
        <is>
          <t>COMPLETED</t>
        </is>
      </c>
      <c r="L358" t="inlineStr">
        <is>
          <t>MARK_AS_COMPLETED</t>
        </is>
      </c>
      <c r="M358" t="inlineStr">
        <is>
          <t>Queue</t>
        </is>
      </c>
      <c r="N358" t="n">
        <v>2.0</v>
      </c>
      <c r="O358" s="1" t="n">
        <v>44537.73061342593</v>
      </c>
      <c r="P358" s="1" t="n">
        <v>44538.21979166667</v>
      </c>
      <c r="Q358" t="n">
        <v>42058.0</v>
      </c>
      <c r="R358" t="n">
        <v>207.0</v>
      </c>
      <c r="S358" t="b">
        <v>0</v>
      </c>
      <c r="T358" t="inlineStr">
        <is>
          <t>N/A</t>
        </is>
      </c>
      <c r="U358" t="b">
        <v>0</v>
      </c>
      <c r="V358" t="inlineStr">
        <is>
          <t>Archana Bhujbal</t>
        </is>
      </c>
      <c r="W358" s="1" t="n">
        <v>44537.854525462964</v>
      </c>
      <c r="X358" t="n">
        <v>75.0</v>
      </c>
      <c r="Y358" t="n">
        <v>9.0</v>
      </c>
      <c r="Z358" t="n">
        <v>0.0</v>
      </c>
      <c r="AA358" t="n">
        <v>9.0</v>
      </c>
      <c r="AB358" t="n">
        <v>0.0</v>
      </c>
      <c r="AC358" t="n">
        <v>4.0</v>
      </c>
      <c r="AD358" t="n">
        <v>21.0</v>
      </c>
      <c r="AE358" t="n">
        <v>0.0</v>
      </c>
      <c r="AF358" t="n">
        <v>0.0</v>
      </c>
      <c r="AG358" t="n">
        <v>0.0</v>
      </c>
      <c r="AH358" t="inlineStr">
        <is>
          <t>Rohit Mawal</t>
        </is>
      </c>
      <c r="AI358" s="1" t="n">
        <v>44538.21979166667</v>
      </c>
      <c r="AJ358" t="n">
        <v>132.0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21.0</v>
      </c>
      <c r="AQ358" t="n">
        <v>0.0</v>
      </c>
      <c r="AR358" t="n">
        <v>0.0</v>
      </c>
      <c r="AS358" t="n">
        <v>0.0</v>
      </c>
      <c r="AT358" t="inlineStr">
        <is>
          <t>N/A</t>
        </is>
      </c>
      <c r="AU358" t="inlineStr">
        <is>
          <t>N/A</t>
        </is>
      </c>
      <c r="AV358" t="inlineStr">
        <is>
          <t>N/A</t>
        </is>
      </c>
      <c r="AW358" t="inlineStr">
        <is>
          <t>N/A</t>
        </is>
      </c>
      <c r="AX358" t="inlineStr">
        <is>
          <t>N/A</t>
        </is>
      </c>
      <c r="AY358" t="inlineStr">
        <is>
          <t>N/A</t>
        </is>
      </c>
      <c r="AZ358" t="inlineStr">
        <is>
          <t>N/A</t>
        </is>
      </c>
      <c r="BA358" t="inlineStr">
        <is>
          <t>N/A</t>
        </is>
      </c>
      <c r="BB358" t="inlineStr">
        <is>
          <t>N/A</t>
        </is>
      </c>
      <c r="BC358" t="inlineStr">
        <is>
          <t>N/A</t>
        </is>
      </c>
      <c r="BD358" t="inlineStr">
        <is>
          <t>N/A</t>
        </is>
      </c>
      <c r="BE358" t="inlineStr">
        <is>
          <t>N/A</t>
        </is>
      </c>
    </row>
    <row r="359">
      <c r="A359" t="inlineStr">
        <is>
          <t>WI211223859</t>
        </is>
      </c>
      <c r="B359" t="inlineStr">
        <is>
          <t>DATA_VALIDATION</t>
        </is>
      </c>
      <c r="C359" t="inlineStr">
        <is>
          <t>201300019783</t>
        </is>
      </c>
      <c r="D359" t="inlineStr">
        <is>
          <t>Folder</t>
        </is>
      </c>
      <c r="E359" s="2">
        <f>HYPERLINK("capsilon://?command=openfolder&amp;siteaddress=FAM.docvelocity-na8.net&amp;folderid=FX3630658F-A576-EC84-1304-F1D69D2AAD87","FX21119396")</f>
        <v>0.0</v>
      </c>
      <c r="F359" t="inlineStr">
        <is>
          <t/>
        </is>
      </c>
      <c r="G359" t="inlineStr">
        <is>
          <t/>
        </is>
      </c>
      <c r="H359" t="inlineStr">
        <is>
          <t>Mailitem</t>
        </is>
      </c>
      <c r="I359" t="inlineStr">
        <is>
          <t>MI2112253272</t>
        </is>
      </c>
      <c r="J359" t="n">
        <v>183.0</v>
      </c>
      <c r="K359" t="inlineStr">
        <is>
          <t>COMPLETED</t>
        </is>
      </c>
      <c r="L359" t="inlineStr">
        <is>
          <t>MARK_AS_COMPLETED</t>
        </is>
      </c>
      <c r="M359" t="inlineStr">
        <is>
          <t>Queue</t>
        </is>
      </c>
      <c r="N359" t="n">
        <v>1.0</v>
      </c>
      <c r="O359" s="1" t="n">
        <v>44537.735451388886</v>
      </c>
      <c r="P359" s="1" t="n">
        <v>44538.2156712963</v>
      </c>
      <c r="Q359" t="n">
        <v>40781.0</v>
      </c>
      <c r="R359" t="n">
        <v>710.0</v>
      </c>
      <c r="S359" t="b">
        <v>0</v>
      </c>
      <c r="T359" t="inlineStr">
        <is>
          <t>N/A</t>
        </is>
      </c>
      <c r="U359" t="b">
        <v>0</v>
      </c>
      <c r="V359" t="inlineStr">
        <is>
          <t>Hemanshi Deshlahara</t>
        </is>
      </c>
      <c r="W359" s="1" t="n">
        <v>44538.2156712963</v>
      </c>
      <c r="X359" t="n">
        <v>281.0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183.0</v>
      </c>
      <c r="AE359" t="n">
        <v>159.0</v>
      </c>
      <c r="AF359" t="n">
        <v>0.0</v>
      </c>
      <c r="AG359" t="n">
        <v>5.0</v>
      </c>
      <c r="AH359" t="inlineStr">
        <is>
          <t>N/A</t>
        </is>
      </c>
      <c r="AI359" t="inlineStr">
        <is>
          <t>N/A</t>
        </is>
      </c>
      <c r="AJ359" t="inlineStr">
        <is>
          <t>N/A</t>
        </is>
      </c>
      <c r="AK359" t="inlineStr">
        <is>
          <t>N/A</t>
        </is>
      </c>
      <c r="AL359" t="inlineStr">
        <is>
          <t>N/A</t>
        </is>
      </c>
      <c r="AM359" t="inlineStr">
        <is>
          <t>N/A</t>
        </is>
      </c>
      <c r="AN359" t="inlineStr">
        <is>
          <t>N/A</t>
        </is>
      </c>
      <c r="AO359" t="inlineStr">
        <is>
          <t>N/A</t>
        </is>
      </c>
      <c r="AP359" t="inlineStr">
        <is>
          <t>N/A</t>
        </is>
      </c>
      <c r="AQ359" t="inlineStr">
        <is>
          <t>N/A</t>
        </is>
      </c>
      <c r="AR359" t="inlineStr">
        <is>
          <t>N/A</t>
        </is>
      </c>
      <c r="AS359" t="inlineStr">
        <is>
          <t>N/A</t>
        </is>
      </c>
      <c r="AT359" t="inlineStr">
        <is>
          <t>N/A</t>
        </is>
      </c>
      <c r="AU359" t="inlineStr">
        <is>
          <t>N/A</t>
        </is>
      </c>
      <c r="AV359" t="inlineStr">
        <is>
          <t>N/A</t>
        </is>
      </c>
      <c r="AW359" t="inlineStr">
        <is>
          <t>N/A</t>
        </is>
      </c>
      <c r="AX359" t="inlineStr">
        <is>
          <t>N/A</t>
        </is>
      </c>
      <c r="AY359" t="inlineStr">
        <is>
          <t>N/A</t>
        </is>
      </c>
      <c r="AZ359" t="inlineStr">
        <is>
          <t>N/A</t>
        </is>
      </c>
      <c r="BA359" t="inlineStr">
        <is>
          <t>N/A</t>
        </is>
      </c>
      <c r="BB359" t="inlineStr">
        <is>
          <t>N/A</t>
        </is>
      </c>
      <c r="BC359" t="inlineStr">
        <is>
          <t>N/A</t>
        </is>
      </c>
      <c r="BD359" t="inlineStr">
        <is>
          <t>N/A</t>
        </is>
      </c>
      <c r="BE359" t="inlineStr">
        <is>
          <t>N/A</t>
        </is>
      </c>
    </row>
    <row r="360">
      <c r="A360" t="inlineStr">
        <is>
          <t>WI211223956</t>
        </is>
      </c>
      <c r="B360" t="inlineStr">
        <is>
          <t>DATA_VALIDATION</t>
        </is>
      </c>
      <c r="C360" t="inlineStr">
        <is>
          <t>201130012914</t>
        </is>
      </c>
      <c r="D360" t="inlineStr">
        <is>
          <t>Folder</t>
        </is>
      </c>
      <c r="E360" s="2">
        <f>HYPERLINK("capsilon://?command=openfolder&amp;siteaddress=FAM.docvelocity-na8.net&amp;folderid=FXB1711DCC-6BF9-B72B-07E4-B5F481106DCC","FX21124821")</f>
        <v>0.0</v>
      </c>
      <c r="F360" t="inlineStr">
        <is>
          <t/>
        </is>
      </c>
      <c r="G360" t="inlineStr">
        <is>
          <t/>
        </is>
      </c>
      <c r="H360" t="inlineStr">
        <is>
          <t>Mailitem</t>
        </is>
      </c>
      <c r="I360" t="inlineStr">
        <is>
          <t>MI2112254514</t>
        </is>
      </c>
      <c r="J360" t="n">
        <v>79.0</v>
      </c>
      <c r="K360" t="inlineStr">
        <is>
          <t>COMPLETED</t>
        </is>
      </c>
      <c r="L360" t="inlineStr">
        <is>
          <t>MARK_AS_COMPLETED</t>
        </is>
      </c>
      <c r="M360" t="inlineStr">
        <is>
          <t>Queue</t>
        </is>
      </c>
      <c r="N360" t="n">
        <v>2.0</v>
      </c>
      <c r="O360" s="1" t="n">
        <v>44537.7472337963</v>
      </c>
      <c r="P360" s="1" t="n">
        <v>44538.23149305556</v>
      </c>
      <c r="Q360" t="n">
        <v>40058.0</v>
      </c>
      <c r="R360" t="n">
        <v>1782.0</v>
      </c>
      <c r="S360" t="b">
        <v>0</v>
      </c>
      <c r="T360" t="inlineStr">
        <is>
          <t>N/A</t>
        </is>
      </c>
      <c r="U360" t="b">
        <v>0</v>
      </c>
      <c r="V360" t="inlineStr">
        <is>
          <t>Nisha Verma</t>
        </is>
      </c>
      <c r="W360" s="1" t="n">
        <v>44538.15935185185</v>
      </c>
      <c r="X360" t="n">
        <v>681.0</v>
      </c>
      <c r="Y360" t="n">
        <v>64.0</v>
      </c>
      <c r="Z360" t="n">
        <v>0.0</v>
      </c>
      <c r="AA360" t="n">
        <v>64.0</v>
      </c>
      <c r="AB360" t="n">
        <v>0.0</v>
      </c>
      <c r="AC360" t="n">
        <v>20.0</v>
      </c>
      <c r="AD360" t="n">
        <v>15.0</v>
      </c>
      <c r="AE360" t="n">
        <v>0.0</v>
      </c>
      <c r="AF360" t="n">
        <v>0.0</v>
      </c>
      <c r="AG360" t="n">
        <v>0.0</v>
      </c>
      <c r="AH360" t="inlineStr">
        <is>
          <t>Rohit Mawal</t>
        </is>
      </c>
      <c r="AI360" s="1" t="n">
        <v>44538.23149305556</v>
      </c>
      <c r="AJ360" t="n">
        <v>1011.0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15.0</v>
      </c>
      <c r="AQ360" t="n">
        <v>0.0</v>
      </c>
      <c r="AR360" t="n">
        <v>0.0</v>
      </c>
      <c r="AS360" t="n">
        <v>0.0</v>
      </c>
      <c r="AT360" t="inlineStr">
        <is>
          <t>N/A</t>
        </is>
      </c>
      <c r="AU360" t="inlineStr">
        <is>
          <t>N/A</t>
        </is>
      </c>
      <c r="AV360" t="inlineStr">
        <is>
          <t>N/A</t>
        </is>
      </c>
      <c r="AW360" t="inlineStr">
        <is>
          <t>N/A</t>
        </is>
      </c>
      <c r="AX360" t="inlineStr">
        <is>
          <t>N/A</t>
        </is>
      </c>
      <c r="AY360" t="inlineStr">
        <is>
          <t>N/A</t>
        </is>
      </c>
      <c r="AZ360" t="inlineStr">
        <is>
          <t>N/A</t>
        </is>
      </c>
      <c r="BA360" t="inlineStr">
        <is>
          <t>N/A</t>
        </is>
      </c>
      <c r="BB360" t="inlineStr">
        <is>
          <t>N/A</t>
        </is>
      </c>
      <c r="BC360" t="inlineStr">
        <is>
          <t>N/A</t>
        </is>
      </c>
      <c r="BD360" t="inlineStr">
        <is>
          <t>N/A</t>
        </is>
      </c>
      <c r="BE360" t="inlineStr">
        <is>
          <t>N/A</t>
        </is>
      </c>
    </row>
    <row r="361">
      <c r="A361" t="inlineStr">
        <is>
          <t>WI211223958</t>
        </is>
      </c>
      <c r="B361" t="inlineStr">
        <is>
          <t>DATA_VALIDATION</t>
        </is>
      </c>
      <c r="C361" t="inlineStr">
        <is>
          <t>201130012882</t>
        </is>
      </c>
      <c r="D361" t="inlineStr">
        <is>
          <t>Folder</t>
        </is>
      </c>
      <c r="E361" s="2">
        <f>HYPERLINK("capsilon://?command=openfolder&amp;siteaddress=FAM.docvelocity-na8.net&amp;folderid=FXFE89AEF2-76DD-0304-E327-ED827DF9ABDD","FX21123394")</f>
        <v>0.0</v>
      </c>
      <c r="F361" t="inlineStr">
        <is>
          <t/>
        </is>
      </c>
      <c r="G361" t="inlineStr">
        <is>
          <t/>
        </is>
      </c>
      <c r="H361" t="inlineStr">
        <is>
          <t>Mailitem</t>
        </is>
      </c>
      <c r="I361" t="inlineStr">
        <is>
          <t>MI2112254526</t>
        </is>
      </c>
      <c r="J361" t="n">
        <v>30.0</v>
      </c>
      <c r="K361" t="inlineStr">
        <is>
          <t>COMPLETED</t>
        </is>
      </c>
      <c r="L361" t="inlineStr">
        <is>
          <t>MARK_AS_COMPLETED</t>
        </is>
      </c>
      <c r="M361" t="inlineStr">
        <is>
          <t>Queue</t>
        </is>
      </c>
      <c r="N361" t="n">
        <v>2.0</v>
      </c>
      <c r="O361" s="1" t="n">
        <v>44537.74744212963</v>
      </c>
      <c r="P361" s="1" t="n">
        <v>44538.36268518519</v>
      </c>
      <c r="Q361" t="n">
        <v>52819.0</v>
      </c>
      <c r="R361" t="n">
        <v>338.0</v>
      </c>
      <c r="S361" t="b">
        <v>0</v>
      </c>
      <c r="T361" t="inlineStr">
        <is>
          <t>N/A</t>
        </is>
      </c>
      <c r="U361" t="b">
        <v>0</v>
      </c>
      <c r="V361" t="inlineStr">
        <is>
          <t>Archana Bhujbal</t>
        </is>
      </c>
      <c r="W361" s="1" t="n">
        <v>44537.856261574074</v>
      </c>
      <c r="X361" t="n">
        <v>110.0</v>
      </c>
      <c r="Y361" t="n">
        <v>9.0</v>
      </c>
      <c r="Z361" t="n">
        <v>0.0</v>
      </c>
      <c r="AA361" t="n">
        <v>9.0</v>
      </c>
      <c r="AB361" t="n">
        <v>0.0</v>
      </c>
      <c r="AC361" t="n">
        <v>9.0</v>
      </c>
      <c r="AD361" t="n">
        <v>21.0</v>
      </c>
      <c r="AE361" t="n">
        <v>0.0</v>
      </c>
      <c r="AF361" t="n">
        <v>0.0</v>
      </c>
      <c r="AG361" t="n">
        <v>0.0</v>
      </c>
      <c r="AH361" t="inlineStr">
        <is>
          <t>Rohit Mawal</t>
        </is>
      </c>
      <c r="AI361" s="1" t="n">
        <v>44538.36268518519</v>
      </c>
      <c r="AJ361" t="n">
        <v>228.0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21.0</v>
      </c>
      <c r="AQ361" t="n">
        <v>0.0</v>
      </c>
      <c r="AR361" t="n">
        <v>0.0</v>
      </c>
      <c r="AS361" t="n">
        <v>0.0</v>
      </c>
      <c r="AT361" t="inlineStr">
        <is>
          <t>N/A</t>
        </is>
      </c>
      <c r="AU361" t="inlineStr">
        <is>
          <t>N/A</t>
        </is>
      </c>
      <c r="AV361" t="inlineStr">
        <is>
          <t>N/A</t>
        </is>
      </c>
      <c r="AW361" t="inlineStr">
        <is>
          <t>N/A</t>
        </is>
      </c>
      <c r="AX361" t="inlineStr">
        <is>
          <t>N/A</t>
        </is>
      </c>
      <c r="AY361" t="inlineStr">
        <is>
          <t>N/A</t>
        </is>
      </c>
      <c r="AZ361" t="inlineStr">
        <is>
          <t>N/A</t>
        </is>
      </c>
      <c r="BA361" t="inlineStr">
        <is>
          <t>N/A</t>
        </is>
      </c>
      <c r="BB361" t="inlineStr">
        <is>
          <t>N/A</t>
        </is>
      </c>
      <c r="BC361" t="inlineStr">
        <is>
          <t>N/A</t>
        </is>
      </c>
      <c r="BD361" t="inlineStr">
        <is>
          <t>N/A</t>
        </is>
      </c>
      <c r="BE361" t="inlineStr">
        <is>
          <t>N/A</t>
        </is>
      </c>
    </row>
    <row r="362">
      <c r="A362" t="inlineStr">
        <is>
          <t>WI211224079</t>
        </is>
      </c>
      <c r="B362" t="inlineStr">
        <is>
          <t>DATA_VALIDATION</t>
        </is>
      </c>
      <c r="C362" t="inlineStr">
        <is>
          <t>201330004124</t>
        </is>
      </c>
      <c r="D362" t="inlineStr">
        <is>
          <t>Folder</t>
        </is>
      </c>
      <c r="E362" s="2">
        <f>HYPERLINK("capsilon://?command=openfolder&amp;siteaddress=FAM.docvelocity-na8.net&amp;folderid=FXDEFC8740-8D70-A825-D40F-7C0264C0F5EF","FX21125546")</f>
        <v>0.0</v>
      </c>
      <c r="F362" t="inlineStr">
        <is>
          <t/>
        </is>
      </c>
      <c r="G362" t="inlineStr">
        <is>
          <t/>
        </is>
      </c>
      <c r="H362" t="inlineStr">
        <is>
          <t>Mailitem</t>
        </is>
      </c>
      <c r="I362" t="inlineStr">
        <is>
          <t>MI2112255765</t>
        </is>
      </c>
      <c r="J362" t="n">
        <v>145.0</v>
      </c>
      <c r="K362" t="inlineStr">
        <is>
          <t>COMPLETED</t>
        </is>
      </c>
      <c r="L362" t="inlineStr">
        <is>
          <t>MARK_AS_COMPLETED</t>
        </is>
      </c>
      <c r="M362" t="inlineStr">
        <is>
          <t>Queue</t>
        </is>
      </c>
      <c r="N362" t="n">
        <v>1.0</v>
      </c>
      <c r="O362" s="1" t="n">
        <v>44537.7622337963</v>
      </c>
      <c r="P362" s="1" t="n">
        <v>44538.22792824074</v>
      </c>
      <c r="Q362" t="n">
        <v>39137.0</v>
      </c>
      <c r="R362" t="n">
        <v>1099.0</v>
      </c>
      <c r="S362" t="b">
        <v>0</v>
      </c>
      <c r="T362" t="inlineStr">
        <is>
          <t>N/A</t>
        </is>
      </c>
      <c r="U362" t="b">
        <v>0</v>
      </c>
      <c r="V362" t="inlineStr">
        <is>
          <t>Hemanshi Deshlahara</t>
        </is>
      </c>
      <c r="W362" s="1" t="n">
        <v>44538.22792824074</v>
      </c>
      <c r="X362" t="n">
        <v>971.0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145.0</v>
      </c>
      <c r="AE362" t="n">
        <v>121.0</v>
      </c>
      <c r="AF362" t="n">
        <v>0.0</v>
      </c>
      <c r="AG362" t="n">
        <v>9.0</v>
      </c>
      <c r="AH362" t="inlineStr">
        <is>
          <t>N/A</t>
        </is>
      </c>
      <c r="AI362" t="inlineStr">
        <is>
          <t>N/A</t>
        </is>
      </c>
      <c r="AJ362" t="inlineStr">
        <is>
          <t>N/A</t>
        </is>
      </c>
      <c r="AK362" t="inlineStr">
        <is>
          <t>N/A</t>
        </is>
      </c>
      <c r="AL362" t="inlineStr">
        <is>
          <t>N/A</t>
        </is>
      </c>
      <c r="AM362" t="inlineStr">
        <is>
          <t>N/A</t>
        </is>
      </c>
      <c r="AN362" t="inlineStr">
        <is>
          <t>N/A</t>
        </is>
      </c>
      <c r="AO362" t="inlineStr">
        <is>
          <t>N/A</t>
        </is>
      </c>
      <c r="AP362" t="inlineStr">
        <is>
          <t>N/A</t>
        </is>
      </c>
      <c r="AQ362" t="inlineStr">
        <is>
          <t>N/A</t>
        </is>
      </c>
      <c r="AR362" t="inlineStr">
        <is>
          <t>N/A</t>
        </is>
      </c>
      <c r="AS362" t="inlineStr">
        <is>
          <t>N/A</t>
        </is>
      </c>
      <c r="AT362" t="inlineStr">
        <is>
          <t>N/A</t>
        </is>
      </c>
      <c r="AU362" t="inlineStr">
        <is>
          <t>N/A</t>
        </is>
      </c>
      <c r="AV362" t="inlineStr">
        <is>
          <t>N/A</t>
        </is>
      </c>
      <c r="AW362" t="inlineStr">
        <is>
          <t>N/A</t>
        </is>
      </c>
      <c r="AX362" t="inlineStr">
        <is>
          <t>N/A</t>
        </is>
      </c>
      <c r="AY362" t="inlineStr">
        <is>
          <t>N/A</t>
        </is>
      </c>
      <c r="AZ362" t="inlineStr">
        <is>
          <t>N/A</t>
        </is>
      </c>
      <c r="BA362" t="inlineStr">
        <is>
          <t>N/A</t>
        </is>
      </c>
      <c r="BB362" t="inlineStr">
        <is>
          <t>N/A</t>
        </is>
      </c>
      <c r="BC362" t="inlineStr">
        <is>
          <t>N/A</t>
        </is>
      </c>
      <c r="BD362" t="inlineStr">
        <is>
          <t>N/A</t>
        </is>
      </c>
      <c r="BE362" t="inlineStr">
        <is>
          <t>N/A</t>
        </is>
      </c>
    </row>
    <row r="363">
      <c r="A363" t="inlineStr">
        <is>
          <t>WI211224089</t>
        </is>
      </c>
      <c r="B363" t="inlineStr">
        <is>
          <t>DATA_VALIDATION</t>
        </is>
      </c>
      <c r="C363" t="inlineStr">
        <is>
          <t>201130012861</t>
        </is>
      </c>
      <c r="D363" t="inlineStr">
        <is>
          <t>Folder</t>
        </is>
      </c>
      <c r="E363" s="2">
        <f>HYPERLINK("capsilon://?command=openfolder&amp;siteaddress=FAM.docvelocity-na8.net&amp;folderid=FXB2C13608-687F-AD2A-93F0-122416A4BE74","FX211114929")</f>
        <v>0.0</v>
      </c>
      <c r="F363" t="inlineStr">
        <is>
          <t/>
        </is>
      </c>
      <c r="G363" t="inlineStr">
        <is>
          <t/>
        </is>
      </c>
      <c r="H363" t="inlineStr">
        <is>
          <t>Mailitem</t>
        </is>
      </c>
      <c r="I363" t="inlineStr">
        <is>
          <t>MI2112255998</t>
        </is>
      </c>
      <c r="J363" t="n">
        <v>30.0</v>
      </c>
      <c r="K363" t="inlineStr">
        <is>
          <t>COMPLETED</t>
        </is>
      </c>
      <c r="L363" t="inlineStr">
        <is>
          <t>MARK_AS_COMPLETED</t>
        </is>
      </c>
      <c r="M363" t="inlineStr">
        <is>
          <t>Queue</t>
        </is>
      </c>
      <c r="N363" t="n">
        <v>2.0</v>
      </c>
      <c r="O363" s="1" t="n">
        <v>44537.76244212963</v>
      </c>
      <c r="P363" s="1" t="n">
        <v>44538.36287037037</v>
      </c>
      <c r="Q363" t="n">
        <v>51805.0</v>
      </c>
      <c r="R363" t="n">
        <v>72.0</v>
      </c>
      <c r="S363" t="b">
        <v>0</v>
      </c>
      <c r="T363" t="inlineStr">
        <is>
          <t>N/A</t>
        </is>
      </c>
      <c r="U363" t="b">
        <v>0</v>
      </c>
      <c r="V363" t="inlineStr">
        <is>
          <t>Archana Bhujbal</t>
        </is>
      </c>
      <c r="W363" s="1" t="n">
        <v>44537.85706018518</v>
      </c>
      <c r="X363" t="n">
        <v>57.0</v>
      </c>
      <c r="Y363" t="n">
        <v>9.0</v>
      </c>
      <c r="Z363" t="n">
        <v>0.0</v>
      </c>
      <c r="AA363" t="n">
        <v>9.0</v>
      </c>
      <c r="AB363" t="n">
        <v>0.0</v>
      </c>
      <c r="AC363" t="n">
        <v>3.0</v>
      </c>
      <c r="AD363" t="n">
        <v>21.0</v>
      </c>
      <c r="AE363" t="n">
        <v>0.0</v>
      </c>
      <c r="AF363" t="n">
        <v>0.0</v>
      </c>
      <c r="AG363" t="n">
        <v>0.0</v>
      </c>
      <c r="AH363" t="inlineStr">
        <is>
          <t>Rohit Mawal</t>
        </is>
      </c>
      <c r="AI363" s="1" t="n">
        <v>44538.36287037037</v>
      </c>
      <c r="AJ363" t="n">
        <v>15.0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21.0</v>
      </c>
      <c r="AQ363" t="n">
        <v>0.0</v>
      </c>
      <c r="AR363" t="n">
        <v>0.0</v>
      </c>
      <c r="AS363" t="n">
        <v>0.0</v>
      </c>
      <c r="AT363" t="inlineStr">
        <is>
          <t>N/A</t>
        </is>
      </c>
      <c r="AU363" t="inlineStr">
        <is>
          <t>N/A</t>
        </is>
      </c>
      <c r="AV363" t="inlineStr">
        <is>
          <t>N/A</t>
        </is>
      </c>
      <c r="AW363" t="inlineStr">
        <is>
          <t>N/A</t>
        </is>
      </c>
      <c r="AX363" t="inlineStr">
        <is>
          <t>N/A</t>
        </is>
      </c>
      <c r="AY363" t="inlineStr">
        <is>
          <t>N/A</t>
        </is>
      </c>
      <c r="AZ363" t="inlineStr">
        <is>
          <t>N/A</t>
        </is>
      </c>
      <c r="BA363" t="inlineStr">
        <is>
          <t>N/A</t>
        </is>
      </c>
      <c r="BB363" t="inlineStr">
        <is>
          <t>N/A</t>
        </is>
      </c>
      <c r="BC363" t="inlineStr">
        <is>
          <t>N/A</t>
        </is>
      </c>
      <c r="BD363" t="inlineStr">
        <is>
          <t>N/A</t>
        </is>
      </c>
      <c r="BE363" t="inlineStr">
        <is>
          <t>N/A</t>
        </is>
      </c>
    </row>
    <row r="364">
      <c r="A364" t="inlineStr">
        <is>
          <t>WI211224149</t>
        </is>
      </c>
      <c r="B364" t="inlineStr">
        <is>
          <t>DATA_VALIDATION</t>
        </is>
      </c>
      <c r="C364" t="inlineStr">
        <is>
          <t>201110012250</t>
        </is>
      </c>
      <c r="D364" t="inlineStr">
        <is>
          <t>Folder</t>
        </is>
      </c>
      <c r="E364" s="2">
        <f>HYPERLINK("capsilon://?command=openfolder&amp;siteaddress=FAM.docvelocity-na8.net&amp;folderid=FXB851E22A-F78D-43C5-7AB5-21F2F0901416","FX21124750")</f>
        <v>0.0</v>
      </c>
      <c r="F364" t="inlineStr">
        <is>
          <t/>
        </is>
      </c>
      <c r="G364" t="inlineStr">
        <is>
          <t/>
        </is>
      </c>
      <c r="H364" t="inlineStr">
        <is>
          <t>Mailitem</t>
        </is>
      </c>
      <c r="I364" t="inlineStr">
        <is>
          <t>MI2112256760</t>
        </is>
      </c>
      <c r="J364" t="n">
        <v>30.0</v>
      </c>
      <c r="K364" t="inlineStr">
        <is>
          <t>COMPLETED</t>
        </is>
      </c>
      <c r="L364" t="inlineStr">
        <is>
          <t>MARK_AS_COMPLETED</t>
        </is>
      </c>
      <c r="M364" t="inlineStr">
        <is>
          <t>Queue</t>
        </is>
      </c>
      <c r="N364" t="n">
        <v>2.0</v>
      </c>
      <c r="O364" s="1" t="n">
        <v>44537.77077546297</v>
      </c>
      <c r="P364" s="1" t="n">
        <v>44538.364756944444</v>
      </c>
      <c r="Q364" t="n">
        <v>51026.0</v>
      </c>
      <c r="R364" t="n">
        <v>294.0</v>
      </c>
      <c r="S364" t="b">
        <v>0</v>
      </c>
      <c r="T364" t="inlineStr">
        <is>
          <t>N/A</t>
        </is>
      </c>
      <c r="U364" t="b">
        <v>0</v>
      </c>
      <c r="V364" t="inlineStr">
        <is>
          <t>Archana Bhujbal</t>
        </is>
      </c>
      <c r="W364" s="1" t="n">
        <v>44538.144780092596</v>
      </c>
      <c r="X364" t="n">
        <v>117.0</v>
      </c>
      <c r="Y364" t="n">
        <v>9.0</v>
      </c>
      <c r="Z364" t="n">
        <v>0.0</v>
      </c>
      <c r="AA364" t="n">
        <v>9.0</v>
      </c>
      <c r="AB364" t="n">
        <v>0.0</v>
      </c>
      <c r="AC364" t="n">
        <v>1.0</v>
      </c>
      <c r="AD364" t="n">
        <v>21.0</v>
      </c>
      <c r="AE364" t="n">
        <v>0.0</v>
      </c>
      <c r="AF364" t="n">
        <v>0.0</v>
      </c>
      <c r="AG364" t="n">
        <v>0.0</v>
      </c>
      <c r="AH364" t="inlineStr">
        <is>
          <t>Rohit Mawal</t>
        </is>
      </c>
      <c r="AI364" s="1" t="n">
        <v>44538.364756944444</v>
      </c>
      <c r="AJ364" t="n">
        <v>163.0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21.0</v>
      </c>
      <c r="AQ364" t="n">
        <v>0.0</v>
      </c>
      <c r="AR364" t="n">
        <v>0.0</v>
      </c>
      <c r="AS364" t="n">
        <v>0.0</v>
      </c>
      <c r="AT364" t="inlineStr">
        <is>
          <t>N/A</t>
        </is>
      </c>
      <c r="AU364" t="inlineStr">
        <is>
          <t>N/A</t>
        </is>
      </c>
      <c r="AV364" t="inlineStr">
        <is>
          <t>N/A</t>
        </is>
      </c>
      <c r="AW364" t="inlineStr">
        <is>
          <t>N/A</t>
        </is>
      </c>
      <c r="AX364" t="inlineStr">
        <is>
          <t>N/A</t>
        </is>
      </c>
      <c r="AY364" t="inlineStr">
        <is>
          <t>N/A</t>
        </is>
      </c>
      <c r="AZ364" t="inlineStr">
        <is>
          <t>N/A</t>
        </is>
      </c>
      <c r="BA364" t="inlineStr">
        <is>
          <t>N/A</t>
        </is>
      </c>
      <c r="BB364" t="inlineStr">
        <is>
          <t>N/A</t>
        </is>
      </c>
      <c r="BC364" t="inlineStr">
        <is>
          <t>N/A</t>
        </is>
      </c>
      <c r="BD364" t="inlineStr">
        <is>
          <t>N/A</t>
        </is>
      </c>
      <c r="BE364" t="inlineStr">
        <is>
          <t>N/A</t>
        </is>
      </c>
    </row>
    <row r="365">
      <c r="A365" t="inlineStr">
        <is>
          <t>WI211224219</t>
        </is>
      </c>
      <c r="B365" t="inlineStr">
        <is>
          <t>DATA_VALIDATION</t>
        </is>
      </c>
      <c r="C365" t="inlineStr">
        <is>
          <t>201100014284</t>
        </is>
      </c>
      <c r="D365" t="inlineStr">
        <is>
          <t>Folder</t>
        </is>
      </c>
      <c r="E365" s="2">
        <f>HYPERLINK("capsilon://?command=openfolder&amp;siteaddress=FAM.docvelocity-na8.net&amp;folderid=FX2C41D4AF-DE6C-25A6-ABF1-37988FB87306","FX21124796")</f>
        <v>0.0</v>
      </c>
      <c r="F365" t="inlineStr">
        <is>
          <t/>
        </is>
      </c>
      <c r="G365" t="inlineStr">
        <is>
          <t/>
        </is>
      </c>
      <c r="H365" t="inlineStr">
        <is>
          <t>Mailitem</t>
        </is>
      </c>
      <c r="I365" t="inlineStr">
        <is>
          <t>MI2112257519</t>
        </is>
      </c>
      <c r="J365" t="n">
        <v>83.0</v>
      </c>
      <c r="K365" t="inlineStr">
        <is>
          <t>COMPLETED</t>
        </is>
      </c>
      <c r="L365" t="inlineStr">
        <is>
          <t>MARK_AS_COMPLETED</t>
        </is>
      </c>
      <c r="M365" t="inlineStr">
        <is>
          <t>Queue</t>
        </is>
      </c>
      <c r="N365" t="n">
        <v>2.0</v>
      </c>
      <c r="O365" s="1" t="n">
        <v>44537.77922453704</v>
      </c>
      <c r="P365" s="1" t="n">
        <v>44538.37127314815</v>
      </c>
      <c r="Q365" t="n">
        <v>50288.0</v>
      </c>
      <c r="R365" t="n">
        <v>865.0</v>
      </c>
      <c r="S365" t="b">
        <v>0</v>
      </c>
      <c r="T365" t="inlineStr">
        <is>
          <t>N/A</t>
        </is>
      </c>
      <c r="U365" t="b">
        <v>0</v>
      </c>
      <c r="V365" t="inlineStr">
        <is>
          <t>Archana Bhujbal</t>
        </is>
      </c>
      <c r="W365" s="1" t="n">
        <v>44538.14829861111</v>
      </c>
      <c r="X365" t="n">
        <v>303.0</v>
      </c>
      <c r="Y365" t="n">
        <v>78.0</v>
      </c>
      <c r="Z365" t="n">
        <v>0.0</v>
      </c>
      <c r="AA365" t="n">
        <v>78.0</v>
      </c>
      <c r="AB365" t="n">
        <v>0.0</v>
      </c>
      <c r="AC365" t="n">
        <v>8.0</v>
      </c>
      <c r="AD365" t="n">
        <v>5.0</v>
      </c>
      <c r="AE365" t="n">
        <v>0.0</v>
      </c>
      <c r="AF365" t="n">
        <v>0.0</v>
      </c>
      <c r="AG365" t="n">
        <v>0.0</v>
      </c>
      <c r="AH365" t="inlineStr">
        <is>
          <t>Rohit Mawal</t>
        </is>
      </c>
      <c r="AI365" s="1" t="n">
        <v>44538.37127314815</v>
      </c>
      <c r="AJ365" t="n">
        <v>562.0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5.0</v>
      </c>
      <c r="AQ365" t="n">
        <v>0.0</v>
      </c>
      <c r="AR365" t="n">
        <v>0.0</v>
      </c>
      <c r="AS365" t="n">
        <v>0.0</v>
      </c>
      <c r="AT365" t="inlineStr">
        <is>
          <t>N/A</t>
        </is>
      </c>
      <c r="AU365" t="inlineStr">
        <is>
          <t>N/A</t>
        </is>
      </c>
      <c r="AV365" t="inlineStr">
        <is>
          <t>N/A</t>
        </is>
      </c>
      <c r="AW365" t="inlineStr">
        <is>
          <t>N/A</t>
        </is>
      </c>
      <c r="AX365" t="inlineStr">
        <is>
          <t>N/A</t>
        </is>
      </c>
      <c r="AY365" t="inlineStr">
        <is>
          <t>N/A</t>
        </is>
      </c>
      <c r="AZ365" t="inlineStr">
        <is>
          <t>N/A</t>
        </is>
      </c>
      <c r="BA365" t="inlineStr">
        <is>
          <t>N/A</t>
        </is>
      </c>
      <c r="BB365" t="inlineStr">
        <is>
          <t>N/A</t>
        </is>
      </c>
      <c r="BC365" t="inlineStr">
        <is>
          <t>N/A</t>
        </is>
      </c>
      <c r="BD365" t="inlineStr">
        <is>
          <t>N/A</t>
        </is>
      </c>
      <c r="BE365" t="inlineStr">
        <is>
          <t>N/A</t>
        </is>
      </c>
    </row>
    <row r="366">
      <c r="A366" t="inlineStr">
        <is>
          <t>WI211224226</t>
        </is>
      </c>
      <c r="B366" t="inlineStr">
        <is>
          <t>DATA_VALIDATION</t>
        </is>
      </c>
      <c r="C366" t="inlineStr">
        <is>
          <t>201100014284</t>
        </is>
      </c>
      <c r="D366" t="inlineStr">
        <is>
          <t>Folder</t>
        </is>
      </c>
      <c r="E366" s="2">
        <f>HYPERLINK("capsilon://?command=openfolder&amp;siteaddress=FAM.docvelocity-na8.net&amp;folderid=FX2C41D4AF-DE6C-25A6-ABF1-37988FB87306","FX21124796")</f>
        <v>0.0</v>
      </c>
      <c r="F366" t="inlineStr">
        <is>
          <t/>
        </is>
      </c>
      <c r="G366" t="inlineStr">
        <is>
          <t/>
        </is>
      </c>
      <c r="H366" t="inlineStr">
        <is>
          <t>Mailitem</t>
        </is>
      </c>
      <c r="I366" t="inlineStr">
        <is>
          <t>MI2112257532</t>
        </is>
      </c>
      <c r="J366" t="n">
        <v>83.0</v>
      </c>
      <c r="K366" t="inlineStr">
        <is>
          <t>COMPLETED</t>
        </is>
      </c>
      <c r="L366" t="inlineStr">
        <is>
          <t>MARK_AS_COMPLETED</t>
        </is>
      </c>
      <c r="M366" t="inlineStr">
        <is>
          <t>Queue</t>
        </is>
      </c>
      <c r="N366" t="n">
        <v>2.0</v>
      </c>
      <c r="O366" s="1" t="n">
        <v>44537.78023148148</v>
      </c>
      <c r="P366" s="1" t="n">
        <v>44538.37462962963</v>
      </c>
      <c r="Q366" t="n">
        <v>50711.0</v>
      </c>
      <c r="R366" t="n">
        <v>645.0</v>
      </c>
      <c r="S366" t="b">
        <v>0</v>
      </c>
      <c r="T366" t="inlineStr">
        <is>
          <t>N/A</t>
        </is>
      </c>
      <c r="U366" t="b">
        <v>0</v>
      </c>
      <c r="V366" t="inlineStr">
        <is>
          <t>Archana Bhujbal</t>
        </is>
      </c>
      <c r="W366" s="1" t="n">
        <v>44538.15179398148</v>
      </c>
      <c r="X366" t="n">
        <v>301.0</v>
      </c>
      <c r="Y366" t="n">
        <v>78.0</v>
      </c>
      <c r="Z366" t="n">
        <v>0.0</v>
      </c>
      <c r="AA366" t="n">
        <v>78.0</v>
      </c>
      <c r="AB366" t="n">
        <v>0.0</v>
      </c>
      <c r="AC366" t="n">
        <v>7.0</v>
      </c>
      <c r="AD366" t="n">
        <v>5.0</v>
      </c>
      <c r="AE366" t="n">
        <v>0.0</v>
      </c>
      <c r="AF366" t="n">
        <v>0.0</v>
      </c>
      <c r="AG366" t="n">
        <v>0.0</v>
      </c>
      <c r="AH366" t="inlineStr">
        <is>
          <t>Poonam Patil</t>
        </is>
      </c>
      <c r="AI366" s="1" t="n">
        <v>44538.37462962963</v>
      </c>
      <c r="AJ366" t="n">
        <v>344.0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5.0</v>
      </c>
      <c r="AQ366" t="n">
        <v>0.0</v>
      </c>
      <c r="AR366" t="n">
        <v>0.0</v>
      </c>
      <c r="AS366" t="n">
        <v>0.0</v>
      </c>
      <c r="AT366" t="inlineStr">
        <is>
          <t>N/A</t>
        </is>
      </c>
      <c r="AU366" t="inlineStr">
        <is>
          <t>N/A</t>
        </is>
      </c>
      <c r="AV366" t="inlineStr">
        <is>
          <t>N/A</t>
        </is>
      </c>
      <c r="AW366" t="inlineStr">
        <is>
          <t>N/A</t>
        </is>
      </c>
      <c r="AX366" t="inlineStr">
        <is>
          <t>N/A</t>
        </is>
      </c>
      <c r="AY366" t="inlineStr">
        <is>
          <t>N/A</t>
        </is>
      </c>
      <c r="AZ366" t="inlineStr">
        <is>
          <t>N/A</t>
        </is>
      </c>
      <c r="BA366" t="inlineStr">
        <is>
          <t>N/A</t>
        </is>
      </c>
      <c r="BB366" t="inlineStr">
        <is>
          <t>N/A</t>
        </is>
      </c>
      <c r="BC366" t="inlineStr">
        <is>
          <t>N/A</t>
        </is>
      </c>
      <c r="BD366" t="inlineStr">
        <is>
          <t>N/A</t>
        </is>
      </c>
      <c r="BE366" t="inlineStr">
        <is>
          <t>N/A</t>
        </is>
      </c>
    </row>
    <row r="367">
      <c r="A367" t="inlineStr">
        <is>
          <t>WI211224231</t>
        </is>
      </c>
      <c r="B367" t="inlineStr">
        <is>
          <t>DATA_VALIDATION</t>
        </is>
      </c>
      <c r="C367" t="inlineStr">
        <is>
          <t>201100014284</t>
        </is>
      </c>
      <c r="D367" t="inlineStr">
        <is>
          <t>Folder</t>
        </is>
      </c>
      <c r="E367" s="2">
        <f>HYPERLINK("capsilon://?command=openfolder&amp;siteaddress=FAM.docvelocity-na8.net&amp;folderid=FX2C41D4AF-DE6C-25A6-ABF1-37988FB87306","FX21124796")</f>
        <v>0.0</v>
      </c>
      <c r="F367" t="inlineStr">
        <is>
          <t/>
        </is>
      </c>
      <c r="G367" t="inlineStr">
        <is>
          <t/>
        </is>
      </c>
      <c r="H367" t="inlineStr">
        <is>
          <t>Mailitem</t>
        </is>
      </c>
      <c r="I367" t="inlineStr">
        <is>
          <t>MI2112257597</t>
        </is>
      </c>
      <c r="J367" t="n">
        <v>28.0</v>
      </c>
      <c r="K367" t="inlineStr">
        <is>
          <t>COMPLETED</t>
        </is>
      </c>
      <c r="L367" t="inlineStr">
        <is>
          <t>MARK_AS_COMPLETED</t>
        </is>
      </c>
      <c r="M367" t="inlineStr">
        <is>
          <t>Queue</t>
        </is>
      </c>
      <c r="N367" t="n">
        <v>2.0</v>
      </c>
      <c r="O367" s="1" t="n">
        <v>44537.780625</v>
      </c>
      <c r="P367" s="1" t="n">
        <v>44538.37614583333</v>
      </c>
      <c r="Q367" t="n">
        <v>50893.0</v>
      </c>
      <c r="R367" t="n">
        <v>560.0</v>
      </c>
      <c r="S367" t="b">
        <v>0</v>
      </c>
      <c r="T367" t="inlineStr">
        <is>
          <t>N/A</t>
        </is>
      </c>
      <c r="U367" t="b">
        <v>0</v>
      </c>
      <c r="V367" t="inlineStr">
        <is>
          <t>Aditya Tade</t>
        </is>
      </c>
      <c r="W367" s="1" t="n">
        <v>44538.1515625</v>
      </c>
      <c r="X367" t="n">
        <v>139.0</v>
      </c>
      <c r="Y367" t="n">
        <v>21.0</v>
      </c>
      <c r="Z367" t="n">
        <v>0.0</v>
      </c>
      <c r="AA367" t="n">
        <v>21.0</v>
      </c>
      <c r="AB367" t="n">
        <v>0.0</v>
      </c>
      <c r="AC367" t="n">
        <v>2.0</v>
      </c>
      <c r="AD367" t="n">
        <v>7.0</v>
      </c>
      <c r="AE367" t="n">
        <v>0.0</v>
      </c>
      <c r="AF367" t="n">
        <v>0.0</v>
      </c>
      <c r="AG367" t="n">
        <v>0.0</v>
      </c>
      <c r="AH367" t="inlineStr">
        <is>
          <t>Rohit Mawal</t>
        </is>
      </c>
      <c r="AI367" s="1" t="n">
        <v>44538.37614583333</v>
      </c>
      <c r="AJ367" t="n">
        <v>421.0</v>
      </c>
      <c r="AK367" t="n">
        <v>1.0</v>
      </c>
      <c r="AL367" t="n">
        <v>0.0</v>
      </c>
      <c r="AM367" t="n">
        <v>1.0</v>
      </c>
      <c r="AN367" t="n">
        <v>0.0</v>
      </c>
      <c r="AO367" t="n">
        <v>1.0</v>
      </c>
      <c r="AP367" t="n">
        <v>6.0</v>
      </c>
      <c r="AQ367" t="n">
        <v>0.0</v>
      </c>
      <c r="AR367" t="n">
        <v>0.0</v>
      </c>
      <c r="AS367" t="n">
        <v>0.0</v>
      </c>
      <c r="AT367" t="inlineStr">
        <is>
          <t>N/A</t>
        </is>
      </c>
      <c r="AU367" t="inlineStr">
        <is>
          <t>N/A</t>
        </is>
      </c>
      <c r="AV367" t="inlineStr">
        <is>
          <t>N/A</t>
        </is>
      </c>
      <c r="AW367" t="inlineStr">
        <is>
          <t>N/A</t>
        </is>
      </c>
      <c r="AX367" t="inlineStr">
        <is>
          <t>N/A</t>
        </is>
      </c>
      <c r="AY367" t="inlineStr">
        <is>
          <t>N/A</t>
        </is>
      </c>
      <c r="AZ367" t="inlineStr">
        <is>
          <t>N/A</t>
        </is>
      </c>
      <c r="BA367" t="inlineStr">
        <is>
          <t>N/A</t>
        </is>
      </c>
      <c r="BB367" t="inlineStr">
        <is>
          <t>N/A</t>
        </is>
      </c>
      <c r="BC367" t="inlineStr">
        <is>
          <t>N/A</t>
        </is>
      </c>
      <c r="BD367" t="inlineStr">
        <is>
          <t>N/A</t>
        </is>
      </c>
      <c r="BE367" t="inlineStr">
        <is>
          <t>N/A</t>
        </is>
      </c>
    </row>
    <row r="368">
      <c r="A368" t="inlineStr">
        <is>
          <t>WI211224239</t>
        </is>
      </c>
      <c r="B368" t="inlineStr">
        <is>
          <t>DATA_VALIDATION</t>
        </is>
      </c>
      <c r="C368" t="inlineStr">
        <is>
          <t>201308007896</t>
        </is>
      </c>
      <c r="D368" t="inlineStr">
        <is>
          <t>Folder</t>
        </is>
      </c>
      <c r="E368" s="2">
        <f>HYPERLINK("capsilon://?command=openfolder&amp;siteaddress=FAM.docvelocity-na8.net&amp;folderid=FX5ABFBD6D-81E1-E487-54B2-E6B18D9FA9E9","FX21123304")</f>
        <v>0.0</v>
      </c>
      <c r="F368" t="inlineStr">
        <is>
          <t/>
        </is>
      </c>
      <c r="G368" t="inlineStr">
        <is>
          <t/>
        </is>
      </c>
      <c r="H368" t="inlineStr">
        <is>
          <t>Mailitem</t>
        </is>
      </c>
      <c r="I368" t="inlineStr">
        <is>
          <t>MI2112257611</t>
        </is>
      </c>
      <c r="J368" t="n">
        <v>60.0</v>
      </c>
      <c r="K368" t="inlineStr">
        <is>
          <t>COMPLETED</t>
        </is>
      </c>
      <c r="L368" t="inlineStr">
        <is>
          <t>MARK_AS_COMPLETED</t>
        </is>
      </c>
      <c r="M368" t="inlineStr">
        <is>
          <t>Queue</t>
        </is>
      </c>
      <c r="N368" t="n">
        <v>1.0</v>
      </c>
      <c r="O368" s="1" t="n">
        <v>44537.782430555555</v>
      </c>
      <c r="P368" s="1" t="n">
        <v>44538.237222222226</v>
      </c>
      <c r="Q368" t="n">
        <v>38836.0</v>
      </c>
      <c r="R368" t="n">
        <v>458.0</v>
      </c>
      <c r="S368" t="b">
        <v>0</v>
      </c>
      <c r="T368" t="inlineStr">
        <is>
          <t>N/A</t>
        </is>
      </c>
      <c r="U368" t="b">
        <v>0</v>
      </c>
      <c r="V368" t="inlineStr">
        <is>
          <t>Hemanshi Deshlahara</t>
        </is>
      </c>
      <c r="W368" s="1" t="n">
        <v>44538.237222222226</v>
      </c>
      <c r="X368" t="n">
        <v>105.0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60.0</v>
      </c>
      <c r="AE368" t="n">
        <v>48.0</v>
      </c>
      <c r="AF368" t="n">
        <v>0.0</v>
      </c>
      <c r="AG368" t="n">
        <v>4.0</v>
      </c>
      <c r="AH368" t="inlineStr">
        <is>
          <t>N/A</t>
        </is>
      </c>
      <c r="AI368" t="inlineStr">
        <is>
          <t>N/A</t>
        </is>
      </c>
      <c r="AJ368" t="inlineStr">
        <is>
          <t>N/A</t>
        </is>
      </c>
      <c r="AK368" t="inlineStr">
        <is>
          <t>N/A</t>
        </is>
      </c>
      <c r="AL368" t="inlineStr">
        <is>
          <t>N/A</t>
        </is>
      </c>
      <c r="AM368" t="inlineStr">
        <is>
          <t>N/A</t>
        </is>
      </c>
      <c r="AN368" t="inlineStr">
        <is>
          <t>N/A</t>
        </is>
      </c>
      <c r="AO368" t="inlineStr">
        <is>
          <t>N/A</t>
        </is>
      </c>
      <c r="AP368" t="inlineStr">
        <is>
          <t>N/A</t>
        </is>
      </c>
      <c r="AQ368" t="inlineStr">
        <is>
          <t>N/A</t>
        </is>
      </c>
      <c r="AR368" t="inlineStr">
        <is>
          <t>N/A</t>
        </is>
      </c>
      <c r="AS368" t="inlineStr">
        <is>
          <t>N/A</t>
        </is>
      </c>
      <c r="AT368" t="inlineStr">
        <is>
          <t>N/A</t>
        </is>
      </c>
      <c r="AU368" t="inlineStr">
        <is>
          <t>N/A</t>
        </is>
      </c>
      <c r="AV368" t="inlineStr">
        <is>
          <t>N/A</t>
        </is>
      </c>
      <c r="AW368" t="inlineStr">
        <is>
          <t>N/A</t>
        </is>
      </c>
      <c r="AX368" t="inlineStr">
        <is>
          <t>N/A</t>
        </is>
      </c>
      <c r="AY368" t="inlineStr">
        <is>
          <t>N/A</t>
        </is>
      </c>
      <c r="AZ368" t="inlineStr">
        <is>
          <t>N/A</t>
        </is>
      </c>
      <c r="BA368" t="inlineStr">
        <is>
          <t>N/A</t>
        </is>
      </c>
      <c r="BB368" t="inlineStr">
        <is>
          <t>N/A</t>
        </is>
      </c>
      <c r="BC368" t="inlineStr">
        <is>
          <t>N/A</t>
        </is>
      </c>
      <c r="BD368" t="inlineStr">
        <is>
          <t>N/A</t>
        </is>
      </c>
      <c r="BE368" t="inlineStr">
        <is>
          <t>N/A</t>
        </is>
      </c>
    </row>
    <row r="369">
      <c r="A369" t="inlineStr">
        <is>
          <t>WI211224320</t>
        </is>
      </c>
      <c r="B369" t="inlineStr">
        <is>
          <t>DATA_VALIDATION</t>
        </is>
      </c>
      <c r="C369" t="inlineStr">
        <is>
          <t>201300020148</t>
        </is>
      </c>
      <c r="D369" t="inlineStr">
        <is>
          <t>Folder</t>
        </is>
      </c>
      <c r="E369" s="2">
        <f>HYPERLINK("capsilon://?command=openfolder&amp;siteaddress=FAM.docvelocity-na8.net&amp;folderid=FXFCB1AA32-68C7-8DFB-2B25-78A81CBD1EB4","FX21125446")</f>
        <v>0.0</v>
      </c>
      <c r="F369" t="inlineStr">
        <is>
          <t/>
        </is>
      </c>
      <c r="G369" t="inlineStr">
        <is>
          <t/>
        </is>
      </c>
      <c r="H369" t="inlineStr">
        <is>
          <t>Mailitem</t>
        </is>
      </c>
      <c r="I369" t="inlineStr">
        <is>
          <t>MI2112258675</t>
        </is>
      </c>
      <c r="J369" t="n">
        <v>120.0</v>
      </c>
      <c r="K369" t="inlineStr">
        <is>
          <t>COMPLETED</t>
        </is>
      </c>
      <c r="L369" t="inlineStr">
        <is>
          <t>MARK_AS_COMPLETED</t>
        </is>
      </c>
      <c r="M369" t="inlineStr">
        <is>
          <t>Queue</t>
        </is>
      </c>
      <c r="N369" t="n">
        <v>1.0</v>
      </c>
      <c r="O369" s="1" t="n">
        <v>44537.79292824074</v>
      </c>
      <c r="P369" s="1" t="n">
        <v>44538.23872685185</v>
      </c>
      <c r="Q369" t="n">
        <v>38254.0</v>
      </c>
      <c r="R369" t="n">
        <v>263.0</v>
      </c>
      <c r="S369" t="b">
        <v>0</v>
      </c>
      <c r="T369" t="inlineStr">
        <is>
          <t>N/A</t>
        </is>
      </c>
      <c r="U369" t="b">
        <v>0</v>
      </c>
      <c r="V369" t="inlineStr">
        <is>
          <t>Hemanshi Deshlahara</t>
        </is>
      </c>
      <c r="W369" s="1" t="n">
        <v>44538.23872685185</v>
      </c>
      <c r="X369" t="n">
        <v>129.0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120.0</v>
      </c>
      <c r="AE369" t="n">
        <v>96.0</v>
      </c>
      <c r="AF369" t="n">
        <v>0.0</v>
      </c>
      <c r="AG369" t="n">
        <v>5.0</v>
      </c>
      <c r="AH369" t="inlineStr">
        <is>
          <t>N/A</t>
        </is>
      </c>
      <c r="AI369" t="inlineStr">
        <is>
          <t>N/A</t>
        </is>
      </c>
      <c r="AJ369" t="inlineStr">
        <is>
          <t>N/A</t>
        </is>
      </c>
      <c r="AK369" t="inlineStr">
        <is>
          <t>N/A</t>
        </is>
      </c>
      <c r="AL369" t="inlineStr">
        <is>
          <t>N/A</t>
        </is>
      </c>
      <c r="AM369" t="inlineStr">
        <is>
          <t>N/A</t>
        </is>
      </c>
      <c r="AN369" t="inlineStr">
        <is>
          <t>N/A</t>
        </is>
      </c>
      <c r="AO369" t="inlineStr">
        <is>
          <t>N/A</t>
        </is>
      </c>
      <c r="AP369" t="inlineStr">
        <is>
          <t>N/A</t>
        </is>
      </c>
      <c r="AQ369" t="inlineStr">
        <is>
          <t>N/A</t>
        </is>
      </c>
      <c r="AR369" t="inlineStr">
        <is>
          <t>N/A</t>
        </is>
      </c>
      <c r="AS369" t="inlineStr">
        <is>
          <t>N/A</t>
        </is>
      </c>
      <c r="AT369" t="inlineStr">
        <is>
          <t>N/A</t>
        </is>
      </c>
      <c r="AU369" t="inlineStr">
        <is>
          <t>N/A</t>
        </is>
      </c>
      <c r="AV369" t="inlineStr">
        <is>
          <t>N/A</t>
        </is>
      </c>
      <c r="AW369" t="inlineStr">
        <is>
          <t>N/A</t>
        </is>
      </c>
      <c r="AX369" t="inlineStr">
        <is>
          <t>N/A</t>
        </is>
      </c>
      <c r="AY369" t="inlineStr">
        <is>
          <t>N/A</t>
        </is>
      </c>
      <c r="AZ369" t="inlineStr">
        <is>
          <t>N/A</t>
        </is>
      </c>
      <c r="BA369" t="inlineStr">
        <is>
          <t>N/A</t>
        </is>
      </c>
      <c r="BB369" t="inlineStr">
        <is>
          <t>N/A</t>
        </is>
      </c>
      <c r="BC369" t="inlineStr">
        <is>
          <t>N/A</t>
        </is>
      </c>
      <c r="BD369" t="inlineStr">
        <is>
          <t>N/A</t>
        </is>
      </c>
      <c r="BE369" t="inlineStr">
        <is>
          <t>N/A</t>
        </is>
      </c>
    </row>
    <row r="370">
      <c r="A370" t="inlineStr">
        <is>
          <t>WI211224363</t>
        </is>
      </c>
      <c r="B370" t="inlineStr">
        <is>
          <t>DATA_VALIDATION</t>
        </is>
      </c>
      <c r="C370" t="inlineStr">
        <is>
          <t>201300020151</t>
        </is>
      </c>
      <c r="D370" t="inlineStr">
        <is>
          <t>Folder</t>
        </is>
      </c>
      <c r="E370" s="2">
        <f>HYPERLINK("capsilon://?command=openfolder&amp;siteaddress=FAM.docvelocity-na8.net&amp;folderid=FX18F85B0D-4318-2E44-CD39-C7DDD07A7A44","FX21125499")</f>
        <v>0.0</v>
      </c>
      <c r="F370" t="inlineStr">
        <is>
          <t/>
        </is>
      </c>
      <c r="G370" t="inlineStr">
        <is>
          <t/>
        </is>
      </c>
      <c r="H370" t="inlineStr">
        <is>
          <t>Mailitem</t>
        </is>
      </c>
      <c r="I370" t="inlineStr">
        <is>
          <t>MI2112258938</t>
        </is>
      </c>
      <c r="J370" t="n">
        <v>91.0</v>
      </c>
      <c r="K370" t="inlineStr">
        <is>
          <t>COMPLETED</t>
        </is>
      </c>
      <c r="L370" t="inlineStr">
        <is>
          <t>MARK_AS_COMPLETED</t>
        </is>
      </c>
      <c r="M370" t="inlineStr">
        <is>
          <t>Queue</t>
        </is>
      </c>
      <c r="N370" t="n">
        <v>1.0</v>
      </c>
      <c r="O370" s="1" t="n">
        <v>44537.7966087963</v>
      </c>
      <c r="P370" s="1" t="n">
        <v>44538.24959490741</v>
      </c>
      <c r="Q370" t="n">
        <v>38335.0</v>
      </c>
      <c r="R370" t="n">
        <v>803.0</v>
      </c>
      <c r="S370" t="b">
        <v>0</v>
      </c>
      <c r="T370" t="inlineStr">
        <is>
          <t>N/A</t>
        </is>
      </c>
      <c r="U370" t="b">
        <v>0</v>
      </c>
      <c r="V370" t="inlineStr">
        <is>
          <t>Hemanshi Deshlahara</t>
        </is>
      </c>
      <c r="W370" s="1" t="n">
        <v>44538.24959490741</v>
      </c>
      <c r="X370" t="n">
        <v>139.0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91.0</v>
      </c>
      <c r="AE370" t="n">
        <v>79.0</v>
      </c>
      <c r="AF370" t="n">
        <v>0.0</v>
      </c>
      <c r="AG370" t="n">
        <v>8.0</v>
      </c>
      <c r="AH370" t="inlineStr">
        <is>
          <t>N/A</t>
        </is>
      </c>
      <c r="AI370" t="inlineStr">
        <is>
          <t>N/A</t>
        </is>
      </c>
      <c r="AJ370" t="inlineStr">
        <is>
          <t>N/A</t>
        </is>
      </c>
      <c r="AK370" t="inlineStr">
        <is>
          <t>N/A</t>
        </is>
      </c>
      <c r="AL370" t="inlineStr">
        <is>
          <t>N/A</t>
        </is>
      </c>
      <c r="AM370" t="inlineStr">
        <is>
          <t>N/A</t>
        </is>
      </c>
      <c r="AN370" t="inlineStr">
        <is>
          <t>N/A</t>
        </is>
      </c>
      <c r="AO370" t="inlineStr">
        <is>
          <t>N/A</t>
        </is>
      </c>
      <c r="AP370" t="inlineStr">
        <is>
          <t>N/A</t>
        </is>
      </c>
      <c r="AQ370" t="inlineStr">
        <is>
          <t>N/A</t>
        </is>
      </c>
      <c r="AR370" t="inlineStr">
        <is>
          <t>N/A</t>
        </is>
      </c>
      <c r="AS370" t="inlineStr">
        <is>
          <t>N/A</t>
        </is>
      </c>
      <c r="AT370" t="inlineStr">
        <is>
          <t>N/A</t>
        </is>
      </c>
      <c r="AU370" t="inlineStr">
        <is>
          <t>N/A</t>
        </is>
      </c>
      <c r="AV370" t="inlineStr">
        <is>
          <t>N/A</t>
        </is>
      </c>
      <c r="AW370" t="inlineStr">
        <is>
          <t>N/A</t>
        </is>
      </c>
      <c r="AX370" t="inlineStr">
        <is>
          <t>N/A</t>
        </is>
      </c>
      <c r="AY370" t="inlineStr">
        <is>
          <t>N/A</t>
        </is>
      </c>
      <c r="AZ370" t="inlineStr">
        <is>
          <t>N/A</t>
        </is>
      </c>
      <c r="BA370" t="inlineStr">
        <is>
          <t>N/A</t>
        </is>
      </c>
      <c r="BB370" t="inlineStr">
        <is>
          <t>N/A</t>
        </is>
      </c>
      <c r="BC370" t="inlineStr">
        <is>
          <t>N/A</t>
        </is>
      </c>
      <c r="BD370" t="inlineStr">
        <is>
          <t>N/A</t>
        </is>
      </c>
      <c r="BE370" t="inlineStr">
        <is>
          <t>N/A</t>
        </is>
      </c>
    </row>
    <row r="371">
      <c r="A371" t="inlineStr">
        <is>
          <t>WI211224414</t>
        </is>
      </c>
      <c r="B371" t="inlineStr">
        <is>
          <t>DATA_VALIDATION</t>
        </is>
      </c>
      <c r="C371" t="inlineStr">
        <is>
          <t>201130012873</t>
        </is>
      </c>
      <c r="D371" t="inlineStr">
        <is>
          <t>Folder</t>
        </is>
      </c>
      <c r="E371" s="2">
        <f>HYPERLINK("capsilon://?command=openfolder&amp;siteaddress=FAM.docvelocity-na8.net&amp;folderid=FX493C8B7E-8CD5-F972-9280-D71C982D2C7F","FX21121575")</f>
        <v>0.0</v>
      </c>
      <c r="F371" t="inlineStr">
        <is>
          <t/>
        </is>
      </c>
      <c r="G371" t="inlineStr">
        <is>
          <t/>
        </is>
      </c>
      <c r="H371" t="inlineStr">
        <is>
          <t>Mailitem</t>
        </is>
      </c>
      <c r="I371" t="inlineStr">
        <is>
          <t>MI2112259853</t>
        </is>
      </c>
      <c r="J371" t="n">
        <v>220.0</v>
      </c>
      <c r="K371" t="inlineStr">
        <is>
          <t>COMPLETED</t>
        </is>
      </c>
      <c r="L371" t="inlineStr">
        <is>
          <t>MARK_AS_COMPLETED</t>
        </is>
      </c>
      <c r="M371" t="inlineStr">
        <is>
          <t>Queue</t>
        </is>
      </c>
      <c r="N371" t="n">
        <v>1.0</v>
      </c>
      <c r="O371" s="1" t="n">
        <v>44537.80721064815</v>
      </c>
      <c r="P371" s="1" t="n">
        <v>44538.251550925925</v>
      </c>
      <c r="Q371" t="n">
        <v>37946.0</v>
      </c>
      <c r="R371" t="n">
        <v>445.0</v>
      </c>
      <c r="S371" t="b">
        <v>0</v>
      </c>
      <c r="T371" t="inlineStr">
        <is>
          <t>N/A</t>
        </is>
      </c>
      <c r="U371" t="b">
        <v>0</v>
      </c>
      <c r="V371" t="inlineStr">
        <is>
          <t>Hemanshi Deshlahara</t>
        </is>
      </c>
      <c r="W371" s="1" t="n">
        <v>44538.251550925925</v>
      </c>
      <c r="X371" t="n">
        <v>168.0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220.0</v>
      </c>
      <c r="AE371" t="n">
        <v>196.0</v>
      </c>
      <c r="AF371" t="n">
        <v>0.0</v>
      </c>
      <c r="AG371" t="n">
        <v>8.0</v>
      </c>
      <c r="AH371" t="inlineStr">
        <is>
          <t>N/A</t>
        </is>
      </c>
      <c r="AI371" t="inlineStr">
        <is>
          <t>N/A</t>
        </is>
      </c>
      <c r="AJ371" t="inlineStr">
        <is>
          <t>N/A</t>
        </is>
      </c>
      <c r="AK371" t="inlineStr">
        <is>
          <t>N/A</t>
        </is>
      </c>
      <c r="AL371" t="inlineStr">
        <is>
          <t>N/A</t>
        </is>
      </c>
      <c r="AM371" t="inlineStr">
        <is>
          <t>N/A</t>
        </is>
      </c>
      <c r="AN371" t="inlineStr">
        <is>
          <t>N/A</t>
        </is>
      </c>
      <c r="AO371" t="inlineStr">
        <is>
          <t>N/A</t>
        </is>
      </c>
      <c r="AP371" t="inlineStr">
        <is>
          <t>N/A</t>
        </is>
      </c>
      <c r="AQ371" t="inlineStr">
        <is>
          <t>N/A</t>
        </is>
      </c>
      <c r="AR371" t="inlineStr">
        <is>
          <t>N/A</t>
        </is>
      </c>
      <c r="AS371" t="inlineStr">
        <is>
          <t>N/A</t>
        </is>
      </c>
      <c r="AT371" t="inlineStr">
        <is>
          <t>N/A</t>
        </is>
      </c>
      <c r="AU371" t="inlineStr">
        <is>
          <t>N/A</t>
        </is>
      </c>
      <c r="AV371" t="inlineStr">
        <is>
          <t>N/A</t>
        </is>
      </c>
      <c r="AW371" t="inlineStr">
        <is>
          <t>N/A</t>
        </is>
      </c>
      <c r="AX371" t="inlineStr">
        <is>
          <t>N/A</t>
        </is>
      </c>
      <c r="AY371" t="inlineStr">
        <is>
          <t>N/A</t>
        </is>
      </c>
      <c r="AZ371" t="inlineStr">
        <is>
          <t>N/A</t>
        </is>
      </c>
      <c r="BA371" t="inlineStr">
        <is>
          <t>N/A</t>
        </is>
      </c>
      <c r="BB371" t="inlineStr">
        <is>
          <t>N/A</t>
        </is>
      </c>
      <c r="BC371" t="inlineStr">
        <is>
          <t>N/A</t>
        </is>
      </c>
      <c r="BD371" t="inlineStr">
        <is>
          <t>N/A</t>
        </is>
      </c>
      <c r="BE371" t="inlineStr">
        <is>
          <t>N/A</t>
        </is>
      </c>
    </row>
    <row r="372">
      <c r="A372" t="inlineStr">
        <is>
          <t>WI211224548</t>
        </is>
      </c>
      <c r="B372" t="inlineStr">
        <is>
          <t>DATA_VALIDATION</t>
        </is>
      </c>
      <c r="C372" t="inlineStr">
        <is>
          <t>201330014341</t>
        </is>
      </c>
      <c r="D372" t="inlineStr">
        <is>
          <t>Folder</t>
        </is>
      </c>
      <c r="E372" s="2">
        <f>HYPERLINK("capsilon://?command=openfolder&amp;siteaddress=FAM.docvelocity-na8.net&amp;folderid=FX2438E14A-C3DD-92ED-A857-7FEBAB9A3F5D","FX21125218")</f>
        <v>0.0</v>
      </c>
      <c r="F372" t="inlineStr">
        <is>
          <t/>
        </is>
      </c>
      <c r="G372" t="inlineStr">
        <is>
          <t/>
        </is>
      </c>
      <c r="H372" t="inlineStr">
        <is>
          <t>Mailitem</t>
        </is>
      </c>
      <c r="I372" t="inlineStr">
        <is>
          <t>MI2112236737</t>
        </is>
      </c>
      <c r="J372" t="n">
        <v>56.0</v>
      </c>
      <c r="K372" t="inlineStr">
        <is>
          <t>COMPLETED</t>
        </is>
      </c>
      <c r="L372" t="inlineStr">
        <is>
          <t>MARK_AS_COMPLETED</t>
        </is>
      </c>
      <c r="M372" t="inlineStr">
        <is>
          <t>Queue</t>
        </is>
      </c>
      <c r="N372" t="n">
        <v>2.0</v>
      </c>
      <c r="O372" s="1" t="n">
        <v>44537.82314814815</v>
      </c>
      <c r="P372" s="1" t="n">
        <v>44538.20512731482</v>
      </c>
      <c r="Q372" t="n">
        <v>29771.0</v>
      </c>
      <c r="R372" t="n">
        <v>3232.0</v>
      </c>
      <c r="S372" t="b">
        <v>0</v>
      </c>
      <c r="T372" t="inlineStr">
        <is>
          <t>N/A</t>
        </is>
      </c>
      <c r="U372" t="b">
        <v>1</v>
      </c>
      <c r="V372" t="inlineStr">
        <is>
          <t>Suraj Toradmal</t>
        </is>
      </c>
      <c r="W372" s="1" t="n">
        <v>44537.85594907407</v>
      </c>
      <c r="X372" t="n">
        <v>2216.0</v>
      </c>
      <c r="Y372" t="n">
        <v>156.0</v>
      </c>
      <c r="Z372" t="n">
        <v>0.0</v>
      </c>
      <c r="AA372" t="n">
        <v>156.0</v>
      </c>
      <c r="AB372" t="n">
        <v>0.0</v>
      </c>
      <c r="AC372" t="n">
        <v>144.0</v>
      </c>
      <c r="AD372" t="n">
        <v>-100.0</v>
      </c>
      <c r="AE372" t="n">
        <v>0.0</v>
      </c>
      <c r="AF372" t="n">
        <v>0.0</v>
      </c>
      <c r="AG372" t="n">
        <v>0.0</v>
      </c>
      <c r="AH372" t="inlineStr">
        <is>
          <t>Saloni Uttekar</t>
        </is>
      </c>
      <c r="AI372" s="1" t="n">
        <v>44538.20512731482</v>
      </c>
      <c r="AJ372" t="n">
        <v>908.0</v>
      </c>
      <c r="AK372" t="n">
        <v>3.0</v>
      </c>
      <c r="AL372" t="n">
        <v>0.0</v>
      </c>
      <c r="AM372" t="n">
        <v>3.0</v>
      </c>
      <c r="AN372" t="n">
        <v>0.0</v>
      </c>
      <c r="AO372" t="n">
        <v>3.0</v>
      </c>
      <c r="AP372" t="n">
        <v>-103.0</v>
      </c>
      <c r="AQ372" t="n">
        <v>0.0</v>
      </c>
      <c r="AR372" t="n">
        <v>0.0</v>
      </c>
      <c r="AS372" t="n">
        <v>0.0</v>
      </c>
      <c r="AT372" t="inlineStr">
        <is>
          <t>N/A</t>
        </is>
      </c>
      <c r="AU372" t="inlineStr">
        <is>
          <t>N/A</t>
        </is>
      </c>
      <c r="AV372" t="inlineStr">
        <is>
          <t>N/A</t>
        </is>
      </c>
      <c r="AW372" t="inlineStr">
        <is>
          <t>N/A</t>
        </is>
      </c>
      <c r="AX372" t="inlineStr">
        <is>
          <t>N/A</t>
        </is>
      </c>
      <c r="AY372" t="inlineStr">
        <is>
          <t>N/A</t>
        </is>
      </c>
      <c r="AZ372" t="inlineStr">
        <is>
          <t>N/A</t>
        </is>
      </c>
      <c r="BA372" t="inlineStr">
        <is>
          <t>N/A</t>
        </is>
      </c>
      <c r="BB372" t="inlineStr">
        <is>
          <t>N/A</t>
        </is>
      </c>
      <c r="BC372" t="inlineStr">
        <is>
          <t>N/A</t>
        </is>
      </c>
      <c r="BD372" t="inlineStr">
        <is>
          <t>N/A</t>
        </is>
      </c>
      <c r="BE372" t="inlineStr">
        <is>
          <t>N/A</t>
        </is>
      </c>
    </row>
    <row r="373">
      <c r="A373" t="inlineStr">
        <is>
          <t>WI211224554</t>
        </is>
      </c>
      <c r="B373" t="inlineStr">
        <is>
          <t>DATA_VALIDATION</t>
        </is>
      </c>
      <c r="C373" t="inlineStr">
        <is>
          <t>201330004098</t>
        </is>
      </c>
      <c r="D373" t="inlineStr">
        <is>
          <t>Folder</t>
        </is>
      </c>
      <c r="E373" s="2">
        <f>HYPERLINK("capsilon://?command=openfolder&amp;siteaddress=FAM.docvelocity-na8.net&amp;folderid=FXA981CC10-2A84-1B56-ABED-4F439C384821","FX21125010")</f>
        <v>0.0</v>
      </c>
      <c r="F373" t="inlineStr">
        <is>
          <t/>
        </is>
      </c>
      <c r="G373" t="inlineStr">
        <is>
          <t/>
        </is>
      </c>
      <c r="H373" t="inlineStr">
        <is>
          <t>Mailitem</t>
        </is>
      </c>
      <c r="I373" t="inlineStr">
        <is>
          <t>MI2112241977</t>
        </is>
      </c>
      <c r="J373" t="n">
        <v>88.0</v>
      </c>
      <c r="K373" t="inlineStr">
        <is>
          <t>COMPLETED</t>
        </is>
      </c>
      <c r="L373" t="inlineStr">
        <is>
          <t>MARK_AS_COMPLETED</t>
        </is>
      </c>
      <c r="M373" t="inlineStr">
        <is>
          <t>Queue</t>
        </is>
      </c>
      <c r="N373" t="n">
        <v>2.0</v>
      </c>
      <c r="O373" s="1" t="n">
        <v>44537.825891203705</v>
      </c>
      <c r="P373" s="1" t="n">
        <v>44538.21194444445</v>
      </c>
      <c r="Q373" t="n">
        <v>30840.0</v>
      </c>
      <c r="R373" t="n">
        <v>2515.0</v>
      </c>
      <c r="S373" t="b">
        <v>0</v>
      </c>
      <c r="T373" t="inlineStr">
        <is>
          <t>N/A</t>
        </is>
      </c>
      <c r="U373" t="b">
        <v>1</v>
      </c>
      <c r="V373" t="inlineStr">
        <is>
          <t>Amruta Erande</t>
        </is>
      </c>
      <c r="W373" s="1" t="n">
        <v>44537.84490740741</v>
      </c>
      <c r="X373" t="n">
        <v>1054.0</v>
      </c>
      <c r="Y373" t="n">
        <v>111.0</v>
      </c>
      <c r="Z373" t="n">
        <v>0.0</v>
      </c>
      <c r="AA373" t="n">
        <v>111.0</v>
      </c>
      <c r="AB373" t="n">
        <v>0.0</v>
      </c>
      <c r="AC373" t="n">
        <v>98.0</v>
      </c>
      <c r="AD373" t="n">
        <v>-23.0</v>
      </c>
      <c r="AE373" t="n">
        <v>0.0</v>
      </c>
      <c r="AF373" t="n">
        <v>0.0</v>
      </c>
      <c r="AG373" t="n">
        <v>0.0</v>
      </c>
      <c r="AH373" t="inlineStr">
        <is>
          <t>Ashish Sutar</t>
        </is>
      </c>
      <c r="AI373" s="1" t="n">
        <v>44538.21194444445</v>
      </c>
      <c r="AJ373" t="n">
        <v>1461.0</v>
      </c>
      <c r="AK373" t="n">
        <v>3.0</v>
      </c>
      <c r="AL373" t="n">
        <v>0.0</v>
      </c>
      <c r="AM373" t="n">
        <v>3.0</v>
      </c>
      <c r="AN373" t="n">
        <v>0.0</v>
      </c>
      <c r="AO373" t="n">
        <v>3.0</v>
      </c>
      <c r="AP373" t="n">
        <v>-26.0</v>
      </c>
      <c r="AQ373" t="n">
        <v>0.0</v>
      </c>
      <c r="AR373" t="n">
        <v>0.0</v>
      </c>
      <c r="AS373" t="n">
        <v>0.0</v>
      </c>
      <c r="AT373" t="inlineStr">
        <is>
          <t>N/A</t>
        </is>
      </c>
      <c r="AU373" t="inlineStr">
        <is>
          <t>N/A</t>
        </is>
      </c>
      <c r="AV373" t="inlineStr">
        <is>
          <t>N/A</t>
        </is>
      </c>
      <c r="AW373" t="inlineStr">
        <is>
          <t>N/A</t>
        </is>
      </c>
      <c r="AX373" t="inlineStr">
        <is>
          <t>N/A</t>
        </is>
      </c>
      <c r="AY373" t="inlineStr">
        <is>
          <t>N/A</t>
        </is>
      </c>
      <c r="AZ373" t="inlineStr">
        <is>
          <t>N/A</t>
        </is>
      </c>
      <c r="BA373" t="inlineStr">
        <is>
          <t>N/A</t>
        </is>
      </c>
      <c r="BB373" t="inlineStr">
        <is>
          <t>N/A</t>
        </is>
      </c>
      <c r="BC373" t="inlineStr">
        <is>
          <t>N/A</t>
        </is>
      </c>
      <c r="BD373" t="inlineStr">
        <is>
          <t>N/A</t>
        </is>
      </c>
      <c r="BE373" t="inlineStr">
        <is>
          <t>N/A</t>
        </is>
      </c>
    </row>
    <row r="374">
      <c r="A374" t="inlineStr">
        <is>
          <t>WI211224613</t>
        </is>
      </c>
      <c r="B374" t="inlineStr">
        <is>
          <t>DATA_VALIDATION</t>
        </is>
      </c>
      <c r="C374" t="inlineStr">
        <is>
          <t>201110012251</t>
        </is>
      </c>
      <c r="D374" t="inlineStr">
        <is>
          <t>Folder</t>
        </is>
      </c>
      <c r="E374" s="2">
        <f>HYPERLINK("capsilon://?command=openfolder&amp;siteaddress=FAM.docvelocity-na8.net&amp;folderid=FX52B56566-39C3-B910-CCE9-F8120B24E6D7","FX21124954")</f>
        <v>0.0</v>
      </c>
      <c r="F374" t="inlineStr">
        <is>
          <t/>
        </is>
      </c>
      <c r="G374" t="inlineStr">
        <is>
          <t/>
        </is>
      </c>
      <c r="H374" t="inlineStr">
        <is>
          <t>Mailitem</t>
        </is>
      </c>
      <c r="I374" t="inlineStr">
        <is>
          <t>MI2112262195</t>
        </is>
      </c>
      <c r="J374" t="n">
        <v>197.0</v>
      </c>
      <c r="K374" t="inlineStr">
        <is>
          <t>COMPLETED</t>
        </is>
      </c>
      <c r="L374" t="inlineStr">
        <is>
          <t>MARK_AS_COMPLETED</t>
        </is>
      </c>
      <c r="M374" t="inlineStr">
        <is>
          <t>Queue</t>
        </is>
      </c>
      <c r="N374" t="n">
        <v>1.0</v>
      </c>
      <c r="O374" s="1" t="n">
        <v>44537.845659722225</v>
      </c>
      <c r="P374" s="1" t="n">
        <v>44538.25759259259</v>
      </c>
      <c r="Q374" t="n">
        <v>34828.0</v>
      </c>
      <c r="R374" t="n">
        <v>763.0</v>
      </c>
      <c r="S374" t="b">
        <v>0</v>
      </c>
      <c r="T374" t="inlineStr">
        <is>
          <t>N/A</t>
        </is>
      </c>
      <c r="U374" t="b">
        <v>0</v>
      </c>
      <c r="V374" t="inlineStr">
        <is>
          <t>Hemanshi Deshlahara</t>
        </is>
      </c>
      <c r="W374" s="1" t="n">
        <v>44538.25759259259</v>
      </c>
      <c r="X374" t="n">
        <v>521.0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197.0</v>
      </c>
      <c r="AE374" t="n">
        <v>168.0</v>
      </c>
      <c r="AF374" t="n">
        <v>0.0</v>
      </c>
      <c r="AG374" t="n">
        <v>13.0</v>
      </c>
      <c r="AH374" t="inlineStr">
        <is>
          <t>N/A</t>
        </is>
      </c>
      <c r="AI374" t="inlineStr">
        <is>
          <t>N/A</t>
        </is>
      </c>
      <c r="AJ374" t="inlineStr">
        <is>
          <t>N/A</t>
        </is>
      </c>
      <c r="AK374" t="inlineStr">
        <is>
          <t>N/A</t>
        </is>
      </c>
      <c r="AL374" t="inlineStr">
        <is>
          <t>N/A</t>
        </is>
      </c>
      <c r="AM374" t="inlineStr">
        <is>
          <t>N/A</t>
        </is>
      </c>
      <c r="AN374" t="inlineStr">
        <is>
          <t>N/A</t>
        </is>
      </c>
      <c r="AO374" t="inlineStr">
        <is>
          <t>N/A</t>
        </is>
      </c>
      <c r="AP374" t="inlineStr">
        <is>
          <t>N/A</t>
        </is>
      </c>
      <c r="AQ374" t="inlineStr">
        <is>
          <t>N/A</t>
        </is>
      </c>
      <c r="AR374" t="inlineStr">
        <is>
          <t>N/A</t>
        </is>
      </c>
      <c r="AS374" t="inlineStr">
        <is>
          <t>N/A</t>
        </is>
      </c>
      <c r="AT374" t="inlineStr">
        <is>
          <t>N/A</t>
        </is>
      </c>
      <c r="AU374" t="inlineStr">
        <is>
          <t>N/A</t>
        </is>
      </c>
      <c r="AV374" t="inlineStr">
        <is>
          <t>N/A</t>
        </is>
      </c>
      <c r="AW374" t="inlineStr">
        <is>
          <t>N/A</t>
        </is>
      </c>
      <c r="AX374" t="inlineStr">
        <is>
          <t>N/A</t>
        </is>
      </c>
      <c r="AY374" t="inlineStr">
        <is>
          <t>N/A</t>
        </is>
      </c>
      <c r="AZ374" t="inlineStr">
        <is>
          <t>N/A</t>
        </is>
      </c>
      <c r="BA374" t="inlineStr">
        <is>
          <t>N/A</t>
        </is>
      </c>
      <c r="BB374" t="inlineStr">
        <is>
          <t>N/A</t>
        </is>
      </c>
      <c r="BC374" t="inlineStr">
        <is>
          <t>N/A</t>
        </is>
      </c>
      <c r="BD374" t="inlineStr">
        <is>
          <t>N/A</t>
        </is>
      </c>
      <c r="BE374" t="inlineStr">
        <is>
          <t>N/A</t>
        </is>
      </c>
    </row>
    <row r="375">
      <c r="A375" t="inlineStr">
        <is>
          <t>WI211224921</t>
        </is>
      </c>
      <c r="B375" t="inlineStr">
        <is>
          <t>DATA_VALIDATION</t>
        </is>
      </c>
      <c r="C375" t="inlineStr">
        <is>
          <t>201300020032</t>
        </is>
      </c>
      <c r="D375" t="inlineStr">
        <is>
          <t>Folder</t>
        </is>
      </c>
      <c r="E375" s="2">
        <f>HYPERLINK("capsilon://?command=openfolder&amp;siteaddress=FAM.docvelocity-na8.net&amp;folderid=FXE961EB00-93A2-CC4E-75E8-914D11BA331D","FX21121757")</f>
        <v>0.0</v>
      </c>
      <c r="F375" t="inlineStr">
        <is>
          <t/>
        </is>
      </c>
      <c r="G375" t="inlineStr">
        <is>
          <t/>
        </is>
      </c>
      <c r="H375" t="inlineStr">
        <is>
          <t>Mailitem</t>
        </is>
      </c>
      <c r="I375" t="inlineStr">
        <is>
          <t>MI2112264447</t>
        </is>
      </c>
      <c r="J375" t="n">
        <v>157.0</v>
      </c>
      <c r="K375" t="inlineStr">
        <is>
          <t>COMPLETED</t>
        </is>
      </c>
      <c r="L375" t="inlineStr">
        <is>
          <t>MARK_AS_COMPLETED</t>
        </is>
      </c>
      <c r="M375" t="inlineStr">
        <is>
          <t>Queue</t>
        </is>
      </c>
      <c r="N375" t="n">
        <v>1.0</v>
      </c>
      <c r="O375" s="1" t="n">
        <v>44537.91096064815</v>
      </c>
      <c r="P375" s="1" t="n">
        <v>44538.26273148148</v>
      </c>
      <c r="Q375" t="n">
        <v>29615.0</v>
      </c>
      <c r="R375" t="n">
        <v>778.0</v>
      </c>
      <c r="S375" t="b">
        <v>0</v>
      </c>
      <c r="T375" t="inlineStr">
        <is>
          <t>N/A</t>
        </is>
      </c>
      <c r="U375" t="b">
        <v>0</v>
      </c>
      <c r="V375" t="inlineStr">
        <is>
          <t>Hemanshi Deshlahara</t>
        </is>
      </c>
      <c r="W375" s="1" t="n">
        <v>44538.26273148148</v>
      </c>
      <c r="X375" t="n">
        <v>436.0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157.0</v>
      </c>
      <c r="AE375" t="n">
        <v>128.0</v>
      </c>
      <c r="AF375" t="n">
        <v>0.0</v>
      </c>
      <c r="AG375" t="n">
        <v>13.0</v>
      </c>
      <c r="AH375" t="inlineStr">
        <is>
          <t>N/A</t>
        </is>
      </c>
      <c r="AI375" t="inlineStr">
        <is>
          <t>N/A</t>
        </is>
      </c>
      <c r="AJ375" t="inlineStr">
        <is>
          <t>N/A</t>
        </is>
      </c>
      <c r="AK375" t="inlineStr">
        <is>
          <t>N/A</t>
        </is>
      </c>
      <c r="AL375" t="inlineStr">
        <is>
          <t>N/A</t>
        </is>
      </c>
      <c r="AM375" t="inlineStr">
        <is>
          <t>N/A</t>
        </is>
      </c>
      <c r="AN375" t="inlineStr">
        <is>
          <t>N/A</t>
        </is>
      </c>
      <c r="AO375" t="inlineStr">
        <is>
          <t>N/A</t>
        </is>
      </c>
      <c r="AP375" t="inlineStr">
        <is>
          <t>N/A</t>
        </is>
      </c>
      <c r="AQ375" t="inlineStr">
        <is>
          <t>N/A</t>
        </is>
      </c>
      <c r="AR375" t="inlineStr">
        <is>
          <t>N/A</t>
        </is>
      </c>
      <c r="AS375" t="inlineStr">
        <is>
          <t>N/A</t>
        </is>
      </c>
      <c r="AT375" t="inlineStr">
        <is>
          <t>N/A</t>
        </is>
      </c>
      <c r="AU375" t="inlineStr">
        <is>
          <t>N/A</t>
        </is>
      </c>
      <c r="AV375" t="inlineStr">
        <is>
          <t>N/A</t>
        </is>
      </c>
      <c r="AW375" t="inlineStr">
        <is>
          <t>N/A</t>
        </is>
      </c>
      <c r="AX375" t="inlineStr">
        <is>
          <t>N/A</t>
        </is>
      </c>
      <c r="AY375" t="inlineStr">
        <is>
          <t>N/A</t>
        </is>
      </c>
      <c r="AZ375" t="inlineStr">
        <is>
          <t>N/A</t>
        </is>
      </c>
      <c r="BA375" t="inlineStr">
        <is>
          <t>N/A</t>
        </is>
      </c>
      <c r="BB375" t="inlineStr">
        <is>
          <t>N/A</t>
        </is>
      </c>
      <c r="BC375" t="inlineStr">
        <is>
          <t>N/A</t>
        </is>
      </c>
      <c r="BD375" t="inlineStr">
        <is>
          <t>N/A</t>
        </is>
      </c>
      <c r="BE375" t="inlineStr">
        <is>
          <t>N/A</t>
        </is>
      </c>
    </row>
    <row r="376">
      <c r="A376" t="inlineStr">
        <is>
          <t>WI211224924</t>
        </is>
      </c>
      <c r="B376" t="inlineStr">
        <is>
          <t>DATA_VALIDATION</t>
        </is>
      </c>
      <c r="C376" t="inlineStr">
        <is>
          <t>201110012217</t>
        </is>
      </c>
      <c r="D376" t="inlineStr">
        <is>
          <t>Folder</t>
        </is>
      </c>
      <c r="E376" s="2">
        <f>HYPERLINK("capsilon://?command=openfolder&amp;siteaddress=FAM.docvelocity-na8.net&amp;folderid=FXC18BFD83-61DC-F1F0-3F37-6266981AA891","FX211114242")</f>
        <v>0.0</v>
      </c>
      <c r="F376" t="inlineStr">
        <is>
          <t/>
        </is>
      </c>
      <c r="G376" t="inlineStr">
        <is>
          <t/>
        </is>
      </c>
      <c r="H376" t="inlineStr">
        <is>
          <t>Mailitem</t>
        </is>
      </c>
      <c r="I376" t="inlineStr">
        <is>
          <t>MI2112264564</t>
        </is>
      </c>
      <c r="J376" t="n">
        <v>134.0</v>
      </c>
      <c r="K376" t="inlineStr">
        <is>
          <t>COMPLETED</t>
        </is>
      </c>
      <c r="L376" t="inlineStr">
        <is>
          <t>MARK_AS_COMPLETED</t>
        </is>
      </c>
      <c r="M376" t="inlineStr">
        <is>
          <t>Queue</t>
        </is>
      </c>
      <c r="N376" t="n">
        <v>2.0</v>
      </c>
      <c r="O376" s="1" t="n">
        <v>44537.913506944446</v>
      </c>
      <c r="P376" s="1" t="n">
        <v>44538.378171296295</v>
      </c>
      <c r="Q376" t="n">
        <v>39401.0</v>
      </c>
      <c r="R376" t="n">
        <v>746.0</v>
      </c>
      <c r="S376" t="b">
        <v>0</v>
      </c>
      <c r="T376" t="inlineStr">
        <is>
          <t>N/A</t>
        </is>
      </c>
      <c r="U376" t="b">
        <v>0</v>
      </c>
      <c r="V376" t="inlineStr">
        <is>
          <t>Archana Bhujbal</t>
        </is>
      </c>
      <c r="W376" s="1" t="n">
        <v>44538.1619212963</v>
      </c>
      <c r="X376" t="n">
        <v>441.0</v>
      </c>
      <c r="Y376" t="n">
        <v>129.0</v>
      </c>
      <c r="Z376" t="n">
        <v>0.0</v>
      </c>
      <c r="AA376" t="n">
        <v>129.0</v>
      </c>
      <c r="AB376" t="n">
        <v>0.0</v>
      </c>
      <c r="AC376" t="n">
        <v>29.0</v>
      </c>
      <c r="AD376" t="n">
        <v>5.0</v>
      </c>
      <c r="AE376" t="n">
        <v>0.0</v>
      </c>
      <c r="AF376" t="n">
        <v>0.0</v>
      </c>
      <c r="AG376" t="n">
        <v>0.0</v>
      </c>
      <c r="AH376" t="inlineStr">
        <is>
          <t>Poonam Patil</t>
        </is>
      </c>
      <c r="AI376" s="1" t="n">
        <v>44538.378171296295</v>
      </c>
      <c r="AJ376" t="n">
        <v>305.0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5.0</v>
      </c>
      <c r="AQ376" t="n">
        <v>0.0</v>
      </c>
      <c r="AR376" t="n">
        <v>0.0</v>
      </c>
      <c r="AS376" t="n">
        <v>0.0</v>
      </c>
      <c r="AT376" t="inlineStr">
        <is>
          <t>N/A</t>
        </is>
      </c>
      <c r="AU376" t="inlineStr">
        <is>
          <t>N/A</t>
        </is>
      </c>
      <c r="AV376" t="inlineStr">
        <is>
          <t>N/A</t>
        </is>
      </c>
      <c r="AW376" t="inlineStr">
        <is>
          <t>N/A</t>
        </is>
      </c>
      <c r="AX376" t="inlineStr">
        <is>
          <t>N/A</t>
        </is>
      </c>
      <c r="AY376" t="inlineStr">
        <is>
          <t>N/A</t>
        </is>
      </c>
      <c r="AZ376" t="inlineStr">
        <is>
          <t>N/A</t>
        </is>
      </c>
      <c r="BA376" t="inlineStr">
        <is>
          <t>N/A</t>
        </is>
      </c>
      <c r="BB376" t="inlineStr">
        <is>
          <t>N/A</t>
        </is>
      </c>
      <c r="BC376" t="inlineStr">
        <is>
          <t>N/A</t>
        </is>
      </c>
      <c r="BD376" t="inlineStr">
        <is>
          <t>N/A</t>
        </is>
      </c>
      <c r="BE376" t="inlineStr">
        <is>
          <t>N/A</t>
        </is>
      </c>
    </row>
    <row r="377">
      <c r="A377" t="inlineStr">
        <is>
          <t>WI211224933</t>
        </is>
      </c>
      <c r="B377" t="inlineStr">
        <is>
          <t>DATA_VALIDATION</t>
        </is>
      </c>
      <c r="C377" t="inlineStr">
        <is>
          <t>201300020137</t>
        </is>
      </c>
      <c r="D377" t="inlineStr">
        <is>
          <t>Folder</t>
        </is>
      </c>
      <c r="E377" s="2">
        <f>HYPERLINK("capsilon://?command=openfolder&amp;siteaddress=FAM.docvelocity-na8.net&amp;folderid=FX69149A8F-8ACB-A50C-4DEC-2B88EE066951","FX21125056")</f>
        <v>0.0</v>
      </c>
      <c r="F377" t="inlineStr">
        <is>
          <t/>
        </is>
      </c>
      <c r="G377" t="inlineStr">
        <is>
          <t/>
        </is>
      </c>
      <c r="H377" t="inlineStr">
        <is>
          <t>Mailitem</t>
        </is>
      </c>
      <c r="I377" t="inlineStr">
        <is>
          <t>MI2112264687</t>
        </is>
      </c>
      <c r="J377" t="n">
        <v>32.0</v>
      </c>
      <c r="K377" t="inlineStr">
        <is>
          <t>COMPLETED</t>
        </is>
      </c>
      <c r="L377" t="inlineStr">
        <is>
          <t>MARK_AS_COMPLETED</t>
        </is>
      </c>
      <c r="M377" t="inlineStr">
        <is>
          <t>Queue</t>
        </is>
      </c>
      <c r="N377" t="n">
        <v>1.0</v>
      </c>
      <c r="O377" s="1" t="n">
        <v>44537.91811342593</v>
      </c>
      <c r="P377" s="1" t="n">
        <v>44538.26476851852</v>
      </c>
      <c r="Q377" t="n">
        <v>29566.0</v>
      </c>
      <c r="R377" t="n">
        <v>385.0</v>
      </c>
      <c r="S377" t="b">
        <v>0</v>
      </c>
      <c r="T377" t="inlineStr">
        <is>
          <t>N/A</t>
        </is>
      </c>
      <c r="U377" t="b">
        <v>0</v>
      </c>
      <c r="V377" t="inlineStr">
        <is>
          <t>Hemanshi Deshlahara</t>
        </is>
      </c>
      <c r="W377" s="1" t="n">
        <v>44538.26476851852</v>
      </c>
      <c r="X377" t="n">
        <v>121.0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32.0</v>
      </c>
      <c r="AE377" t="n">
        <v>27.0</v>
      </c>
      <c r="AF377" t="n">
        <v>0.0</v>
      </c>
      <c r="AG377" t="n">
        <v>3.0</v>
      </c>
      <c r="AH377" t="inlineStr">
        <is>
          <t>N/A</t>
        </is>
      </c>
      <c r="AI377" t="inlineStr">
        <is>
          <t>N/A</t>
        </is>
      </c>
      <c r="AJ377" t="inlineStr">
        <is>
          <t>N/A</t>
        </is>
      </c>
      <c r="AK377" t="inlineStr">
        <is>
          <t>N/A</t>
        </is>
      </c>
      <c r="AL377" t="inlineStr">
        <is>
          <t>N/A</t>
        </is>
      </c>
      <c r="AM377" t="inlineStr">
        <is>
          <t>N/A</t>
        </is>
      </c>
      <c r="AN377" t="inlineStr">
        <is>
          <t>N/A</t>
        </is>
      </c>
      <c r="AO377" t="inlineStr">
        <is>
          <t>N/A</t>
        </is>
      </c>
      <c r="AP377" t="inlineStr">
        <is>
          <t>N/A</t>
        </is>
      </c>
      <c r="AQ377" t="inlineStr">
        <is>
          <t>N/A</t>
        </is>
      </c>
      <c r="AR377" t="inlineStr">
        <is>
          <t>N/A</t>
        </is>
      </c>
      <c r="AS377" t="inlineStr">
        <is>
          <t>N/A</t>
        </is>
      </c>
      <c r="AT377" t="inlineStr">
        <is>
          <t>N/A</t>
        </is>
      </c>
      <c r="AU377" t="inlineStr">
        <is>
          <t>N/A</t>
        </is>
      </c>
      <c r="AV377" t="inlineStr">
        <is>
          <t>N/A</t>
        </is>
      </c>
      <c r="AW377" t="inlineStr">
        <is>
          <t>N/A</t>
        </is>
      </c>
      <c r="AX377" t="inlineStr">
        <is>
          <t>N/A</t>
        </is>
      </c>
      <c r="AY377" t="inlineStr">
        <is>
          <t>N/A</t>
        </is>
      </c>
      <c r="AZ377" t="inlineStr">
        <is>
          <t>N/A</t>
        </is>
      </c>
      <c r="BA377" t="inlineStr">
        <is>
          <t>N/A</t>
        </is>
      </c>
      <c r="BB377" t="inlineStr">
        <is>
          <t>N/A</t>
        </is>
      </c>
      <c r="BC377" t="inlineStr">
        <is>
          <t>N/A</t>
        </is>
      </c>
      <c r="BD377" t="inlineStr">
        <is>
          <t>N/A</t>
        </is>
      </c>
      <c r="BE377" t="inlineStr">
        <is>
          <t>N/A</t>
        </is>
      </c>
    </row>
    <row r="378">
      <c r="A378" t="inlineStr">
        <is>
          <t>WI211225092</t>
        </is>
      </c>
      <c r="B378" t="inlineStr">
        <is>
          <t>DATA_VALIDATION</t>
        </is>
      </c>
      <c r="C378" t="inlineStr">
        <is>
          <t>201308007903</t>
        </is>
      </c>
      <c r="D378" t="inlineStr">
        <is>
          <t>Folder</t>
        </is>
      </c>
      <c r="E378" s="2">
        <f>HYPERLINK("capsilon://?command=openfolder&amp;siteaddress=FAM.docvelocity-na8.net&amp;folderid=FX3E43AD63-EACE-F82F-179B-2EAA924386CF","FX21123881")</f>
        <v>0.0</v>
      </c>
      <c r="F378" t="inlineStr">
        <is>
          <t/>
        </is>
      </c>
      <c r="G378" t="inlineStr">
        <is>
          <t/>
        </is>
      </c>
      <c r="H378" t="inlineStr">
        <is>
          <t>Mailitem</t>
        </is>
      </c>
      <c r="I378" t="inlineStr">
        <is>
          <t>MI2112266680</t>
        </is>
      </c>
      <c r="J378" t="n">
        <v>63.0</v>
      </c>
      <c r="K378" t="inlineStr">
        <is>
          <t>COMPLETED</t>
        </is>
      </c>
      <c r="L378" t="inlineStr">
        <is>
          <t>MARK_AS_COMPLETED</t>
        </is>
      </c>
      <c r="M378" t="inlineStr">
        <is>
          <t>Queue</t>
        </is>
      </c>
      <c r="N378" t="n">
        <v>1.0</v>
      </c>
      <c r="O378" s="1" t="n">
        <v>44538.03827546296</v>
      </c>
      <c r="P378" s="1" t="n">
        <v>44538.26657407408</v>
      </c>
      <c r="Q378" t="n">
        <v>19482.0</v>
      </c>
      <c r="R378" t="n">
        <v>243.0</v>
      </c>
      <c r="S378" t="b">
        <v>0</v>
      </c>
      <c r="T378" t="inlineStr">
        <is>
          <t>N/A</t>
        </is>
      </c>
      <c r="U378" t="b">
        <v>0</v>
      </c>
      <c r="V378" t="inlineStr">
        <is>
          <t>Hemanshi Deshlahara</t>
        </is>
      </c>
      <c r="W378" s="1" t="n">
        <v>44538.26657407408</v>
      </c>
      <c r="X378" t="n">
        <v>108.0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63.0</v>
      </c>
      <c r="AE378" t="n">
        <v>51.0</v>
      </c>
      <c r="AF378" t="n">
        <v>0.0</v>
      </c>
      <c r="AG378" t="n">
        <v>4.0</v>
      </c>
      <c r="AH378" t="inlineStr">
        <is>
          <t>N/A</t>
        </is>
      </c>
      <c r="AI378" t="inlineStr">
        <is>
          <t>N/A</t>
        </is>
      </c>
      <c r="AJ378" t="inlineStr">
        <is>
          <t>N/A</t>
        </is>
      </c>
      <c r="AK378" t="inlineStr">
        <is>
          <t>N/A</t>
        </is>
      </c>
      <c r="AL378" t="inlineStr">
        <is>
          <t>N/A</t>
        </is>
      </c>
      <c r="AM378" t="inlineStr">
        <is>
          <t>N/A</t>
        </is>
      </c>
      <c r="AN378" t="inlineStr">
        <is>
          <t>N/A</t>
        </is>
      </c>
      <c r="AO378" t="inlineStr">
        <is>
          <t>N/A</t>
        </is>
      </c>
      <c r="AP378" t="inlineStr">
        <is>
          <t>N/A</t>
        </is>
      </c>
      <c r="AQ378" t="inlineStr">
        <is>
          <t>N/A</t>
        </is>
      </c>
      <c r="AR378" t="inlineStr">
        <is>
          <t>N/A</t>
        </is>
      </c>
      <c r="AS378" t="inlineStr">
        <is>
          <t>N/A</t>
        </is>
      </c>
      <c r="AT378" t="inlineStr">
        <is>
          <t>N/A</t>
        </is>
      </c>
      <c r="AU378" t="inlineStr">
        <is>
          <t>N/A</t>
        </is>
      </c>
      <c r="AV378" t="inlineStr">
        <is>
          <t>N/A</t>
        </is>
      </c>
      <c r="AW378" t="inlineStr">
        <is>
          <t>N/A</t>
        </is>
      </c>
      <c r="AX378" t="inlineStr">
        <is>
          <t>N/A</t>
        </is>
      </c>
      <c r="AY378" t="inlineStr">
        <is>
          <t>N/A</t>
        </is>
      </c>
      <c r="AZ378" t="inlineStr">
        <is>
          <t>N/A</t>
        </is>
      </c>
      <c r="BA378" t="inlineStr">
        <is>
          <t>N/A</t>
        </is>
      </c>
      <c r="BB378" t="inlineStr">
        <is>
          <t>N/A</t>
        </is>
      </c>
      <c r="BC378" t="inlineStr">
        <is>
          <t>N/A</t>
        </is>
      </c>
      <c r="BD378" t="inlineStr">
        <is>
          <t>N/A</t>
        </is>
      </c>
      <c r="BE378" t="inlineStr">
        <is>
          <t>N/A</t>
        </is>
      </c>
    </row>
    <row r="379">
      <c r="A379" t="inlineStr">
        <is>
          <t>WI211225137</t>
        </is>
      </c>
      <c r="B379" t="inlineStr">
        <is>
          <t>DATA_VALIDATION</t>
        </is>
      </c>
      <c r="C379" t="inlineStr">
        <is>
          <t>201338000082</t>
        </is>
      </c>
      <c r="D379" t="inlineStr">
        <is>
          <t>Folder</t>
        </is>
      </c>
      <c r="E379" s="2">
        <f>HYPERLINK("capsilon://?command=openfolder&amp;siteaddress=FAM.docvelocity-na8.net&amp;folderid=FX103E5B1D-7E4A-D70D-A0C6-CDE8ED25036A","FX211114361")</f>
        <v>0.0</v>
      </c>
      <c r="F379" t="inlineStr">
        <is>
          <t/>
        </is>
      </c>
      <c r="G379" t="inlineStr">
        <is>
          <t/>
        </is>
      </c>
      <c r="H379" t="inlineStr">
        <is>
          <t>Mailitem</t>
        </is>
      </c>
      <c r="I379" t="inlineStr">
        <is>
          <t>MI2112267072</t>
        </is>
      </c>
      <c r="J379" t="n">
        <v>60.0</v>
      </c>
      <c r="K379" t="inlineStr">
        <is>
          <t>COMPLETED</t>
        </is>
      </c>
      <c r="L379" t="inlineStr">
        <is>
          <t>MARK_AS_COMPLETED</t>
        </is>
      </c>
      <c r="M379" t="inlineStr">
        <is>
          <t>Queue</t>
        </is>
      </c>
      <c r="N379" t="n">
        <v>1.0</v>
      </c>
      <c r="O379" s="1" t="n">
        <v>44538.08054398148</v>
      </c>
      <c r="P379" s="1" t="n">
        <v>44538.298414351855</v>
      </c>
      <c r="Q379" t="n">
        <v>17821.0</v>
      </c>
      <c r="R379" t="n">
        <v>1003.0</v>
      </c>
      <c r="S379" t="b">
        <v>0</v>
      </c>
      <c r="T379" t="inlineStr">
        <is>
          <t>N/A</t>
        </is>
      </c>
      <c r="U379" t="b">
        <v>0</v>
      </c>
      <c r="V379" t="inlineStr">
        <is>
          <t>Hemanshi Deshlahara</t>
        </is>
      </c>
      <c r="W379" s="1" t="n">
        <v>44538.298414351855</v>
      </c>
      <c r="X379" t="n">
        <v>902.0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60.0</v>
      </c>
      <c r="AE379" t="n">
        <v>48.0</v>
      </c>
      <c r="AF379" t="n">
        <v>0.0</v>
      </c>
      <c r="AG379" t="n">
        <v>5.0</v>
      </c>
      <c r="AH379" t="inlineStr">
        <is>
          <t>N/A</t>
        </is>
      </c>
      <c r="AI379" t="inlineStr">
        <is>
          <t>N/A</t>
        </is>
      </c>
      <c r="AJ379" t="inlineStr">
        <is>
          <t>N/A</t>
        </is>
      </c>
      <c r="AK379" t="inlineStr">
        <is>
          <t>N/A</t>
        </is>
      </c>
      <c r="AL379" t="inlineStr">
        <is>
          <t>N/A</t>
        </is>
      </c>
      <c r="AM379" t="inlineStr">
        <is>
          <t>N/A</t>
        </is>
      </c>
      <c r="AN379" t="inlineStr">
        <is>
          <t>N/A</t>
        </is>
      </c>
      <c r="AO379" t="inlineStr">
        <is>
          <t>N/A</t>
        </is>
      </c>
      <c r="AP379" t="inlineStr">
        <is>
          <t>N/A</t>
        </is>
      </c>
      <c r="AQ379" t="inlineStr">
        <is>
          <t>N/A</t>
        </is>
      </c>
      <c r="AR379" t="inlineStr">
        <is>
          <t>N/A</t>
        </is>
      </c>
      <c r="AS379" t="inlineStr">
        <is>
          <t>N/A</t>
        </is>
      </c>
      <c r="AT379" t="inlineStr">
        <is>
          <t>N/A</t>
        </is>
      </c>
      <c r="AU379" t="inlineStr">
        <is>
          <t>N/A</t>
        </is>
      </c>
      <c r="AV379" t="inlineStr">
        <is>
          <t>N/A</t>
        </is>
      </c>
      <c r="AW379" t="inlineStr">
        <is>
          <t>N/A</t>
        </is>
      </c>
      <c r="AX379" t="inlineStr">
        <is>
          <t>N/A</t>
        </is>
      </c>
      <c r="AY379" t="inlineStr">
        <is>
          <t>N/A</t>
        </is>
      </c>
      <c r="AZ379" t="inlineStr">
        <is>
          <t>N/A</t>
        </is>
      </c>
      <c r="BA379" t="inlineStr">
        <is>
          <t>N/A</t>
        </is>
      </c>
      <c r="BB379" t="inlineStr">
        <is>
          <t>N/A</t>
        </is>
      </c>
      <c r="BC379" t="inlineStr">
        <is>
          <t>N/A</t>
        </is>
      </c>
      <c r="BD379" t="inlineStr">
        <is>
          <t>N/A</t>
        </is>
      </c>
      <c r="BE379" t="inlineStr">
        <is>
          <t>N/A</t>
        </is>
      </c>
    </row>
    <row r="380">
      <c r="A380" t="inlineStr">
        <is>
          <t>WI211225159</t>
        </is>
      </c>
      <c r="B380" t="inlineStr">
        <is>
          <t>DATA_VALIDATION</t>
        </is>
      </c>
      <c r="C380" t="inlineStr">
        <is>
          <t>201308007920</t>
        </is>
      </c>
      <c r="D380" t="inlineStr">
        <is>
          <t>Folder</t>
        </is>
      </c>
      <c r="E380" s="2">
        <f>HYPERLINK("capsilon://?command=openfolder&amp;siteaddress=FAM.docvelocity-na8.net&amp;folderid=FX5689EB5B-4C06-C0E1-D0FF-862DCDCE9E8F","FX21125274")</f>
        <v>0.0</v>
      </c>
      <c r="F380" t="inlineStr">
        <is>
          <t/>
        </is>
      </c>
      <c r="G380" t="inlineStr">
        <is>
          <t/>
        </is>
      </c>
      <c r="H380" t="inlineStr">
        <is>
          <t>Mailitem</t>
        </is>
      </c>
      <c r="I380" t="inlineStr">
        <is>
          <t>MI2112232697</t>
        </is>
      </c>
      <c r="J380" t="n">
        <v>1289.0</v>
      </c>
      <c r="K380" t="inlineStr">
        <is>
          <t>COMPLETED</t>
        </is>
      </c>
      <c r="L380" t="inlineStr">
        <is>
          <t>MARK_AS_COMPLETED</t>
        </is>
      </c>
      <c r="M380" t="inlineStr">
        <is>
          <t>Queue</t>
        </is>
      </c>
      <c r="N380" t="n">
        <v>2.0</v>
      </c>
      <c r="O380" s="1" t="n">
        <v>44538.17957175926</v>
      </c>
      <c r="P380" s="1" t="n">
        <v>44538.33777777778</v>
      </c>
      <c r="Q380" t="n">
        <v>121.0</v>
      </c>
      <c r="R380" t="n">
        <v>13548.0</v>
      </c>
      <c r="S380" t="b">
        <v>0</v>
      </c>
      <c r="T380" t="inlineStr">
        <is>
          <t>N/A</t>
        </is>
      </c>
      <c r="U380" t="b">
        <v>1</v>
      </c>
      <c r="V380" t="inlineStr">
        <is>
          <t>Karnal Akhare</t>
        </is>
      </c>
      <c r="W380" s="1" t="n">
        <v>44538.2821412037</v>
      </c>
      <c r="X380" t="n">
        <v>8786.0</v>
      </c>
      <c r="Y380" t="n">
        <v>868.0</v>
      </c>
      <c r="Z380" t="n">
        <v>0.0</v>
      </c>
      <c r="AA380" t="n">
        <v>868.0</v>
      </c>
      <c r="AB380" t="n">
        <v>425.0</v>
      </c>
      <c r="AC380" t="n">
        <v>483.0</v>
      </c>
      <c r="AD380" t="n">
        <v>421.0</v>
      </c>
      <c r="AE380" t="n">
        <v>0.0</v>
      </c>
      <c r="AF380" t="n">
        <v>0.0</v>
      </c>
      <c r="AG380" t="n">
        <v>0.0</v>
      </c>
      <c r="AH380" t="inlineStr">
        <is>
          <t>Saloni Uttekar</t>
        </is>
      </c>
      <c r="AI380" s="1" t="n">
        <v>44538.33777777778</v>
      </c>
      <c r="AJ380" t="n">
        <v>479.0</v>
      </c>
      <c r="AK380" t="n">
        <v>0.0</v>
      </c>
      <c r="AL380" t="n">
        <v>0.0</v>
      </c>
      <c r="AM380" t="n">
        <v>0.0</v>
      </c>
      <c r="AN380" t="n">
        <v>232.0</v>
      </c>
      <c r="AO380" t="n">
        <v>0.0</v>
      </c>
      <c r="AP380" t="n">
        <v>421.0</v>
      </c>
      <c r="AQ380" t="n">
        <v>0.0</v>
      </c>
      <c r="AR380" t="n">
        <v>0.0</v>
      </c>
      <c r="AS380" t="n">
        <v>0.0</v>
      </c>
      <c r="AT380" t="inlineStr">
        <is>
          <t>N/A</t>
        </is>
      </c>
      <c r="AU380" t="inlineStr">
        <is>
          <t>N/A</t>
        </is>
      </c>
      <c r="AV380" t="inlineStr">
        <is>
          <t>N/A</t>
        </is>
      </c>
      <c r="AW380" t="inlineStr">
        <is>
          <t>N/A</t>
        </is>
      </c>
      <c r="AX380" t="inlineStr">
        <is>
          <t>N/A</t>
        </is>
      </c>
      <c r="AY380" t="inlineStr">
        <is>
          <t>N/A</t>
        </is>
      </c>
      <c r="AZ380" t="inlineStr">
        <is>
          <t>N/A</t>
        </is>
      </c>
      <c r="BA380" t="inlineStr">
        <is>
          <t>N/A</t>
        </is>
      </c>
      <c r="BB380" t="inlineStr">
        <is>
          <t>N/A</t>
        </is>
      </c>
      <c r="BC380" t="inlineStr">
        <is>
          <t>N/A</t>
        </is>
      </c>
      <c r="BD380" t="inlineStr">
        <is>
          <t>N/A</t>
        </is>
      </c>
      <c r="BE380" t="inlineStr">
        <is>
          <t>N/A</t>
        </is>
      </c>
    </row>
    <row r="381">
      <c r="A381" t="inlineStr">
        <is>
          <t>WI211225164</t>
        </is>
      </c>
      <c r="B381" t="inlineStr">
        <is>
          <t>DATA_VALIDATION</t>
        </is>
      </c>
      <c r="C381" t="inlineStr">
        <is>
          <t>201330004012</t>
        </is>
      </c>
      <c r="D381" t="inlineStr">
        <is>
          <t>Folder</t>
        </is>
      </c>
      <c r="E381" s="2">
        <f>HYPERLINK("capsilon://?command=openfolder&amp;siteaddress=FAM.docvelocity-na8.net&amp;folderid=FXE817B6B9-B518-0F16-7C15-04244F6C8D1D","FX2112118")</f>
        <v>0.0</v>
      </c>
      <c r="F381" t="inlineStr">
        <is>
          <t/>
        </is>
      </c>
      <c r="G381" t="inlineStr">
        <is>
          <t/>
        </is>
      </c>
      <c r="H381" t="inlineStr">
        <is>
          <t>Mailitem</t>
        </is>
      </c>
      <c r="I381" t="inlineStr">
        <is>
          <t>MI2112235669</t>
        </is>
      </c>
      <c r="J381" t="n">
        <v>545.0</v>
      </c>
      <c r="K381" t="inlineStr">
        <is>
          <t>COMPLETED</t>
        </is>
      </c>
      <c r="L381" t="inlineStr">
        <is>
          <t>MARK_AS_COMPLETED</t>
        </is>
      </c>
      <c r="M381" t="inlineStr">
        <is>
          <t>Queue</t>
        </is>
      </c>
      <c r="N381" t="n">
        <v>2.0</v>
      </c>
      <c r="O381" s="1" t="n">
        <v>44538.19600694445</v>
      </c>
      <c r="P381" s="1" t="n">
        <v>44538.33738425926</v>
      </c>
      <c r="Q381" t="n">
        <v>1613.0</v>
      </c>
      <c r="R381" t="n">
        <v>10602.0</v>
      </c>
      <c r="S381" t="b">
        <v>0</v>
      </c>
      <c r="T381" t="inlineStr">
        <is>
          <t>N/A</t>
        </is>
      </c>
      <c r="U381" t="b">
        <v>1</v>
      </c>
      <c r="V381" t="inlineStr">
        <is>
          <t>Raman Vaidya</t>
        </is>
      </c>
      <c r="W381" s="1" t="n">
        <v>44538.28291666666</v>
      </c>
      <c r="X381" t="n">
        <v>7284.0</v>
      </c>
      <c r="Y381" t="n">
        <v>381.0</v>
      </c>
      <c r="Z381" t="n">
        <v>0.0</v>
      </c>
      <c r="AA381" t="n">
        <v>381.0</v>
      </c>
      <c r="AB381" t="n">
        <v>148.0</v>
      </c>
      <c r="AC381" t="n">
        <v>317.0</v>
      </c>
      <c r="AD381" t="n">
        <v>164.0</v>
      </c>
      <c r="AE381" t="n">
        <v>0.0</v>
      </c>
      <c r="AF381" t="n">
        <v>0.0</v>
      </c>
      <c r="AG381" t="n">
        <v>0.0</v>
      </c>
      <c r="AH381" t="inlineStr">
        <is>
          <t>Poonam Patil</t>
        </is>
      </c>
      <c r="AI381" s="1" t="n">
        <v>44538.33738425926</v>
      </c>
      <c r="AJ381" t="n">
        <v>25.0</v>
      </c>
      <c r="AK381" t="n">
        <v>0.0</v>
      </c>
      <c r="AL381" t="n">
        <v>0.0</v>
      </c>
      <c r="AM381" t="n">
        <v>0.0</v>
      </c>
      <c r="AN381" t="n">
        <v>169.0</v>
      </c>
      <c r="AO381" t="n">
        <v>0.0</v>
      </c>
      <c r="AP381" t="n">
        <v>164.0</v>
      </c>
      <c r="AQ381" t="n">
        <v>0.0</v>
      </c>
      <c r="AR381" t="n">
        <v>0.0</v>
      </c>
      <c r="AS381" t="n">
        <v>0.0</v>
      </c>
      <c r="AT381" t="inlineStr">
        <is>
          <t>N/A</t>
        </is>
      </c>
      <c r="AU381" t="inlineStr">
        <is>
          <t>N/A</t>
        </is>
      </c>
      <c r="AV381" t="inlineStr">
        <is>
          <t>N/A</t>
        </is>
      </c>
      <c r="AW381" t="inlineStr">
        <is>
          <t>N/A</t>
        </is>
      </c>
      <c r="AX381" t="inlineStr">
        <is>
          <t>N/A</t>
        </is>
      </c>
      <c r="AY381" t="inlineStr">
        <is>
          <t>N/A</t>
        </is>
      </c>
      <c r="AZ381" t="inlineStr">
        <is>
          <t>N/A</t>
        </is>
      </c>
      <c r="BA381" t="inlineStr">
        <is>
          <t>N/A</t>
        </is>
      </c>
      <c r="BB381" t="inlineStr">
        <is>
          <t>N/A</t>
        </is>
      </c>
      <c r="BC381" t="inlineStr">
        <is>
          <t>N/A</t>
        </is>
      </c>
      <c r="BD381" t="inlineStr">
        <is>
          <t>N/A</t>
        </is>
      </c>
      <c r="BE381" t="inlineStr">
        <is>
          <t>N/A</t>
        </is>
      </c>
    </row>
    <row r="382">
      <c r="A382" t="inlineStr">
        <is>
          <t>WI211225165</t>
        </is>
      </c>
      <c r="B382" t="inlineStr">
        <is>
          <t>DATA_VALIDATION</t>
        </is>
      </c>
      <c r="C382" t="inlineStr">
        <is>
          <t>201308007750</t>
        </is>
      </c>
      <c r="D382" t="inlineStr">
        <is>
          <t>Folder</t>
        </is>
      </c>
      <c r="E382" s="2">
        <f>HYPERLINK("capsilon://?command=openfolder&amp;siteaddress=FAM.docvelocity-na8.net&amp;folderid=FX8BAE6012-0902-C840-602B-E3649F25E61F","FX21115401")</f>
        <v>0.0</v>
      </c>
      <c r="F382" t="inlineStr">
        <is>
          <t/>
        </is>
      </c>
      <c r="G382" t="inlineStr">
        <is>
          <t/>
        </is>
      </c>
      <c r="H382" t="inlineStr">
        <is>
          <t>Mailitem</t>
        </is>
      </c>
      <c r="I382" t="inlineStr">
        <is>
          <t>MI2112267824</t>
        </is>
      </c>
      <c r="J382" t="n">
        <v>66.0</v>
      </c>
      <c r="K382" t="inlineStr">
        <is>
          <t>COMPLETED</t>
        </is>
      </c>
      <c r="L382" t="inlineStr">
        <is>
          <t>MARK_AS_COMPLETED</t>
        </is>
      </c>
      <c r="M382" t="inlineStr">
        <is>
          <t>Queue</t>
        </is>
      </c>
      <c r="N382" t="n">
        <v>2.0</v>
      </c>
      <c r="O382" s="1" t="n">
        <v>44538.19768518519</v>
      </c>
      <c r="P382" s="1" t="n">
        <v>44538.381944444445</v>
      </c>
      <c r="Q382" t="n">
        <v>14867.0</v>
      </c>
      <c r="R382" t="n">
        <v>1053.0</v>
      </c>
      <c r="S382" t="b">
        <v>0</v>
      </c>
      <c r="T382" t="inlineStr">
        <is>
          <t>N/A</t>
        </is>
      </c>
      <c r="U382" t="b">
        <v>0</v>
      </c>
      <c r="V382" t="inlineStr">
        <is>
          <t>Nisha Verma</t>
        </is>
      </c>
      <c r="W382" s="1" t="n">
        <v>44538.20792824074</v>
      </c>
      <c r="X382" t="n">
        <v>561.0</v>
      </c>
      <c r="Y382" t="n">
        <v>52.0</v>
      </c>
      <c r="Z382" t="n">
        <v>0.0</v>
      </c>
      <c r="AA382" t="n">
        <v>52.0</v>
      </c>
      <c r="AB382" t="n">
        <v>0.0</v>
      </c>
      <c r="AC382" t="n">
        <v>29.0</v>
      </c>
      <c r="AD382" t="n">
        <v>14.0</v>
      </c>
      <c r="AE382" t="n">
        <v>0.0</v>
      </c>
      <c r="AF382" t="n">
        <v>0.0</v>
      </c>
      <c r="AG382" t="n">
        <v>0.0</v>
      </c>
      <c r="AH382" t="inlineStr">
        <is>
          <t>Rohit Mawal</t>
        </is>
      </c>
      <c r="AI382" s="1" t="n">
        <v>44538.381944444445</v>
      </c>
      <c r="AJ382" t="n">
        <v>479.0</v>
      </c>
      <c r="AK382" t="n">
        <v>2.0</v>
      </c>
      <c r="AL382" t="n">
        <v>0.0</v>
      </c>
      <c r="AM382" t="n">
        <v>2.0</v>
      </c>
      <c r="AN382" t="n">
        <v>0.0</v>
      </c>
      <c r="AO382" t="n">
        <v>2.0</v>
      </c>
      <c r="AP382" t="n">
        <v>12.0</v>
      </c>
      <c r="AQ382" t="n">
        <v>0.0</v>
      </c>
      <c r="AR382" t="n">
        <v>0.0</v>
      </c>
      <c r="AS382" t="n">
        <v>0.0</v>
      </c>
      <c r="AT382" t="inlineStr">
        <is>
          <t>N/A</t>
        </is>
      </c>
      <c r="AU382" t="inlineStr">
        <is>
          <t>N/A</t>
        </is>
      </c>
      <c r="AV382" t="inlineStr">
        <is>
          <t>N/A</t>
        </is>
      </c>
      <c r="AW382" t="inlineStr">
        <is>
          <t>N/A</t>
        </is>
      </c>
      <c r="AX382" t="inlineStr">
        <is>
          <t>N/A</t>
        </is>
      </c>
      <c r="AY382" t="inlineStr">
        <is>
          <t>N/A</t>
        </is>
      </c>
      <c r="AZ382" t="inlineStr">
        <is>
          <t>N/A</t>
        </is>
      </c>
      <c r="BA382" t="inlineStr">
        <is>
          <t>N/A</t>
        </is>
      </c>
      <c r="BB382" t="inlineStr">
        <is>
          <t>N/A</t>
        </is>
      </c>
      <c r="BC382" t="inlineStr">
        <is>
          <t>N/A</t>
        </is>
      </c>
      <c r="BD382" t="inlineStr">
        <is>
          <t>N/A</t>
        </is>
      </c>
      <c r="BE382" t="inlineStr">
        <is>
          <t>N/A</t>
        </is>
      </c>
    </row>
    <row r="383">
      <c r="A383" t="inlineStr">
        <is>
          <t>WI211225166</t>
        </is>
      </c>
      <c r="B383" t="inlineStr">
        <is>
          <t>DATA_VALIDATION</t>
        </is>
      </c>
      <c r="C383" t="inlineStr">
        <is>
          <t>201130012920</t>
        </is>
      </c>
      <c r="D383" t="inlineStr">
        <is>
          <t>Folder</t>
        </is>
      </c>
      <c r="E383" s="2">
        <f>HYPERLINK("capsilon://?command=openfolder&amp;siteaddress=FAM.docvelocity-na8.net&amp;folderid=FXDD697112-BAB2-898F-587E-06C1C2F68D53","FX21125085")</f>
        <v>0.0</v>
      </c>
      <c r="F383" t="inlineStr">
        <is>
          <t/>
        </is>
      </c>
      <c r="G383" t="inlineStr">
        <is>
          <t/>
        </is>
      </c>
      <c r="H383" t="inlineStr">
        <is>
          <t>Mailitem</t>
        </is>
      </c>
      <c r="I383" t="inlineStr">
        <is>
          <t>MI2112245727</t>
        </is>
      </c>
      <c r="J383" t="n">
        <v>206.0</v>
      </c>
      <c r="K383" t="inlineStr">
        <is>
          <t>COMPLETED</t>
        </is>
      </c>
      <c r="L383" t="inlineStr">
        <is>
          <t>MARK_AS_COMPLETED</t>
        </is>
      </c>
      <c r="M383" t="inlineStr">
        <is>
          <t>Queue</t>
        </is>
      </c>
      <c r="N383" t="n">
        <v>2.0</v>
      </c>
      <c r="O383" s="1" t="n">
        <v>44538.20009259259</v>
      </c>
      <c r="P383" s="1" t="n">
        <v>44538.26671296296</v>
      </c>
      <c r="Q383" t="n">
        <v>2924.0</v>
      </c>
      <c r="R383" t="n">
        <v>2832.0</v>
      </c>
      <c r="S383" t="b">
        <v>0</v>
      </c>
      <c r="T383" t="inlineStr">
        <is>
          <t>N/A</t>
        </is>
      </c>
      <c r="U383" t="b">
        <v>1</v>
      </c>
      <c r="V383" t="inlineStr">
        <is>
          <t>Archana Bhujbal</t>
        </is>
      </c>
      <c r="W383" s="1" t="n">
        <v>44538.22708333333</v>
      </c>
      <c r="X383" t="n">
        <v>1898.0</v>
      </c>
      <c r="Y383" t="n">
        <v>198.0</v>
      </c>
      <c r="Z383" t="n">
        <v>0.0</v>
      </c>
      <c r="AA383" t="n">
        <v>198.0</v>
      </c>
      <c r="AB383" t="n">
        <v>42.0</v>
      </c>
      <c r="AC383" t="n">
        <v>125.0</v>
      </c>
      <c r="AD383" t="n">
        <v>8.0</v>
      </c>
      <c r="AE383" t="n">
        <v>0.0</v>
      </c>
      <c r="AF383" t="n">
        <v>0.0</v>
      </c>
      <c r="AG383" t="n">
        <v>0.0</v>
      </c>
      <c r="AH383" t="inlineStr">
        <is>
          <t>Poonam Patil</t>
        </is>
      </c>
      <c r="AI383" s="1" t="n">
        <v>44538.26671296296</v>
      </c>
      <c r="AJ383" t="n">
        <v>851.0</v>
      </c>
      <c r="AK383" t="n">
        <v>0.0</v>
      </c>
      <c r="AL383" t="n">
        <v>0.0</v>
      </c>
      <c r="AM383" t="n">
        <v>0.0</v>
      </c>
      <c r="AN383" t="n">
        <v>21.0</v>
      </c>
      <c r="AO383" t="n">
        <v>0.0</v>
      </c>
      <c r="AP383" t="n">
        <v>8.0</v>
      </c>
      <c r="AQ383" t="n">
        <v>0.0</v>
      </c>
      <c r="AR383" t="n">
        <v>0.0</v>
      </c>
      <c r="AS383" t="n">
        <v>0.0</v>
      </c>
      <c r="AT383" t="inlineStr">
        <is>
          <t>N/A</t>
        </is>
      </c>
      <c r="AU383" t="inlineStr">
        <is>
          <t>N/A</t>
        </is>
      </c>
      <c r="AV383" t="inlineStr">
        <is>
          <t>N/A</t>
        </is>
      </c>
      <c r="AW383" t="inlineStr">
        <is>
          <t>N/A</t>
        </is>
      </c>
      <c r="AX383" t="inlineStr">
        <is>
          <t>N/A</t>
        </is>
      </c>
      <c r="AY383" t="inlineStr">
        <is>
          <t>N/A</t>
        </is>
      </c>
      <c r="AZ383" t="inlineStr">
        <is>
          <t>N/A</t>
        </is>
      </c>
      <c r="BA383" t="inlineStr">
        <is>
          <t>N/A</t>
        </is>
      </c>
      <c r="BB383" t="inlineStr">
        <is>
          <t>N/A</t>
        </is>
      </c>
      <c r="BC383" t="inlineStr">
        <is>
          <t>N/A</t>
        </is>
      </c>
      <c r="BD383" t="inlineStr">
        <is>
          <t>N/A</t>
        </is>
      </c>
      <c r="BE383" t="inlineStr">
        <is>
          <t>N/A</t>
        </is>
      </c>
    </row>
    <row r="384">
      <c r="A384" t="inlineStr">
        <is>
          <t>WI211225167</t>
        </is>
      </c>
      <c r="B384" t="inlineStr">
        <is>
          <t>DATA_VALIDATION</t>
        </is>
      </c>
      <c r="C384" t="inlineStr">
        <is>
          <t>201110012252</t>
        </is>
      </c>
      <c r="D384" t="inlineStr">
        <is>
          <t>Folder</t>
        </is>
      </c>
      <c r="E384" s="2">
        <f>HYPERLINK("capsilon://?command=openfolder&amp;siteaddress=FAM.docvelocity-na8.net&amp;folderid=FXC19671E0-167E-CC6D-F5E6-6C713C85E34D","FX21124998")</f>
        <v>0.0</v>
      </c>
      <c r="F384" t="inlineStr">
        <is>
          <t/>
        </is>
      </c>
      <c r="G384" t="inlineStr">
        <is>
          <t/>
        </is>
      </c>
      <c r="H384" t="inlineStr">
        <is>
          <t>Mailitem</t>
        </is>
      </c>
      <c r="I384" t="inlineStr">
        <is>
          <t>MI2112245975</t>
        </is>
      </c>
      <c r="J384" t="n">
        <v>338.0</v>
      </c>
      <c r="K384" t="inlineStr">
        <is>
          <t>COMPLETED</t>
        </is>
      </c>
      <c r="L384" t="inlineStr">
        <is>
          <t>MARK_AS_COMPLETED</t>
        </is>
      </c>
      <c r="M384" t="inlineStr">
        <is>
          <t>Queue</t>
        </is>
      </c>
      <c r="N384" t="n">
        <v>2.0</v>
      </c>
      <c r="O384" s="1" t="n">
        <v>44538.202939814815</v>
      </c>
      <c r="P384" s="1" t="n">
        <v>44538.27606481482</v>
      </c>
      <c r="Q384" t="n">
        <v>1666.0</v>
      </c>
      <c r="R384" t="n">
        <v>4652.0</v>
      </c>
      <c r="S384" t="b">
        <v>0</v>
      </c>
      <c r="T384" t="inlineStr">
        <is>
          <t>N/A</t>
        </is>
      </c>
      <c r="U384" t="b">
        <v>1</v>
      </c>
      <c r="V384" t="inlineStr">
        <is>
          <t>Nisha Verma</t>
        </is>
      </c>
      <c r="W384" s="1" t="n">
        <v>44538.244259259256</v>
      </c>
      <c r="X384" t="n">
        <v>3135.0</v>
      </c>
      <c r="Y384" t="n">
        <v>216.0</v>
      </c>
      <c r="Z384" t="n">
        <v>0.0</v>
      </c>
      <c r="AA384" t="n">
        <v>216.0</v>
      </c>
      <c r="AB384" t="n">
        <v>0.0</v>
      </c>
      <c r="AC384" t="n">
        <v>118.0</v>
      </c>
      <c r="AD384" t="n">
        <v>122.0</v>
      </c>
      <c r="AE384" t="n">
        <v>0.0</v>
      </c>
      <c r="AF384" t="n">
        <v>0.0</v>
      </c>
      <c r="AG384" t="n">
        <v>0.0</v>
      </c>
      <c r="AH384" t="inlineStr">
        <is>
          <t>Saloni Uttekar</t>
        </is>
      </c>
      <c r="AI384" s="1" t="n">
        <v>44538.27606481482</v>
      </c>
      <c r="AJ384" t="n">
        <v>1485.0</v>
      </c>
      <c r="AK384" t="n">
        <v>2.0</v>
      </c>
      <c r="AL384" t="n">
        <v>0.0</v>
      </c>
      <c r="AM384" t="n">
        <v>2.0</v>
      </c>
      <c r="AN384" t="n">
        <v>0.0</v>
      </c>
      <c r="AO384" t="n">
        <v>2.0</v>
      </c>
      <c r="AP384" t="n">
        <v>120.0</v>
      </c>
      <c r="AQ384" t="n">
        <v>0.0</v>
      </c>
      <c r="AR384" t="n">
        <v>0.0</v>
      </c>
      <c r="AS384" t="n">
        <v>0.0</v>
      </c>
      <c r="AT384" t="inlineStr">
        <is>
          <t>N/A</t>
        </is>
      </c>
      <c r="AU384" t="inlineStr">
        <is>
          <t>N/A</t>
        </is>
      </c>
      <c r="AV384" t="inlineStr">
        <is>
          <t>N/A</t>
        </is>
      </c>
      <c r="AW384" t="inlineStr">
        <is>
          <t>N/A</t>
        </is>
      </c>
      <c r="AX384" t="inlineStr">
        <is>
          <t>N/A</t>
        </is>
      </c>
      <c r="AY384" t="inlineStr">
        <is>
          <t>N/A</t>
        </is>
      </c>
      <c r="AZ384" t="inlineStr">
        <is>
          <t>N/A</t>
        </is>
      </c>
      <c r="BA384" t="inlineStr">
        <is>
          <t>N/A</t>
        </is>
      </c>
      <c r="BB384" t="inlineStr">
        <is>
          <t>N/A</t>
        </is>
      </c>
      <c r="BC384" t="inlineStr">
        <is>
          <t>N/A</t>
        </is>
      </c>
      <c r="BD384" t="inlineStr">
        <is>
          <t>N/A</t>
        </is>
      </c>
      <c r="BE384" t="inlineStr">
        <is>
          <t>N/A</t>
        </is>
      </c>
    </row>
    <row r="385">
      <c r="A385" t="inlineStr">
        <is>
          <t>WI211225168</t>
        </is>
      </c>
      <c r="B385" t="inlineStr">
        <is>
          <t>DATA_VALIDATION</t>
        </is>
      </c>
      <c r="C385" t="inlineStr">
        <is>
          <t>201300019937</t>
        </is>
      </c>
      <c r="D385" t="inlineStr">
        <is>
          <t>Folder</t>
        </is>
      </c>
      <c r="E385" s="2">
        <f>HYPERLINK("capsilon://?command=openfolder&amp;siteaddress=FAM.docvelocity-na8.net&amp;folderid=FX5435C0A4-74EB-46A6-0322-821892053039","FX211114067")</f>
        <v>0.0</v>
      </c>
      <c r="F385" t="inlineStr">
        <is>
          <t/>
        </is>
      </c>
      <c r="G385" t="inlineStr">
        <is>
          <t/>
        </is>
      </c>
      <c r="H385" t="inlineStr">
        <is>
          <t>Mailitem</t>
        </is>
      </c>
      <c r="I385" t="inlineStr">
        <is>
          <t>MI2112249174</t>
        </is>
      </c>
      <c r="J385" t="n">
        <v>64.0</v>
      </c>
      <c r="K385" t="inlineStr">
        <is>
          <t>COMPLETED</t>
        </is>
      </c>
      <c r="L385" t="inlineStr">
        <is>
          <t>MARK_AS_COMPLETED</t>
        </is>
      </c>
      <c r="M385" t="inlineStr">
        <is>
          <t>Queue</t>
        </is>
      </c>
      <c r="N385" t="n">
        <v>2.0</v>
      </c>
      <c r="O385" s="1" t="n">
        <v>44538.20523148148</v>
      </c>
      <c r="P385" s="1" t="n">
        <v>44538.262511574074</v>
      </c>
      <c r="Q385" t="n">
        <v>3879.0</v>
      </c>
      <c r="R385" t="n">
        <v>1070.0</v>
      </c>
      <c r="S385" t="b">
        <v>0</v>
      </c>
      <c r="T385" t="inlineStr">
        <is>
          <t>N/A</t>
        </is>
      </c>
      <c r="U385" t="b">
        <v>1</v>
      </c>
      <c r="V385" t="inlineStr">
        <is>
          <t>Sadaf Khan</t>
        </is>
      </c>
      <c r="W385" s="1" t="n">
        <v>44538.220405092594</v>
      </c>
      <c r="X385" t="n">
        <v>858.0</v>
      </c>
      <c r="Y385" t="n">
        <v>1.0</v>
      </c>
      <c r="Z385" t="n">
        <v>0.0</v>
      </c>
      <c r="AA385" t="n">
        <v>1.0</v>
      </c>
      <c r="AB385" t="n">
        <v>54.0</v>
      </c>
      <c r="AC385" t="n">
        <v>15.0</v>
      </c>
      <c r="AD385" t="n">
        <v>63.0</v>
      </c>
      <c r="AE385" t="n">
        <v>0.0</v>
      </c>
      <c r="AF385" t="n">
        <v>0.0</v>
      </c>
      <c r="AG385" t="n">
        <v>0.0</v>
      </c>
      <c r="AH385" t="inlineStr">
        <is>
          <t>Ashish Sutar</t>
        </is>
      </c>
      <c r="AI385" s="1" t="n">
        <v>44538.262511574074</v>
      </c>
      <c r="AJ385" t="n">
        <v>184.0</v>
      </c>
      <c r="AK385" t="n">
        <v>0.0</v>
      </c>
      <c r="AL385" t="n">
        <v>0.0</v>
      </c>
      <c r="AM385" t="n">
        <v>0.0</v>
      </c>
      <c r="AN385" t="n">
        <v>54.0</v>
      </c>
      <c r="AO385" t="n">
        <v>0.0</v>
      </c>
      <c r="AP385" t="n">
        <v>63.0</v>
      </c>
      <c r="AQ385" t="n">
        <v>0.0</v>
      </c>
      <c r="AR385" t="n">
        <v>0.0</v>
      </c>
      <c r="AS385" t="n">
        <v>0.0</v>
      </c>
      <c r="AT385" t="inlineStr">
        <is>
          <t>N/A</t>
        </is>
      </c>
      <c r="AU385" t="inlineStr">
        <is>
          <t>N/A</t>
        </is>
      </c>
      <c r="AV385" t="inlineStr">
        <is>
          <t>N/A</t>
        </is>
      </c>
      <c r="AW385" t="inlineStr">
        <is>
          <t>N/A</t>
        </is>
      </c>
      <c r="AX385" t="inlineStr">
        <is>
          <t>N/A</t>
        </is>
      </c>
      <c r="AY385" t="inlineStr">
        <is>
          <t>N/A</t>
        </is>
      </c>
      <c r="AZ385" t="inlineStr">
        <is>
          <t>N/A</t>
        </is>
      </c>
      <c r="BA385" t="inlineStr">
        <is>
          <t>N/A</t>
        </is>
      </c>
      <c r="BB385" t="inlineStr">
        <is>
          <t>N/A</t>
        </is>
      </c>
      <c r="BC385" t="inlineStr">
        <is>
          <t>N/A</t>
        </is>
      </c>
      <c r="BD385" t="inlineStr">
        <is>
          <t>N/A</t>
        </is>
      </c>
      <c r="BE385" t="inlineStr">
        <is>
          <t>N/A</t>
        </is>
      </c>
    </row>
    <row r="386">
      <c r="A386" t="inlineStr">
        <is>
          <t>WI211225170</t>
        </is>
      </c>
      <c r="B386" t="inlineStr">
        <is>
          <t>DATA_VALIDATION</t>
        </is>
      </c>
      <c r="C386" t="inlineStr">
        <is>
          <t>201348000208</t>
        </is>
      </c>
      <c r="D386" t="inlineStr">
        <is>
          <t>Folder</t>
        </is>
      </c>
      <c r="E386" s="2">
        <f>HYPERLINK("capsilon://?command=openfolder&amp;siteaddress=FAM.docvelocity-na8.net&amp;folderid=FXE0DFCA09-911F-9049-5553-345D378EB1BB","FX21124355")</f>
        <v>0.0</v>
      </c>
      <c r="F386" t="inlineStr">
        <is>
          <t/>
        </is>
      </c>
      <c r="G386" t="inlineStr">
        <is>
          <t/>
        </is>
      </c>
      <c r="H386" t="inlineStr">
        <is>
          <t>Mailitem</t>
        </is>
      </c>
      <c r="I386" t="inlineStr">
        <is>
          <t>MI2112249244</t>
        </is>
      </c>
      <c r="J386" t="n">
        <v>159.0</v>
      </c>
      <c r="K386" t="inlineStr">
        <is>
          <t>COMPLETED</t>
        </is>
      </c>
      <c r="L386" t="inlineStr">
        <is>
          <t>MARK_AS_COMPLETED</t>
        </is>
      </c>
      <c r="M386" t="inlineStr">
        <is>
          <t>Queue</t>
        </is>
      </c>
      <c r="N386" t="n">
        <v>2.0</v>
      </c>
      <c r="O386" s="1" t="n">
        <v>44538.20642361111</v>
      </c>
      <c r="P386" s="1" t="n">
        <v>44538.28091435185</v>
      </c>
      <c r="Q386" t="n">
        <v>1820.0</v>
      </c>
      <c r="R386" t="n">
        <v>4616.0</v>
      </c>
      <c r="S386" t="b">
        <v>0</v>
      </c>
      <c r="T386" t="inlineStr">
        <is>
          <t>N/A</t>
        </is>
      </c>
      <c r="U386" t="b">
        <v>1</v>
      </c>
      <c r="V386" t="inlineStr">
        <is>
          <t>Sadaf Khan</t>
        </is>
      </c>
      <c r="W386" s="1" t="n">
        <v>44538.254849537036</v>
      </c>
      <c r="X386" t="n">
        <v>2975.0</v>
      </c>
      <c r="Y386" t="n">
        <v>178.0</v>
      </c>
      <c r="Z386" t="n">
        <v>0.0</v>
      </c>
      <c r="AA386" t="n">
        <v>178.0</v>
      </c>
      <c r="AB386" t="n">
        <v>0.0</v>
      </c>
      <c r="AC386" t="n">
        <v>112.0</v>
      </c>
      <c r="AD386" t="n">
        <v>-19.0</v>
      </c>
      <c r="AE386" t="n">
        <v>0.0</v>
      </c>
      <c r="AF386" t="n">
        <v>0.0</v>
      </c>
      <c r="AG386" t="n">
        <v>0.0</v>
      </c>
      <c r="AH386" t="inlineStr">
        <is>
          <t>Ashish Sutar</t>
        </is>
      </c>
      <c r="AI386" s="1" t="n">
        <v>44538.28091435185</v>
      </c>
      <c r="AJ386" t="n">
        <v>1589.0</v>
      </c>
      <c r="AK386" t="n">
        <v>3.0</v>
      </c>
      <c r="AL386" t="n">
        <v>0.0</v>
      </c>
      <c r="AM386" t="n">
        <v>3.0</v>
      </c>
      <c r="AN386" t="n">
        <v>0.0</v>
      </c>
      <c r="AO386" t="n">
        <v>1.0</v>
      </c>
      <c r="AP386" t="n">
        <v>-22.0</v>
      </c>
      <c r="AQ386" t="n">
        <v>0.0</v>
      </c>
      <c r="AR386" t="n">
        <v>0.0</v>
      </c>
      <c r="AS386" t="n">
        <v>0.0</v>
      </c>
      <c r="AT386" t="inlineStr">
        <is>
          <t>N/A</t>
        </is>
      </c>
      <c r="AU386" t="inlineStr">
        <is>
          <t>N/A</t>
        </is>
      </c>
      <c r="AV386" t="inlineStr">
        <is>
          <t>N/A</t>
        </is>
      </c>
      <c r="AW386" t="inlineStr">
        <is>
          <t>N/A</t>
        </is>
      </c>
      <c r="AX386" t="inlineStr">
        <is>
          <t>N/A</t>
        </is>
      </c>
      <c r="AY386" t="inlineStr">
        <is>
          <t>N/A</t>
        </is>
      </c>
      <c r="AZ386" t="inlineStr">
        <is>
          <t>N/A</t>
        </is>
      </c>
      <c r="BA386" t="inlineStr">
        <is>
          <t>N/A</t>
        </is>
      </c>
      <c r="BB386" t="inlineStr">
        <is>
          <t>N/A</t>
        </is>
      </c>
      <c r="BC386" t="inlineStr">
        <is>
          <t>N/A</t>
        </is>
      </c>
      <c r="BD386" t="inlineStr">
        <is>
          <t>N/A</t>
        </is>
      </c>
      <c r="BE386" t="inlineStr">
        <is>
          <t>N/A</t>
        </is>
      </c>
    </row>
    <row r="387">
      <c r="A387" t="inlineStr">
        <is>
          <t>WI211225172</t>
        </is>
      </c>
      <c r="B387" t="inlineStr">
        <is>
          <t>DATA_VALIDATION</t>
        </is>
      </c>
      <c r="C387" t="inlineStr">
        <is>
          <t>201300019937</t>
        </is>
      </c>
      <c r="D387" t="inlineStr">
        <is>
          <t>Folder</t>
        </is>
      </c>
      <c r="E387" s="2">
        <f>HYPERLINK("capsilon://?command=openfolder&amp;siteaddress=FAM.docvelocity-na8.net&amp;folderid=FX5435C0A4-74EB-46A6-0322-821892053039","FX211114067")</f>
        <v>0.0</v>
      </c>
      <c r="F387" t="inlineStr">
        <is>
          <t/>
        </is>
      </c>
      <c r="G387" t="inlineStr">
        <is>
          <t/>
        </is>
      </c>
      <c r="H387" t="inlineStr">
        <is>
          <t>Mailitem</t>
        </is>
      </c>
      <c r="I387" t="inlineStr">
        <is>
          <t>MI2112249392</t>
        </is>
      </c>
      <c r="J387" t="n">
        <v>64.0</v>
      </c>
      <c r="K387" t="inlineStr">
        <is>
          <t>COMPLETED</t>
        </is>
      </c>
      <c r="L387" t="inlineStr">
        <is>
          <t>MARK_AS_COMPLETED</t>
        </is>
      </c>
      <c r="M387" t="inlineStr">
        <is>
          <t>Queue</t>
        </is>
      </c>
      <c r="N387" t="n">
        <v>2.0</v>
      </c>
      <c r="O387" s="1" t="n">
        <v>44538.20798611111</v>
      </c>
      <c r="P387" s="1" t="n">
        <v>44538.26763888889</v>
      </c>
      <c r="Q387" t="n">
        <v>4298.0</v>
      </c>
      <c r="R387" t="n">
        <v>856.0</v>
      </c>
      <c r="S387" t="b">
        <v>0</v>
      </c>
      <c r="T387" t="inlineStr">
        <is>
          <t>N/A</t>
        </is>
      </c>
      <c r="U387" t="b">
        <v>1</v>
      </c>
      <c r="V387" t="inlineStr">
        <is>
          <t>Aditya Tade</t>
        </is>
      </c>
      <c r="W387" s="1" t="n">
        <v>44538.22105324074</v>
      </c>
      <c r="X387" t="n">
        <v>777.0</v>
      </c>
      <c r="Y387" t="n">
        <v>0.0</v>
      </c>
      <c r="Z387" t="n">
        <v>0.0</v>
      </c>
      <c r="AA387" t="n">
        <v>0.0</v>
      </c>
      <c r="AB387" t="n">
        <v>54.0</v>
      </c>
      <c r="AC387" t="n">
        <v>0.0</v>
      </c>
      <c r="AD387" t="n">
        <v>64.0</v>
      </c>
      <c r="AE387" t="n">
        <v>0.0</v>
      </c>
      <c r="AF387" t="n">
        <v>0.0</v>
      </c>
      <c r="AG387" t="n">
        <v>0.0</v>
      </c>
      <c r="AH387" t="inlineStr">
        <is>
          <t>Poonam Patil</t>
        </is>
      </c>
      <c r="AI387" s="1" t="n">
        <v>44538.26763888889</v>
      </c>
      <c r="AJ387" t="n">
        <v>79.0</v>
      </c>
      <c r="AK387" t="n">
        <v>0.0</v>
      </c>
      <c r="AL387" t="n">
        <v>0.0</v>
      </c>
      <c r="AM387" t="n">
        <v>0.0</v>
      </c>
      <c r="AN387" t="n">
        <v>54.0</v>
      </c>
      <c r="AO387" t="n">
        <v>0.0</v>
      </c>
      <c r="AP387" t="n">
        <v>64.0</v>
      </c>
      <c r="AQ387" t="n">
        <v>0.0</v>
      </c>
      <c r="AR387" t="n">
        <v>0.0</v>
      </c>
      <c r="AS387" t="n">
        <v>0.0</v>
      </c>
      <c r="AT387" t="inlineStr">
        <is>
          <t>N/A</t>
        </is>
      </c>
      <c r="AU387" t="inlineStr">
        <is>
          <t>N/A</t>
        </is>
      </c>
      <c r="AV387" t="inlineStr">
        <is>
          <t>N/A</t>
        </is>
      </c>
      <c r="AW387" t="inlineStr">
        <is>
          <t>N/A</t>
        </is>
      </c>
      <c r="AX387" t="inlineStr">
        <is>
          <t>N/A</t>
        </is>
      </c>
      <c r="AY387" t="inlineStr">
        <is>
          <t>N/A</t>
        </is>
      </c>
      <c r="AZ387" t="inlineStr">
        <is>
          <t>N/A</t>
        </is>
      </c>
      <c r="BA387" t="inlineStr">
        <is>
          <t>N/A</t>
        </is>
      </c>
      <c r="BB387" t="inlineStr">
        <is>
          <t>N/A</t>
        </is>
      </c>
      <c r="BC387" t="inlineStr">
        <is>
          <t>N/A</t>
        </is>
      </c>
      <c r="BD387" t="inlineStr">
        <is>
          <t>N/A</t>
        </is>
      </c>
      <c r="BE387" t="inlineStr">
        <is>
          <t>N/A</t>
        </is>
      </c>
    </row>
    <row r="388">
      <c r="A388" t="inlineStr">
        <is>
          <t>WI211225173</t>
        </is>
      </c>
      <c r="B388" t="inlineStr">
        <is>
          <t>DATA_VALIDATION</t>
        </is>
      </c>
      <c r="C388" t="inlineStr">
        <is>
          <t>201300020145</t>
        </is>
      </c>
      <c r="D388" t="inlineStr">
        <is>
          <t>Folder</t>
        </is>
      </c>
      <c r="E388" s="2">
        <f>HYPERLINK("capsilon://?command=openfolder&amp;siteaddress=FAM.docvelocity-na8.net&amp;folderid=FX71CEF0F9-9960-D25F-9DC3-58244E344311","FX21125324")</f>
        <v>0.0</v>
      </c>
      <c r="F388" t="inlineStr">
        <is>
          <t/>
        </is>
      </c>
      <c r="G388" t="inlineStr">
        <is>
          <t/>
        </is>
      </c>
      <c r="H388" t="inlineStr">
        <is>
          <t>Mailitem</t>
        </is>
      </c>
      <c r="I388" t="inlineStr">
        <is>
          <t>MI2112250169</t>
        </is>
      </c>
      <c r="J388" t="n">
        <v>236.0</v>
      </c>
      <c r="K388" t="inlineStr">
        <is>
          <t>COMPLETED</t>
        </is>
      </c>
      <c r="L388" t="inlineStr">
        <is>
          <t>MARK_AS_COMPLETED</t>
        </is>
      </c>
      <c r="M388" t="inlineStr">
        <is>
          <t>Queue</t>
        </is>
      </c>
      <c r="N388" t="n">
        <v>2.0</v>
      </c>
      <c r="O388" s="1" t="n">
        <v>44538.21355324074</v>
      </c>
      <c r="P388" s="1" t="n">
        <v>44538.27488425926</v>
      </c>
      <c r="Q388" t="n">
        <v>3429.0</v>
      </c>
      <c r="R388" t="n">
        <v>1870.0</v>
      </c>
      <c r="S388" t="b">
        <v>0</v>
      </c>
      <c r="T388" t="inlineStr">
        <is>
          <t>N/A</t>
        </is>
      </c>
      <c r="U388" t="b">
        <v>1</v>
      </c>
      <c r="V388" t="inlineStr">
        <is>
          <t>Aditya Tade</t>
        </is>
      </c>
      <c r="W388" s="1" t="n">
        <v>44538.23446759259</v>
      </c>
      <c r="X388" t="n">
        <v>1158.0</v>
      </c>
      <c r="Y388" t="n">
        <v>118.0</v>
      </c>
      <c r="Z388" t="n">
        <v>0.0</v>
      </c>
      <c r="AA388" t="n">
        <v>118.0</v>
      </c>
      <c r="AB388" t="n">
        <v>75.0</v>
      </c>
      <c r="AC388" t="n">
        <v>58.0</v>
      </c>
      <c r="AD388" t="n">
        <v>118.0</v>
      </c>
      <c r="AE388" t="n">
        <v>0.0</v>
      </c>
      <c r="AF388" t="n">
        <v>0.0</v>
      </c>
      <c r="AG388" t="n">
        <v>0.0</v>
      </c>
      <c r="AH388" t="inlineStr">
        <is>
          <t>Poonam Patil</t>
        </is>
      </c>
      <c r="AI388" s="1" t="n">
        <v>44538.27488425926</v>
      </c>
      <c r="AJ388" t="n">
        <v>626.0</v>
      </c>
      <c r="AK388" t="n">
        <v>2.0</v>
      </c>
      <c r="AL388" t="n">
        <v>0.0</v>
      </c>
      <c r="AM388" t="n">
        <v>2.0</v>
      </c>
      <c r="AN388" t="n">
        <v>75.0</v>
      </c>
      <c r="AO388" t="n">
        <v>1.0</v>
      </c>
      <c r="AP388" t="n">
        <v>116.0</v>
      </c>
      <c r="AQ388" t="n">
        <v>0.0</v>
      </c>
      <c r="AR388" t="n">
        <v>0.0</v>
      </c>
      <c r="AS388" t="n">
        <v>0.0</v>
      </c>
      <c r="AT388" t="inlineStr">
        <is>
          <t>N/A</t>
        </is>
      </c>
      <c r="AU388" t="inlineStr">
        <is>
          <t>N/A</t>
        </is>
      </c>
      <c r="AV388" t="inlineStr">
        <is>
          <t>N/A</t>
        </is>
      </c>
      <c r="AW388" t="inlineStr">
        <is>
          <t>N/A</t>
        </is>
      </c>
      <c r="AX388" t="inlineStr">
        <is>
          <t>N/A</t>
        </is>
      </c>
      <c r="AY388" t="inlineStr">
        <is>
          <t>N/A</t>
        </is>
      </c>
      <c r="AZ388" t="inlineStr">
        <is>
          <t>N/A</t>
        </is>
      </c>
      <c r="BA388" t="inlineStr">
        <is>
          <t>N/A</t>
        </is>
      </c>
      <c r="BB388" t="inlineStr">
        <is>
          <t>N/A</t>
        </is>
      </c>
      <c r="BC388" t="inlineStr">
        <is>
          <t>N/A</t>
        </is>
      </c>
      <c r="BD388" t="inlineStr">
        <is>
          <t>N/A</t>
        </is>
      </c>
      <c r="BE388" t="inlineStr">
        <is>
          <t>N/A</t>
        </is>
      </c>
    </row>
    <row r="389">
      <c r="A389" t="inlineStr">
        <is>
          <t>WI211225178</t>
        </is>
      </c>
      <c r="B389" t="inlineStr">
        <is>
          <t>DATA_VALIDATION</t>
        </is>
      </c>
      <c r="C389" t="inlineStr">
        <is>
          <t>201300019783</t>
        </is>
      </c>
      <c r="D389" t="inlineStr">
        <is>
          <t>Folder</t>
        </is>
      </c>
      <c r="E389" s="2">
        <f>HYPERLINK("capsilon://?command=openfolder&amp;siteaddress=FAM.docvelocity-na8.net&amp;folderid=FX3630658F-A576-EC84-1304-F1D69D2AAD87","FX21119396")</f>
        <v>0.0</v>
      </c>
      <c r="F389" t="inlineStr">
        <is>
          <t/>
        </is>
      </c>
      <c r="G389" t="inlineStr">
        <is>
          <t/>
        </is>
      </c>
      <c r="H389" t="inlineStr">
        <is>
          <t>Mailitem</t>
        </is>
      </c>
      <c r="I389" t="inlineStr">
        <is>
          <t>MI2112253272</t>
        </is>
      </c>
      <c r="J389" t="n">
        <v>257.0</v>
      </c>
      <c r="K389" t="inlineStr">
        <is>
          <t>COMPLETED</t>
        </is>
      </c>
      <c r="L389" t="inlineStr">
        <is>
          <t>MARK_AS_COMPLETED</t>
        </is>
      </c>
      <c r="M389" t="inlineStr">
        <is>
          <t>Queue</t>
        </is>
      </c>
      <c r="N389" t="n">
        <v>2.0</v>
      </c>
      <c r="O389" s="1" t="n">
        <v>44538.21695601852</v>
      </c>
      <c r="P389" s="1" t="n">
        <v>44538.28561342593</v>
      </c>
      <c r="Q389" t="n">
        <v>3363.0</v>
      </c>
      <c r="R389" t="n">
        <v>2569.0</v>
      </c>
      <c r="S389" t="b">
        <v>0</v>
      </c>
      <c r="T389" t="inlineStr">
        <is>
          <t>N/A</t>
        </is>
      </c>
      <c r="U389" t="b">
        <v>1</v>
      </c>
      <c r="V389" t="inlineStr">
        <is>
          <t>Ujwala Ajabe</t>
        </is>
      </c>
      <c r="W389" s="1" t="n">
        <v>44538.244571759256</v>
      </c>
      <c r="X389" t="n">
        <v>1642.0</v>
      </c>
      <c r="Y389" t="n">
        <v>223.0</v>
      </c>
      <c r="Z389" t="n">
        <v>0.0</v>
      </c>
      <c r="AA389" t="n">
        <v>223.0</v>
      </c>
      <c r="AB389" t="n">
        <v>0.0</v>
      </c>
      <c r="AC389" t="n">
        <v>96.0</v>
      </c>
      <c r="AD389" t="n">
        <v>34.0</v>
      </c>
      <c r="AE389" t="n">
        <v>0.0</v>
      </c>
      <c r="AF389" t="n">
        <v>0.0</v>
      </c>
      <c r="AG389" t="n">
        <v>0.0</v>
      </c>
      <c r="AH389" t="inlineStr">
        <is>
          <t>Poonam Patil</t>
        </is>
      </c>
      <c r="AI389" s="1" t="n">
        <v>44538.28561342593</v>
      </c>
      <c r="AJ389" t="n">
        <v>927.0</v>
      </c>
      <c r="AK389" t="n">
        <v>3.0</v>
      </c>
      <c r="AL389" t="n">
        <v>0.0</v>
      </c>
      <c r="AM389" t="n">
        <v>3.0</v>
      </c>
      <c r="AN389" t="n">
        <v>0.0</v>
      </c>
      <c r="AO389" t="n">
        <v>2.0</v>
      </c>
      <c r="AP389" t="n">
        <v>31.0</v>
      </c>
      <c r="AQ389" t="n">
        <v>0.0</v>
      </c>
      <c r="AR389" t="n">
        <v>0.0</v>
      </c>
      <c r="AS389" t="n">
        <v>0.0</v>
      </c>
      <c r="AT389" t="inlineStr">
        <is>
          <t>N/A</t>
        </is>
      </c>
      <c r="AU389" t="inlineStr">
        <is>
          <t>N/A</t>
        </is>
      </c>
      <c r="AV389" t="inlineStr">
        <is>
          <t>N/A</t>
        </is>
      </c>
      <c r="AW389" t="inlineStr">
        <is>
          <t>N/A</t>
        </is>
      </c>
      <c r="AX389" t="inlineStr">
        <is>
          <t>N/A</t>
        </is>
      </c>
      <c r="AY389" t="inlineStr">
        <is>
          <t>N/A</t>
        </is>
      </c>
      <c r="AZ389" t="inlineStr">
        <is>
          <t>N/A</t>
        </is>
      </c>
      <c r="BA389" t="inlineStr">
        <is>
          <t>N/A</t>
        </is>
      </c>
      <c r="BB389" t="inlineStr">
        <is>
          <t>N/A</t>
        </is>
      </c>
      <c r="BC389" t="inlineStr">
        <is>
          <t>N/A</t>
        </is>
      </c>
      <c r="BD389" t="inlineStr">
        <is>
          <t>N/A</t>
        </is>
      </c>
      <c r="BE389" t="inlineStr">
        <is>
          <t>N/A</t>
        </is>
      </c>
    </row>
    <row r="390">
      <c r="A390" t="inlineStr">
        <is>
          <t>WI211225181</t>
        </is>
      </c>
      <c r="B390" t="inlineStr">
        <is>
          <t>DATA_VALIDATION</t>
        </is>
      </c>
      <c r="C390" t="inlineStr">
        <is>
          <t>201330004124</t>
        </is>
      </c>
      <c r="D390" t="inlineStr">
        <is>
          <t>Folder</t>
        </is>
      </c>
      <c r="E390" s="2">
        <f>HYPERLINK("capsilon://?command=openfolder&amp;siteaddress=FAM.docvelocity-na8.net&amp;folderid=FXDEFC8740-8D70-A825-D40F-7C0264C0F5EF","FX21125546")</f>
        <v>0.0</v>
      </c>
      <c r="F390" t="inlineStr">
        <is>
          <t/>
        </is>
      </c>
      <c r="G390" t="inlineStr">
        <is>
          <t/>
        </is>
      </c>
      <c r="H390" t="inlineStr">
        <is>
          <t>Mailitem</t>
        </is>
      </c>
      <c r="I390" t="inlineStr">
        <is>
          <t>MI2112255765</t>
        </is>
      </c>
      <c r="J390" t="n">
        <v>297.0</v>
      </c>
      <c r="K390" t="inlineStr">
        <is>
          <t>COMPLETED</t>
        </is>
      </c>
      <c r="L390" t="inlineStr">
        <is>
          <t>MARK_AS_COMPLETED</t>
        </is>
      </c>
      <c r="M390" t="inlineStr">
        <is>
          <t>Queue</t>
        </is>
      </c>
      <c r="N390" t="n">
        <v>2.0</v>
      </c>
      <c r="O390" s="1" t="n">
        <v>44538.22965277778</v>
      </c>
      <c r="P390" s="1" t="n">
        <v>44538.33530092592</v>
      </c>
      <c r="Q390" t="n">
        <v>2910.0</v>
      </c>
      <c r="R390" t="n">
        <v>6218.0</v>
      </c>
      <c r="S390" t="b">
        <v>0</v>
      </c>
      <c r="T390" t="inlineStr">
        <is>
          <t>N/A</t>
        </is>
      </c>
      <c r="U390" t="b">
        <v>1</v>
      </c>
      <c r="V390" t="inlineStr">
        <is>
          <t>Nisha Verma</t>
        </is>
      </c>
      <c r="W390" s="1" t="n">
        <v>44538.286828703705</v>
      </c>
      <c r="X390" t="n">
        <v>3674.0</v>
      </c>
      <c r="Y390" t="n">
        <v>342.0</v>
      </c>
      <c r="Z390" t="n">
        <v>0.0</v>
      </c>
      <c r="AA390" t="n">
        <v>342.0</v>
      </c>
      <c r="AB390" t="n">
        <v>0.0</v>
      </c>
      <c r="AC390" t="n">
        <v>220.0</v>
      </c>
      <c r="AD390" t="n">
        <v>-45.0</v>
      </c>
      <c r="AE390" t="n">
        <v>0.0</v>
      </c>
      <c r="AF390" t="n">
        <v>0.0</v>
      </c>
      <c r="AG390" t="n">
        <v>0.0</v>
      </c>
      <c r="AH390" t="inlineStr">
        <is>
          <t>Ashish Sutar</t>
        </is>
      </c>
      <c r="AI390" s="1" t="n">
        <v>44538.33530092592</v>
      </c>
      <c r="AJ390" t="n">
        <v>2493.0</v>
      </c>
      <c r="AK390" t="n">
        <v>8.0</v>
      </c>
      <c r="AL390" t="n">
        <v>0.0</v>
      </c>
      <c r="AM390" t="n">
        <v>8.0</v>
      </c>
      <c r="AN390" t="n">
        <v>0.0</v>
      </c>
      <c r="AO390" t="n">
        <v>8.0</v>
      </c>
      <c r="AP390" t="n">
        <v>-53.0</v>
      </c>
      <c r="AQ390" t="n">
        <v>0.0</v>
      </c>
      <c r="AR390" t="n">
        <v>0.0</v>
      </c>
      <c r="AS390" t="n">
        <v>0.0</v>
      </c>
      <c r="AT390" t="inlineStr">
        <is>
          <t>N/A</t>
        </is>
      </c>
      <c r="AU390" t="inlineStr">
        <is>
          <t>N/A</t>
        </is>
      </c>
      <c r="AV390" t="inlineStr">
        <is>
          <t>N/A</t>
        </is>
      </c>
      <c r="AW390" t="inlineStr">
        <is>
          <t>N/A</t>
        </is>
      </c>
      <c r="AX390" t="inlineStr">
        <is>
          <t>N/A</t>
        </is>
      </c>
      <c r="AY390" t="inlineStr">
        <is>
          <t>N/A</t>
        </is>
      </c>
      <c r="AZ390" t="inlineStr">
        <is>
          <t>N/A</t>
        </is>
      </c>
      <c r="BA390" t="inlineStr">
        <is>
          <t>N/A</t>
        </is>
      </c>
      <c r="BB390" t="inlineStr">
        <is>
          <t>N/A</t>
        </is>
      </c>
      <c r="BC390" t="inlineStr">
        <is>
          <t>N/A</t>
        </is>
      </c>
      <c r="BD390" t="inlineStr">
        <is>
          <t>N/A</t>
        </is>
      </c>
      <c r="BE390" t="inlineStr">
        <is>
          <t>N/A</t>
        </is>
      </c>
    </row>
    <row r="391">
      <c r="A391" t="inlineStr">
        <is>
          <t>WI211225185</t>
        </is>
      </c>
      <c r="B391" t="inlineStr">
        <is>
          <t>DATA_VALIDATION</t>
        </is>
      </c>
      <c r="C391" t="inlineStr">
        <is>
          <t>201308007896</t>
        </is>
      </c>
      <c r="D391" t="inlineStr">
        <is>
          <t>Folder</t>
        </is>
      </c>
      <c r="E391" s="2">
        <f>HYPERLINK("capsilon://?command=openfolder&amp;siteaddress=FAM.docvelocity-na8.net&amp;folderid=FX5ABFBD6D-81E1-E487-54B2-E6B18D9FA9E9","FX21123304")</f>
        <v>0.0</v>
      </c>
      <c r="F391" t="inlineStr">
        <is>
          <t/>
        </is>
      </c>
      <c r="G391" t="inlineStr">
        <is>
          <t/>
        </is>
      </c>
      <c r="H391" t="inlineStr">
        <is>
          <t>Mailitem</t>
        </is>
      </c>
      <c r="I391" t="inlineStr">
        <is>
          <t>MI2112257611</t>
        </is>
      </c>
      <c r="J391" t="n">
        <v>120.0</v>
      </c>
      <c r="K391" t="inlineStr">
        <is>
          <t>COMPLETED</t>
        </is>
      </c>
      <c r="L391" t="inlineStr">
        <is>
          <t>MARK_AS_COMPLETED</t>
        </is>
      </c>
      <c r="M391" t="inlineStr">
        <is>
          <t>Queue</t>
        </is>
      </c>
      <c r="N391" t="n">
        <v>2.0</v>
      </c>
      <c r="O391" s="1" t="n">
        <v>44538.23842592593</v>
      </c>
      <c r="P391" s="1" t="n">
        <v>44538.28258101852</v>
      </c>
      <c r="Q391" t="n">
        <v>3014.0</v>
      </c>
      <c r="R391" t="n">
        <v>801.0</v>
      </c>
      <c r="S391" t="b">
        <v>0</v>
      </c>
      <c r="T391" t="inlineStr">
        <is>
          <t>N/A</t>
        </is>
      </c>
      <c r="U391" t="b">
        <v>1</v>
      </c>
      <c r="V391" t="inlineStr">
        <is>
          <t>Hemanshi Deshlahara</t>
        </is>
      </c>
      <c r="W391" s="1" t="n">
        <v>44538.24149305555</v>
      </c>
      <c r="X391" t="n">
        <v>238.0</v>
      </c>
      <c r="Y391" t="n">
        <v>108.0</v>
      </c>
      <c r="Z391" t="n">
        <v>0.0</v>
      </c>
      <c r="AA391" t="n">
        <v>108.0</v>
      </c>
      <c r="AB391" t="n">
        <v>0.0</v>
      </c>
      <c r="AC391" t="n">
        <v>34.0</v>
      </c>
      <c r="AD391" t="n">
        <v>12.0</v>
      </c>
      <c r="AE391" t="n">
        <v>0.0</v>
      </c>
      <c r="AF391" t="n">
        <v>0.0</v>
      </c>
      <c r="AG391" t="n">
        <v>0.0</v>
      </c>
      <c r="AH391" t="inlineStr">
        <is>
          <t>Saloni Uttekar</t>
        </is>
      </c>
      <c r="AI391" s="1" t="n">
        <v>44538.28258101852</v>
      </c>
      <c r="AJ391" t="n">
        <v>563.0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12.0</v>
      </c>
      <c r="AQ391" t="n">
        <v>0.0</v>
      </c>
      <c r="AR391" t="n">
        <v>0.0</v>
      </c>
      <c r="AS391" t="n">
        <v>0.0</v>
      </c>
      <c r="AT391" t="inlineStr">
        <is>
          <t>N/A</t>
        </is>
      </c>
      <c r="AU391" t="inlineStr">
        <is>
          <t>N/A</t>
        </is>
      </c>
      <c r="AV391" t="inlineStr">
        <is>
          <t>N/A</t>
        </is>
      </c>
      <c r="AW391" t="inlineStr">
        <is>
          <t>N/A</t>
        </is>
      </c>
      <c r="AX391" t="inlineStr">
        <is>
          <t>N/A</t>
        </is>
      </c>
      <c r="AY391" t="inlineStr">
        <is>
          <t>N/A</t>
        </is>
      </c>
      <c r="AZ391" t="inlineStr">
        <is>
          <t>N/A</t>
        </is>
      </c>
      <c r="BA391" t="inlineStr">
        <is>
          <t>N/A</t>
        </is>
      </c>
      <c r="BB391" t="inlineStr">
        <is>
          <t>N/A</t>
        </is>
      </c>
      <c r="BC391" t="inlineStr">
        <is>
          <t>N/A</t>
        </is>
      </c>
      <c r="BD391" t="inlineStr">
        <is>
          <t>N/A</t>
        </is>
      </c>
      <c r="BE391" t="inlineStr">
        <is>
          <t>N/A</t>
        </is>
      </c>
    </row>
    <row r="392">
      <c r="A392" t="inlineStr">
        <is>
          <t>WI211225186</t>
        </is>
      </c>
      <c r="B392" t="inlineStr">
        <is>
          <t>DATA_VALIDATION</t>
        </is>
      </c>
      <c r="C392" t="inlineStr">
        <is>
          <t>201300020148</t>
        </is>
      </c>
      <c r="D392" t="inlineStr">
        <is>
          <t>Folder</t>
        </is>
      </c>
      <c r="E392" s="2">
        <f>HYPERLINK("capsilon://?command=openfolder&amp;siteaddress=FAM.docvelocity-na8.net&amp;folderid=FXFCB1AA32-68C7-8DFB-2B25-78A81CBD1EB4","FX21125446")</f>
        <v>0.0</v>
      </c>
      <c r="F392" t="inlineStr">
        <is>
          <t/>
        </is>
      </c>
      <c r="G392" t="inlineStr">
        <is>
          <t/>
        </is>
      </c>
      <c r="H392" t="inlineStr">
        <is>
          <t>Mailitem</t>
        </is>
      </c>
      <c r="I392" t="inlineStr">
        <is>
          <t>MI2112258675</t>
        </is>
      </c>
      <c r="J392" t="n">
        <v>152.0</v>
      </c>
      <c r="K392" t="inlineStr">
        <is>
          <t>COMPLETED</t>
        </is>
      </c>
      <c r="L392" t="inlineStr">
        <is>
          <t>MARK_AS_COMPLETED</t>
        </is>
      </c>
      <c r="M392" t="inlineStr">
        <is>
          <t>Queue</t>
        </is>
      </c>
      <c r="N392" t="n">
        <v>2.0</v>
      </c>
      <c r="O392" s="1" t="n">
        <v>44538.2403125</v>
      </c>
      <c r="P392" s="1" t="n">
        <v>44538.32908564815</v>
      </c>
      <c r="Q392" t="n">
        <v>3495.0</v>
      </c>
      <c r="R392" t="n">
        <v>4175.0</v>
      </c>
      <c r="S392" t="b">
        <v>0</v>
      </c>
      <c r="T392" t="inlineStr">
        <is>
          <t>N/A</t>
        </is>
      </c>
      <c r="U392" t="b">
        <v>1</v>
      </c>
      <c r="V392" t="inlineStr">
        <is>
          <t>Aditya Tade</t>
        </is>
      </c>
      <c r="W392" s="1" t="n">
        <v>44538.27501157407</v>
      </c>
      <c r="X392" t="n">
        <v>2352.0</v>
      </c>
      <c r="Y392" t="n">
        <v>194.0</v>
      </c>
      <c r="Z392" t="n">
        <v>0.0</v>
      </c>
      <c r="AA392" t="n">
        <v>194.0</v>
      </c>
      <c r="AB392" t="n">
        <v>0.0</v>
      </c>
      <c r="AC392" t="n">
        <v>112.0</v>
      </c>
      <c r="AD392" t="n">
        <v>-42.0</v>
      </c>
      <c r="AE392" t="n">
        <v>0.0</v>
      </c>
      <c r="AF392" t="n">
        <v>0.0</v>
      </c>
      <c r="AG392" t="n">
        <v>0.0</v>
      </c>
      <c r="AH392" t="inlineStr">
        <is>
          <t>Rohit Mawal</t>
        </is>
      </c>
      <c r="AI392" s="1" t="n">
        <v>44538.32908564815</v>
      </c>
      <c r="AJ392" t="n">
        <v>1691.0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-42.0</v>
      </c>
      <c r="AQ392" t="n">
        <v>0.0</v>
      </c>
      <c r="AR392" t="n">
        <v>0.0</v>
      </c>
      <c r="AS392" t="n">
        <v>0.0</v>
      </c>
      <c r="AT392" t="inlineStr">
        <is>
          <t>N/A</t>
        </is>
      </c>
      <c r="AU392" t="inlineStr">
        <is>
          <t>N/A</t>
        </is>
      </c>
      <c r="AV392" t="inlineStr">
        <is>
          <t>N/A</t>
        </is>
      </c>
      <c r="AW392" t="inlineStr">
        <is>
          <t>N/A</t>
        </is>
      </c>
      <c r="AX392" t="inlineStr">
        <is>
          <t>N/A</t>
        </is>
      </c>
      <c r="AY392" t="inlineStr">
        <is>
          <t>N/A</t>
        </is>
      </c>
      <c r="AZ392" t="inlineStr">
        <is>
          <t>N/A</t>
        </is>
      </c>
      <c r="BA392" t="inlineStr">
        <is>
          <t>N/A</t>
        </is>
      </c>
      <c r="BB392" t="inlineStr">
        <is>
          <t>N/A</t>
        </is>
      </c>
      <c r="BC392" t="inlineStr">
        <is>
          <t>N/A</t>
        </is>
      </c>
      <c r="BD392" t="inlineStr">
        <is>
          <t>N/A</t>
        </is>
      </c>
      <c r="BE392" t="inlineStr">
        <is>
          <t>N/A</t>
        </is>
      </c>
    </row>
    <row r="393">
      <c r="A393" t="inlineStr">
        <is>
          <t>WI211225191</t>
        </is>
      </c>
      <c r="B393" t="inlineStr">
        <is>
          <t>DATA_VALIDATION</t>
        </is>
      </c>
      <c r="C393" t="inlineStr">
        <is>
          <t>201300020151</t>
        </is>
      </c>
      <c r="D393" t="inlineStr">
        <is>
          <t>Folder</t>
        </is>
      </c>
      <c r="E393" s="2">
        <f>HYPERLINK("capsilon://?command=openfolder&amp;siteaddress=FAM.docvelocity-na8.net&amp;folderid=FX18F85B0D-4318-2E44-CD39-C7DDD07A7A44","FX21125499")</f>
        <v>0.0</v>
      </c>
      <c r="F393" t="inlineStr">
        <is>
          <t/>
        </is>
      </c>
      <c r="G393" t="inlineStr">
        <is>
          <t/>
        </is>
      </c>
      <c r="H393" t="inlineStr">
        <is>
          <t>Mailitem</t>
        </is>
      </c>
      <c r="I393" t="inlineStr">
        <is>
          <t>MI2112258938</t>
        </is>
      </c>
      <c r="J393" t="n">
        <v>335.0</v>
      </c>
      <c r="K393" t="inlineStr">
        <is>
          <t>COMPLETED</t>
        </is>
      </c>
      <c r="L393" t="inlineStr">
        <is>
          <t>MARK_AS_COMPLETED</t>
        </is>
      </c>
      <c r="M393" t="inlineStr">
        <is>
          <t>Queue</t>
        </is>
      </c>
      <c r="N393" t="n">
        <v>2.0</v>
      </c>
      <c r="O393" s="1" t="n">
        <v>44538.25356481481</v>
      </c>
      <c r="P393" s="1" t="n">
        <v>44538.345925925925</v>
      </c>
      <c r="Q393" t="n">
        <v>4058.0</v>
      </c>
      <c r="R393" t="n">
        <v>3922.0</v>
      </c>
      <c r="S393" t="b">
        <v>0</v>
      </c>
      <c r="T393" t="inlineStr">
        <is>
          <t>N/A</t>
        </is>
      </c>
      <c r="U393" t="b">
        <v>1</v>
      </c>
      <c r="V393" t="inlineStr">
        <is>
          <t>Archana Bhujbal</t>
        </is>
      </c>
      <c r="W393" s="1" t="n">
        <v>44538.29262731481</v>
      </c>
      <c r="X393" t="n">
        <v>2363.0</v>
      </c>
      <c r="Y393" t="n">
        <v>244.0</v>
      </c>
      <c r="Z393" t="n">
        <v>0.0</v>
      </c>
      <c r="AA393" t="n">
        <v>244.0</v>
      </c>
      <c r="AB393" t="n">
        <v>54.0</v>
      </c>
      <c r="AC393" t="n">
        <v>103.0</v>
      </c>
      <c r="AD393" t="n">
        <v>91.0</v>
      </c>
      <c r="AE393" t="n">
        <v>0.0</v>
      </c>
      <c r="AF393" t="n">
        <v>0.0</v>
      </c>
      <c r="AG393" t="n">
        <v>0.0</v>
      </c>
      <c r="AH393" t="inlineStr">
        <is>
          <t>Rohit Mawal</t>
        </is>
      </c>
      <c r="AI393" s="1" t="n">
        <v>44538.345925925925</v>
      </c>
      <c r="AJ393" t="n">
        <v>1455.0</v>
      </c>
      <c r="AK393" t="n">
        <v>0.0</v>
      </c>
      <c r="AL393" t="n">
        <v>0.0</v>
      </c>
      <c r="AM393" t="n">
        <v>0.0</v>
      </c>
      <c r="AN393" t="n">
        <v>54.0</v>
      </c>
      <c r="AO393" t="n">
        <v>0.0</v>
      </c>
      <c r="AP393" t="n">
        <v>91.0</v>
      </c>
      <c r="AQ393" t="n">
        <v>0.0</v>
      </c>
      <c r="AR393" t="n">
        <v>0.0</v>
      </c>
      <c r="AS393" t="n">
        <v>0.0</v>
      </c>
      <c r="AT393" t="inlineStr">
        <is>
          <t>N/A</t>
        </is>
      </c>
      <c r="AU393" t="inlineStr">
        <is>
          <t>N/A</t>
        </is>
      </c>
      <c r="AV393" t="inlineStr">
        <is>
          <t>N/A</t>
        </is>
      </c>
      <c r="AW393" t="inlineStr">
        <is>
          <t>N/A</t>
        </is>
      </c>
      <c r="AX393" t="inlineStr">
        <is>
          <t>N/A</t>
        </is>
      </c>
      <c r="AY393" t="inlineStr">
        <is>
          <t>N/A</t>
        </is>
      </c>
      <c r="AZ393" t="inlineStr">
        <is>
          <t>N/A</t>
        </is>
      </c>
      <c r="BA393" t="inlineStr">
        <is>
          <t>N/A</t>
        </is>
      </c>
      <c r="BB393" t="inlineStr">
        <is>
          <t>N/A</t>
        </is>
      </c>
      <c r="BC393" t="inlineStr">
        <is>
          <t>N/A</t>
        </is>
      </c>
      <c r="BD393" t="inlineStr">
        <is>
          <t>N/A</t>
        </is>
      </c>
      <c r="BE393" t="inlineStr">
        <is>
          <t>N/A</t>
        </is>
      </c>
    </row>
    <row r="394">
      <c r="A394" t="inlineStr">
        <is>
          <t>WI211225192</t>
        </is>
      </c>
      <c r="B394" t="inlineStr">
        <is>
          <t>DATA_VALIDATION</t>
        </is>
      </c>
      <c r="C394" t="inlineStr">
        <is>
          <t>201130012873</t>
        </is>
      </c>
      <c r="D394" t="inlineStr">
        <is>
          <t>Folder</t>
        </is>
      </c>
      <c r="E394" s="2">
        <f>HYPERLINK("capsilon://?command=openfolder&amp;siteaddress=FAM.docvelocity-na8.net&amp;folderid=FX493C8B7E-8CD5-F972-9280-D71C982D2C7F","FX21121575")</f>
        <v>0.0</v>
      </c>
      <c r="F394" t="inlineStr">
        <is>
          <t/>
        </is>
      </c>
      <c r="G394" t="inlineStr">
        <is>
          <t/>
        </is>
      </c>
      <c r="H394" t="inlineStr">
        <is>
          <t>Mailitem</t>
        </is>
      </c>
      <c r="I394" t="inlineStr">
        <is>
          <t>MI2112259853</t>
        </is>
      </c>
      <c r="J394" t="n">
        <v>332.0</v>
      </c>
      <c r="K394" t="inlineStr">
        <is>
          <t>COMPLETED</t>
        </is>
      </c>
      <c r="L394" t="inlineStr">
        <is>
          <t>MARK_AS_COMPLETED</t>
        </is>
      </c>
      <c r="M394" t="inlineStr">
        <is>
          <t>Queue</t>
        </is>
      </c>
      <c r="N394" t="n">
        <v>2.0</v>
      </c>
      <c r="O394" s="1" t="n">
        <v>44538.25508101852</v>
      </c>
      <c r="P394" s="1" t="n">
        <v>44538.356724537036</v>
      </c>
      <c r="Q394" t="n">
        <v>2513.0</v>
      </c>
      <c r="R394" t="n">
        <v>6269.0</v>
      </c>
      <c r="S394" t="b">
        <v>0</v>
      </c>
      <c r="T394" t="inlineStr">
        <is>
          <t>N/A</t>
        </is>
      </c>
      <c r="U394" t="b">
        <v>1</v>
      </c>
      <c r="V394" t="inlineStr">
        <is>
          <t>Ujwala Ajabe</t>
        </is>
      </c>
      <c r="W394" s="1" t="n">
        <v>44538.33290509259</v>
      </c>
      <c r="X394" t="n">
        <v>4552.0</v>
      </c>
      <c r="Y394" t="n">
        <v>287.0</v>
      </c>
      <c r="Z394" t="n">
        <v>0.0</v>
      </c>
      <c r="AA394" t="n">
        <v>287.0</v>
      </c>
      <c r="AB394" t="n">
        <v>0.0</v>
      </c>
      <c r="AC394" t="n">
        <v>169.0</v>
      </c>
      <c r="AD394" t="n">
        <v>45.0</v>
      </c>
      <c r="AE394" t="n">
        <v>0.0</v>
      </c>
      <c r="AF394" t="n">
        <v>0.0</v>
      </c>
      <c r="AG394" t="n">
        <v>0.0</v>
      </c>
      <c r="AH394" t="inlineStr">
        <is>
          <t>Poonam Patil</t>
        </is>
      </c>
      <c r="AI394" s="1" t="n">
        <v>44538.356724537036</v>
      </c>
      <c r="AJ394" t="n">
        <v>22.0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45.0</v>
      </c>
      <c r="AQ394" t="n">
        <v>0.0</v>
      </c>
      <c r="AR394" t="n">
        <v>0.0</v>
      </c>
      <c r="AS394" t="n">
        <v>0.0</v>
      </c>
      <c r="AT394" t="inlineStr">
        <is>
          <t>N/A</t>
        </is>
      </c>
      <c r="AU394" t="inlineStr">
        <is>
          <t>N/A</t>
        </is>
      </c>
      <c r="AV394" t="inlineStr">
        <is>
          <t>N/A</t>
        </is>
      </c>
      <c r="AW394" t="inlineStr">
        <is>
          <t>N/A</t>
        </is>
      </c>
      <c r="AX394" t="inlineStr">
        <is>
          <t>N/A</t>
        </is>
      </c>
      <c r="AY394" t="inlineStr">
        <is>
          <t>N/A</t>
        </is>
      </c>
      <c r="AZ394" t="inlineStr">
        <is>
          <t>N/A</t>
        </is>
      </c>
      <c r="BA394" t="inlineStr">
        <is>
          <t>N/A</t>
        </is>
      </c>
      <c r="BB394" t="inlineStr">
        <is>
          <t>N/A</t>
        </is>
      </c>
      <c r="BC394" t="inlineStr">
        <is>
          <t>N/A</t>
        </is>
      </c>
      <c r="BD394" t="inlineStr">
        <is>
          <t>N/A</t>
        </is>
      </c>
      <c r="BE394" t="inlineStr">
        <is>
          <t>N/A</t>
        </is>
      </c>
    </row>
    <row r="395">
      <c r="A395" t="inlineStr">
        <is>
          <t>WI211225193</t>
        </is>
      </c>
      <c r="B395" t="inlineStr">
        <is>
          <t>DATA_VALIDATION</t>
        </is>
      </c>
      <c r="C395" t="inlineStr">
        <is>
          <t>201110012251</t>
        </is>
      </c>
      <c r="D395" t="inlineStr">
        <is>
          <t>Folder</t>
        </is>
      </c>
      <c r="E395" s="2">
        <f>HYPERLINK("capsilon://?command=openfolder&amp;siteaddress=FAM.docvelocity-na8.net&amp;folderid=FX52B56566-39C3-B910-CCE9-F8120B24E6D7","FX21124954")</f>
        <v>0.0</v>
      </c>
      <c r="F395" t="inlineStr">
        <is>
          <t/>
        </is>
      </c>
      <c r="G395" t="inlineStr">
        <is>
          <t/>
        </is>
      </c>
      <c r="H395" t="inlineStr">
        <is>
          <t>Mailitem</t>
        </is>
      </c>
      <c r="I395" t="inlineStr">
        <is>
          <t>MI2112262195</t>
        </is>
      </c>
      <c r="J395" t="n">
        <v>468.0</v>
      </c>
      <c r="K395" t="inlineStr">
        <is>
          <t>COMPLETED</t>
        </is>
      </c>
      <c r="L395" t="inlineStr">
        <is>
          <t>MARK_AS_COMPLETED</t>
        </is>
      </c>
      <c r="M395" t="inlineStr">
        <is>
          <t>Queue</t>
        </is>
      </c>
      <c r="N395" t="n">
        <v>2.0</v>
      </c>
      <c r="O395" s="1" t="n">
        <v>44538.2590162037</v>
      </c>
      <c r="P395" s="1" t="n">
        <v>44538.384675925925</v>
      </c>
      <c r="Q395" t="n">
        <v>2693.0</v>
      </c>
      <c r="R395" t="n">
        <v>8164.0</v>
      </c>
      <c r="S395" t="b">
        <v>0</v>
      </c>
      <c r="T395" t="inlineStr">
        <is>
          <t>N/A</t>
        </is>
      </c>
      <c r="U395" t="b">
        <v>1</v>
      </c>
      <c r="V395" t="inlineStr">
        <is>
          <t>Karnal Akhare</t>
        </is>
      </c>
      <c r="W395" s="1" t="n">
        <v>44538.347766203704</v>
      </c>
      <c r="X395" t="n">
        <v>4633.0</v>
      </c>
      <c r="Y395" t="n">
        <v>414.0</v>
      </c>
      <c r="Z395" t="n">
        <v>0.0</v>
      </c>
      <c r="AA395" t="n">
        <v>414.0</v>
      </c>
      <c r="AB395" t="n">
        <v>48.0</v>
      </c>
      <c r="AC395" t="n">
        <v>218.0</v>
      </c>
      <c r="AD395" t="n">
        <v>54.0</v>
      </c>
      <c r="AE395" t="n">
        <v>0.0</v>
      </c>
      <c r="AF395" t="n">
        <v>0.0</v>
      </c>
      <c r="AG395" t="n">
        <v>0.0</v>
      </c>
      <c r="AH395" t="inlineStr">
        <is>
          <t>Ashish Sutar</t>
        </is>
      </c>
      <c r="AI395" s="1" t="n">
        <v>44538.384675925925</v>
      </c>
      <c r="AJ395" t="n">
        <v>3120.0</v>
      </c>
      <c r="AK395" t="n">
        <v>6.0</v>
      </c>
      <c r="AL395" t="n">
        <v>0.0</v>
      </c>
      <c r="AM395" t="n">
        <v>6.0</v>
      </c>
      <c r="AN395" t="n">
        <v>48.0</v>
      </c>
      <c r="AO395" t="n">
        <v>5.0</v>
      </c>
      <c r="AP395" t="n">
        <v>48.0</v>
      </c>
      <c r="AQ395" t="n">
        <v>0.0</v>
      </c>
      <c r="AR395" t="n">
        <v>0.0</v>
      </c>
      <c r="AS395" t="n">
        <v>0.0</v>
      </c>
      <c r="AT395" t="inlineStr">
        <is>
          <t>N/A</t>
        </is>
      </c>
      <c r="AU395" t="inlineStr">
        <is>
          <t>N/A</t>
        </is>
      </c>
      <c r="AV395" t="inlineStr">
        <is>
          <t>N/A</t>
        </is>
      </c>
      <c r="AW395" t="inlineStr">
        <is>
          <t>N/A</t>
        </is>
      </c>
      <c r="AX395" t="inlineStr">
        <is>
          <t>N/A</t>
        </is>
      </c>
      <c r="AY395" t="inlineStr">
        <is>
          <t>N/A</t>
        </is>
      </c>
      <c r="AZ395" t="inlineStr">
        <is>
          <t>N/A</t>
        </is>
      </c>
      <c r="BA395" t="inlineStr">
        <is>
          <t>N/A</t>
        </is>
      </c>
      <c r="BB395" t="inlineStr">
        <is>
          <t>N/A</t>
        </is>
      </c>
      <c r="BC395" t="inlineStr">
        <is>
          <t>N/A</t>
        </is>
      </c>
      <c r="BD395" t="inlineStr">
        <is>
          <t>N/A</t>
        </is>
      </c>
      <c r="BE395" t="inlineStr">
        <is>
          <t>N/A</t>
        </is>
      </c>
    </row>
    <row r="396">
      <c r="A396" t="inlineStr">
        <is>
          <t>WI211225195</t>
        </is>
      </c>
      <c r="B396" t="inlineStr">
        <is>
          <t>DATA_VALIDATION</t>
        </is>
      </c>
      <c r="C396" t="inlineStr">
        <is>
          <t>201300020032</t>
        </is>
      </c>
      <c r="D396" t="inlineStr">
        <is>
          <t>Folder</t>
        </is>
      </c>
      <c r="E396" s="2">
        <f>HYPERLINK("capsilon://?command=openfolder&amp;siteaddress=FAM.docvelocity-na8.net&amp;folderid=FXE961EB00-93A2-CC4E-75E8-914D11BA331D","FX21121757")</f>
        <v>0.0</v>
      </c>
      <c r="F396" t="inlineStr">
        <is>
          <t/>
        </is>
      </c>
      <c r="G396" t="inlineStr">
        <is>
          <t/>
        </is>
      </c>
      <c r="H396" t="inlineStr">
        <is>
          <t>Mailitem</t>
        </is>
      </c>
      <c r="I396" t="inlineStr">
        <is>
          <t>MI2112264447</t>
        </is>
      </c>
      <c r="J396" t="n">
        <v>425.0</v>
      </c>
      <c r="K396" t="inlineStr">
        <is>
          <t>COMPLETED</t>
        </is>
      </c>
      <c r="L396" t="inlineStr">
        <is>
          <t>MARK_AS_COMPLETED</t>
        </is>
      </c>
      <c r="M396" t="inlineStr">
        <is>
          <t>Queue</t>
        </is>
      </c>
      <c r="N396" t="n">
        <v>2.0</v>
      </c>
      <c r="O396" s="1" t="n">
        <v>44538.26462962963</v>
      </c>
      <c r="P396" s="1" t="n">
        <v>44538.37820601852</v>
      </c>
      <c r="Q396" t="n">
        <v>2081.0</v>
      </c>
      <c r="R396" t="n">
        <v>7732.0</v>
      </c>
      <c r="S396" t="b">
        <v>0</v>
      </c>
      <c r="T396" t="inlineStr">
        <is>
          <t>N/A</t>
        </is>
      </c>
      <c r="U396" t="b">
        <v>1</v>
      </c>
      <c r="V396" t="inlineStr">
        <is>
          <t>Nisha Verma</t>
        </is>
      </c>
      <c r="W396" s="1" t="n">
        <v>44538.345046296294</v>
      </c>
      <c r="X396" t="n">
        <v>4960.0</v>
      </c>
      <c r="Y396" t="n">
        <v>433.0</v>
      </c>
      <c r="Z396" t="n">
        <v>0.0</v>
      </c>
      <c r="AA396" t="n">
        <v>433.0</v>
      </c>
      <c r="AB396" t="n">
        <v>64.0</v>
      </c>
      <c r="AC396" t="n">
        <v>271.0</v>
      </c>
      <c r="AD396" t="n">
        <v>-8.0</v>
      </c>
      <c r="AE396" t="n">
        <v>0.0</v>
      </c>
      <c r="AF396" t="n">
        <v>0.0</v>
      </c>
      <c r="AG396" t="n">
        <v>0.0</v>
      </c>
      <c r="AH396" t="inlineStr">
        <is>
          <t>Saloni Uttekar</t>
        </is>
      </c>
      <c r="AI396" s="1" t="n">
        <v>44538.37820601852</v>
      </c>
      <c r="AJ396" t="n">
        <v>2584.0</v>
      </c>
      <c r="AK396" t="n">
        <v>0.0</v>
      </c>
      <c r="AL396" t="n">
        <v>0.0</v>
      </c>
      <c r="AM396" t="n">
        <v>0.0</v>
      </c>
      <c r="AN396" t="n">
        <v>32.0</v>
      </c>
      <c r="AO396" t="n">
        <v>0.0</v>
      </c>
      <c r="AP396" t="n">
        <v>-8.0</v>
      </c>
      <c r="AQ396" t="n">
        <v>0.0</v>
      </c>
      <c r="AR396" t="n">
        <v>0.0</v>
      </c>
      <c r="AS396" t="n">
        <v>0.0</v>
      </c>
      <c r="AT396" t="inlineStr">
        <is>
          <t>N/A</t>
        </is>
      </c>
      <c r="AU396" t="inlineStr">
        <is>
          <t>N/A</t>
        </is>
      </c>
      <c r="AV396" t="inlineStr">
        <is>
          <t>N/A</t>
        </is>
      </c>
      <c r="AW396" t="inlineStr">
        <is>
          <t>N/A</t>
        </is>
      </c>
      <c r="AX396" t="inlineStr">
        <is>
          <t>N/A</t>
        </is>
      </c>
      <c r="AY396" t="inlineStr">
        <is>
          <t>N/A</t>
        </is>
      </c>
      <c r="AZ396" t="inlineStr">
        <is>
          <t>N/A</t>
        </is>
      </c>
      <c r="BA396" t="inlineStr">
        <is>
          <t>N/A</t>
        </is>
      </c>
      <c r="BB396" t="inlineStr">
        <is>
          <t>N/A</t>
        </is>
      </c>
      <c r="BC396" t="inlineStr">
        <is>
          <t>N/A</t>
        </is>
      </c>
      <c r="BD396" t="inlineStr">
        <is>
          <t>N/A</t>
        </is>
      </c>
      <c r="BE396" t="inlineStr">
        <is>
          <t>N/A</t>
        </is>
      </c>
    </row>
    <row r="397">
      <c r="A397" t="inlineStr">
        <is>
          <t>WI211225196</t>
        </is>
      </c>
      <c r="B397" t="inlineStr">
        <is>
          <t>DATA_VALIDATION</t>
        </is>
      </c>
      <c r="C397" t="inlineStr">
        <is>
          <t>201300020137</t>
        </is>
      </c>
      <c r="D397" t="inlineStr">
        <is>
          <t>Folder</t>
        </is>
      </c>
      <c r="E397" s="2">
        <f>HYPERLINK("capsilon://?command=openfolder&amp;siteaddress=FAM.docvelocity-na8.net&amp;folderid=FX69149A8F-8ACB-A50C-4DEC-2B88EE066951","FX21125056")</f>
        <v>0.0</v>
      </c>
      <c r="F397" t="inlineStr">
        <is>
          <t/>
        </is>
      </c>
      <c r="G397" t="inlineStr">
        <is>
          <t/>
        </is>
      </c>
      <c r="H397" t="inlineStr">
        <is>
          <t>Mailitem</t>
        </is>
      </c>
      <c r="I397" t="inlineStr">
        <is>
          <t>MI2112264687</t>
        </is>
      </c>
      <c r="J397" t="n">
        <v>96.0</v>
      </c>
      <c r="K397" t="inlineStr">
        <is>
          <t>COMPLETED</t>
        </is>
      </c>
      <c r="L397" t="inlineStr">
        <is>
          <t>MARK_AS_COMPLETED</t>
        </is>
      </c>
      <c r="M397" t="inlineStr">
        <is>
          <t>Queue</t>
        </is>
      </c>
      <c r="N397" t="n">
        <v>2.0</v>
      </c>
      <c r="O397" s="1" t="n">
        <v>44538.265625</v>
      </c>
      <c r="P397" s="1" t="n">
        <v>44538.34826388889</v>
      </c>
      <c r="Q397" t="n">
        <v>4929.0</v>
      </c>
      <c r="R397" t="n">
        <v>2211.0</v>
      </c>
      <c r="S397" t="b">
        <v>0</v>
      </c>
      <c r="T397" t="inlineStr">
        <is>
          <t>N/A</t>
        </is>
      </c>
      <c r="U397" t="b">
        <v>1</v>
      </c>
      <c r="V397" t="inlineStr">
        <is>
          <t>Hemanshi Deshlahara</t>
        </is>
      </c>
      <c r="W397" s="1" t="n">
        <v>44538.28796296296</v>
      </c>
      <c r="X397" t="n">
        <v>1218.0</v>
      </c>
      <c r="Y397" t="n">
        <v>155.0</v>
      </c>
      <c r="Z397" t="n">
        <v>0.0</v>
      </c>
      <c r="AA397" t="n">
        <v>155.0</v>
      </c>
      <c r="AB397" t="n">
        <v>0.0</v>
      </c>
      <c r="AC397" t="n">
        <v>123.0</v>
      </c>
      <c r="AD397" t="n">
        <v>-59.0</v>
      </c>
      <c r="AE397" t="n">
        <v>0.0</v>
      </c>
      <c r="AF397" t="n">
        <v>0.0</v>
      </c>
      <c r="AG397" t="n">
        <v>0.0</v>
      </c>
      <c r="AH397" t="inlineStr">
        <is>
          <t>Ashish Sutar</t>
        </is>
      </c>
      <c r="AI397" s="1" t="n">
        <v>44538.34826388889</v>
      </c>
      <c r="AJ397" t="n">
        <v>918.0</v>
      </c>
      <c r="AK397" t="n">
        <v>1.0</v>
      </c>
      <c r="AL397" t="n">
        <v>0.0</v>
      </c>
      <c r="AM397" t="n">
        <v>1.0</v>
      </c>
      <c r="AN397" t="n">
        <v>0.0</v>
      </c>
      <c r="AO397" t="n">
        <v>1.0</v>
      </c>
      <c r="AP397" t="n">
        <v>-60.0</v>
      </c>
      <c r="AQ397" t="n">
        <v>0.0</v>
      </c>
      <c r="AR397" t="n">
        <v>0.0</v>
      </c>
      <c r="AS397" t="n">
        <v>0.0</v>
      </c>
      <c r="AT397" t="inlineStr">
        <is>
          <t>N/A</t>
        </is>
      </c>
      <c r="AU397" t="inlineStr">
        <is>
          <t>N/A</t>
        </is>
      </c>
      <c r="AV397" t="inlineStr">
        <is>
          <t>N/A</t>
        </is>
      </c>
      <c r="AW397" t="inlineStr">
        <is>
          <t>N/A</t>
        </is>
      </c>
      <c r="AX397" t="inlineStr">
        <is>
          <t>N/A</t>
        </is>
      </c>
      <c r="AY397" t="inlineStr">
        <is>
          <t>N/A</t>
        </is>
      </c>
      <c r="AZ397" t="inlineStr">
        <is>
          <t>N/A</t>
        </is>
      </c>
      <c r="BA397" t="inlineStr">
        <is>
          <t>N/A</t>
        </is>
      </c>
      <c r="BB397" t="inlineStr">
        <is>
          <t>N/A</t>
        </is>
      </c>
      <c r="BC397" t="inlineStr">
        <is>
          <t>N/A</t>
        </is>
      </c>
      <c r="BD397" t="inlineStr">
        <is>
          <t>N/A</t>
        </is>
      </c>
      <c r="BE397" t="inlineStr">
        <is>
          <t>N/A</t>
        </is>
      </c>
    </row>
    <row r="398">
      <c r="A398" t="inlineStr">
        <is>
          <t>WI211225198</t>
        </is>
      </c>
      <c r="B398" t="inlineStr">
        <is>
          <t>DATA_VALIDATION</t>
        </is>
      </c>
      <c r="C398" t="inlineStr">
        <is>
          <t>201308007903</t>
        </is>
      </c>
      <c r="D398" t="inlineStr">
        <is>
          <t>Folder</t>
        </is>
      </c>
      <c r="E398" s="2">
        <f>HYPERLINK("capsilon://?command=openfolder&amp;siteaddress=FAM.docvelocity-na8.net&amp;folderid=FX3E43AD63-EACE-F82F-179B-2EAA924386CF","FX21123881")</f>
        <v>0.0</v>
      </c>
      <c r="F398" t="inlineStr">
        <is>
          <t/>
        </is>
      </c>
      <c r="G398" t="inlineStr">
        <is>
          <t/>
        </is>
      </c>
      <c r="H398" t="inlineStr">
        <is>
          <t>Mailitem</t>
        </is>
      </c>
      <c r="I398" t="inlineStr">
        <is>
          <t>MI2112266680</t>
        </is>
      </c>
      <c r="J398" t="n">
        <v>126.0</v>
      </c>
      <c r="K398" t="inlineStr">
        <is>
          <t>COMPLETED</t>
        </is>
      </c>
      <c r="L398" t="inlineStr">
        <is>
          <t>MARK_AS_COMPLETED</t>
        </is>
      </c>
      <c r="M398" t="inlineStr">
        <is>
          <t>Queue</t>
        </is>
      </c>
      <c r="N398" t="n">
        <v>2.0</v>
      </c>
      <c r="O398" s="1" t="n">
        <v>44538.26766203704</v>
      </c>
      <c r="P398" s="1" t="n">
        <v>44538.360034722224</v>
      </c>
      <c r="Q398" t="n">
        <v>5718.0</v>
      </c>
      <c r="R398" t="n">
        <v>2263.0</v>
      </c>
      <c r="S398" t="b">
        <v>0</v>
      </c>
      <c r="T398" t="inlineStr">
        <is>
          <t>N/A</t>
        </is>
      </c>
      <c r="U398" t="b">
        <v>1</v>
      </c>
      <c r="V398" t="inlineStr">
        <is>
          <t>Sadaf Khan</t>
        </is>
      </c>
      <c r="W398" s="1" t="n">
        <v>44538.302407407406</v>
      </c>
      <c r="X398" t="n">
        <v>1271.0</v>
      </c>
      <c r="Y398" t="n">
        <v>42.0</v>
      </c>
      <c r="Z398" t="n">
        <v>0.0</v>
      </c>
      <c r="AA398" t="n">
        <v>42.0</v>
      </c>
      <c r="AB398" t="n">
        <v>60.0</v>
      </c>
      <c r="AC398" t="n">
        <v>2.0</v>
      </c>
      <c r="AD398" t="n">
        <v>84.0</v>
      </c>
      <c r="AE398" t="n">
        <v>0.0</v>
      </c>
      <c r="AF398" t="n">
        <v>0.0</v>
      </c>
      <c r="AG398" t="n">
        <v>0.0</v>
      </c>
      <c r="AH398" t="inlineStr">
        <is>
          <t>Rohit Mawal</t>
        </is>
      </c>
      <c r="AI398" s="1" t="n">
        <v>44538.360034722224</v>
      </c>
      <c r="AJ398" t="n">
        <v>917.0</v>
      </c>
      <c r="AK398" t="n">
        <v>4.0</v>
      </c>
      <c r="AL398" t="n">
        <v>0.0</v>
      </c>
      <c r="AM398" t="n">
        <v>4.0</v>
      </c>
      <c r="AN398" t="n">
        <v>60.0</v>
      </c>
      <c r="AO398" t="n">
        <v>4.0</v>
      </c>
      <c r="AP398" t="n">
        <v>80.0</v>
      </c>
      <c r="AQ398" t="n">
        <v>0.0</v>
      </c>
      <c r="AR398" t="n">
        <v>0.0</v>
      </c>
      <c r="AS398" t="n">
        <v>0.0</v>
      </c>
      <c r="AT398" t="inlineStr">
        <is>
          <t>N/A</t>
        </is>
      </c>
      <c r="AU398" t="inlineStr">
        <is>
          <t>N/A</t>
        </is>
      </c>
      <c r="AV398" t="inlineStr">
        <is>
          <t>N/A</t>
        </is>
      </c>
      <c r="AW398" t="inlineStr">
        <is>
          <t>N/A</t>
        </is>
      </c>
      <c r="AX398" t="inlineStr">
        <is>
          <t>N/A</t>
        </is>
      </c>
      <c r="AY398" t="inlineStr">
        <is>
          <t>N/A</t>
        </is>
      </c>
      <c r="AZ398" t="inlineStr">
        <is>
          <t>N/A</t>
        </is>
      </c>
      <c r="BA398" t="inlineStr">
        <is>
          <t>N/A</t>
        </is>
      </c>
      <c r="BB398" t="inlineStr">
        <is>
          <t>N/A</t>
        </is>
      </c>
      <c r="BC398" t="inlineStr">
        <is>
          <t>N/A</t>
        </is>
      </c>
      <c r="BD398" t="inlineStr">
        <is>
          <t>N/A</t>
        </is>
      </c>
      <c r="BE398" t="inlineStr">
        <is>
          <t>N/A</t>
        </is>
      </c>
    </row>
    <row r="399">
      <c r="A399" t="inlineStr">
        <is>
          <t>WI211225205</t>
        </is>
      </c>
      <c r="B399" t="inlineStr">
        <is>
          <t>DATA_VALIDATION</t>
        </is>
      </c>
      <c r="C399" t="inlineStr">
        <is>
          <t>201338000082</t>
        </is>
      </c>
      <c r="D399" t="inlineStr">
        <is>
          <t>Folder</t>
        </is>
      </c>
      <c r="E399" s="2">
        <f>HYPERLINK("capsilon://?command=openfolder&amp;siteaddress=FAM.docvelocity-na8.net&amp;folderid=FX103E5B1D-7E4A-D70D-A0C6-CDE8ED25036A","FX211114361")</f>
        <v>0.0</v>
      </c>
      <c r="F399" t="inlineStr">
        <is>
          <t/>
        </is>
      </c>
      <c r="G399" t="inlineStr">
        <is>
          <t/>
        </is>
      </c>
      <c r="H399" t="inlineStr">
        <is>
          <t>Mailitem</t>
        </is>
      </c>
      <c r="I399" t="inlineStr">
        <is>
          <t>MI2112267072</t>
        </is>
      </c>
      <c r="J399" t="n">
        <v>152.0</v>
      </c>
      <c r="K399" t="inlineStr">
        <is>
          <t>COMPLETED</t>
        </is>
      </c>
      <c r="L399" t="inlineStr">
        <is>
          <t>MARK_AS_COMPLETED</t>
        </is>
      </c>
      <c r="M399" t="inlineStr">
        <is>
          <t>Queue</t>
        </is>
      </c>
      <c r="N399" t="n">
        <v>2.0</v>
      </c>
      <c r="O399" s="1" t="n">
        <v>44538.29949074074</v>
      </c>
      <c r="P399" s="1" t="n">
        <v>44538.37063657407</v>
      </c>
      <c r="Q399" t="n">
        <v>3216.0</v>
      </c>
      <c r="R399" t="n">
        <v>2931.0</v>
      </c>
      <c r="S399" t="b">
        <v>0</v>
      </c>
      <c r="T399" t="inlineStr">
        <is>
          <t>N/A</t>
        </is>
      </c>
      <c r="U399" t="b">
        <v>1</v>
      </c>
      <c r="V399" t="inlineStr">
        <is>
          <t>Raman Vaidya</t>
        </is>
      </c>
      <c r="W399" s="1" t="n">
        <v>44538.32690972222</v>
      </c>
      <c r="X399" t="n">
        <v>1725.0</v>
      </c>
      <c r="Y399" t="n">
        <v>211.0</v>
      </c>
      <c r="Z399" t="n">
        <v>0.0</v>
      </c>
      <c r="AA399" t="n">
        <v>211.0</v>
      </c>
      <c r="AB399" t="n">
        <v>0.0</v>
      </c>
      <c r="AC399" t="n">
        <v>118.0</v>
      </c>
      <c r="AD399" t="n">
        <v>-59.0</v>
      </c>
      <c r="AE399" t="n">
        <v>0.0</v>
      </c>
      <c r="AF399" t="n">
        <v>0.0</v>
      </c>
      <c r="AG399" t="n">
        <v>0.0</v>
      </c>
      <c r="AH399" t="inlineStr">
        <is>
          <t>Poonam Patil</t>
        </is>
      </c>
      <c r="AI399" s="1" t="n">
        <v>44538.37063657407</v>
      </c>
      <c r="AJ399" t="n">
        <v>84.0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-59.0</v>
      </c>
      <c r="AQ399" t="n">
        <v>0.0</v>
      </c>
      <c r="AR399" t="n">
        <v>0.0</v>
      </c>
      <c r="AS399" t="n">
        <v>0.0</v>
      </c>
      <c r="AT399" t="inlineStr">
        <is>
          <t>N/A</t>
        </is>
      </c>
      <c r="AU399" t="inlineStr">
        <is>
          <t>N/A</t>
        </is>
      </c>
      <c r="AV399" t="inlineStr">
        <is>
          <t>N/A</t>
        </is>
      </c>
      <c r="AW399" t="inlineStr">
        <is>
          <t>N/A</t>
        </is>
      </c>
      <c r="AX399" t="inlineStr">
        <is>
          <t>N/A</t>
        </is>
      </c>
      <c r="AY399" t="inlineStr">
        <is>
          <t>N/A</t>
        </is>
      </c>
      <c r="AZ399" t="inlineStr">
        <is>
          <t>N/A</t>
        </is>
      </c>
      <c r="BA399" t="inlineStr">
        <is>
          <t>N/A</t>
        </is>
      </c>
      <c r="BB399" t="inlineStr">
        <is>
          <t>N/A</t>
        </is>
      </c>
      <c r="BC399" t="inlineStr">
        <is>
          <t>N/A</t>
        </is>
      </c>
      <c r="BD399" t="inlineStr">
        <is>
          <t>N/A</t>
        </is>
      </c>
      <c r="BE399" t="inlineStr">
        <is>
          <t>N/A</t>
        </is>
      </c>
    </row>
    <row r="400">
      <c r="A400" t="inlineStr">
        <is>
          <t>WI211225370</t>
        </is>
      </c>
      <c r="B400" t="inlineStr">
        <is>
          <t>DATA_VALIDATION</t>
        </is>
      </c>
      <c r="C400" t="inlineStr">
        <is>
          <t>201308007720</t>
        </is>
      </c>
      <c r="D400" t="inlineStr">
        <is>
          <t>Folder</t>
        </is>
      </c>
      <c r="E400" s="2">
        <f>HYPERLINK("capsilon://?command=openfolder&amp;siteaddress=FAM.docvelocity-na8.net&amp;folderid=FX8C6F7940-C8C5-E739-D52B-C9CB9F46DAAF","FX21113587")</f>
        <v>0.0</v>
      </c>
      <c r="F400" t="inlineStr">
        <is>
          <t/>
        </is>
      </c>
      <c r="G400" t="inlineStr">
        <is>
          <t/>
        </is>
      </c>
      <c r="H400" t="inlineStr">
        <is>
          <t>Mailitem</t>
        </is>
      </c>
      <c r="I400" t="inlineStr">
        <is>
          <t>MI2112270457</t>
        </is>
      </c>
      <c r="J400" t="n">
        <v>38.0</v>
      </c>
      <c r="K400" t="inlineStr">
        <is>
          <t>COMPLETED</t>
        </is>
      </c>
      <c r="L400" t="inlineStr">
        <is>
          <t>MARK_AS_COMPLETED</t>
        </is>
      </c>
      <c r="M400" t="inlineStr">
        <is>
          <t>Queue</t>
        </is>
      </c>
      <c r="N400" t="n">
        <v>2.0</v>
      </c>
      <c r="O400" s="1" t="n">
        <v>44538.411099537036</v>
      </c>
      <c r="P400" s="1" t="n">
        <v>44538.42917824074</v>
      </c>
      <c r="Q400" t="n">
        <v>942.0</v>
      </c>
      <c r="R400" t="n">
        <v>620.0</v>
      </c>
      <c r="S400" t="b">
        <v>0</v>
      </c>
      <c r="T400" t="inlineStr">
        <is>
          <t>N/A</t>
        </is>
      </c>
      <c r="U400" t="b">
        <v>0</v>
      </c>
      <c r="V400" t="inlineStr">
        <is>
          <t>Sadaf Khan</t>
        </is>
      </c>
      <c r="W400" s="1" t="n">
        <v>44538.41824074074</v>
      </c>
      <c r="X400" t="n">
        <v>480.0</v>
      </c>
      <c r="Y400" t="n">
        <v>15.0</v>
      </c>
      <c r="Z400" t="n">
        <v>0.0</v>
      </c>
      <c r="AA400" t="n">
        <v>15.0</v>
      </c>
      <c r="AB400" t="n">
        <v>37.0</v>
      </c>
      <c r="AC400" t="n">
        <v>1.0</v>
      </c>
      <c r="AD400" t="n">
        <v>23.0</v>
      </c>
      <c r="AE400" t="n">
        <v>0.0</v>
      </c>
      <c r="AF400" t="n">
        <v>0.0</v>
      </c>
      <c r="AG400" t="n">
        <v>0.0</v>
      </c>
      <c r="AH400" t="inlineStr">
        <is>
          <t>Rohit Mawal</t>
        </is>
      </c>
      <c r="AI400" s="1" t="n">
        <v>44538.42917824074</v>
      </c>
      <c r="AJ400" t="n">
        <v>76.0</v>
      </c>
      <c r="AK400" t="n">
        <v>0.0</v>
      </c>
      <c r="AL400" t="n">
        <v>0.0</v>
      </c>
      <c r="AM400" t="n">
        <v>0.0</v>
      </c>
      <c r="AN400" t="n">
        <v>37.0</v>
      </c>
      <c r="AO400" t="n">
        <v>0.0</v>
      </c>
      <c r="AP400" t="n">
        <v>23.0</v>
      </c>
      <c r="AQ400" t="n">
        <v>0.0</v>
      </c>
      <c r="AR400" t="n">
        <v>0.0</v>
      </c>
      <c r="AS400" t="n">
        <v>0.0</v>
      </c>
      <c r="AT400" t="inlineStr">
        <is>
          <t>N/A</t>
        </is>
      </c>
      <c r="AU400" t="inlineStr">
        <is>
          <t>N/A</t>
        </is>
      </c>
      <c r="AV400" t="inlineStr">
        <is>
          <t>N/A</t>
        </is>
      </c>
      <c r="AW400" t="inlineStr">
        <is>
          <t>N/A</t>
        </is>
      </c>
      <c r="AX400" t="inlineStr">
        <is>
          <t>N/A</t>
        </is>
      </c>
      <c r="AY400" t="inlineStr">
        <is>
          <t>N/A</t>
        </is>
      </c>
      <c r="AZ400" t="inlineStr">
        <is>
          <t>N/A</t>
        </is>
      </c>
      <c r="BA400" t="inlineStr">
        <is>
          <t>N/A</t>
        </is>
      </c>
      <c r="BB400" t="inlineStr">
        <is>
          <t>N/A</t>
        </is>
      </c>
      <c r="BC400" t="inlineStr">
        <is>
          <t>N/A</t>
        </is>
      </c>
      <c r="BD400" t="inlineStr">
        <is>
          <t>N/A</t>
        </is>
      </c>
      <c r="BE400" t="inlineStr">
        <is>
          <t>N/A</t>
        </is>
      </c>
    </row>
    <row r="401">
      <c r="A401" t="inlineStr">
        <is>
          <t>WI21122541</t>
        </is>
      </c>
      <c r="B401" t="inlineStr">
        <is>
          <t>DATA_VALIDATION</t>
        </is>
      </c>
      <c r="C401" t="inlineStr">
        <is>
          <t>201100014235</t>
        </is>
      </c>
      <c r="D401" t="inlineStr">
        <is>
          <t>Folder</t>
        </is>
      </c>
      <c r="E401" s="2">
        <f>HYPERLINK("capsilon://?command=openfolder&amp;siteaddress=FAM.docvelocity-na8.net&amp;folderid=FXEF22DDFE-D1DA-A5B7-51CB-C63DBB007C09","FX211114277")</f>
        <v>0.0</v>
      </c>
      <c r="F401" t="inlineStr">
        <is>
          <t/>
        </is>
      </c>
      <c r="G401" t="inlineStr">
        <is>
          <t/>
        </is>
      </c>
      <c r="H401" t="inlineStr">
        <is>
          <t>Mailitem</t>
        </is>
      </c>
      <c r="I401" t="inlineStr">
        <is>
          <t>MI211226664</t>
        </is>
      </c>
      <c r="J401" t="n">
        <v>30.0</v>
      </c>
      <c r="K401" t="inlineStr">
        <is>
          <t>COMPLETED</t>
        </is>
      </c>
      <c r="L401" t="inlineStr">
        <is>
          <t>MARK_AS_COMPLETED</t>
        </is>
      </c>
      <c r="M401" t="inlineStr">
        <is>
          <t>Queue</t>
        </is>
      </c>
      <c r="N401" t="n">
        <v>2.0</v>
      </c>
      <c r="O401" s="1" t="n">
        <v>44531.57355324074</v>
      </c>
      <c r="P401" s="1" t="n">
        <v>44531.61010416667</v>
      </c>
      <c r="Q401" t="n">
        <v>3009.0</v>
      </c>
      <c r="R401" t="n">
        <v>149.0</v>
      </c>
      <c r="S401" t="b">
        <v>0</v>
      </c>
      <c r="T401" t="inlineStr">
        <is>
          <t>N/A</t>
        </is>
      </c>
      <c r="U401" t="b">
        <v>0</v>
      </c>
      <c r="V401" t="inlineStr">
        <is>
          <t>Sanjay Kharade</t>
        </is>
      </c>
      <c r="W401" s="1" t="n">
        <v>44531.5858912037</v>
      </c>
      <c r="X401" t="n">
        <v>59.0</v>
      </c>
      <c r="Y401" t="n">
        <v>9.0</v>
      </c>
      <c r="Z401" t="n">
        <v>0.0</v>
      </c>
      <c r="AA401" t="n">
        <v>9.0</v>
      </c>
      <c r="AB401" t="n">
        <v>0.0</v>
      </c>
      <c r="AC401" t="n">
        <v>1.0</v>
      </c>
      <c r="AD401" t="n">
        <v>21.0</v>
      </c>
      <c r="AE401" t="n">
        <v>0.0</v>
      </c>
      <c r="AF401" t="n">
        <v>0.0</v>
      </c>
      <c r="AG401" t="n">
        <v>0.0</v>
      </c>
      <c r="AH401" t="inlineStr">
        <is>
          <t>Vikash Suryakanth Parmar</t>
        </is>
      </c>
      <c r="AI401" s="1" t="n">
        <v>44531.61010416667</v>
      </c>
      <c r="AJ401" t="n">
        <v>90.0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21.0</v>
      </c>
      <c r="AQ401" t="n">
        <v>0.0</v>
      </c>
      <c r="AR401" t="n">
        <v>0.0</v>
      </c>
      <c r="AS401" t="n">
        <v>0.0</v>
      </c>
      <c r="AT401" t="inlineStr">
        <is>
          <t>N/A</t>
        </is>
      </c>
      <c r="AU401" t="inlineStr">
        <is>
          <t>N/A</t>
        </is>
      </c>
      <c r="AV401" t="inlineStr">
        <is>
          <t>N/A</t>
        </is>
      </c>
      <c r="AW401" t="inlineStr">
        <is>
          <t>N/A</t>
        </is>
      </c>
      <c r="AX401" t="inlineStr">
        <is>
          <t>N/A</t>
        </is>
      </c>
      <c r="AY401" t="inlineStr">
        <is>
          <t>N/A</t>
        </is>
      </c>
      <c r="AZ401" t="inlineStr">
        <is>
          <t>N/A</t>
        </is>
      </c>
      <c r="BA401" t="inlineStr">
        <is>
          <t>N/A</t>
        </is>
      </c>
      <c r="BB401" t="inlineStr">
        <is>
          <t>N/A</t>
        </is>
      </c>
      <c r="BC401" t="inlineStr">
        <is>
          <t>N/A</t>
        </is>
      </c>
      <c r="BD401" t="inlineStr">
        <is>
          <t>N/A</t>
        </is>
      </c>
      <c r="BE401" t="inlineStr">
        <is>
          <t>N/A</t>
        </is>
      </c>
    </row>
    <row r="402">
      <c r="A402" t="inlineStr">
        <is>
          <t>WI21122544</t>
        </is>
      </c>
      <c r="B402" t="inlineStr">
        <is>
          <t>DATA_VALIDATION</t>
        </is>
      </c>
      <c r="C402" t="inlineStr">
        <is>
          <t>201308007707</t>
        </is>
      </c>
      <c r="D402" t="inlineStr">
        <is>
          <t>Folder</t>
        </is>
      </c>
      <c r="E402" s="2">
        <f>HYPERLINK("capsilon://?command=openfolder&amp;siteaddress=FAM.docvelocity-na8.net&amp;folderid=FXB4A167D0-221C-A9AA-BBB5-2D939B16EC83","FX21112695")</f>
        <v>0.0</v>
      </c>
      <c r="F402" t="inlineStr">
        <is>
          <t/>
        </is>
      </c>
      <c r="G402" t="inlineStr">
        <is>
          <t/>
        </is>
      </c>
      <c r="H402" t="inlineStr">
        <is>
          <t>Mailitem</t>
        </is>
      </c>
      <c r="I402" t="inlineStr">
        <is>
          <t>MI211226714</t>
        </is>
      </c>
      <c r="J402" t="n">
        <v>66.0</v>
      </c>
      <c r="K402" t="inlineStr">
        <is>
          <t>COMPLETED</t>
        </is>
      </c>
      <c r="L402" t="inlineStr">
        <is>
          <t>MARK_AS_COMPLETED</t>
        </is>
      </c>
      <c r="M402" t="inlineStr">
        <is>
          <t>Queue</t>
        </is>
      </c>
      <c r="N402" t="n">
        <v>2.0</v>
      </c>
      <c r="O402" s="1" t="n">
        <v>44531.57572916667</v>
      </c>
      <c r="P402" s="1" t="n">
        <v>44531.6118287037</v>
      </c>
      <c r="Q402" t="n">
        <v>2373.0</v>
      </c>
      <c r="R402" t="n">
        <v>746.0</v>
      </c>
      <c r="S402" t="b">
        <v>0</v>
      </c>
      <c r="T402" t="inlineStr">
        <is>
          <t>N/A</t>
        </is>
      </c>
      <c r="U402" t="b">
        <v>0</v>
      </c>
      <c r="V402" t="inlineStr">
        <is>
          <t>Sanjay Kharade</t>
        </is>
      </c>
      <c r="W402" s="1" t="n">
        <v>44531.592824074076</v>
      </c>
      <c r="X402" t="n">
        <v>598.0</v>
      </c>
      <c r="Y402" t="n">
        <v>52.0</v>
      </c>
      <c r="Z402" t="n">
        <v>0.0</v>
      </c>
      <c r="AA402" t="n">
        <v>52.0</v>
      </c>
      <c r="AB402" t="n">
        <v>0.0</v>
      </c>
      <c r="AC402" t="n">
        <v>37.0</v>
      </c>
      <c r="AD402" t="n">
        <v>14.0</v>
      </c>
      <c r="AE402" t="n">
        <v>0.0</v>
      </c>
      <c r="AF402" t="n">
        <v>0.0</v>
      </c>
      <c r="AG402" t="n">
        <v>0.0</v>
      </c>
      <c r="AH402" t="inlineStr">
        <is>
          <t>Vikash Suryakanth Parmar</t>
        </is>
      </c>
      <c r="AI402" s="1" t="n">
        <v>44531.6118287037</v>
      </c>
      <c r="AJ402" t="n">
        <v>148.0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14.0</v>
      </c>
      <c r="AQ402" t="n">
        <v>0.0</v>
      </c>
      <c r="AR402" t="n">
        <v>0.0</v>
      </c>
      <c r="AS402" t="n">
        <v>0.0</v>
      </c>
      <c r="AT402" t="inlineStr">
        <is>
          <t>N/A</t>
        </is>
      </c>
      <c r="AU402" t="inlineStr">
        <is>
          <t>N/A</t>
        </is>
      </c>
      <c r="AV402" t="inlineStr">
        <is>
          <t>N/A</t>
        </is>
      </c>
      <c r="AW402" t="inlineStr">
        <is>
          <t>N/A</t>
        </is>
      </c>
      <c r="AX402" t="inlineStr">
        <is>
          <t>N/A</t>
        </is>
      </c>
      <c r="AY402" t="inlineStr">
        <is>
          <t>N/A</t>
        </is>
      </c>
      <c r="AZ402" t="inlineStr">
        <is>
          <t>N/A</t>
        </is>
      </c>
      <c r="BA402" t="inlineStr">
        <is>
          <t>N/A</t>
        </is>
      </c>
      <c r="BB402" t="inlineStr">
        <is>
          <t>N/A</t>
        </is>
      </c>
      <c r="BC402" t="inlineStr">
        <is>
          <t>N/A</t>
        </is>
      </c>
      <c r="BD402" t="inlineStr">
        <is>
          <t>N/A</t>
        </is>
      </c>
      <c r="BE402" t="inlineStr">
        <is>
          <t>N/A</t>
        </is>
      </c>
    </row>
    <row r="403">
      <c r="A403" t="inlineStr">
        <is>
          <t>WI21122545</t>
        </is>
      </c>
      <c r="B403" t="inlineStr">
        <is>
          <t>DATA_VALIDATION</t>
        </is>
      </c>
      <c r="C403" t="inlineStr">
        <is>
          <t>201308007707</t>
        </is>
      </c>
      <c r="D403" t="inlineStr">
        <is>
          <t>Folder</t>
        </is>
      </c>
      <c r="E403" s="2">
        <f>HYPERLINK("capsilon://?command=openfolder&amp;siteaddress=FAM.docvelocity-na8.net&amp;folderid=FXB4A167D0-221C-A9AA-BBB5-2D939B16EC83","FX21112695")</f>
        <v>0.0</v>
      </c>
      <c r="F403" t="inlineStr">
        <is>
          <t/>
        </is>
      </c>
      <c r="G403" t="inlineStr">
        <is>
          <t/>
        </is>
      </c>
      <c r="H403" t="inlineStr">
        <is>
          <t>Mailitem</t>
        </is>
      </c>
      <c r="I403" t="inlineStr">
        <is>
          <t>MI211226722</t>
        </is>
      </c>
      <c r="J403" t="n">
        <v>66.0</v>
      </c>
      <c r="K403" t="inlineStr">
        <is>
          <t>COMPLETED</t>
        </is>
      </c>
      <c r="L403" t="inlineStr">
        <is>
          <t>MARK_AS_COMPLETED</t>
        </is>
      </c>
      <c r="M403" t="inlineStr">
        <is>
          <t>Queue</t>
        </is>
      </c>
      <c r="N403" t="n">
        <v>2.0</v>
      </c>
      <c r="O403" s="1" t="n">
        <v>44531.57596064815</v>
      </c>
      <c r="P403" s="1" t="n">
        <v>44531.614016203705</v>
      </c>
      <c r="Q403" t="n">
        <v>1986.0</v>
      </c>
      <c r="R403" t="n">
        <v>1302.0</v>
      </c>
      <c r="S403" t="b">
        <v>0</v>
      </c>
      <c r="T403" t="inlineStr">
        <is>
          <t>N/A</t>
        </is>
      </c>
      <c r="U403" t="b">
        <v>0</v>
      </c>
      <c r="V403" t="inlineStr">
        <is>
          <t>Sanjay Kharade</t>
        </is>
      </c>
      <c r="W403" s="1" t="n">
        <v>44531.607777777775</v>
      </c>
      <c r="X403" t="n">
        <v>1090.0</v>
      </c>
      <c r="Y403" t="n">
        <v>64.0</v>
      </c>
      <c r="Z403" t="n">
        <v>0.0</v>
      </c>
      <c r="AA403" t="n">
        <v>64.0</v>
      </c>
      <c r="AB403" t="n">
        <v>0.0</v>
      </c>
      <c r="AC403" t="n">
        <v>32.0</v>
      </c>
      <c r="AD403" t="n">
        <v>2.0</v>
      </c>
      <c r="AE403" t="n">
        <v>0.0</v>
      </c>
      <c r="AF403" t="n">
        <v>0.0</v>
      </c>
      <c r="AG403" t="n">
        <v>0.0</v>
      </c>
      <c r="AH403" t="inlineStr">
        <is>
          <t>Vikash Suryakanth Parmar</t>
        </is>
      </c>
      <c r="AI403" s="1" t="n">
        <v>44531.614016203705</v>
      </c>
      <c r="AJ403" t="n">
        <v>188.0</v>
      </c>
      <c r="AK403" t="n">
        <v>1.0</v>
      </c>
      <c r="AL403" t="n">
        <v>0.0</v>
      </c>
      <c r="AM403" t="n">
        <v>1.0</v>
      </c>
      <c r="AN403" t="n">
        <v>0.0</v>
      </c>
      <c r="AO403" t="n">
        <v>1.0</v>
      </c>
      <c r="AP403" t="n">
        <v>1.0</v>
      </c>
      <c r="AQ403" t="n">
        <v>0.0</v>
      </c>
      <c r="AR403" t="n">
        <v>0.0</v>
      </c>
      <c r="AS403" t="n">
        <v>0.0</v>
      </c>
      <c r="AT403" t="inlineStr">
        <is>
          <t>N/A</t>
        </is>
      </c>
      <c r="AU403" t="inlineStr">
        <is>
          <t>N/A</t>
        </is>
      </c>
      <c r="AV403" t="inlineStr">
        <is>
          <t>N/A</t>
        </is>
      </c>
      <c r="AW403" t="inlineStr">
        <is>
          <t>N/A</t>
        </is>
      </c>
      <c r="AX403" t="inlineStr">
        <is>
          <t>N/A</t>
        </is>
      </c>
      <c r="AY403" t="inlineStr">
        <is>
          <t>N/A</t>
        </is>
      </c>
      <c r="AZ403" t="inlineStr">
        <is>
          <t>N/A</t>
        </is>
      </c>
      <c r="BA403" t="inlineStr">
        <is>
          <t>N/A</t>
        </is>
      </c>
      <c r="BB403" t="inlineStr">
        <is>
          <t>N/A</t>
        </is>
      </c>
      <c r="BC403" t="inlineStr">
        <is>
          <t>N/A</t>
        </is>
      </c>
      <c r="BD403" t="inlineStr">
        <is>
          <t>N/A</t>
        </is>
      </c>
      <c r="BE403" t="inlineStr">
        <is>
          <t>N/A</t>
        </is>
      </c>
    </row>
    <row r="404">
      <c r="A404" t="inlineStr">
        <is>
          <t>WI211225934</t>
        </is>
      </c>
      <c r="B404" t="inlineStr">
        <is>
          <t>DATA_VALIDATION</t>
        </is>
      </c>
      <c r="C404" t="inlineStr">
        <is>
          <t>201340000472</t>
        </is>
      </c>
      <c r="D404" t="inlineStr">
        <is>
          <t>Folder</t>
        </is>
      </c>
      <c r="E404" s="2">
        <f>HYPERLINK("capsilon://?command=openfolder&amp;siteaddress=FAM.docvelocity-na8.net&amp;folderid=FX2EEBCE88-C2E7-3391-8499-A30BAD8A07D8","FX21124625")</f>
        <v>0.0</v>
      </c>
      <c r="F404" t="inlineStr">
        <is>
          <t/>
        </is>
      </c>
      <c r="G404" t="inlineStr">
        <is>
          <t/>
        </is>
      </c>
      <c r="H404" t="inlineStr">
        <is>
          <t>Mailitem</t>
        </is>
      </c>
      <c r="I404" t="inlineStr">
        <is>
          <t>MI2112274781</t>
        </is>
      </c>
      <c r="J404" t="n">
        <v>60.0</v>
      </c>
      <c r="K404" t="inlineStr">
        <is>
          <t>COMPLETED</t>
        </is>
      </c>
      <c r="L404" t="inlineStr">
        <is>
          <t>MARK_AS_COMPLETED</t>
        </is>
      </c>
      <c r="M404" t="inlineStr">
        <is>
          <t>Queue</t>
        </is>
      </c>
      <c r="N404" t="n">
        <v>1.0</v>
      </c>
      <c r="O404" s="1" t="n">
        <v>44538.479629629626</v>
      </c>
      <c r="P404" s="1" t="n">
        <v>44538.48979166667</v>
      </c>
      <c r="Q404" t="n">
        <v>339.0</v>
      </c>
      <c r="R404" t="n">
        <v>539.0</v>
      </c>
      <c r="S404" t="b">
        <v>0</v>
      </c>
      <c r="T404" t="inlineStr">
        <is>
          <t>N/A</t>
        </is>
      </c>
      <c r="U404" t="b">
        <v>0</v>
      </c>
      <c r="V404" t="inlineStr">
        <is>
          <t>Sumit Jarhad</t>
        </is>
      </c>
      <c r="W404" s="1" t="n">
        <v>44538.48979166667</v>
      </c>
      <c r="X404" t="n">
        <v>371.0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60.0</v>
      </c>
      <c r="AE404" t="n">
        <v>48.0</v>
      </c>
      <c r="AF404" t="n">
        <v>0.0</v>
      </c>
      <c r="AG404" t="n">
        <v>10.0</v>
      </c>
      <c r="AH404" t="inlineStr">
        <is>
          <t>N/A</t>
        </is>
      </c>
      <c r="AI404" t="inlineStr">
        <is>
          <t>N/A</t>
        </is>
      </c>
      <c r="AJ404" t="inlineStr">
        <is>
          <t>N/A</t>
        </is>
      </c>
      <c r="AK404" t="inlineStr">
        <is>
          <t>N/A</t>
        </is>
      </c>
      <c r="AL404" t="inlineStr">
        <is>
          <t>N/A</t>
        </is>
      </c>
      <c r="AM404" t="inlineStr">
        <is>
          <t>N/A</t>
        </is>
      </c>
      <c r="AN404" t="inlineStr">
        <is>
          <t>N/A</t>
        </is>
      </c>
      <c r="AO404" t="inlineStr">
        <is>
          <t>N/A</t>
        </is>
      </c>
      <c r="AP404" t="inlineStr">
        <is>
          <t>N/A</t>
        </is>
      </c>
      <c r="AQ404" t="inlineStr">
        <is>
          <t>N/A</t>
        </is>
      </c>
      <c r="AR404" t="inlineStr">
        <is>
          <t>N/A</t>
        </is>
      </c>
      <c r="AS404" t="inlineStr">
        <is>
          <t>N/A</t>
        </is>
      </c>
      <c r="AT404" t="inlineStr">
        <is>
          <t>N/A</t>
        </is>
      </c>
      <c r="AU404" t="inlineStr">
        <is>
          <t>N/A</t>
        </is>
      </c>
      <c r="AV404" t="inlineStr">
        <is>
          <t>N/A</t>
        </is>
      </c>
      <c r="AW404" t="inlineStr">
        <is>
          <t>N/A</t>
        </is>
      </c>
      <c r="AX404" t="inlineStr">
        <is>
          <t>N/A</t>
        </is>
      </c>
      <c r="AY404" t="inlineStr">
        <is>
          <t>N/A</t>
        </is>
      </c>
      <c r="AZ404" t="inlineStr">
        <is>
          <t>N/A</t>
        </is>
      </c>
      <c r="BA404" t="inlineStr">
        <is>
          <t>N/A</t>
        </is>
      </c>
      <c r="BB404" t="inlineStr">
        <is>
          <t>N/A</t>
        </is>
      </c>
      <c r="BC404" t="inlineStr">
        <is>
          <t>N/A</t>
        </is>
      </c>
      <c r="BD404" t="inlineStr">
        <is>
          <t>N/A</t>
        </is>
      </c>
      <c r="BE404" t="inlineStr">
        <is>
          <t>N/A</t>
        </is>
      </c>
    </row>
    <row r="405">
      <c r="A405" t="inlineStr">
        <is>
          <t>WI211225940</t>
        </is>
      </c>
      <c r="B405" t="inlineStr">
        <is>
          <t>DATA_VALIDATION</t>
        </is>
      </c>
      <c r="C405" t="inlineStr">
        <is>
          <t>201340000472</t>
        </is>
      </c>
      <c r="D405" t="inlineStr">
        <is>
          <t>Folder</t>
        </is>
      </c>
      <c r="E405" s="2">
        <f>HYPERLINK("capsilon://?command=openfolder&amp;siteaddress=FAM.docvelocity-na8.net&amp;folderid=FX2EEBCE88-C2E7-3391-8499-A30BAD8A07D8","FX21124625")</f>
        <v>0.0</v>
      </c>
      <c r="F405" t="inlineStr">
        <is>
          <t/>
        </is>
      </c>
      <c r="G405" t="inlineStr">
        <is>
          <t/>
        </is>
      </c>
      <c r="H405" t="inlineStr">
        <is>
          <t>Mailitem</t>
        </is>
      </c>
      <c r="I405" t="inlineStr">
        <is>
          <t>MI2112274805</t>
        </is>
      </c>
      <c r="J405" t="n">
        <v>28.0</v>
      </c>
      <c r="K405" t="inlineStr">
        <is>
          <t>COMPLETED</t>
        </is>
      </c>
      <c r="L405" t="inlineStr">
        <is>
          <t>MARK_AS_COMPLETED</t>
        </is>
      </c>
      <c r="M405" t="inlineStr">
        <is>
          <t>Queue</t>
        </is>
      </c>
      <c r="N405" t="n">
        <v>2.0</v>
      </c>
      <c r="O405" s="1" t="n">
        <v>44538.47994212963</v>
      </c>
      <c r="P405" s="1" t="n">
        <v>44538.49023148148</v>
      </c>
      <c r="Q405" t="n">
        <v>33.0</v>
      </c>
      <c r="R405" t="n">
        <v>856.0</v>
      </c>
      <c r="S405" t="b">
        <v>0</v>
      </c>
      <c r="T405" t="inlineStr">
        <is>
          <t>N/A</t>
        </is>
      </c>
      <c r="U405" t="b">
        <v>0</v>
      </c>
      <c r="V405" t="inlineStr">
        <is>
          <t>Snehal Sathe</t>
        </is>
      </c>
      <c r="W405" s="1" t="n">
        <v>44538.48615740741</v>
      </c>
      <c r="X405" t="n">
        <v>513.0</v>
      </c>
      <c r="Y405" t="n">
        <v>21.0</v>
      </c>
      <c r="Z405" t="n">
        <v>0.0</v>
      </c>
      <c r="AA405" t="n">
        <v>21.0</v>
      </c>
      <c r="AB405" t="n">
        <v>0.0</v>
      </c>
      <c r="AC405" t="n">
        <v>7.0</v>
      </c>
      <c r="AD405" t="n">
        <v>7.0</v>
      </c>
      <c r="AE405" t="n">
        <v>0.0</v>
      </c>
      <c r="AF405" t="n">
        <v>0.0</v>
      </c>
      <c r="AG405" t="n">
        <v>0.0</v>
      </c>
      <c r="AH405" t="inlineStr">
        <is>
          <t>Mohini Shinde</t>
        </is>
      </c>
      <c r="AI405" s="1" t="n">
        <v>44538.49023148148</v>
      </c>
      <c r="AJ405" t="n">
        <v>343.0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7.0</v>
      </c>
      <c r="AQ405" t="n">
        <v>0.0</v>
      </c>
      <c r="AR405" t="n">
        <v>0.0</v>
      </c>
      <c r="AS405" t="n">
        <v>0.0</v>
      </c>
      <c r="AT405" t="inlineStr">
        <is>
          <t>N/A</t>
        </is>
      </c>
      <c r="AU405" t="inlineStr">
        <is>
          <t>N/A</t>
        </is>
      </c>
      <c r="AV405" t="inlineStr">
        <is>
          <t>N/A</t>
        </is>
      </c>
      <c r="AW405" t="inlineStr">
        <is>
          <t>N/A</t>
        </is>
      </c>
      <c r="AX405" t="inlineStr">
        <is>
          <t>N/A</t>
        </is>
      </c>
      <c r="AY405" t="inlineStr">
        <is>
          <t>N/A</t>
        </is>
      </c>
      <c r="AZ405" t="inlineStr">
        <is>
          <t>N/A</t>
        </is>
      </c>
      <c r="BA405" t="inlineStr">
        <is>
          <t>N/A</t>
        </is>
      </c>
      <c r="BB405" t="inlineStr">
        <is>
          <t>N/A</t>
        </is>
      </c>
      <c r="BC405" t="inlineStr">
        <is>
          <t>N/A</t>
        </is>
      </c>
      <c r="BD405" t="inlineStr">
        <is>
          <t>N/A</t>
        </is>
      </c>
      <c r="BE405" t="inlineStr">
        <is>
          <t>N/A</t>
        </is>
      </c>
    </row>
    <row r="406">
      <c r="A406" t="inlineStr">
        <is>
          <t>WI211225958</t>
        </is>
      </c>
      <c r="B406" t="inlineStr">
        <is>
          <t>DATA_VALIDATION</t>
        </is>
      </c>
      <c r="C406" t="inlineStr">
        <is>
          <t>201330004093</t>
        </is>
      </c>
      <c r="D406" t="inlineStr">
        <is>
          <t>Folder</t>
        </is>
      </c>
      <c r="E406" s="2">
        <f>HYPERLINK("capsilon://?command=openfolder&amp;siteaddress=FAM.docvelocity-na8.net&amp;folderid=FXA7A59F23-6553-2434-7B06-A2D52E5B17BC","FX21124939")</f>
        <v>0.0</v>
      </c>
      <c r="F406" t="inlineStr">
        <is>
          <t/>
        </is>
      </c>
      <c r="G406" t="inlineStr">
        <is>
          <t/>
        </is>
      </c>
      <c r="H406" t="inlineStr">
        <is>
          <t>Mailitem</t>
        </is>
      </c>
      <c r="I406" t="inlineStr">
        <is>
          <t>MI2112275303</t>
        </is>
      </c>
      <c r="J406" t="n">
        <v>41.0</v>
      </c>
      <c r="K406" t="inlineStr">
        <is>
          <t>COMPLETED</t>
        </is>
      </c>
      <c r="L406" t="inlineStr">
        <is>
          <t>MARK_AS_COMPLETED</t>
        </is>
      </c>
      <c r="M406" t="inlineStr">
        <is>
          <t>Queue</t>
        </is>
      </c>
      <c r="N406" t="n">
        <v>1.0</v>
      </c>
      <c r="O406" s="1" t="n">
        <v>44538.48247685185</v>
      </c>
      <c r="P406" s="1" t="n">
        <v>44538.49290509259</v>
      </c>
      <c r="Q406" t="n">
        <v>300.0</v>
      </c>
      <c r="R406" t="n">
        <v>601.0</v>
      </c>
      <c r="S406" t="b">
        <v>0</v>
      </c>
      <c r="T406" t="inlineStr">
        <is>
          <t>N/A</t>
        </is>
      </c>
      <c r="U406" t="b">
        <v>0</v>
      </c>
      <c r="V406" t="inlineStr">
        <is>
          <t>Sumit Jarhad</t>
        </is>
      </c>
      <c r="W406" s="1" t="n">
        <v>44538.49290509259</v>
      </c>
      <c r="X406" t="n">
        <v>268.0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41.0</v>
      </c>
      <c r="AE406" t="n">
        <v>36.0</v>
      </c>
      <c r="AF406" t="n">
        <v>0.0</v>
      </c>
      <c r="AG406" t="n">
        <v>3.0</v>
      </c>
      <c r="AH406" t="inlineStr">
        <is>
          <t>N/A</t>
        </is>
      </c>
      <c r="AI406" t="inlineStr">
        <is>
          <t>N/A</t>
        </is>
      </c>
      <c r="AJ406" t="inlineStr">
        <is>
          <t>N/A</t>
        </is>
      </c>
      <c r="AK406" t="inlineStr">
        <is>
          <t>N/A</t>
        </is>
      </c>
      <c r="AL406" t="inlineStr">
        <is>
          <t>N/A</t>
        </is>
      </c>
      <c r="AM406" t="inlineStr">
        <is>
          <t>N/A</t>
        </is>
      </c>
      <c r="AN406" t="inlineStr">
        <is>
          <t>N/A</t>
        </is>
      </c>
      <c r="AO406" t="inlineStr">
        <is>
          <t>N/A</t>
        </is>
      </c>
      <c r="AP406" t="inlineStr">
        <is>
          <t>N/A</t>
        </is>
      </c>
      <c r="AQ406" t="inlineStr">
        <is>
          <t>N/A</t>
        </is>
      </c>
      <c r="AR406" t="inlineStr">
        <is>
          <t>N/A</t>
        </is>
      </c>
      <c r="AS406" t="inlineStr">
        <is>
          <t>N/A</t>
        </is>
      </c>
      <c r="AT406" t="inlineStr">
        <is>
          <t>N/A</t>
        </is>
      </c>
      <c r="AU406" t="inlineStr">
        <is>
          <t>N/A</t>
        </is>
      </c>
      <c r="AV406" t="inlineStr">
        <is>
          <t>N/A</t>
        </is>
      </c>
      <c r="AW406" t="inlineStr">
        <is>
          <t>N/A</t>
        </is>
      </c>
      <c r="AX406" t="inlineStr">
        <is>
          <t>N/A</t>
        </is>
      </c>
      <c r="AY406" t="inlineStr">
        <is>
          <t>N/A</t>
        </is>
      </c>
      <c r="AZ406" t="inlineStr">
        <is>
          <t>N/A</t>
        </is>
      </c>
      <c r="BA406" t="inlineStr">
        <is>
          <t>N/A</t>
        </is>
      </c>
      <c r="BB406" t="inlineStr">
        <is>
          <t>N/A</t>
        </is>
      </c>
      <c r="BC406" t="inlineStr">
        <is>
          <t>N/A</t>
        </is>
      </c>
      <c r="BD406" t="inlineStr">
        <is>
          <t>N/A</t>
        </is>
      </c>
      <c r="BE406" t="inlineStr">
        <is>
          <t>N/A</t>
        </is>
      </c>
    </row>
    <row r="407">
      <c r="A407" t="inlineStr">
        <is>
          <t>WI211225963</t>
        </is>
      </c>
      <c r="B407" t="inlineStr">
        <is>
          <t>DATA_VALIDATION</t>
        </is>
      </c>
      <c r="C407" t="inlineStr">
        <is>
          <t>201330004093</t>
        </is>
      </c>
      <c r="D407" t="inlineStr">
        <is>
          <t>Folder</t>
        </is>
      </c>
      <c r="E407" s="2">
        <f>HYPERLINK("capsilon://?command=openfolder&amp;siteaddress=FAM.docvelocity-na8.net&amp;folderid=FXA7A59F23-6553-2434-7B06-A2D52E5B17BC","FX21124939")</f>
        <v>0.0</v>
      </c>
      <c r="F407" t="inlineStr">
        <is>
          <t/>
        </is>
      </c>
      <c r="G407" t="inlineStr">
        <is>
          <t/>
        </is>
      </c>
      <c r="H407" t="inlineStr">
        <is>
          <t>Mailitem</t>
        </is>
      </c>
      <c r="I407" t="inlineStr">
        <is>
          <t>MI2112275323</t>
        </is>
      </c>
      <c r="J407" t="n">
        <v>28.0</v>
      </c>
      <c r="K407" t="inlineStr">
        <is>
          <t>COMPLETED</t>
        </is>
      </c>
      <c r="L407" t="inlineStr">
        <is>
          <t>MARK_AS_COMPLETED</t>
        </is>
      </c>
      <c r="M407" t="inlineStr">
        <is>
          <t>Queue</t>
        </is>
      </c>
      <c r="N407" t="n">
        <v>2.0</v>
      </c>
      <c r="O407" s="1" t="n">
        <v>44538.48273148148</v>
      </c>
      <c r="P407" s="1" t="n">
        <v>44538.49116898148</v>
      </c>
      <c r="Q407" t="n">
        <v>74.0</v>
      </c>
      <c r="R407" t="n">
        <v>655.0</v>
      </c>
      <c r="S407" t="b">
        <v>0</v>
      </c>
      <c r="T407" t="inlineStr">
        <is>
          <t>N/A</t>
        </is>
      </c>
      <c r="U407" t="b">
        <v>0</v>
      </c>
      <c r="V407" t="inlineStr">
        <is>
          <t>Karnal Akhare</t>
        </is>
      </c>
      <c r="W407" s="1" t="n">
        <v>44538.48568287037</v>
      </c>
      <c r="X407" t="n">
        <v>245.0</v>
      </c>
      <c r="Y407" t="n">
        <v>21.0</v>
      </c>
      <c r="Z407" t="n">
        <v>0.0</v>
      </c>
      <c r="AA407" t="n">
        <v>21.0</v>
      </c>
      <c r="AB407" t="n">
        <v>0.0</v>
      </c>
      <c r="AC407" t="n">
        <v>1.0</v>
      </c>
      <c r="AD407" t="n">
        <v>7.0</v>
      </c>
      <c r="AE407" t="n">
        <v>0.0</v>
      </c>
      <c r="AF407" t="n">
        <v>0.0</v>
      </c>
      <c r="AG407" t="n">
        <v>0.0</v>
      </c>
      <c r="AH407" t="inlineStr">
        <is>
          <t>Ashish Sutar</t>
        </is>
      </c>
      <c r="AI407" s="1" t="n">
        <v>44538.49116898148</v>
      </c>
      <c r="AJ407" t="n">
        <v>410.0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7.0</v>
      </c>
      <c r="AQ407" t="n">
        <v>0.0</v>
      </c>
      <c r="AR407" t="n">
        <v>0.0</v>
      </c>
      <c r="AS407" t="n">
        <v>0.0</v>
      </c>
      <c r="AT407" t="inlineStr">
        <is>
          <t>N/A</t>
        </is>
      </c>
      <c r="AU407" t="inlineStr">
        <is>
          <t>N/A</t>
        </is>
      </c>
      <c r="AV407" t="inlineStr">
        <is>
          <t>N/A</t>
        </is>
      </c>
      <c r="AW407" t="inlineStr">
        <is>
          <t>N/A</t>
        </is>
      </c>
      <c r="AX407" t="inlineStr">
        <is>
          <t>N/A</t>
        </is>
      </c>
      <c r="AY407" t="inlineStr">
        <is>
          <t>N/A</t>
        </is>
      </c>
      <c r="AZ407" t="inlineStr">
        <is>
          <t>N/A</t>
        </is>
      </c>
      <c r="BA407" t="inlineStr">
        <is>
          <t>N/A</t>
        </is>
      </c>
      <c r="BB407" t="inlineStr">
        <is>
          <t>N/A</t>
        </is>
      </c>
      <c r="BC407" t="inlineStr">
        <is>
          <t>N/A</t>
        </is>
      </c>
      <c r="BD407" t="inlineStr">
        <is>
          <t>N/A</t>
        </is>
      </c>
      <c r="BE407" t="inlineStr">
        <is>
          <t>N/A</t>
        </is>
      </c>
    </row>
    <row r="408">
      <c r="A408" t="inlineStr">
        <is>
          <t>WI211226001</t>
        </is>
      </c>
      <c r="B408" t="inlineStr">
        <is>
          <t>DATA_VALIDATION</t>
        </is>
      </c>
      <c r="C408" t="inlineStr">
        <is>
          <t>201330004093</t>
        </is>
      </c>
      <c r="D408" t="inlineStr">
        <is>
          <t>Folder</t>
        </is>
      </c>
      <c r="E408" s="2">
        <f>HYPERLINK("capsilon://?command=openfolder&amp;siteaddress=FAM.docvelocity-na8.net&amp;folderid=FXA7A59F23-6553-2434-7B06-A2D52E5B17BC","FX21124939")</f>
        <v>0.0</v>
      </c>
      <c r="F408" t="inlineStr">
        <is>
          <t/>
        </is>
      </c>
      <c r="G408" t="inlineStr">
        <is>
          <t/>
        </is>
      </c>
      <c r="H408" t="inlineStr">
        <is>
          <t>Mailitem</t>
        </is>
      </c>
      <c r="I408" t="inlineStr">
        <is>
          <t>MI2112275353</t>
        </is>
      </c>
      <c r="J408" t="n">
        <v>32.0</v>
      </c>
      <c r="K408" t="inlineStr">
        <is>
          <t>COMPLETED</t>
        </is>
      </c>
      <c r="L408" t="inlineStr">
        <is>
          <t>MARK_AS_COMPLETED</t>
        </is>
      </c>
      <c r="M408" t="inlineStr">
        <is>
          <t>Queue</t>
        </is>
      </c>
      <c r="N408" t="n">
        <v>1.0</v>
      </c>
      <c r="O408" s="1" t="n">
        <v>44538.48614583333</v>
      </c>
      <c r="P408" s="1" t="n">
        <v>44538.49428240741</v>
      </c>
      <c r="Q408" t="n">
        <v>256.0</v>
      </c>
      <c r="R408" t="n">
        <v>447.0</v>
      </c>
      <c r="S408" t="b">
        <v>0</v>
      </c>
      <c r="T408" t="inlineStr">
        <is>
          <t>N/A</t>
        </is>
      </c>
      <c r="U408" t="b">
        <v>0</v>
      </c>
      <c r="V408" t="inlineStr">
        <is>
          <t>Sumit Jarhad</t>
        </is>
      </c>
      <c r="W408" s="1" t="n">
        <v>44538.49428240741</v>
      </c>
      <c r="X408" t="n">
        <v>112.0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32.0</v>
      </c>
      <c r="AE408" t="n">
        <v>27.0</v>
      </c>
      <c r="AF408" t="n">
        <v>0.0</v>
      </c>
      <c r="AG408" t="n">
        <v>4.0</v>
      </c>
      <c r="AH408" t="inlineStr">
        <is>
          <t>N/A</t>
        </is>
      </c>
      <c r="AI408" t="inlineStr">
        <is>
          <t>N/A</t>
        </is>
      </c>
      <c r="AJ408" t="inlineStr">
        <is>
          <t>N/A</t>
        </is>
      </c>
      <c r="AK408" t="inlineStr">
        <is>
          <t>N/A</t>
        </is>
      </c>
      <c r="AL408" t="inlineStr">
        <is>
          <t>N/A</t>
        </is>
      </c>
      <c r="AM408" t="inlineStr">
        <is>
          <t>N/A</t>
        </is>
      </c>
      <c r="AN408" t="inlineStr">
        <is>
          <t>N/A</t>
        </is>
      </c>
      <c r="AO408" t="inlineStr">
        <is>
          <t>N/A</t>
        </is>
      </c>
      <c r="AP408" t="inlineStr">
        <is>
          <t>N/A</t>
        </is>
      </c>
      <c r="AQ408" t="inlineStr">
        <is>
          <t>N/A</t>
        </is>
      </c>
      <c r="AR408" t="inlineStr">
        <is>
          <t>N/A</t>
        </is>
      </c>
      <c r="AS408" t="inlineStr">
        <is>
          <t>N/A</t>
        </is>
      </c>
      <c r="AT408" t="inlineStr">
        <is>
          <t>N/A</t>
        </is>
      </c>
      <c r="AU408" t="inlineStr">
        <is>
          <t>N/A</t>
        </is>
      </c>
      <c r="AV408" t="inlineStr">
        <is>
          <t>N/A</t>
        </is>
      </c>
      <c r="AW408" t="inlineStr">
        <is>
          <t>N/A</t>
        </is>
      </c>
      <c r="AX408" t="inlineStr">
        <is>
          <t>N/A</t>
        </is>
      </c>
      <c r="AY408" t="inlineStr">
        <is>
          <t>N/A</t>
        </is>
      </c>
      <c r="AZ408" t="inlineStr">
        <is>
          <t>N/A</t>
        </is>
      </c>
      <c r="BA408" t="inlineStr">
        <is>
          <t>N/A</t>
        </is>
      </c>
      <c r="BB408" t="inlineStr">
        <is>
          <t>N/A</t>
        </is>
      </c>
      <c r="BC408" t="inlineStr">
        <is>
          <t>N/A</t>
        </is>
      </c>
      <c r="BD408" t="inlineStr">
        <is>
          <t>N/A</t>
        </is>
      </c>
      <c r="BE408" t="inlineStr">
        <is>
          <t>N/A</t>
        </is>
      </c>
    </row>
    <row r="409">
      <c r="A409" t="inlineStr">
        <is>
          <t>WI211226011</t>
        </is>
      </c>
      <c r="B409" t="inlineStr">
        <is>
          <t>DATA_VALIDATION</t>
        </is>
      </c>
      <c r="C409" t="inlineStr">
        <is>
          <t>201330004093</t>
        </is>
      </c>
      <c r="D409" t="inlineStr">
        <is>
          <t>Folder</t>
        </is>
      </c>
      <c r="E409" s="2">
        <f>HYPERLINK("capsilon://?command=openfolder&amp;siteaddress=FAM.docvelocity-na8.net&amp;folderid=FXA7A59F23-6553-2434-7B06-A2D52E5B17BC","FX21124939")</f>
        <v>0.0</v>
      </c>
      <c r="F409" t="inlineStr">
        <is>
          <t/>
        </is>
      </c>
      <c r="G409" t="inlineStr">
        <is>
          <t/>
        </is>
      </c>
      <c r="H409" t="inlineStr">
        <is>
          <t>Mailitem</t>
        </is>
      </c>
      <c r="I409" t="inlineStr">
        <is>
          <t>MI2112275380</t>
        </is>
      </c>
      <c r="J409" t="n">
        <v>28.0</v>
      </c>
      <c r="K409" t="inlineStr">
        <is>
          <t>COMPLETED</t>
        </is>
      </c>
      <c r="L409" t="inlineStr">
        <is>
          <t>MARK_AS_COMPLETED</t>
        </is>
      </c>
      <c r="M409" t="inlineStr">
        <is>
          <t>Queue</t>
        </is>
      </c>
      <c r="N409" t="n">
        <v>2.0</v>
      </c>
      <c r="O409" s="1" t="n">
        <v>44538.48679398148</v>
      </c>
      <c r="P409" s="1" t="n">
        <v>44538.58224537037</v>
      </c>
      <c r="Q409" t="n">
        <v>5767.0</v>
      </c>
      <c r="R409" t="n">
        <v>2480.0</v>
      </c>
      <c r="S409" t="b">
        <v>0</v>
      </c>
      <c r="T409" t="inlineStr">
        <is>
          <t>N/A</t>
        </is>
      </c>
      <c r="U409" t="b">
        <v>0</v>
      </c>
      <c r="V409" t="inlineStr">
        <is>
          <t>Nisha Verma</t>
        </is>
      </c>
      <c r="W409" s="1" t="n">
        <v>44538.5475</v>
      </c>
      <c r="X409" t="n">
        <v>1592.0</v>
      </c>
      <c r="Y409" t="n">
        <v>21.0</v>
      </c>
      <c r="Z409" t="n">
        <v>0.0</v>
      </c>
      <c r="AA409" t="n">
        <v>21.0</v>
      </c>
      <c r="AB409" t="n">
        <v>0.0</v>
      </c>
      <c r="AC409" t="n">
        <v>14.0</v>
      </c>
      <c r="AD409" t="n">
        <v>7.0</v>
      </c>
      <c r="AE409" t="n">
        <v>0.0</v>
      </c>
      <c r="AF409" t="n">
        <v>0.0</v>
      </c>
      <c r="AG409" t="n">
        <v>0.0</v>
      </c>
      <c r="AH409" t="inlineStr">
        <is>
          <t>Vikash Suryakanth Parmar</t>
        </is>
      </c>
      <c r="AI409" s="1" t="n">
        <v>44538.58224537037</v>
      </c>
      <c r="AJ409" t="n">
        <v>263.0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7.0</v>
      </c>
      <c r="AQ409" t="n">
        <v>0.0</v>
      </c>
      <c r="AR409" t="n">
        <v>0.0</v>
      </c>
      <c r="AS409" t="n">
        <v>0.0</v>
      </c>
      <c r="AT409" t="inlineStr">
        <is>
          <t>N/A</t>
        </is>
      </c>
      <c r="AU409" t="inlineStr">
        <is>
          <t>N/A</t>
        </is>
      </c>
      <c r="AV409" t="inlineStr">
        <is>
          <t>N/A</t>
        </is>
      </c>
      <c r="AW409" t="inlineStr">
        <is>
          <t>N/A</t>
        </is>
      </c>
      <c r="AX409" t="inlineStr">
        <is>
          <t>N/A</t>
        </is>
      </c>
      <c r="AY409" t="inlineStr">
        <is>
          <t>N/A</t>
        </is>
      </c>
      <c r="AZ409" t="inlineStr">
        <is>
          <t>N/A</t>
        </is>
      </c>
      <c r="BA409" t="inlineStr">
        <is>
          <t>N/A</t>
        </is>
      </c>
      <c r="BB409" t="inlineStr">
        <is>
          <t>N/A</t>
        </is>
      </c>
      <c r="BC409" t="inlineStr">
        <is>
          <t>N/A</t>
        </is>
      </c>
      <c r="BD409" t="inlineStr">
        <is>
          <t>N/A</t>
        </is>
      </c>
      <c r="BE409" t="inlineStr">
        <is>
          <t>N/A</t>
        </is>
      </c>
    </row>
    <row r="410">
      <c r="A410" t="inlineStr">
        <is>
          <t>WI211226014</t>
        </is>
      </c>
      <c r="B410" t="inlineStr">
        <is>
          <t>DATA_VALIDATION</t>
        </is>
      </c>
      <c r="C410" t="inlineStr">
        <is>
          <t>201330004093</t>
        </is>
      </c>
      <c r="D410" t="inlineStr">
        <is>
          <t>Folder</t>
        </is>
      </c>
      <c r="E410" s="2">
        <f>HYPERLINK("capsilon://?command=openfolder&amp;siteaddress=FAM.docvelocity-na8.net&amp;folderid=FXA7A59F23-6553-2434-7B06-A2D52E5B17BC","FX21124939")</f>
        <v>0.0</v>
      </c>
      <c r="F410" t="inlineStr">
        <is>
          <t/>
        </is>
      </c>
      <c r="G410" t="inlineStr">
        <is>
          <t/>
        </is>
      </c>
      <c r="H410" t="inlineStr">
        <is>
          <t>Mailitem</t>
        </is>
      </c>
      <c r="I410" t="inlineStr">
        <is>
          <t>MI2112275391</t>
        </is>
      </c>
      <c r="J410" t="n">
        <v>28.0</v>
      </c>
      <c r="K410" t="inlineStr">
        <is>
          <t>COMPLETED</t>
        </is>
      </c>
      <c r="L410" t="inlineStr">
        <is>
          <t>MARK_AS_COMPLETED</t>
        </is>
      </c>
      <c r="M410" t="inlineStr">
        <is>
          <t>Queue</t>
        </is>
      </c>
      <c r="N410" t="n">
        <v>2.0</v>
      </c>
      <c r="O410" s="1" t="n">
        <v>44538.487291666665</v>
      </c>
      <c r="P410" s="1" t="n">
        <v>44538.49506944444</v>
      </c>
      <c r="Q410" t="n">
        <v>58.0</v>
      </c>
      <c r="R410" t="n">
        <v>614.0</v>
      </c>
      <c r="S410" t="b">
        <v>0</v>
      </c>
      <c r="T410" t="inlineStr">
        <is>
          <t>N/A</t>
        </is>
      </c>
      <c r="U410" t="b">
        <v>0</v>
      </c>
      <c r="V410" t="inlineStr">
        <is>
          <t>Sanjay Kharade</t>
        </is>
      </c>
      <c r="W410" s="1" t="n">
        <v>44538.4896875</v>
      </c>
      <c r="X410" t="n">
        <v>197.0</v>
      </c>
      <c r="Y410" t="n">
        <v>21.0</v>
      </c>
      <c r="Z410" t="n">
        <v>0.0</v>
      </c>
      <c r="AA410" t="n">
        <v>21.0</v>
      </c>
      <c r="AB410" t="n">
        <v>0.0</v>
      </c>
      <c r="AC410" t="n">
        <v>9.0</v>
      </c>
      <c r="AD410" t="n">
        <v>7.0</v>
      </c>
      <c r="AE410" t="n">
        <v>0.0</v>
      </c>
      <c r="AF410" t="n">
        <v>0.0</v>
      </c>
      <c r="AG410" t="n">
        <v>0.0</v>
      </c>
      <c r="AH410" t="inlineStr">
        <is>
          <t>Mohini Shinde</t>
        </is>
      </c>
      <c r="AI410" s="1" t="n">
        <v>44538.49506944444</v>
      </c>
      <c r="AJ410" t="n">
        <v>417.0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7.0</v>
      </c>
      <c r="AQ410" t="n">
        <v>0.0</v>
      </c>
      <c r="AR410" t="n">
        <v>0.0</v>
      </c>
      <c r="AS410" t="n">
        <v>0.0</v>
      </c>
      <c r="AT410" t="inlineStr">
        <is>
          <t>N/A</t>
        </is>
      </c>
      <c r="AU410" t="inlineStr">
        <is>
          <t>N/A</t>
        </is>
      </c>
      <c r="AV410" t="inlineStr">
        <is>
          <t>N/A</t>
        </is>
      </c>
      <c r="AW410" t="inlineStr">
        <is>
          <t>N/A</t>
        </is>
      </c>
      <c r="AX410" t="inlineStr">
        <is>
          <t>N/A</t>
        </is>
      </c>
      <c r="AY410" t="inlineStr">
        <is>
          <t>N/A</t>
        </is>
      </c>
      <c r="AZ410" t="inlineStr">
        <is>
          <t>N/A</t>
        </is>
      </c>
      <c r="BA410" t="inlineStr">
        <is>
          <t>N/A</t>
        </is>
      </c>
      <c r="BB410" t="inlineStr">
        <is>
          <t>N/A</t>
        </is>
      </c>
      <c r="BC410" t="inlineStr">
        <is>
          <t>N/A</t>
        </is>
      </c>
      <c r="BD410" t="inlineStr">
        <is>
          <t>N/A</t>
        </is>
      </c>
      <c r="BE410" t="inlineStr">
        <is>
          <t>N/A</t>
        </is>
      </c>
    </row>
    <row r="411">
      <c r="A411" t="inlineStr">
        <is>
          <t>WI211226063</t>
        </is>
      </c>
      <c r="B411" t="inlineStr">
        <is>
          <t>DATA_VALIDATION</t>
        </is>
      </c>
      <c r="C411" t="inlineStr">
        <is>
          <t>201340000472</t>
        </is>
      </c>
      <c r="D411" t="inlineStr">
        <is>
          <t>Folder</t>
        </is>
      </c>
      <c r="E411" s="2">
        <f>HYPERLINK("capsilon://?command=openfolder&amp;siteaddress=FAM.docvelocity-na8.net&amp;folderid=FX2EEBCE88-C2E7-3391-8499-A30BAD8A07D8","FX21124625")</f>
        <v>0.0</v>
      </c>
      <c r="F411" t="inlineStr">
        <is>
          <t/>
        </is>
      </c>
      <c r="G411" t="inlineStr">
        <is>
          <t/>
        </is>
      </c>
      <c r="H411" t="inlineStr">
        <is>
          <t>Mailitem</t>
        </is>
      </c>
      <c r="I411" t="inlineStr">
        <is>
          <t>MI2112274781</t>
        </is>
      </c>
      <c r="J411" t="n">
        <v>312.0</v>
      </c>
      <c r="K411" t="inlineStr">
        <is>
          <t>COMPLETED</t>
        </is>
      </c>
      <c r="L411" t="inlineStr">
        <is>
          <t>MARK_AS_COMPLETED</t>
        </is>
      </c>
      <c r="M411" t="inlineStr">
        <is>
          <t>Queue</t>
        </is>
      </c>
      <c r="N411" t="n">
        <v>2.0</v>
      </c>
      <c r="O411" s="1" t="n">
        <v>44538.49175925926</v>
      </c>
      <c r="P411" s="1" t="n">
        <v>44538.63508101852</v>
      </c>
      <c r="Q411" t="n">
        <v>2439.0</v>
      </c>
      <c r="R411" t="n">
        <v>9944.0</v>
      </c>
      <c r="S411" t="b">
        <v>0</v>
      </c>
      <c r="T411" t="inlineStr">
        <is>
          <t>N/A</t>
        </is>
      </c>
      <c r="U411" t="b">
        <v>1</v>
      </c>
      <c r="V411" t="inlineStr">
        <is>
          <t>Amruta Erande</t>
        </is>
      </c>
      <c r="W411" s="1" t="n">
        <v>44538.59056712963</v>
      </c>
      <c r="X411" t="n">
        <v>6141.0</v>
      </c>
      <c r="Y411" t="n">
        <v>599.0</v>
      </c>
      <c r="Z411" t="n">
        <v>0.0</v>
      </c>
      <c r="AA411" t="n">
        <v>599.0</v>
      </c>
      <c r="AB411" t="n">
        <v>27.0</v>
      </c>
      <c r="AC411" t="n">
        <v>487.0</v>
      </c>
      <c r="AD411" t="n">
        <v>-287.0</v>
      </c>
      <c r="AE411" t="n">
        <v>0.0</v>
      </c>
      <c r="AF411" t="n">
        <v>0.0</v>
      </c>
      <c r="AG411" t="n">
        <v>0.0</v>
      </c>
      <c r="AH411" t="inlineStr">
        <is>
          <t>Dashrath Soren</t>
        </is>
      </c>
      <c r="AI411" s="1" t="n">
        <v>44538.63508101852</v>
      </c>
      <c r="AJ411" t="n">
        <v>3490.0</v>
      </c>
      <c r="AK411" t="n">
        <v>2.0</v>
      </c>
      <c r="AL411" t="n">
        <v>0.0</v>
      </c>
      <c r="AM411" t="n">
        <v>2.0</v>
      </c>
      <c r="AN411" t="n">
        <v>27.0</v>
      </c>
      <c r="AO411" t="n">
        <v>2.0</v>
      </c>
      <c r="AP411" t="n">
        <v>-289.0</v>
      </c>
      <c r="AQ411" t="n">
        <v>0.0</v>
      </c>
      <c r="AR411" t="n">
        <v>0.0</v>
      </c>
      <c r="AS411" t="n">
        <v>0.0</v>
      </c>
      <c r="AT411" t="inlineStr">
        <is>
          <t>N/A</t>
        </is>
      </c>
      <c r="AU411" t="inlineStr">
        <is>
          <t>N/A</t>
        </is>
      </c>
      <c r="AV411" t="inlineStr">
        <is>
          <t>N/A</t>
        </is>
      </c>
      <c r="AW411" t="inlineStr">
        <is>
          <t>N/A</t>
        </is>
      </c>
      <c r="AX411" t="inlineStr">
        <is>
          <t>N/A</t>
        </is>
      </c>
      <c r="AY411" t="inlineStr">
        <is>
          <t>N/A</t>
        </is>
      </c>
      <c r="AZ411" t="inlineStr">
        <is>
          <t>N/A</t>
        </is>
      </c>
      <c r="BA411" t="inlineStr">
        <is>
          <t>N/A</t>
        </is>
      </c>
      <c r="BB411" t="inlineStr">
        <is>
          <t>N/A</t>
        </is>
      </c>
      <c r="BC411" t="inlineStr">
        <is>
          <t>N/A</t>
        </is>
      </c>
      <c r="BD411" t="inlineStr">
        <is>
          <t>N/A</t>
        </is>
      </c>
      <c r="BE411" t="inlineStr">
        <is>
          <t>N/A</t>
        </is>
      </c>
    </row>
    <row r="412">
      <c r="A412" t="inlineStr">
        <is>
          <t>WI211226082</t>
        </is>
      </c>
      <c r="B412" t="inlineStr">
        <is>
          <t>DATA_VALIDATION</t>
        </is>
      </c>
      <c r="C412" t="inlineStr">
        <is>
          <t>201330004093</t>
        </is>
      </c>
      <c r="D412" t="inlineStr">
        <is>
          <t>Folder</t>
        </is>
      </c>
      <c r="E412" s="2">
        <f>HYPERLINK("capsilon://?command=openfolder&amp;siteaddress=FAM.docvelocity-na8.net&amp;folderid=FXA7A59F23-6553-2434-7B06-A2D52E5B17BC","FX21124939")</f>
        <v>0.0</v>
      </c>
      <c r="F412" t="inlineStr">
        <is>
          <t/>
        </is>
      </c>
      <c r="G412" t="inlineStr">
        <is>
          <t/>
        </is>
      </c>
      <c r="H412" t="inlineStr">
        <is>
          <t>Mailitem</t>
        </is>
      </c>
      <c r="I412" t="inlineStr">
        <is>
          <t>MI2112275303</t>
        </is>
      </c>
      <c r="J412" t="n">
        <v>143.0</v>
      </c>
      <c r="K412" t="inlineStr">
        <is>
          <t>COMPLETED</t>
        </is>
      </c>
      <c r="L412" t="inlineStr">
        <is>
          <t>MARK_AS_COMPLETED</t>
        </is>
      </c>
      <c r="M412" t="inlineStr">
        <is>
          <t>Queue</t>
        </is>
      </c>
      <c r="N412" t="n">
        <v>2.0</v>
      </c>
      <c r="O412" s="1" t="n">
        <v>44538.493796296294</v>
      </c>
      <c r="P412" s="1" t="n">
        <v>44538.53717592593</v>
      </c>
      <c r="Q412" t="n">
        <v>2347.0</v>
      </c>
      <c r="R412" t="n">
        <v>1401.0</v>
      </c>
      <c r="S412" t="b">
        <v>0</v>
      </c>
      <c r="T412" t="inlineStr">
        <is>
          <t>N/A</t>
        </is>
      </c>
      <c r="U412" t="b">
        <v>1</v>
      </c>
      <c r="V412" t="inlineStr">
        <is>
          <t>Ujwala Ajabe</t>
        </is>
      </c>
      <c r="W412" s="1" t="n">
        <v>44538.53167824074</v>
      </c>
      <c r="X412" t="n">
        <v>1012.0</v>
      </c>
      <c r="Y412" t="n">
        <v>138.0</v>
      </c>
      <c r="Z412" t="n">
        <v>0.0</v>
      </c>
      <c r="AA412" t="n">
        <v>138.0</v>
      </c>
      <c r="AB412" t="n">
        <v>0.0</v>
      </c>
      <c r="AC412" t="n">
        <v>63.0</v>
      </c>
      <c r="AD412" t="n">
        <v>5.0</v>
      </c>
      <c r="AE412" t="n">
        <v>0.0</v>
      </c>
      <c r="AF412" t="n">
        <v>0.0</v>
      </c>
      <c r="AG412" t="n">
        <v>0.0</v>
      </c>
      <c r="AH412" t="inlineStr">
        <is>
          <t>Vikash Suryakanth Parmar</t>
        </is>
      </c>
      <c r="AI412" s="1" t="n">
        <v>44538.53717592593</v>
      </c>
      <c r="AJ412" t="n">
        <v>364.0</v>
      </c>
      <c r="AK412" t="n">
        <v>3.0</v>
      </c>
      <c r="AL412" t="n">
        <v>0.0</v>
      </c>
      <c r="AM412" t="n">
        <v>3.0</v>
      </c>
      <c r="AN412" t="n">
        <v>0.0</v>
      </c>
      <c r="AO412" t="n">
        <v>3.0</v>
      </c>
      <c r="AP412" t="n">
        <v>2.0</v>
      </c>
      <c r="AQ412" t="n">
        <v>0.0</v>
      </c>
      <c r="AR412" t="n">
        <v>0.0</v>
      </c>
      <c r="AS412" t="n">
        <v>0.0</v>
      </c>
      <c r="AT412" t="inlineStr">
        <is>
          <t>N/A</t>
        </is>
      </c>
      <c r="AU412" t="inlineStr">
        <is>
          <t>N/A</t>
        </is>
      </c>
      <c r="AV412" t="inlineStr">
        <is>
          <t>N/A</t>
        </is>
      </c>
      <c r="AW412" t="inlineStr">
        <is>
          <t>N/A</t>
        </is>
      </c>
      <c r="AX412" t="inlineStr">
        <is>
          <t>N/A</t>
        </is>
      </c>
      <c r="AY412" t="inlineStr">
        <is>
          <t>N/A</t>
        </is>
      </c>
      <c r="AZ412" t="inlineStr">
        <is>
          <t>N/A</t>
        </is>
      </c>
      <c r="BA412" t="inlineStr">
        <is>
          <t>N/A</t>
        </is>
      </c>
      <c r="BB412" t="inlineStr">
        <is>
          <t>N/A</t>
        </is>
      </c>
      <c r="BC412" t="inlineStr">
        <is>
          <t>N/A</t>
        </is>
      </c>
      <c r="BD412" t="inlineStr">
        <is>
          <t>N/A</t>
        </is>
      </c>
      <c r="BE412" t="inlineStr">
        <is>
          <t>N/A</t>
        </is>
      </c>
    </row>
    <row r="413">
      <c r="A413" t="inlineStr">
        <is>
          <t>WI211226092</t>
        </is>
      </c>
      <c r="B413" t="inlineStr">
        <is>
          <t>DATA_VALIDATION</t>
        </is>
      </c>
      <c r="C413" t="inlineStr">
        <is>
          <t>201330004093</t>
        </is>
      </c>
      <c r="D413" t="inlineStr">
        <is>
          <t>Folder</t>
        </is>
      </c>
      <c r="E413" s="2">
        <f>HYPERLINK("capsilon://?command=openfolder&amp;siteaddress=FAM.docvelocity-na8.net&amp;folderid=FXA7A59F23-6553-2434-7B06-A2D52E5B17BC","FX21124939")</f>
        <v>0.0</v>
      </c>
      <c r="F413" t="inlineStr">
        <is>
          <t/>
        </is>
      </c>
      <c r="G413" t="inlineStr">
        <is>
          <t/>
        </is>
      </c>
      <c r="H413" t="inlineStr">
        <is>
          <t>Mailitem</t>
        </is>
      </c>
      <c r="I413" t="inlineStr">
        <is>
          <t>MI2112275353</t>
        </is>
      </c>
      <c r="J413" t="n">
        <v>128.0</v>
      </c>
      <c r="K413" t="inlineStr">
        <is>
          <t>COMPLETED</t>
        </is>
      </c>
      <c r="L413" t="inlineStr">
        <is>
          <t>MARK_AS_COMPLETED</t>
        </is>
      </c>
      <c r="M413" t="inlineStr">
        <is>
          <t>Queue</t>
        </is>
      </c>
      <c r="N413" t="n">
        <v>2.0</v>
      </c>
      <c r="O413" s="1" t="n">
        <v>44538.49553240741</v>
      </c>
      <c r="P413" s="1" t="n">
        <v>44538.594675925924</v>
      </c>
      <c r="Q413" t="n">
        <v>3607.0</v>
      </c>
      <c r="R413" t="n">
        <v>4959.0</v>
      </c>
      <c r="S413" t="b">
        <v>0</v>
      </c>
      <c r="T413" t="inlineStr">
        <is>
          <t>N/A</t>
        </is>
      </c>
      <c r="U413" t="b">
        <v>1</v>
      </c>
      <c r="V413" t="inlineStr">
        <is>
          <t>Archana Bhujbal</t>
        </is>
      </c>
      <c r="W413" s="1" t="n">
        <v>44538.57304398148</v>
      </c>
      <c r="X413" t="n">
        <v>3186.0</v>
      </c>
      <c r="Y413" t="n">
        <v>318.0</v>
      </c>
      <c r="Z413" t="n">
        <v>0.0</v>
      </c>
      <c r="AA413" t="n">
        <v>318.0</v>
      </c>
      <c r="AB413" t="n">
        <v>0.0</v>
      </c>
      <c r="AC413" t="n">
        <v>226.0</v>
      </c>
      <c r="AD413" t="n">
        <v>-190.0</v>
      </c>
      <c r="AE413" t="n">
        <v>0.0</v>
      </c>
      <c r="AF413" t="n">
        <v>0.0</v>
      </c>
      <c r="AG413" t="n">
        <v>0.0</v>
      </c>
      <c r="AH413" t="inlineStr">
        <is>
          <t>Dashrath Soren</t>
        </is>
      </c>
      <c r="AI413" s="1" t="n">
        <v>44538.594675925924</v>
      </c>
      <c r="AJ413" t="n">
        <v>1660.0</v>
      </c>
      <c r="AK413" t="n">
        <v>28.0</v>
      </c>
      <c r="AL413" t="n">
        <v>0.0</v>
      </c>
      <c r="AM413" t="n">
        <v>28.0</v>
      </c>
      <c r="AN413" t="n">
        <v>0.0</v>
      </c>
      <c r="AO413" t="n">
        <v>28.0</v>
      </c>
      <c r="AP413" t="n">
        <v>-218.0</v>
      </c>
      <c r="AQ413" t="n">
        <v>0.0</v>
      </c>
      <c r="AR413" t="n">
        <v>0.0</v>
      </c>
      <c r="AS413" t="n">
        <v>0.0</v>
      </c>
      <c r="AT413" t="inlineStr">
        <is>
          <t>N/A</t>
        </is>
      </c>
      <c r="AU413" t="inlineStr">
        <is>
          <t>N/A</t>
        </is>
      </c>
      <c r="AV413" t="inlineStr">
        <is>
          <t>N/A</t>
        </is>
      </c>
      <c r="AW413" t="inlineStr">
        <is>
          <t>N/A</t>
        </is>
      </c>
      <c r="AX413" t="inlineStr">
        <is>
          <t>N/A</t>
        </is>
      </c>
      <c r="AY413" t="inlineStr">
        <is>
          <t>N/A</t>
        </is>
      </c>
      <c r="AZ413" t="inlineStr">
        <is>
          <t>N/A</t>
        </is>
      </c>
      <c r="BA413" t="inlineStr">
        <is>
          <t>N/A</t>
        </is>
      </c>
      <c r="BB413" t="inlineStr">
        <is>
          <t>N/A</t>
        </is>
      </c>
      <c r="BC413" t="inlineStr">
        <is>
          <t>N/A</t>
        </is>
      </c>
      <c r="BD413" t="inlineStr">
        <is>
          <t>N/A</t>
        </is>
      </c>
      <c r="BE413" t="inlineStr">
        <is>
          <t>N/A</t>
        </is>
      </c>
    </row>
    <row r="414">
      <c r="A414" t="inlineStr">
        <is>
          <t>WI211226399</t>
        </is>
      </c>
      <c r="B414" t="inlineStr">
        <is>
          <t>DATA_VALIDATION</t>
        </is>
      </c>
      <c r="C414" t="inlineStr">
        <is>
          <t>201110012256</t>
        </is>
      </c>
      <c r="D414" t="inlineStr">
        <is>
          <t>Folder</t>
        </is>
      </c>
      <c r="E414" s="2">
        <f>HYPERLINK("capsilon://?command=openfolder&amp;siteaddress=FAM.docvelocity-na8.net&amp;folderid=FXF4C1F10C-7736-EB87-0CAF-555DDCC6F832","FX21125304")</f>
        <v>0.0</v>
      </c>
      <c r="F414" t="inlineStr">
        <is>
          <t/>
        </is>
      </c>
      <c r="G414" t="inlineStr">
        <is>
          <t/>
        </is>
      </c>
      <c r="H414" t="inlineStr">
        <is>
          <t>Mailitem</t>
        </is>
      </c>
      <c r="I414" t="inlineStr">
        <is>
          <t>MI2112279156</t>
        </is>
      </c>
      <c r="J414" t="n">
        <v>60.0</v>
      </c>
      <c r="K414" t="inlineStr">
        <is>
          <t>COMPLETED</t>
        </is>
      </c>
      <c r="L414" t="inlineStr">
        <is>
          <t>MARK_AS_COMPLETED</t>
        </is>
      </c>
      <c r="M414" t="inlineStr">
        <is>
          <t>Queue</t>
        </is>
      </c>
      <c r="N414" t="n">
        <v>2.0</v>
      </c>
      <c r="O414" s="1" t="n">
        <v>44538.525046296294</v>
      </c>
      <c r="P414" s="1" t="n">
        <v>44538.58423611111</v>
      </c>
      <c r="Q414" t="n">
        <v>2545.0</v>
      </c>
      <c r="R414" t="n">
        <v>2569.0</v>
      </c>
      <c r="S414" t="b">
        <v>0</v>
      </c>
      <c r="T414" t="inlineStr">
        <is>
          <t>N/A</t>
        </is>
      </c>
      <c r="U414" t="b">
        <v>0</v>
      </c>
      <c r="V414" t="inlineStr">
        <is>
          <t>Nisha Verma</t>
        </is>
      </c>
      <c r="W414" s="1" t="n">
        <v>44538.57111111111</v>
      </c>
      <c r="X414" t="n">
        <v>2039.0</v>
      </c>
      <c r="Y414" t="n">
        <v>21.0</v>
      </c>
      <c r="Z414" t="n">
        <v>0.0</v>
      </c>
      <c r="AA414" t="n">
        <v>21.0</v>
      </c>
      <c r="AB414" t="n">
        <v>27.0</v>
      </c>
      <c r="AC414" t="n">
        <v>7.0</v>
      </c>
      <c r="AD414" t="n">
        <v>39.0</v>
      </c>
      <c r="AE414" t="n">
        <v>0.0</v>
      </c>
      <c r="AF414" t="n">
        <v>0.0</v>
      </c>
      <c r="AG414" t="n">
        <v>0.0</v>
      </c>
      <c r="AH414" t="inlineStr">
        <is>
          <t>Vikash Suryakanth Parmar</t>
        </is>
      </c>
      <c r="AI414" s="1" t="n">
        <v>44538.58423611111</v>
      </c>
      <c r="AJ414" t="n">
        <v>171.0</v>
      </c>
      <c r="AK414" t="n">
        <v>1.0</v>
      </c>
      <c r="AL414" t="n">
        <v>0.0</v>
      </c>
      <c r="AM414" t="n">
        <v>1.0</v>
      </c>
      <c r="AN414" t="n">
        <v>27.0</v>
      </c>
      <c r="AO414" t="n">
        <v>1.0</v>
      </c>
      <c r="AP414" t="n">
        <v>38.0</v>
      </c>
      <c r="AQ414" t="n">
        <v>0.0</v>
      </c>
      <c r="AR414" t="n">
        <v>0.0</v>
      </c>
      <c r="AS414" t="n">
        <v>0.0</v>
      </c>
      <c r="AT414" t="inlineStr">
        <is>
          <t>N/A</t>
        </is>
      </c>
      <c r="AU414" t="inlineStr">
        <is>
          <t>N/A</t>
        </is>
      </c>
      <c r="AV414" t="inlineStr">
        <is>
          <t>N/A</t>
        </is>
      </c>
      <c r="AW414" t="inlineStr">
        <is>
          <t>N/A</t>
        </is>
      </c>
      <c r="AX414" t="inlineStr">
        <is>
          <t>N/A</t>
        </is>
      </c>
      <c r="AY414" t="inlineStr">
        <is>
          <t>N/A</t>
        </is>
      </c>
      <c r="AZ414" t="inlineStr">
        <is>
          <t>N/A</t>
        </is>
      </c>
      <c r="BA414" t="inlineStr">
        <is>
          <t>N/A</t>
        </is>
      </c>
      <c r="BB414" t="inlineStr">
        <is>
          <t>N/A</t>
        </is>
      </c>
      <c r="BC414" t="inlineStr">
        <is>
          <t>N/A</t>
        </is>
      </c>
      <c r="BD414" t="inlineStr">
        <is>
          <t>N/A</t>
        </is>
      </c>
      <c r="BE414" t="inlineStr">
        <is>
          <t>N/A</t>
        </is>
      </c>
    </row>
    <row r="415">
      <c r="A415" t="inlineStr">
        <is>
          <t>WI211226411</t>
        </is>
      </c>
      <c r="B415" t="inlineStr">
        <is>
          <t>DATA_VALIDATION</t>
        </is>
      </c>
      <c r="C415" t="inlineStr">
        <is>
          <t>201308007903</t>
        </is>
      </c>
      <c r="D415" t="inlineStr">
        <is>
          <t>Folder</t>
        </is>
      </c>
      <c r="E415" s="2">
        <f>HYPERLINK("capsilon://?command=openfolder&amp;siteaddress=FAM.docvelocity-na8.net&amp;folderid=FX3E43AD63-EACE-F82F-179B-2EAA924386CF","FX21123881")</f>
        <v>0.0</v>
      </c>
      <c r="F415" t="inlineStr">
        <is>
          <t/>
        </is>
      </c>
      <c r="G415" t="inlineStr">
        <is>
          <t/>
        </is>
      </c>
      <c r="H415" t="inlineStr">
        <is>
          <t>Mailitem</t>
        </is>
      </c>
      <c r="I415" t="inlineStr">
        <is>
          <t>MI2112279273</t>
        </is>
      </c>
      <c r="J415" t="n">
        <v>32.0</v>
      </c>
      <c r="K415" t="inlineStr">
        <is>
          <t>COMPLETED</t>
        </is>
      </c>
      <c r="L415" t="inlineStr">
        <is>
          <t>MARK_AS_COMPLETED</t>
        </is>
      </c>
      <c r="M415" t="inlineStr">
        <is>
          <t>Queue</t>
        </is>
      </c>
      <c r="N415" t="n">
        <v>2.0</v>
      </c>
      <c r="O415" s="1" t="n">
        <v>44538.52605324074</v>
      </c>
      <c r="P415" s="1" t="n">
        <v>44538.58918981482</v>
      </c>
      <c r="Q415" t="n">
        <v>2817.0</v>
      </c>
      <c r="R415" t="n">
        <v>2638.0</v>
      </c>
      <c r="S415" t="b">
        <v>0</v>
      </c>
      <c r="T415" t="inlineStr">
        <is>
          <t>N/A</t>
        </is>
      </c>
      <c r="U415" t="b">
        <v>0</v>
      </c>
      <c r="V415" t="inlineStr">
        <is>
          <t>Ujwala Ajabe</t>
        </is>
      </c>
      <c r="W415" s="1" t="n">
        <v>44538.569861111115</v>
      </c>
      <c r="X415" t="n">
        <v>2187.0</v>
      </c>
      <c r="Y415" t="n">
        <v>61.0</v>
      </c>
      <c r="Z415" t="n">
        <v>0.0</v>
      </c>
      <c r="AA415" t="n">
        <v>61.0</v>
      </c>
      <c r="AB415" t="n">
        <v>0.0</v>
      </c>
      <c r="AC415" t="n">
        <v>47.0</v>
      </c>
      <c r="AD415" t="n">
        <v>-29.0</v>
      </c>
      <c r="AE415" t="n">
        <v>0.0</v>
      </c>
      <c r="AF415" t="n">
        <v>0.0</v>
      </c>
      <c r="AG415" t="n">
        <v>0.0</v>
      </c>
      <c r="AH415" t="inlineStr">
        <is>
          <t>Vikash Suryakanth Parmar</t>
        </is>
      </c>
      <c r="AI415" s="1" t="n">
        <v>44538.58918981482</v>
      </c>
      <c r="AJ415" t="n">
        <v>427.0</v>
      </c>
      <c r="AK415" t="n">
        <v>3.0</v>
      </c>
      <c r="AL415" t="n">
        <v>0.0</v>
      </c>
      <c r="AM415" t="n">
        <v>3.0</v>
      </c>
      <c r="AN415" t="n">
        <v>3.0</v>
      </c>
      <c r="AO415" t="n">
        <v>3.0</v>
      </c>
      <c r="AP415" t="n">
        <v>-32.0</v>
      </c>
      <c r="AQ415" t="n">
        <v>0.0</v>
      </c>
      <c r="AR415" t="n">
        <v>0.0</v>
      </c>
      <c r="AS415" t="n">
        <v>0.0</v>
      </c>
      <c r="AT415" t="inlineStr">
        <is>
          <t>N/A</t>
        </is>
      </c>
      <c r="AU415" t="inlineStr">
        <is>
          <t>N/A</t>
        </is>
      </c>
      <c r="AV415" t="inlineStr">
        <is>
          <t>N/A</t>
        </is>
      </c>
      <c r="AW415" t="inlineStr">
        <is>
          <t>N/A</t>
        </is>
      </c>
      <c r="AX415" t="inlineStr">
        <is>
          <t>N/A</t>
        </is>
      </c>
      <c r="AY415" t="inlineStr">
        <is>
          <t>N/A</t>
        </is>
      </c>
      <c r="AZ415" t="inlineStr">
        <is>
          <t>N/A</t>
        </is>
      </c>
      <c r="BA415" t="inlineStr">
        <is>
          <t>N/A</t>
        </is>
      </c>
      <c r="BB415" t="inlineStr">
        <is>
          <t>N/A</t>
        </is>
      </c>
      <c r="BC415" t="inlineStr">
        <is>
          <t>N/A</t>
        </is>
      </c>
      <c r="BD415" t="inlineStr">
        <is>
          <t>N/A</t>
        </is>
      </c>
      <c r="BE415" t="inlineStr">
        <is>
          <t>N/A</t>
        </is>
      </c>
    </row>
    <row r="416">
      <c r="A416" t="inlineStr">
        <is>
          <t>WI211226435</t>
        </is>
      </c>
      <c r="B416" t="inlineStr">
        <is>
          <t>DATA_VALIDATION</t>
        </is>
      </c>
      <c r="C416" t="inlineStr">
        <is>
          <t>201308007903</t>
        </is>
      </c>
      <c r="D416" t="inlineStr">
        <is>
          <t>Folder</t>
        </is>
      </c>
      <c r="E416" s="2">
        <f>HYPERLINK("capsilon://?command=openfolder&amp;siteaddress=FAM.docvelocity-na8.net&amp;folderid=FX3E43AD63-EACE-F82F-179B-2EAA924386CF","FX21123881")</f>
        <v>0.0</v>
      </c>
      <c r="F416" t="inlineStr">
        <is>
          <t/>
        </is>
      </c>
      <c r="G416" t="inlineStr">
        <is>
          <t/>
        </is>
      </c>
      <c r="H416" t="inlineStr">
        <is>
          <t>Mailitem</t>
        </is>
      </c>
      <c r="I416" t="inlineStr">
        <is>
          <t>MI2112279291</t>
        </is>
      </c>
      <c r="J416" t="n">
        <v>32.0</v>
      </c>
      <c r="K416" t="inlineStr">
        <is>
          <t>COMPLETED</t>
        </is>
      </c>
      <c r="L416" t="inlineStr">
        <is>
          <t>MARK_AS_COMPLETED</t>
        </is>
      </c>
      <c r="M416" t="inlineStr">
        <is>
          <t>Queue</t>
        </is>
      </c>
      <c r="N416" t="n">
        <v>2.0</v>
      </c>
      <c r="O416" s="1" t="n">
        <v>44538.527094907404</v>
      </c>
      <c r="P416" s="1" t="n">
        <v>44538.61549768518</v>
      </c>
      <c r="Q416" t="n">
        <v>5313.0</v>
      </c>
      <c r="R416" t="n">
        <v>2325.0</v>
      </c>
      <c r="S416" t="b">
        <v>0</v>
      </c>
      <c r="T416" t="inlineStr">
        <is>
          <t>N/A</t>
        </is>
      </c>
      <c r="U416" t="b">
        <v>0</v>
      </c>
      <c r="V416" t="inlineStr">
        <is>
          <t>Suraj Toradmal</t>
        </is>
      </c>
      <c r="W416" s="1" t="n">
        <v>44538.55494212963</v>
      </c>
      <c r="X416" t="n">
        <v>438.0</v>
      </c>
      <c r="Y416" t="n">
        <v>63.0</v>
      </c>
      <c r="Z416" t="n">
        <v>0.0</v>
      </c>
      <c r="AA416" t="n">
        <v>63.0</v>
      </c>
      <c r="AB416" t="n">
        <v>0.0</v>
      </c>
      <c r="AC416" t="n">
        <v>48.0</v>
      </c>
      <c r="AD416" t="n">
        <v>-31.0</v>
      </c>
      <c r="AE416" t="n">
        <v>0.0</v>
      </c>
      <c r="AF416" t="n">
        <v>0.0</v>
      </c>
      <c r="AG416" t="n">
        <v>0.0</v>
      </c>
      <c r="AH416" t="inlineStr">
        <is>
          <t>Vikash Suryakanth Parmar</t>
        </is>
      </c>
      <c r="AI416" s="1" t="n">
        <v>44538.61549768518</v>
      </c>
      <c r="AJ416" t="n">
        <v>692.0</v>
      </c>
      <c r="AK416" t="n">
        <v>10.0</v>
      </c>
      <c r="AL416" t="n">
        <v>0.0</v>
      </c>
      <c r="AM416" t="n">
        <v>10.0</v>
      </c>
      <c r="AN416" t="n">
        <v>0.0</v>
      </c>
      <c r="AO416" t="n">
        <v>9.0</v>
      </c>
      <c r="AP416" t="n">
        <v>-41.0</v>
      </c>
      <c r="AQ416" t="n">
        <v>0.0</v>
      </c>
      <c r="AR416" t="n">
        <v>0.0</v>
      </c>
      <c r="AS416" t="n">
        <v>0.0</v>
      </c>
      <c r="AT416" t="inlineStr">
        <is>
          <t>N/A</t>
        </is>
      </c>
      <c r="AU416" t="inlineStr">
        <is>
          <t>N/A</t>
        </is>
      </c>
      <c r="AV416" t="inlineStr">
        <is>
          <t>N/A</t>
        </is>
      </c>
      <c r="AW416" t="inlineStr">
        <is>
          <t>N/A</t>
        </is>
      </c>
      <c r="AX416" t="inlineStr">
        <is>
          <t>N/A</t>
        </is>
      </c>
      <c r="AY416" t="inlineStr">
        <is>
          <t>N/A</t>
        </is>
      </c>
      <c r="AZ416" t="inlineStr">
        <is>
          <t>N/A</t>
        </is>
      </c>
      <c r="BA416" t="inlineStr">
        <is>
          <t>N/A</t>
        </is>
      </c>
      <c r="BB416" t="inlineStr">
        <is>
          <t>N/A</t>
        </is>
      </c>
      <c r="BC416" t="inlineStr">
        <is>
          <t>N/A</t>
        </is>
      </c>
      <c r="BD416" t="inlineStr">
        <is>
          <t>N/A</t>
        </is>
      </c>
      <c r="BE416" t="inlineStr">
        <is>
          <t>N/A</t>
        </is>
      </c>
    </row>
    <row r="417">
      <c r="A417" t="inlineStr">
        <is>
          <t>WI211226541</t>
        </is>
      </c>
      <c r="B417" t="inlineStr">
        <is>
          <t>DATA_VALIDATION</t>
        </is>
      </c>
      <c r="C417" t="inlineStr">
        <is>
          <t>201340000477</t>
        </is>
      </c>
      <c r="D417" t="inlineStr">
        <is>
          <t>Folder</t>
        </is>
      </c>
      <c r="E417" s="2">
        <f>HYPERLINK("capsilon://?command=openfolder&amp;siteaddress=FAM.docvelocity-na8.net&amp;folderid=FXFA2A842D-94A7-4A30-354C-1982C46C439E","FX21125275")</f>
        <v>0.0</v>
      </c>
      <c r="F417" t="inlineStr">
        <is>
          <t/>
        </is>
      </c>
      <c r="G417" t="inlineStr">
        <is>
          <t/>
        </is>
      </c>
      <c r="H417" t="inlineStr">
        <is>
          <t>Mailitem</t>
        </is>
      </c>
      <c r="I417" t="inlineStr">
        <is>
          <t>MI2112279456</t>
        </is>
      </c>
      <c r="J417" t="n">
        <v>259.0</v>
      </c>
      <c r="K417" t="inlineStr">
        <is>
          <t>COMPLETED</t>
        </is>
      </c>
      <c r="L417" t="inlineStr">
        <is>
          <t>MARK_AS_COMPLETED</t>
        </is>
      </c>
      <c r="M417" t="inlineStr">
        <is>
          <t>Queue</t>
        </is>
      </c>
      <c r="N417" t="n">
        <v>1.0</v>
      </c>
      <c r="O417" s="1" t="n">
        <v>44538.53513888889</v>
      </c>
      <c r="P417" s="1" t="n">
        <v>44538.58634259259</v>
      </c>
      <c r="Q417" t="n">
        <v>3041.0</v>
      </c>
      <c r="R417" t="n">
        <v>1383.0</v>
      </c>
      <c r="S417" t="b">
        <v>0</v>
      </c>
      <c r="T417" t="inlineStr">
        <is>
          <t>N/A</t>
        </is>
      </c>
      <c r="U417" t="b">
        <v>0</v>
      </c>
      <c r="V417" t="inlineStr">
        <is>
          <t>Sumit Jarhad</t>
        </is>
      </c>
      <c r="W417" s="1" t="n">
        <v>44538.58634259259</v>
      </c>
      <c r="X417" t="n">
        <v>1340.0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259.0</v>
      </c>
      <c r="AE417" t="n">
        <v>235.0</v>
      </c>
      <c r="AF417" t="n">
        <v>0.0</v>
      </c>
      <c r="AG417" t="n">
        <v>8.0</v>
      </c>
      <c r="AH417" t="inlineStr">
        <is>
          <t>N/A</t>
        </is>
      </c>
      <c r="AI417" t="inlineStr">
        <is>
          <t>N/A</t>
        </is>
      </c>
      <c r="AJ417" t="inlineStr">
        <is>
          <t>N/A</t>
        </is>
      </c>
      <c r="AK417" t="inlineStr">
        <is>
          <t>N/A</t>
        </is>
      </c>
      <c r="AL417" t="inlineStr">
        <is>
          <t>N/A</t>
        </is>
      </c>
      <c r="AM417" t="inlineStr">
        <is>
          <t>N/A</t>
        </is>
      </c>
      <c r="AN417" t="inlineStr">
        <is>
          <t>N/A</t>
        </is>
      </c>
      <c r="AO417" t="inlineStr">
        <is>
          <t>N/A</t>
        </is>
      </c>
      <c r="AP417" t="inlineStr">
        <is>
          <t>N/A</t>
        </is>
      </c>
      <c r="AQ417" t="inlineStr">
        <is>
          <t>N/A</t>
        </is>
      </c>
      <c r="AR417" t="inlineStr">
        <is>
          <t>N/A</t>
        </is>
      </c>
      <c r="AS417" t="inlineStr">
        <is>
          <t>N/A</t>
        </is>
      </c>
      <c r="AT417" t="inlineStr">
        <is>
          <t>N/A</t>
        </is>
      </c>
      <c r="AU417" t="inlineStr">
        <is>
          <t>N/A</t>
        </is>
      </c>
      <c r="AV417" t="inlineStr">
        <is>
          <t>N/A</t>
        </is>
      </c>
      <c r="AW417" t="inlineStr">
        <is>
          <t>N/A</t>
        </is>
      </c>
      <c r="AX417" t="inlineStr">
        <is>
          <t>N/A</t>
        </is>
      </c>
      <c r="AY417" t="inlineStr">
        <is>
          <t>N/A</t>
        </is>
      </c>
      <c r="AZ417" t="inlineStr">
        <is>
          <t>N/A</t>
        </is>
      </c>
      <c r="BA417" t="inlineStr">
        <is>
          <t>N/A</t>
        </is>
      </c>
      <c r="BB417" t="inlineStr">
        <is>
          <t>N/A</t>
        </is>
      </c>
      <c r="BC417" t="inlineStr">
        <is>
          <t>N/A</t>
        </is>
      </c>
      <c r="BD417" t="inlineStr">
        <is>
          <t>N/A</t>
        </is>
      </c>
      <c r="BE417" t="inlineStr">
        <is>
          <t>N/A</t>
        </is>
      </c>
    </row>
    <row r="418">
      <c r="A418" t="inlineStr">
        <is>
          <t>WI211226562</t>
        </is>
      </c>
      <c r="B418" t="inlineStr">
        <is>
          <t>DATA_VALIDATION</t>
        </is>
      </c>
      <c r="C418" t="inlineStr">
        <is>
          <t>201330004117</t>
        </is>
      </c>
      <c r="D418" t="inlineStr">
        <is>
          <t>Folder</t>
        </is>
      </c>
      <c r="E418" s="2">
        <f>HYPERLINK("capsilon://?command=openfolder&amp;siteaddress=FAM.docvelocity-na8.net&amp;folderid=FX00BE047E-C7E9-57F5-D1FE-DAB90FA86264","FX21125435")</f>
        <v>0.0</v>
      </c>
      <c r="F418" t="inlineStr">
        <is>
          <t/>
        </is>
      </c>
      <c r="G418" t="inlineStr">
        <is>
          <t/>
        </is>
      </c>
      <c r="H418" t="inlineStr">
        <is>
          <t>Mailitem</t>
        </is>
      </c>
      <c r="I418" t="inlineStr">
        <is>
          <t>MI2112279701</t>
        </is>
      </c>
      <c r="J418" t="n">
        <v>28.0</v>
      </c>
      <c r="K418" t="inlineStr">
        <is>
          <t>COMPLETED</t>
        </is>
      </c>
      <c r="L418" t="inlineStr">
        <is>
          <t>MARK_AS_COMPLETED</t>
        </is>
      </c>
      <c r="M418" t="inlineStr">
        <is>
          <t>Queue</t>
        </is>
      </c>
      <c r="N418" t="n">
        <v>2.0</v>
      </c>
      <c r="O418" s="1" t="n">
        <v>44538.53600694444</v>
      </c>
      <c r="P418" s="1" t="n">
        <v>44538.61178240741</v>
      </c>
      <c r="Q418" t="n">
        <v>5374.0</v>
      </c>
      <c r="R418" t="n">
        <v>1173.0</v>
      </c>
      <c r="S418" t="b">
        <v>0</v>
      </c>
      <c r="T418" t="inlineStr">
        <is>
          <t>N/A</t>
        </is>
      </c>
      <c r="U418" t="b">
        <v>0</v>
      </c>
      <c r="V418" t="inlineStr">
        <is>
          <t>Suraj Toradmal</t>
        </is>
      </c>
      <c r="W418" s="1" t="n">
        <v>44538.556655092594</v>
      </c>
      <c r="X418" t="n">
        <v>127.0</v>
      </c>
      <c r="Y418" t="n">
        <v>21.0</v>
      </c>
      <c r="Z418" t="n">
        <v>0.0</v>
      </c>
      <c r="AA418" t="n">
        <v>21.0</v>
      </c>
      <c r="AB418" t="n">
        <v>0.0</v>
      </c>
      <c r="AC418" t="n">
        <v>2.0</v>
      </c>
      <c r="AD418" t="n">
        <v>7.0</v>
      </c>
      <c r="AE418" t="n">
        <v>0.0</v>
      </c>
      <c r="AF418" t="n">
        <v>0.0</v>
      </c>
      <c r="AG418" t="n">
        <v>0.0</v>
      </c>
      <c r="AH418" t="inlineStr">
        <is>
          <t>Mohini Shinde</t>
        </is>
      </c>
      <c r="AI418" s="1" t="n">
        <v>44538.61178240741</v>
      </c>
      <c r="AJ418" t="n">
        <v>1030.0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7.0</v>
      </c>
      <c r="AQ418" t="n">
        <v>0.0</v>
      </c>
      <c r="AR418" t="n">
        <v>0.0</v>
      </c>
      <c r="AS418" t="n">
        <v>0.0</v>
      </c>
      <c r="AT418" t="inlineStr">
        <is>
          <t>N/A</t>
        </is>
      </c>
      <c r="AU418" t="inlineStr">
        <is>
          <t>N/A</t>
        </is>
      </c>
      <c r="AV418" t="inlineStr">
        <is>
          <t>N/A</t>
        </is>
      </c>
      <c r="AW418" t="inlineStr">
        <is>
          <t>N/A</t>
        </is>
      </c>
      <c r="AX418" t="inlineStr">
        <is>
          <t>N/A</t>
        </is>
      </c>
      <c r="AY418" t="inlineStr">
        <is>
          <t>N/A</t>
        </is>
      </c>
      <c r="AZ418" t="inlineStr">
        <is>
          <t>N/A</t>
        </is>
      </c>
      <c r="BA418" t="inlineStr">
        <is>
          <t>N/A</t>
        </is>
      </c>
      <c r="BB418" t="inlineStr">
        <is>
          <t>N/A</t>
        </is>
      </c>
      <c r="BC418" t="inlineStr">
        <is>
          <t>N/A</t>
        </is>
      </c>
      <c r="BD418" t="inlineStr">
        <is>
          <t>N/A</t>
        </is>
      </c>
      <c r="BE418" t="inlineStr">
        <is>
          <t>N/A</t>
        </is>
      </c>
    </row>
    <row r="419">
      <c r="A419" t="inlineStr">
        <is>
          <t>WI211226580</t>
        </is>
      </c>
      <c r="B419" t="inlineStr">
        <is>
          <t>DATA_VALIDATION</t>
        </is>
      </c>
      <c r="C419" t="inlineStr">
        <is>
          <t>201330004117</t>
        </is>
      </c>
      <c r="D419" t="inlineStr">
        <is>
          <t>Folder</t>
        </is>
      </c>
      <c r="E419" s="2">
        <f>HYPERLINK("capsilon://?command=openfolder&amp;siteaddress=FAM.docvelocity-na8.net&amp;folderid=FX00BE047E-C7E9-57F5-D1FE-DAB90FA86264","FX21125435")</f>
        <v>0.0</v>
      </c>
      <c r="F419" t="inlineStr">
        <is>
          <t/>
        </is>
      </c>
      <c r="G419" t="inlineStr">
        <is>
          <t/>
        </is>
      </c>
      <c r="H419" t="inlineStr">
        <is>
          <t>Mailitem</t>
        </is>
      </c>
      <c r="I419" t="inlineStr">
        <is>
          <t>MI2112279712</t>
        </is>
      </c>
      <c r="J419" t="n">
        <v>28.0</v>
      </c>
      <c r="K419" t="inlineStr">
        <is>
          <t>COMPLETED</t>
        </is>
      </c>
      <c r="L419" t="inlineStr">
        <is>
          <t>MARK_AS_COMPLETED</t>
        </is>
      </c>
      <c r="M419" t="inlineStr">
        <is>
          <t>Queue</t>
        </is>
      </c>
      <c r="N419" t="n">
        <v>2.0</v>
      </c>
      <c r="O419" s="1" t="n">
        <v>44538.536631944444</v>
      </c>
      <c r="P419" s="1" t="n">
        <v>44538.618425925924</v>
      </c>
      <c r="Q419" t="n">
        <v>6332.0</v>
      </c>
      <c r="R419" t="n">
        <v>735.0</v>
      </c>
      <c r="S419" t="b">
        <v>0</v>
      </c>
      <c r="T419" t="inlineStr">
        <is>
          <t>N/A</t>
        </is>
      </c>
      <c r="U419" t="b">
        <v>0</v>
      </c>
      <c r="V419" t="inlineStr">
        <is>
          <t>Suraj Toradmal</t>
        </is>
      </c>
      <c r="W419" s="1" t="n">
        <v>44538.558530092596</v>
      </c>
      <c r="X419" t="n">
        <v>161.0</v>
      </c>
      <c r="Y419" t="n">
        <v>21.0</v>
      </c>
      <c r="Z419" t="n">
        <v>0.0</v>
      </c>
      <c r="AA419" t="n">
        <v>21.0</v>
      </c>
      <c r="AB419" t="n">
        <v>0.0</v>
      </c>
      <c r="AC419" t="n">
        <v>3.0</v>
      </c>
      <c r="AD419" t="n">
        <v>7.0</v>
      </c>
      <c r="AE419" t="n">
        <v>0.0</v>
      </c>
      <c r="AF419" t="n">
        <v>0.0</v>
      </c>
      <c r="AG419" t="n">
        <v>0.0</v>
      </c>
      <c r="AH419" t="inlineStr">
        <is>
          <t>Mohini Shinde</t>
        </is>
      </c>
      <c r="AI419" s="1" t="n">
        <v>44538.618425925924</v>
      </c>
      <c r="AJ419" t="n">
        <v>574.0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7.0</v>
      </c>
      <c r="AQ419" t="n">
        <v>0.0</v>
      </c>
      <c r="AR419" t="n">
        <v>0.0</v>
      </c>
      <c r="AS419" t="n">
        <v>0.0</v>
      </c>
      <c r="AT419" t="inlineStr">
        <is>
          <t>N/A</t>
        </is>
      </c>
      <c r="AU419" t="inlineStr">
        <is>
          <t>N/A</t>
        </is>
      </c>
      <c r="AV419" t="inlineStr">
        <is>
          <t>N/A</t>
        </is>
      </c>
      <c r="AW419" t="inlineStr">
        <is>
          <t>N/A</t>
        </is>
      </c>
      <c r="AX419" t="inlineStr">
        <is>
          <t>N/A</t>
        </is>
      </c>
      <c r="AY419" t="inlineStr">
        <is>
          <t>N/A</t>
        </is>
      </c>
      <c r="AZ419" t="inlineStr">
        <is>
          <t>N/A</t>
        </is>
      </c>
      <c r="BA419" t="inlineStr">
        <is>
          <t>N/A</t>
        </is>
      </c>
      <c r="BB419" t="inlineStr">
        <is>
          <t>N/A</t>
        </is>
      </c>
      <c r="BC419" t="inlineStr">
        <is>
          <t>N/A</t>
        </is>
      </c>
      <c r="BD419" t="inlineStr">
        <is>
          <t>N/A</t>
        </is>
      </c>
      <c r="BE419" t="inlineStr">
        <is>
          <t>N/A</t>
        </is>
      </c>
    </row>
    <row r="420">
      <c r="A420" t="inlineStr">
        <is>
          <t>WI211226602</t>
        </is>
      </c>
      <c r="B420" t="inlineStr">
        <is>
          <t>DATA_VALIDATION</t>
        </is>
      </c>
      <c r="C420" t="inlineStr">
        <is>
          <t>201330004117</t>
        </is>
      </c>
      <c r="D420" t="inlineStr">
        <is>
          <t>Folder</t>
        </is>
      </c>
      <c r="E420" s="2">
        <f>HYPERLINK("capsilon://?command=openfolder&amp;siteaddress=FAM.docvelocity-na8.net&amp;folderid=FX00BE047E-C7E9-57F5-D1FE-DAB90FA86264","FX21125435")</f>
        <v>0.0</v>
      </c>
      <c r="F420" t="inlineStr">
        <is>
          <t/>
        </is>
      </c>
      <c r="G420" t="inlineStr">
        <is>
          <t/>
        </is>
      </c>
      <c r="H420" t="inlineStr">
        <is>
          <t>Mailitem</t>
        </is>
      </c>
      <c r="I420" t="inlineStr">
        <is>
          <t>MI2112279720</t>
        </is>
      </c>
      <c r="J420" t="n">
        <v>86.0</v>
      </c>
      <c r="K420" t="inlineStr">
        <is>
          <t>COMPLETED</t>
        </is>
      </c>
      <c r="L420" t="inlineStr">
        <is>
          <t>MARK_AS_COMPLETED</t>
        </is>
      </c>
      <c r="M420" t="inlineStr">
        <is>
          <t>Queue</t>
        </is>
      </c>
      <c r="N420" t="n">
        <v>2.0</v>
      </c>
      <c r="O420" s="1" t="n">
        <v>44538.53803240741</v>
      </c>
      <c r="P420" s="1" t="n">
        <v>44538.61715277778</v>
      </c>
      <c r="Q420" t="n">
        <v>6400.0</v>
      </c>
      <c r="R420" t="n">
        <v>436.0</v>
      </c>
      <c r="S420" t="b">
        <v>0</v>
      </c>
      <c r="T420" t="inlineStr">
        <is>
          <t>N/A</t>
        </is>
      </c>
      <c r="U420" t="b">
        <v>0</v>
      </c>
      <c r="V420" t="inlineStr">
        <is>
          <t>Snehal Sathe</t>
        </is>
      </c>
      <c r="W420" s="1" t="n">
        <v>44538.56144675926</v>
      </c>
      <c r="X420" t="n">
        <v>294.0</v>
      </c>
      <c r="Y420" t="n">
        <v>54.0</v>
      </c>
      <c r="Z420" t="n">
        <v>0.0</v>
      </c>
      <c r="AA420" t="n">
        <v>54.0</v>
      </c>
      <c r="AB420" t="n">
        <v>0.0</v>
      </c>
      <c r="AC420" t="n">
        <v>15.0</v>
      </c>
      <c r="AD420" t="n">
        <v>32.0</v>
      </c>
      <c r="AE420" t="n">
        <v>0.0</v>
      </c>
      <c r="AF420" t="n">
        <v>0.0</v>
      </c>
      <c r="AG420" t="n">
        <v>0.0</v>
      </c>
      <c r="AH420" t="inlineStr">
        <is>
          <t>Vikash Suryakanth Parmar</t>
        </is>
      </c>
      <c r="AI420" s="1" t="n">
        <v>44538.61715277778</v>
      </c>
      <c r="AJ420" t="n">
        <v>142.0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32.0</v>
      </c>
      <c r="AQ420" t="n">
        <v>0.0</v>
      </c>
      <c r="AR420" t="n">
        <v>0.0</v>
      </c>
      <c r="AS420" t="n">
        <v>0.0</v>
      </c>
      <c r="AT420" t="inlineStr">
        <is>
          <t>N/A</t>
        </is>
      </c>
      <c r="AU420" t="inlineStr">
        <is>
          <t>N/A</t>
        </is>
      </c>
      <c r="AV420" t="inlineStr">
        <is>
          <t>N/A</t>
        </is>
      </c>
      <c r="AW420" t="inlineStr">
        <is>
          <t>N/A</t>
        </is>
      </c>
      <c r="AX420" t="inlineStr">
        <is>
          <t>N/A</t>
        </is>
      </c>
      <c r="AY420" t="inlineStr">
        <is>
          <t>N/A</t>
        </is>
      </c>
      <c r="AZ420" t="inlineStr">
        <is>
          <t>N/A</t>
        </is>
      </c>
      <c r="BA420" t="inlineStr">
        <is>
          <t>N/A</t>
        </is>
      </c>
      <c r="BB420" t="inlineStr">
        <is>
          <t>N/A</t>
        </is>
      </c>
      <c r="BC420" t="inlineStr">
        <is>
          <t>N/A</t>
        </is>
      </c>
      <c r="BD420" t="inlineStr">
        <is>
          <t>N/A</t>
        </is>
      </c>
      <c r="BE420" t="inlineStr">
        <is>
          <t>N/A</t>
        </is>
      </c>
    </row>
    <row r="421">
      <c r="A421" t="inlineStr">
        <is>
          <t>WI211226621</t>
        </is>
      </c>
      <c r="B421" t="inlineStr">
        <is>
          <t>DATA_VALIDATION</t>
        </is>
      </c>
      <c r="C421" t="inlineStr">
        <is>
          <t>201110012117</t>
        </is>
      </c>
      <c r="D421" t="inlineStr">
        <is>
          <t>Folder</t>
        </is>
      </c>
      <c r="E421" s="2">
        <f>HYPERLINK("capsilon://?command=openfolder&amp;siteaddress=FAM.docvelocity-na8.net&amp;folderid=FXE2072B4F-AE48-0B2E-DA33-6B12D452925B","FX21111164")</f>
        <v>0.0</v>
      </c>
      <c r="F421" t="inlineStr">
        <is>
          <t/>
        </is>
      </c>
      <c r="G421" t="inlineStr">
        <is>
          <t/>
        </is>
      </c>
      <c r="H421" t="inlineStr">
        <is>
          <t>Mailitem</t>
        </is>
      </c>
      <c r="I421" t="inlineStr">
        <is>
          <t>MI2112279785</t>
        </is>
      </c>
      <c r="J421" t="n">
        <v>28.0</v>
      </c>
      <c r="K421" t="inlineStr">
        <is>
          <t>COMPLETED</t>
        </is>
      </c>
      <c r="L421" t="inlineStr">
        <is>
          <t>MARK_AS_COMPLETED</t>
        </is>
      </c>
      <c r="M421" t="inlineStr">
        <is>
          <t>Queue</t>
        </is>
      </c>
      <c r="N421" t="n">
        <v>2.0</v>
      </c>
      <c r="O421" s="1" t="n">
        <v>44538.53854166667</v>
      </c>
      <c r="P421" s="1" t="n">
        <v>44538.632731481484</v>
      </c>
      <c r="Q421" t="n">
        <v>6563.0</v>
      </c>
      <c r="R421" t="n">
        <v>1575.0</v>
      </c>
      <c r="S421" t="b">
        <v>0</v>
      </c>
      <c r="T421" t="inlineStr">
        <is>
          <t>N/A</t>
        </is>
      </c>
      <c r="U421" t="b">
        <v>0</v>
      </c>
      <c r="V421" t="inlineStr">
        <is>
          <t>Snehal Sathe</t>
        </is>
      </c>
      <c r="W421" s="1" t="n">
        <v>44538.56743055556</v>
      </c>
      <c r="X421" t="n">
        <v>507.0</v>
      </c>
      <c r="Y421" t="n">
        <v>21.0</v>
      </c>
      <c r="Z421" t="n">
        <v>0.0</v>
      </c>
      <c r="AA421" t="n">
        <v>21.0</v>
      </c>
      <c r="AB421" t="n">
        <v>0.0</v>
      </c>
      <c r="AC421" t="n">
        <v>4.0</v>
      </c>
      <c r="AD421" t="n">
        <v>7.0</v>
      </c>
      <c r="AE421" t="n">
        <v>0.0</v>
      </c>
      <c r="AF421" t="n">
        <v>0.0</v>
      </c>
      <c r="AG421" t="n">
        <v>0.0</v>
      </c>
      <c r="AH421" t="inlineStr">
        <is>
          <t>Rohit Mawal</t>
        </is>
      </c>
      <c r="AI421" s="1" t="n">
        <v>44538.632731481484</v>
      </c>
      <c r="AJ421" t="n">
        <v>525.0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7.0</v>
      </c>
      <c r="AQ421" t="n">
        <v>0.0</v>
      </c>
      <c r="AR421" t="n">
        <v>0.0</v>
      </c>
      <c r="AS421" t="n">
        <v>0.0</v>
      </c>
      <c r="AT421" t="inlineStr">
        <is>
          <t>N/A</t>
        </is>
      </c>
      <c r="AU421" t="inlineStr">
        <is>
          <t>N/A</t>
        </is>
      </c>
      <c r="AV421" t="inlineStr">
        <is>
          <t>N/A</t>
        </is>
      </c>
      <c r="AW421" t="inlineStr">
        <is>
          <t>N/A</t>
        </is>
      </c>
      <c r="AX421" t="inlineStr">
        <is>
          <t>N/A</t>
        </is>
      </c>
      <c r="AY421" t="inlineStr">
        <is>
          <t>N/A</t>
        </is>
      </c>
      <c r="AZ421" t="inlineStr">
        <is>
          <t>N/A</t>
        </is>
      </c>
      <c r="BA421" t="inlineStr">
        <is>
          <t>N/A</t>
        </is>
      </c>
      <c r="BB421" t="inlineStr">
        <is>
          <t>N/A</t>
        </is>
      </c>
      <c r="BC421" t="inlineStr">
        <is>
          <t>N/A</t>
        </is>
      </c>
      <c r="BD421" t="inlineStr">
        <is>
          <t>N/A</t>
        </is>
      </c>
      <c r="BE421" t="inlineStr">
        <is>
          <t>N/A</t>
        </is>
      </c>
    </row>
    <row r="422">
      <c r="A422" t="inlineStr">
        <is>
          <t>WI211226695</t>
        </is>
      </c>
      <c r="B422" t="inlineStr">
        <is>
          <t>DATA_VALIDATION</t>
        </is>
      </c>
      <c r="C422" t="inlineStr">
        <is>
          <t>201330004103</t>
        </is>
      </c>
      <c r="D422" t="inlineStr">
        <is>
          <t>Folder</t>
        </is>
      </c>
      <c r="E422" s="2">
        <f>HYPERLINK("capsilon://?command=openfolder&amp;siteaddress=FAM.docvelocity-na8.net&amp;folderid=FX11F8599E-FE0D-4AC9-39A6-40A2C282AAD4","FX21125198")</f>
        <v>0.0</v>
      </c>
      <c r="F422" t="inlineStr">
        <is>
          <t/>
        </is>
      </c>
      <c r="G422" t="inlineStr">
        <is>
          <t/>
        </is>
      </c>
      <c r="H422" t="inlineStr">
        <is>
          <t>Mailitem</t>
        </is>
      </c>
      <c r="I422" t="inlineStr">
        <is>
          <t>MI2112280152</t>
        </is>
      </c>
      <c r="J422" t="n">
        <v>223.0</v>
      </c>
      <c r="K422" t="inlineStr">
        <is>
          <t>COMPLETED</t>
        </is>
      </c>
      <c r="L422" t="inlineStr">
        <is>
          <t>MARK_AS_COMPLETED</t>
        </is>
      </c>
      <c r="M422" t="inlineStr">
        <is>
          <t>Queue</t>
        </is>
      </c>
      <c r="N422" t="n">
        <v>1.0</v>
      </c>
      <c r="O422" s="1" t="n">
        <v>44538.54540509259</v>
      </c>
      <c r="P422" s="1" t="n">
        <v>44538.59074074074</v>
      </c>
      <c r="Q422" t="n">
        <v>2936.0</v>
      </c>
      <c r="R422" t="n">
        <v>981.0</v>
      </c>
      <c r="S422" t="b">
        <v>0</v>
      </c>
      <c r="T422" t="inlineStr">
        <is>
          <t>N/A</t>
        </is>
      </c>
      <c r="U422" t="b">
        <v>0</v>
      </c>
      <c r="V422" t="inlineStr">
        <is>
          <t>Sumit Jarhad</t>
        </is>
      </c>
      <c r="W422" s="1" t="n">
        <v>44538.59074074074</v>
      </c>
      <c r="X422" t="n">
        <v>379.0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223.0</v>
      </c>
      <c r="AE422" t="n">
        <v>199.0</v>
      </c>
      <c r="AF422" t="n">
        <v>0.0</v>
      </c>
      <c r="AG422" t="n">
        <v>15.0</v>
      </c>
      <c r="AH422" t="inlineStr">
        <is>
          <t>N/A</t>
        </is>
      </c>
      <c r="AI422" t="inlineStr">
        <is>
          <t>N/A</t>
        </is>
      </c>
      <c r="AJ422" t="inlineStr">
        <is>
          <t>N/A</t>
        </is>
      </c>
      <c r="AK422" t="inlineStr">
        <is>
          <t>N/A</t>
        </is>
      </c>
      <c r="AL422" t="inlineStr">
        <is>
          <t>N/A</t>
        </is>
      </c>
      <c r="AM422" t="inlineStr">
        <is>
          <t>N/A</t>
        </is>
      </c>
      <c r="AN422" t="inlineStr">
        <is>
          <t>N/A</t>
        </is>
      </c>
      <c r="AO422" t="inlineStr">
        <is>
          <t>N/A</t>
        </is>
      </c>
      <c r="AP422" t="inlineStr">
        <is>
          <t>N/A</t>
        </is>
      </c>
      <c r="AQ422" t="inlineStr">
        <is>
          <t>N/A</t>
        </is>
      </c>
      <c r="AR422" t="inlineStr">
        <is>
          <t>N/A</t>
        </is>
      </c>
      <c r="AS422" t="inlineStr">
        <is>
          <t>N/A</t>
        </is>
      </c>
      <c r="AT422" t="inlineStr">
        <is>
          <t>N/A</t>
        </is>
      </c>
      <c r="AU422" t="inlineStr">
        <is>
          <t>N/A</t>
        </is>
      </c>
      <c r="AV422" t="inlineStr">
        <is>
          <t>N/A</t>
        </is>
      </c>
      <c r="AW422" t="inlineStr">
        <is>
          <t>N/A</t>
        </is>
      </c>
      <c r="AX422" t="inlineStr">
        <is>
          <t>N/A</t>
        </is>
      </c>
      <c r="AY422" t="inlineStr">
        <is>
          <t>N/A</t>
        </is>
      </c>
      <c r="AZ422" t="inlineStr">
        <is>
          <t>N/A</t>
        </is>
      </c>
      <c r="BA422" t="inlineStr">
        <is>
          <t>N/A</t>
        </is>
      </c>
      <c r="BB422" t="inlineStr">
        <is>
          <t>N/A</t>
        </is>
      </c>
      <c r="BC422" t="inlineStr">
        <is>
          <t>N/A</t>
        </is>
      </c>
      <c r="BD422" t="inlineStr">
        <is>
          <t>N/A</t>
        </is>
      </c>
      <c r="BE422" t="inlineStr">
        <is>
          <t>N/A</t>
        </is>
      </c>
    </row>
    <row r="423">
      <c r="A423" t="inlineStr">
        <is>
          <t>WI211226724</t>
        </is>
      </c>
      <c r="B423" t="inlineStr">
        <is>
          <t>DATA_VALIDATION</t>
        </is>
      </c>
      <c r="C423" t="inlineStr">
        <is>
          <t>201330004089</t>
        </is>
      </c>
      <c r="D423" t="inlineStr">
        <is>
          <t>Folder</t>
        </is>
      </c>
      <c r="E423" s="2">
        <f>HYPERLINK("capsilon://?command=openfolder&amp;siteaddress=FAM.docvelocity-na8.net&amp;folderid=FX3A1C5D89-83D1-2D92-1B2A-EF1B2BCDE5CE","FX21124892")</f>
        <v>0.0</v>
      </c>
      <c r="F423" t="inlineStr">
        <is>
          <t/>
        </is>
      </c>
      <c r="G423" t="inlineStr">
        <is>
          <t/>
        </is>
      </c>
      <c r="H423" t="inlineStr">
        <is>
          <t>Mailitem</t>
        </is>
      </c>
      <c r="I423" t="inlineStr">
        <is>
          <t>MI2112281114</t>
        </is>
      </c>
      <c r="J423" t="n">
        <v>28.0</v>
      </c>
      <c r="K423" t="inlineStr">
        <is>
          <t>COMPLETED</t>
        </is>
      </c>
      <c r="L423" t="inlineStr">
        <is>
          <t>MARK_AS_COMPLETED</t>
        </is>
      </c>
      <c r="M423" t="inlineStr">
        <is>
          <t>Queue</t>
        </is>
      </c>
      <c r="N423" t="n">
        <v>2.0</v>
      </c>
      <c r="O423" s="1" t="n">
        <v>44538.548055555555</v>
      </c>
      <c r="P423" s="1" t="n">
        <v>44538.629166666666</v>
      </c>
      <c r="Q423" t="n">
        <v>5776.0</v>
      </c>
      <c r="R423" t="n">
        <v>1232.0</v>
      </c>
      <c r="S423" t="b">
        <v>0</v>
      </c>
      <c r="T423" t="inlineStr">
        <is>
          <t>N/A</t>
        </is>
      </c>
      <c r="U423" t="b">
        <v>0</v>
      </c>
      <c r="V423" t="inlineStr">
        <is>
          <t>Suraj Toradmal</t>
        </is>
      </c>
      <c r="W423" s="1" t="n">
        <v>44538.56244212963</v>
      </c>
      <c r="X423" t="n">
        <v>305.0</v>
      </c>
      <c r="Y423" t="n">
        <v>21.0</v>
      </c>
      <c r="Z423" t="n">
        <v>0.0</v>
      </c>
      <c r="AA423" t="n">
        <v>21.0</v>
      </c>
      <c r="AB423" t="n">
        <v>0.0</v>
      </c>
      <c r="AC423" t="n">
        <v>19.0</v>
      </c>
      <c r="AD423" t="n">
        <v>7.0</v>
      </c>
      <c r="AE423" t="n">
        <v>0.0</v>
      </c>
      <c r="AF423" t="n">
        <v>0.0</v>
      </c>
      <c r="AG423" t="n">
        <v>0.0</v>
      </c>
      <c r="AH423" t="inlineStr">
        <is>
          <t>Mohini Shinde</t>
        </is>
      </c>
      <c r="AI423" s="1" t="n">
        <v>44538.629166666666</v>
      </c>
      <c r="AJ423" t="n">
        <v>927.0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7.0</v>
      </c>
      <c r="AQ423" t="n">
        <v>0.0</v>
      </c>
      <c r="AR423" t="n">
        <v>0.0</v>
      </c>
      <c r="AS423" t="n">
        <v>0.0</v>
      </c>
      <c r="AT423" t="inlineStr">
        <is>
          <t>N/A</t>
        </is>
      </c>
      <c r="AU423" t="inlineStr">
        <is>
          <t>N/A</t>
        </is>
      </c>
      <c r="AV423" t="inlineStr">
        <is>
          <t>N/A</t>
        </is>
      </c>
      <c r="AW423" t="inlineStr">
        <is>
          <t>N/A</t>
        </is>
      </c>
      <c r="AX423" t="inlineStr">
        <is>
          <t>N/A</t>
        </is>
      </c>
      <c r="AY423" t="inlineStr">
        <is>
          <t>N/A</t>
        </is>
      </c>
      <c r="AZ423" t="inlineStr">
        <is>
          <t>N/A</t>
        </is>
      </c>
      <c r="BA423" t="inlineStr">
        <is>
          <t>N/A</t>
        </is>
      </c>
      <c r="BB423" t="inlineStr">
        <is>
          <t>N/A</t>
        </is>
      </c>
      <c r="BC423" t="inlineStr">
        <is>
          <t>N/A</t>
        </is>
      </c>
      <c r="BD423" t="inlineStr">
        <is>
          <t>N/A</t>
        </is>
      </c>
      <c r="BE423" t="inlineStr">
        <is>
          <t>N/A</t>
        </is>
      </c>
    </row>
    <row r="424">
      <c r="A424" t="inlineStr">
        <is>
          <t>WI211226836</t>
        </is>
      </c>
      <c r="B424" t="inlineStr">
        <is>
          <t>DATA_VALIDATION</t>
        </is>
      </c>
      <c r="C424" t="inlineStr">
        <is>
          <t>201130012904</t>
        </is>
      </c>
      <c r="D424" t="inlineStr">
        <is>
          <t>Folder</t>
        </is>
      </c>
      <c r="E424" s="2">
        <f>HYPERLINK("capsilon://?command=openfolder&amp;siteaddress=FAM.docvelocity-na8.net&amp;folderid=FXF63500A3-DAD6-A01D-D87A-132E9FD7B88B","FX21124075")</f>
        <v>0.0</v>
      </c>
      <c r="F424" t="inlineStr">
        <is>
          <t/>
        </is>
      </c>
      <c r="G424" t="inlineStr">
        <is>
          <t/>
        </is>
      </c>
      <c r="H424" t="inlineStr">
        <is>
          <t>Mailitem</t>
        </is>
      </c>
      <c r="I424" t="inlineStr">
        <is>
          <t>MI2112282356</t>
        </is>
      </c>
      <c r="J424" t="n">
        <v>115.0</v>
      </c>
      <c r="K424" t="inlineStr">
        <is>
          <t>COMPLETED</t>
        </is>
      </c>
      <c r="L424" t="inlineStr">
        <is>
          <t>MARK_AS_COMPLETED</t>
        </is>
      </c>
      <c r="M424" t="inlineStr">
        <is>
          <t>Queue</t>
        </is>
      </c>
      <c r="N424" t="n">
        <v>1.0</v>
      </c>
      <c r="O424" s="1" t="n">
        <v>44538.553715277776</v>
      </c>
      <c r="P424" s="1" t="n">
        <v>44538.59243055555</v>
      </c>
      <c r="Q424" t="n">
        <v>2681.0</v>
      </c>
      <c r="R424" t="n">
        <v>664.0</v>
      </c>
      <c r="S424" t="b">
        <v>0</v>
      </c>
      <c r="T424" t="inlineStr">
        <is>
          <t>N/A</t>
        </is>
      </c>
      <c r="U424" t="b">
        <v>0</v>
      </c>
      <c r="V424" t="inlineStr">
        <is>
          <t>Sumit Jarhad</t>
        </is>
      </c>
      <c r="W424" s="1" t="n">
        <v>44538.59243055555</v>
      </c>
      <c r="X424" t="n">
        <v>145.0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115.0</v>
      </c>
      <c r="AE424" t="n">
        <v>103.0</v>
      </c>
      <c r="AF424" t="n">
        <v>0.0</v>
      </c>
      <c r="AG424" t="n">
        <v>5.0</v>
      </c>
      <c r="AH424" t="inlineStr">
        <is>
          <t>N/A</t>
        </is>
      </c>
      <c r="AI424" t="inlineStr">
        <is>
          <t>N/A</t>
        </is>
      </c>
      <c r="AJ424" t="inlineStr">
        <is>
          <t>N/A</t>
        </is>
      </c>
      <c r="AK424" t="inlineStr">
        <is>
          <t>N/A</t>
        </is>
      </c>
      <c r="AL424" t="inlineStr">
        <is>
          <t>N/A</t>
        </is>
      </c>
      <c r="AM424" t="inlineStr">
        <is>
          <t>N/A</t>
        </is>
      </c>
      <c r="AN424" t="inlineStr">
        <is>
          <t>N/A</t>
        </is>
      </c>
      <c r="AO424" t="inlineStr">
        <is>
          <t>N/A</t>
        </is>
      </c>
      <c r="AP424" t="inlineStr">
        <is>
          <t>N/A</t>
        </is>
      </c>
      <c r="AQ424" t="inlineStr">
        <is>
          <t>N/A</t>
        </is>
      </c>
      <c r="AR424" t="inlineStr">
        <is>
          <t>N/A</t>
        </is>
      </c>
      <c r="AS424" t="inlineStr">
        <is>
          <t>N/A</t>
        </is>
      </c>
      <c r="AT424" t="inlineStr">
        <is>
          <t>N/A</t>
        </is>
      </c>
      <c r="AU424" t="inlineStr">
        <is>
          <t>N/A</t>
        </is>
      </c>
      <c r="AV424" t="inlineStr">
        <is>
          <t>N/A</t>
        </is>
      </c>
      <c r="AW424" t="inlineStr">
        <is>
          <t>N/A</t>
        </is>
      </c>
      <c r="AX424" t="inlineStr">
        <is>
          <t>N/A</t>
        </is>
      </c>
      <c r="AY424" t="inlineStr">
        <is>
          <t>N/A</t>
        </is>
      </c>
      <c r="AZ424" t="inlineStr">
        <is>
          <t>N/A</t>
        </is>
      </c>
      <c r="BA424" t="inlineStr">
        <is>
          <t>N/A</t>
        </is>
      </c>
      <c r="BB424" t="inlineStr">
        <is>
          <t>N/A</t>
        </is>
      </c>
      <c r="BC424" t="inlineStr">
        <is>
          <t>N/A</t>
        </is>
      </c>
      <c r="BD424" t="inlineStr">
        <is>
          <t>N/A</t>
        </is>
      </c>
      <c r="BE424" t="inlineStr">
        <is>
          <t>N/A</t>
        </is>
      </c>
    </row>
    <row r="425">
      <c r="A425" t="inlineStr">
        <is>
          <t>WI211226937</t>
        </is>
      </c>
      <c r="B425" t="inlineStr">
        <is>
          <t>DATA_VALIDATION</t>
        </is>
      </c>
      <c r="C425" t="inlineStr">
        <is>
          <t>201330004117</t>
        </is>
      </c>
      <c r="D425" t="inlineStr">
        <is>
          <t>Folder</t>
        </is>
      </c>
      <c r="E425" s="2">
        <f>HYPERLINK("capsilon://?command=openfolder&amp;siteaddress=FAM.docvelocity-na8.net&amp;folderid=FX00BE047E-C7E9-57F5-D1FE-DAB90FA86264","FX21125435")</f>
        <v>0.0</v>
      </c>
      <c r="F425" t="inlineStr">
        <is>
          <t/>
        </is>
      </c>
      <c r="G425" t="inlineStr">
        <is>
          <t/>
        </is>
      </c>
      <c r="H425" t="inlineStr">
        <is>
          <t>Mailitem</t>
        </is>
      </c>
      <c r="I425" t="inlineStr">
        <is>
          <t>MI2112283903</t>
        </is>
      </c>
      <c r="J425" t="n">
        <v>28.0</v>
      </c>
      <c r="K425" t="inlineStr">
        <is>
          <t>COMPLETED</t>
        </is>
      </c>
      <c r="L425" t="inlineStr">
        <is>
          <t>MARK_AS_COMPLETED</t>
        </is>
      </c>
      <c r="M425" t="inlineStr">
        <is>
          <t>Queue</t>
        </is>
      </c>
      <c r="N425" t="n">
        <v>2.0</v>
      </c>
      <c r="O425" s="1" t="n">
        <v>44538.56550925926</v>
      </c>
      <c r="P425" s="1" t="n">
        <v>44538.63208333333</v>
      </c>
      <c r="Q425" t="n">
        <v>5386.0</v>
      </c>
      <c r="R425" t="n">
        <v>366.0</v>
      </c>
      <c r="S425" t="b">
        <v>0</v>
      </c>
      <c r="T425" t="inlineStr">
        <is>
          <t>N/A</t>
        </is>
      </c>
      <c r="U425" t="b">
        <v>0</v>
      </c>
      <c r="V425" t="inlineStr">
        <is>
          <t>Sanjay Kharade</t>
        </is>
      </c>
      <c r="W425" s="1" t="n">
        <v>44538.56693287037</v>
      </c>
      <c r="X425" t="n">
        <v>115.0</v>
      </c>
      <c r="Y425" t="n">
        <v>21.0</v>
      </c>
      <c r="Z425" t="n">
        <v>0.0</v>
      </c>
      <c r="AA425" t="n">
        <v>21.0</v>
      </c>
      <c r="AB425" t="n">
        <v>0.0</v>
      </c>
      <c r="AC425" t="n">
        <v>1.0</v>
      </c>
      <c r="AD425" t="n">
        <v>7.0</v>
      </c>
      <c r="AE425" t="n">
        <v>0.0</v>
      </c>
      <c r="AF425" t="n">
        <v>0.0</v>
      </c>
      <c r="AG425" t="n">
        <v>0.0</v>
      </c>
      <c r="AH425" t="inlineStr">
        <is>
          <t>Mohini Shinde</t>
        </is>
      </c>
      <c r="AI425" s="1" t="n">
        <v>44538.63208333333</v>
      </c>
      <c r="AJ425" t="n">
        <v>251.0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7.0</v>
      </c>
      <c r="AQ425" t="n">
        <v>0.0</v>
      </c>
      <c r="AR425" t="n">
        <v>0.0</v>
      </c>
      <c r="AS425" t="n">
        <v>0.0</v>
      </c>
      <c r="AT425" t="inlineStr">
        <is>
          <t>N/A</t>
        </is>
      </c>
      <c r="AU425" t="inlineStr">
        <is>
          <t>N/A</t>
        </is>
      </c>
      <c r="AV425" t="inlineStr">
        <is>
          <t>N/A</t>
        </is>
      </c>
      <c r="AW425" t="inlineStr">
        <is>
          <t>N/A</t>
        </is>
      </c>
      <c r="AX425" t="inlineStr">
        <is>
          <t>N/A</t>
        </is>
      </c>
      <c r="AY425" t="inlineStr">
        <is>
          <t>N/A</t>
        </is>
      </c>
      <c r="AZ425" t="inlineStr">
        <is>
          <t>N/A</t>
        </is>
      </c>
      <c r="BA425" t="inlineStr">
        <is>
          <t>N/A</t>
        </is>
      </c>
      <c r="BB425" t="inlineStr">
        <is>
          <t>N/A</t>
        </is>
      </c>
      <c r="BC425" t="inlineStr">
        <is>
          <t>N/A</t>
        </is>
      </c>
      <c r="BD425" t="inlineStr">
        <is>
          <t>N/A</t>
        </is>
      </c>
      <c r="BE425" t="inlineStr">
        <is>
          <t>N/A</t>
        </is>
      </c>
    </row>
    <row r="426">
      <c r="A426" t="inlineStr">
        <is>
          <t>WI211226942</t>
        </is>
      </c>
      <c r="B426" t="inlineStr">
        <is>
          <t>DATA_VALIDATION</t>
        </is>
      </c>
      <c r="C426" t="inlineStr">
        <is>
          <t>201330004117</t>
        </is>
      </c>
      <c r="D426" t="inlineStr">
        <is>
          <t>Folder</t>
        </is>
      </c>
      <c r="E426" s="2">
        <f>HYPERLINK("capsilon://?command=openfolder&amp;siteaddress=FAM.docvelocity-na8.net&amp;folderid=FX00BE047E-C7E9-57F5-D1FE-DAB90FA86264","FX21125435")</f>
        <v>0.0</v>
      </c>
      <c r="F426" t="inlineStr">
        <is>
          <t/>
        </is>
      </c>
      <c r="G426" t="inlineStr">
        <is>
          <t/>
        </is>
      </c>
      <c r="H426" t="inlineStr">
        <is>
          <t>Mailitem</t>
        </is>
      </c>
      <c r="I426" t="inlineStr">
        <is>
          <t>MI2112283944</t>
        </is>
      </c>
      <c r="J426" t="n">
        <v>28.0</v>
      </c>
      <c r="K426" t="inlineStr">
        <is>
          <t>COMPLETED</t>
        </is>
      </c>
      <c r="L426" t="inlineStr">
        <is>
          <t>MARK_AS_COMPLETED</t>
        </is>
      </c>
      <c r="M426" t="inlineStr">
        <is>
          <t>Queue</t>
        </is>
      </c>
      <c r="N426" t="n">
        <v>2.0</v>
      </c>
      <c r="O426" s="1" t="n">
        <v>44538.566145833334</v>
      </c>
      <c r="P426" s="1" t="n">
        <v>44538.641539351855</v>
      </c>
      <c r="Q426" t="n">
        <v>5629.0</v>
      </c>
      <c r="R426" t="n">
        <v>885.0</v>
      </c>
      <c r="S426" t="b">
        <v>0</v>
      </c>
      <c r="T426" t="inlineStr">
        <is>
          <t>N/A</t>
        </is>
      </c>
      <c r="U426" t="b">
        <v>0</v>
      </c>
      <c r="V426" t="inlineStr">
        <is>
          <t>Sanjay Kharade</t>
        </is>
      </c>
      <c r="W426" s="1" t="n">
        <v>44538.56774305556</v>
      </c>
      <c r="X426" t="n">
        <v>69.0</v>
      </c>
      <c r="Y426" t="n">
        <v>21.0</v>
      </c>
      <c r="Z426" t="n">
        <v>0.0</v>
      </c>
      <c r="AA426" t="n">
        <v>21.0</v>
      </c>
      <c r="AB426" t="n">
        <v>0.0</v>
      </c>
      <c r="AC426" t="n">
        <v>0.0</v>
      </c>
      <c r="AD426" t="n">
        <v>7.0</v>
      </c>
      <c r="AE426" t="n">
        <v>0.0</v>
      </c>
      <c r="AF426" t="n">
        <v>0.0</v>
      </c>
      <c r="AG426" t="n">
        <v>0.0</v>
      </c>
      <c r="AH426" t="inlineStr">
        <is>
          <t>Mohini Shinde</t>
        </is>
      </c>
      <c r="AI426" s="1" t="n">
        <v>44538.641539351855</v>
      </c>
      <c r="AJ426" t="n">
        <v>816.0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7.0</v>
      </c>
      <c r="AQ426" t="n">
        <v>0.0</v>
      </c>
      <c r="AR426" t="n">
        <v>0.0</v>
      </c>
      <c r="AS426" t="n">
        <v>0.0</v>
      </c>
      <c r="AT426" t="inlineStr">
        <is>
          <t>N/A</t>
        </is>
      </c>
      <c r="AU426" t="inlineStr">
        <is>
          <t>N/A</t>
        </is>
      </c>
      <c r="AV426" t="inlineStr">
        <is>
          <t>N/A</t>
        </is>
      </c>
      <c r="AW426" t="inlineStr">
        <is>
          <t>N/A</t>
        </is>
      </c>
      <c r="AX426" t="inlineStr">
        <is>
          <t>N/A</t>
        </is>
      </c>
      <c r="AY426" t="inlineStr">
        <is>
          <t>N/A</t>
        </is>
      </c>
      <c r="AZ426" t="inlineStr">
        <is>
          <t>N/A</t>
        </is>
      </c>
      <c r="BA426" t="inlineStr">
        <is>
          <t>N/A</t>
        </is>
      </c>
      <c r="BB426" t="inlineStr">
        <is>
          <t>N/A</t>
        </is>
      </c>
      <c r="BC426" t="inlineStr">
        <is>
          <t>N/A</t>
        </is>
      </c>
      <c r="BD426" t="inlineStr">
        <is>
          <t>N/A</t>
        </is>
      </c>
      <c r="BE426" t="inlineStr">
        <is>
          <t>N/A</t>
        </is>
      </c>
    </row>
    <row r="427">
      <c r="A427" t="inlineStr">
        <is>
          <t>WI211226980</t>
        </is>
      </c>
      <c r="B427" t="inlineStr">
        <is>
          <t>DATA_VALIDATION</t>
        </is>
      </c>
      <c r="C427" t="inlineStr">
        <is>
          <t>201330004117</t>
        </is>
      </c>
      <c r="D427" t="inlineStr">
        <is>
          <t>Folder</t>
        </is>
      </c>
      <c r="E427" s="2">
        <f>HYPERLINK("capsilon://?command=openfolder&amp;siteaddress=FAM.docvelocity-na8.net&amp;folderid=FX00BE047E-C7E9-57F5-D1FE-DAB90FA86264","FX21125435")</f>
        <v>0.0</v>
      </c>
      <c r="F427" t="inlineStr">
        <is>
          <t/>
        </is>
      </c>
      <c r="G427" t="inlineStr">
        <is>
          <t/>
        </is>
      </c>
      <c r="H427" t="inlineStr">
        <is>
          <t>Mailitem</t>
        </is>
      </c>
      <c r="I427" t="inlineStr">
        <is>
          <t>MI2112283948</t>
        </is>
      </c>
      <c r="J427" t="n">
        <v>86.0</v>
      </c>
      <c r="K427" t="inlineStr">
        <is>
          <t>COMPLETED</t>
        </is>
      </c>
      <c r="L427" t="inlineStr">
        <is>
          <t>MARK_AS_COMPLETED</t>
        </is>
      </c>
      <c r="M427" t="inlineStr">
        <is>
          <t>Queue</t>
        </is>
      </c>
      <c r="N427" t="n">
        <v>2.0</v>
      </c>
      <c r="O427" s="1" t="n">
        <v>44538.56747685185</v>
      </c>
      <c r="P427" s="1" t="n">
        <v>44538.635659722226</v>
      </c>
      <c r="Q427" t="n">
        <v>5454.0</v>
      </c>
      <c r="R427" t="n">
        <v>437.0</v>
      </c>
      <c r="S427" t="b">
        <v>0</v>
      </c>
      <c r="T427" t="inlineStr">
        <is>
          <t>N/A</t>
        </is>
      </c>
      <c r="U427" t="b">
        <v>0</v>
      </c>
      <c r="V427" t="inlineStr">
        <is>
          <t>Snehal Sathe</t>
        </is>
      </c>
      <c r="W427" s="1" t="n">
        <v>44538.5697337963</v>
      </c>
      <c r="X427" t="n">
        <v>185.0</v>
      </c>
      <c r="Y427" t="n">
        <v>54.0</v>
      </c>
      <c r="Z427" t="n">
        <v>0.0</v>
      </c>
      <c r="AA427" t="n">
        <v>54.0</v>
      </c>
      <c r="AB427" t="n">
        <v>0.0</v>
      </c>
      <c r="AC427" t="n">
        <v>16.0</v>
      </c>
      <c r="AD427" t="n">
        <v>32.0</v>
      </c>
      <c r="AE427" t="n">
        <v>0.0</v>
      </c>
      <c r="AF427" t="n">
        <v>0.0</v>
      </c>
      <c r="AG427" t="n">
        <v>0.0</v>
      </c>
      <c r="AH427" t="inlineStr">
        <is>
          <t>Rohit Mawal</t>
        </is>
      </c>
      <c r="AI427" s="1" t="n">
        <v>44538.635659722226</v>
      </c>
      <c r="AJ427" t="n">
        <v>252.0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32.0</v>
      </c>
      <c r="AQ427" t="n">
        <v>0.0</v>
      </c>
      <c r="AR427" t="n">
        <v>0.0</v>
      </c>
      <c r="AS427" t="n">
        <v>0.0</v>
      </c>
      <c r="AT427" t="inlineStr">
        <is>
          <t>N/A</t>
        </is>
      </c>
      <c r="AU427" t="inlineStr">
        <is>
          <t>N/A</t>
        </is>
      </c>
      <c r="AV427" t="inlineStr">
        <is>
          <t>N/A</t>
        </is>
      </c>
      <c r="AW427" t="inlineStr">
        <is>
          <t>N/A</t>
        </is>
      </c>
      <c r="AX427" t="inlineStr">
        <is>
          <t>N/A</t>
        </is>
      </c>
      <c r="AY427" t="inlineStr">
        <is>
          <t>N/A</t>
        </is>
      </c>
      <c r="AZ427" t="inlineStr">
        <is>
          <t>N/A</t>
        </is>
      </c>
      <c r="BA427" t="inlineStr">
        <is>
          <t>N/A</t>
        </is>
      </c>
      <c r="BB427" t="inlineStr">
        <is>
          <t>N/A</t>
        </is>
      </c>
      <c r="BC427" t="inlineStr">
        <is>
          <t>N/A</t>
        </is>
      </c>
      <c r="BD427" t="inlineStr">
        <is>
          <t>N/A</t>
        </is>
      </c>
      <c r="BE427" t="inlineStr">
        <is>
          <t>N/A</t>
        </is>
      </c>
    </row>
    <row r="428">
      <c r="A428" t="inlineStr">
        <is>
          <t>WI211227054</t>
        </is>
      </c>
      <c r="B428" t="inlineStr">
        <is>
          <t>DATA_VALIDATION</t>
        </is>
      </c>
      <c r="C428" t="inlineStr">
        <is>
          <t>201110012257</t>
        </is>
      </c>
      <c r="D428" t="inlineStr">
        <is>
          <t>Folder</t>
        </is>
      </c>
      <c r="E428" s="2">
        <f>HYPERLINK("capsilon://?command=openfolder&amp;siteaddress=FAM.docvelocity-na8.net&amp;folderid=FX7DECB663-B4CE-BC8D-C254-44A147D91938","FX21125347")</f>
        <v>0.0</v>
      </c>
      <c r="F428" t="inlineStr">
        <is>
          <t/>
        </is>
      </c>
      <c r="G428" t="inlineStr">
        <is>
          <t/>
        </is>
      </c>
      <c r="H428" t="inlineStr">
        <is>
          <t>Mailitem</t>
        </is>
      </c>
      <c r="I428" t="inlineStr">
        <is>
          <t>MI2112284391</t>
        </is>
      </c>
      <c r="J428" t="n">
        <v>30.0</v>
      </c>
      <c r="K428" t="inlineStr">
        <is>
          <t>COMPLETED</t>
        </is>
      </c>
      <c r="L428" t="inlineStr">
        <is>
          <t>MARK_AS_COMPLETED</t>
        </is>
      </c>
      <c r="M428" t="inlineStr">
        <is>
          <t>Queue</t>
        </is>
      </c>
      <c r="N428" t="n">
        <v>2.0</v>
      </c>
      <c r="O428" s="1" t="n">
        <v>44538.57383101852</v>
      </c>
      <c r="P428" s="1" t="n">
        <v>44538.63721064815</v>
      </c>
      <c r="Q428" t="n">
        <v>4567.0</v>
      </c>
      <c r="R428" t="n">
        <v>909.0</v>
      </c>
      <c r="S428" t="b">
        <v>0</v>
      </c>
      <c r="T428" t="inlineStr">
        <is>
          <t>N/A</t>
        </is>
      </c>
      <c r="U428" t="b">
        <v>0</v>
      </c>
      <c r="V428" t="inlineStr">
        <is>
          <t>Nisha Verma</t>
        </is>
      </c>
      <c r="W428" s="1" t="n">
        <v>44538.59108796297</v>
      </c>
      <c r="X428" t="n">
        <v>726.0</v>
      </c>
      <c r="Y428" t="n">
        <v>9.0</v>
      </c>
      <c r="Z428" t="n">
        <v>0.0</v>
      </c>
      <c r="AA428" t="n">
        <v>9.0</v>
      </c>
      <c r="AB428" t="n">
        <v>0.0</v>
      </c>
      <c r="AC428" t="n">
        <v>0.0</v>
      </c>
      <c r="AD428" t="n">
        <v>21.0</v>
      </c>
      <c r="AE428" t="n">
        <v>0.0</v>
      </c>
      <c r="AF428" t="n">
        <v>0.0</v>
      </c>
      <c r="AG428" t="n">
        <v>0.0</v>
      </c>
      <c r="AH428" t="inlineStr">
        <is>
          <t>Dashrath Soren</t>
        </is>
      </c>
      <c r="AI428" s="1" t="n">
        <v>44538.63721064815</v>
      </c>
      <c r="AJ428" t="n">
        <v>183.0</v>
      </c>
      <c r="AK428" t="n">
        <v>1.0</v>
      </c>
      <c r="AL428" t="n">
        <v>0.0</v>
      </c>
      <c r="AM428" t="n">
        <v>1.0</v>
      </c>
      <c r="AN428" t="n">
        <v>0.0</v>
      </c>
      <c r="AO428" t="n">
        <v>3.0</v>
      </c>
      <c r="AP428" t="n">
        <v>20.0</v>
      </c>
      <c r="AQ428" t="n">
        <v>0.0</v>
      </c>
      <c r="AR428" t="n">
        <v>0.0</v>
      </c>
      <c r="AS428" t="n">
        <v>0.0</v>
      </c>
      <c r="AT428" t="inlineStr">
        <is>
          <t>N/A</t>
        </is>
      </c>
      <c r="AU428" t="inlineStr">
        <is>
          <t>N/A</t>
        </is>
      </c>
      <c r="AV428" t="inlineStr">
        <is>
          <t>N/A</t>
        </is>
      </c>
      <c r="AW428" t="inlineStr">
        <is>
          <t>N/A</t>
        </is>
      </c>
      <c r="AX428" t="inlineStr">
        <is>
          <t>N/A</t>
        </is>
      </c>
      <c r="AY428" t="inlineStr">
        <is>
          <t>N/A</t>
        </is>
      </c>
      <c r="AZ428" t="inlineStr">
        <is>
          <t>N/A</t>
        </is>
      </c>
      <c r="BA428" t="inlineStr">
        <is>
          <t>N/A</t>
        </is>
      </c>
      <c r="BB428" t="inlineStr">
        <is>
          <t>N/A</t>
        </is>
      </c>
      <c r="BC428" t="inlineStr">
        <is>
          <t>N/A</t>
        </is>
      </c>
      <c r="BD428" t="inlineStr">
        <is>
          <t>N/A</t>
        </is>
      </c>
      <c r="BE428" t="inlineStr">
        <is>
          <t>N/A</t>
        </is>
      </c>
    </row>
    <row r="429">
      <c r="A429" t="inlineStr">
        <is>
          <t>WI211227166</t>
        </is>
      </c>
      <c r="B429" t="inlineStr">
        <is>
          <t>DATA_VALIDATION</t>
        </is>
      </c>
      <c r="C429" t="inlineStr">
        <is>
          <t>201340000477</t>
        </is>
      </c>
      <c r="D429" t="inlineStr">
        <is>
          <t>Folder</t>
        </is>
      </c>
      <c r="E429" s="2">
        <f>HYPERLINK("capsilon://?command=openfolder&amp;siteaddress=FAM.docvelocity-na8.net&amp;folderid=FXFA2A842D-94A7-4A30-354C-1982C46C439E","FX21125275")</f>
        <v>0.0</v>
      </c>
      <c r="F429" t="inlineStr">
        <is>
          <t/>
        </is>
      </c>
      <c r="G429" t="inlineStr">
        <is>
          <t/>
        </is>
      </c>
      <c r="H429" t="inlineStr">
        <is>
          <t>Mailitem</t>
        </is>
      </c>
      <c r="I429" t="inlineStr">
        <is>
          <t>MI2112279456</t>
        </is>
      </c>
      <c r="J429" t="n">
        <v>518.0</v>
      </c>
      <c r="K429" t="inlineStr">
        <is>
          <t>COMPLETED</t>
        </is>
      </c>
      <c r="L429" t="inlineStr">
        <is>
          <t>MARK_AS_COMPLETED</t>
        </is>
      </c>
      <c r="M429" t="inlineStr">
        <is>
          <t>Queue</t>
        </is>
      </c>
      <c r="N429" t="n">
        <v>2.0</v>
      </c>
      <c r="O429" s="1" t="n">
        <v>44538.58851851852</v>
      </c>
      <c r="P429" s="1" t="n">
        <v>44538.71344907407</v>
      </c>
      <c r="Q429" t="n">
        <v>1592.0</v>
      </c>
      <c r="R429" t="n">
        <v>9202.0</v>
      </c>
      <c r="S429" t="b">
        <v>0</v>
      </c>
      <c r="T429" t="inlineStr">
        <is>
          <t>N/A</t>
        </is>
      </c>
      <c r="U429" t="b">
        <v>1</v>
      </c>
      <c r="V429" t="inlineStr">
        <is>
          <t>Nisha Verma</t>
        </is>
      </c>
      <c r="W429" s="1" t="n">
        <v>44538.680925925924</v>
      </c>
      <c r="X429" t="n">
        <v>6551.0</v>
      </c>
      <c r="Y429" t="n">
        <v>385.0</v>
      </c>
      <c r="Z429" t="n">
        <v>0.0</v>
      </c>
      <c r="AA429" t="n">
        <v>385.0</v>
      </c>
      <c r="AB429" t="n">
        <v>0.0</v>
      </c>
      <c r="AC429" t="n">
        <v>185.0</v>
      </c>
      <c r="AD429" t="n">
        <v>133.0</v>
      </c>
      <c r="AE429" t="n">
        <v>0.0</v>
      </c>
      <c r="AF429" t="n">
        <v>0.0</v>
      </c>
      <c r="AG429" t="n">
        <v>0.0</v>
      </c>
      <c r="AH429" t="inlineStr">
        <is>
          <t>Dashrath Soren</t>
        </is>
      </c>
      <c r="AI429" s="1" t="n">
        <v>44538.71344907407</v>
      </c>
      <c r="AJ429" t="n">
        <v>2591.0</v>
      </c>
      <c r="AK429" t="n">
        <v>7.0</v>
      </c>
      <c r="AL429" t="n">
        <v>0.0</v>
      </c>
      <c r="AM429" t="n">
        <v>7.0</v>
      </c>
      <c r="AN429" t="n">
        <v>0.0</v>
      </c>
      <c r="AO429" t="n">
        <v>9.0</v>
      </c>
      <c r="AP429" t="n">
        <v>126.0</v>
      </c>
      <c r="AQ429" t="n">
        <v>0.0</v>
      </c>
      <c r="AR429" t="n">
        <v>0.0</v>
      </c>
      <c r="AS429" t="n">
        <v>0.0</v>
      </c>
      <c r="AT429" t="inlineStr">
        <is>
          <t>N/A</t>
        </is>
      </c>
      <c r="AU429" t="inlineStr">
        <is>
          <t>N/A</t>
        </is>
      </c>
      <c r="AV429" t="inlineStr">
        <is>
          <t>N/A</t>
        </is>
      </c>
      <c r="AW429" t="inlineStr">
        <is>
          <t>N/A</t>
        </is>
      </c>
      <c r="AX429" t="inlineStr">
        <is>
          <t>N/A</t>
        </is>
      </c>
      <c r="AY429" t="inlineStr">
        <is>
          <t>N/A</t>
        </is>
      </c>
      <c r="AZ429" t="inlineStr">
        <is>
          <t>N/A</t>
        </is>
      </c>
      <c r="BA429" t="inlineStr">
        <is>
          <t>N/A</t>
        </is>
      </c>
      <c r="BB429" t="inlineStr">
        <is>
          <t>N/A</t>
        </is>
      </c>
      <c r="BC429" t="inlineStr">
        <is>
          <t>N/A</t>
        </is>
      </c>
      <c r="BD429" t="inlineStr">
        <is>
          <t>N/A</t>
        </is>
      </c>
      <c r="BE429" t="inlineStr">
        <is>
          <t>N/A</t>
        </is>
      </c>
    </row>
    <row r="430">
      <c r="A430" t="inlineStr">
        <is>
          <t>WI211227186</t>
        </is>
      </c>
      <c r="B430" t="inlineStr">
        <is>
          <t>DATA_VALIDATION</t>
        </is>
      </c>
      <c r="C430" t="inlineStr">
        <is>
          <t>201300020137</t>
        </is>
      </c>
      <c r="D430" t="inlineStr">
        <is>
          <t>Folder</t>
        </is>
      </c>
      <c r="E430" s="2">
        <f>HYPERLINK("capsilon://?command=openfolder&amp;siteaddress=FAM.docvelocity-na8.net&amp;folderid=FX69149A8F-8ACB-A50C-4DEC-2B88EE066951","FX21125056")</f>
        <v>0.0</v>
      </c>
      <c r="F430" t="inlineStr">
        <is>
          <t/>
        </is>
      </c>
      <c r="G430" t="inlineStr">
        <is>
          <t/>
        </is>
      </c>
      <c r="H430" t="inlineStr">
        <is>
          <t>Mailitem</t>
        </is>
      </c>
      <c r="I430" t="inlineStr">
        <is>
          <t>MI2112286630</t>
        </is>
      </c>
      <c r="J430" t="n">
        <v>36.0</v>
      </c>
      <c r="K430" t="inlineStr">
        <is>
          <t>COMPLETED</t>
        </is>
      </c>
      <c r="L430" t="inlineStr">
        <is>
          <t>MARK_AS_COMPLETED</t>
        </is>
      </c>
      <c r="M430" t="inlineStr">
        <is>
          <t>Queue</t>
        </is>
      </c>
      <c r="N430" t="n">
        <v>2.0</v>
      </c>
      <c r="O430" s="1" t="n">
        <v>44538.589733796296</v>
      </c>
      <c r="P430" s="1" t="n">
        <v>44538.63704861111</v>
      </c>
      <c r="Q430" t="n">
        <v>3868.0</v>
      </c>
      <c r="R430" t="n">
        <v>220.0</v>
      </c>
      <c r="S430" t="b">
        <v>0</v>
      </c>
      <c r="T430" t="inlineStr">
        <is>
          <t>N/A</t>
        </is>
      </c>
      <c r="U430" t="b">
        <v>0</v>
      </c>
      <c r="V430" t="inlineStr">
        <is>
          <t>Sumit Jarhad</t>
        </is>
      </c>
      <c r="W430" s="1" t="n">
        <v>44538.59390046296</v>
      </c>
      <c r="X430" t="n">
        <v>100.0</v>
      </c>
      <c r="Y430" t="n">
        <v>11.0</v>
      </c>
      <c r="Z430" t="n">
        <v>0.0</v>
      </c>
      <c r="AA430" t="n">
        <v>11.0</v>
      </c>
      <c r="AB430" t="n">
        <v>0.0</v>
      </c>
      <c r="AC430" t="n">
        <v>5.0</v>
      </c>
      <c r="AD430" t="n">
        <v>25.0</v>
      </c>
      <c r="AE430" t="n">
        <v>0.0</v>
      </c>
      <c r="AF430" t="n">
        <v>0.0</v>
      </c>
      <c r="AG430" t="n">
        <v>0.0</v>
      </c>
      <c r="AH430" t="inlineStr">
        <is>
          <t>Rohit Mawal</t>
        </is>
      </c>
      <c r="AI430" s="1" t="n">
        <v>44538.63704861111</v>
      </c>
      <c r="AJ430" t="n">
        <v>120.0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25.0</v>
      </c>
      <c r="AQ430" t="n">
        <v>0.0</v>
      </c>
      <c r="AR430" t="n">
        <v>0.0</v>
      </c>
      <c r="AS430" t="n">
        <v>0.0</v>
      </c>
      <c r="AT430" t="inlineStr">
        <is>
          <t>N/A</t>
        </is>
      </c>
      <c r="AU430" t="inlineStr">
        <is>
          <t>N/A</t>
        </is>
      </c>
      <c r="AV430" t="inlineStr">
        <is>
          <t>N/A</t>
        </is>
      </c>
      <c r="AW430" t="inlineStr">
        <is>
          <t>N/A</t>
        </is>
      </c>
      <c r="AX430" t="inlineStr">
        <is>
          <t>N/A</t>
        </is>
      </c>
      <c r="AY430" t="inlineStr">
        <is>
          <t>N/A</t>
        </is>
      </c>
      <c r="AZ430" t="inlineStr">
        <is>
          <t>N/A</t>
        </is>
      </c>
      <c r="BA430" t="inlineStr">
        <is>
          <t>N/A</t>
        </is>
      </c>
      <c r="BB430" t="inlineStr">
        <is>
          <t>N/A</t>
        </is>
      </c>
      <c r="BC430" t="inlineStr">
        <is>
          <t>N/A</t>
        </is>
      </c>
      <c r="BD430" t="inlineStr">
        <is>
          <t>N/A</t>
        </is>
      </c>
      <c r="BE430" t="inlineStr">
        <is>
          <t>N/A</t>
        </is>
      </c>
    </row>
    <row r="431">
      <c r="A431" t="inlineStr">
        <is>
          <t>WI211227202</t>
        </is>
      </c>
      <c r="B431" t="inlineStr">
        <is>
          <t>DATA_VALIDATION</t>
        </is>
      </c>
      <c r="C431" t="inlineStr">
        <is>
          <t>201330004103</t>
        </is>
      </c>
      <c r="D431" t="inlineStr">
        <is>
          <t>Folder</t>
        </is>
      </c>
      <c r="E431" s="2">
        <f>HYPERLINK("capsilon://?command=openfolder&amp;siteaddress=FAM.docvelocity-na8.net&amp;folderid=FX11F8599E-FE0D-4AC9-39A6-40A2C282AAD4","FX21125198")</f>
        <v>0.0</v>
      </c>
      <c r="F431" t="inlineStr">
        <is>
          <t/>
        </is>
      </c>
      <c r="G431" t="inlineStr">
        <is>
          <t/>
        </is>
      </c>
      <c r="H431" t="inlineStr">
        <is>
          <t>Mailitem</t>
        </is>
      </c>
      <c r="I431" t="inlineStr">
        <is>
          <t>MI2112280152</t>
        </is>
      </c>
      <c r="J431" t="n">
        <v>821.0</v>
      </c>
      <c r="K431" t="inlineStr">
        <is>
          <t>COMPLETED</t>
        </is>
      </c>
      <c r="L431" t="inlineStr">
        <is>
          <t>MARK_AS_COMPLETED</t>
        </is>
      </c>
      <c r="M431" t="inlineStr">
        <is>
          <t>Queue</t>
        </is>
      </c>
      <c r="N431" t="n">
        <v>2.0</v>
      </c>
      <c r="O431" s="1" t="n">
        <v>44538.5934837963</v>
      </c>
      <c r="P431" s="1" t="n">
        <v>44538.795324074075</v>
      </c>
      <c r="Q431" t="n">
        <v>7381.0</v>
      </c>
      <c r="R431" t="n">
        <v>10058.0</v>
      </c>
      <c r="S431" t="b">
        <v>0</v>
      </c>
      <c r="T431" t="inlineStr">
        <is>
          <t>N/A</t>
        </is>
      </c>
      <c r="U431" t="b">
        <v>1</v>
      </c>
      <c r="V431" t="inlineStr">
        <is>
          <t>Suraj Toradmal</t>
        </is>
      </c>
      <c r="W431" s="1" t="n">
        <v>44538.71822916667</v>
      </c>
      <c r="X431" t="n">
        <v>6640.0</v>
      </c>
      <c r="Y431" t="n">
        <v>1304.0</v>
      </c>
      <c r="Z431" t="n">
        <v>0.0</v>
      </c>
      <c r="AA431" t="n">
        <v>1304.0</v>
      </c>
      <c r="AB431" t="n">
        <v>432.0</v>
      </c>
      <c r="AC431" t="n">
        <v>708.0</v>
      </c>
      <c r="AD431" t="n">
        <v>-483.0</v>
      </c>
      <c r="AE431" t="n">
        <v>0.0</v>
      </c>
      <c r="AF431" t="n">
        <v>0.0</v>
      </c>
      <c r="AG431" t="n">
        <v>0.0</v>
      </c>
      <c r="AH431" t="inlineStr">
        <is>
          <t>Dashrath Soren</t>
        </is>
      </c>
      <c r="AI431" s="1" t="n">
        <v>44538.795324074075</v>
      </c>
      <c r="AJ431" t="n">
        <v>3356.0</v>
      </c>
      <c r="AK431" t="n">
        <v>3.0</v>
      </c>
      <c r="AL431" t="n">
        <v>0.0</v>
      </c>
      <c r="AM431" t="n">
        <v>3.0</v>
      </c>
      <c r="AN431" t="n">
        <v>108.0</v>
      </c>
      <c r="AO431" t="n">
        <v>3.0</v>
      </c>
      <c r="AP431" t="n">
        <v>-486.0</v>
      </c>
      <c r="AQ431" t="n">
        <v>0.0</v>
      </c>
      <c r="AR431" t="n">
        <v>0.0</v>
      </c>
      <c r="AS431" t="n">
        <v>0.0</v>
      </c>
      <c r="AT431" t="inlineStr">
        <is>
          <t>N/A</t>
        </is>
      </c>
      <c r="AU431" t="inlineStr">
        <is>
          <t>N/A</t>
        </is>
      </c>
      <c r="AV431" t="inlineStr">
        <is>
          <t>N/A</t>
        </is>
      </c>
      <c r="AW431" t="inlineStr">
        <is>
          <t>N/A</t>
        </is>
      </c>
      <c r="AX431" t="inlineStr">
        <is>
          <t>N/A</t>
        </is>
      </c>
      <c r="AY431" t="inlineStr">
        <is>
          <t>N/A</t>
        </is>
      </c>
      <c r="AZ431" t="inlineStr">
        <is>
          <t>N/A</t>
        </is>
      </c>
      <c r="BA431" t="inlineStr">
        <is>
          <t>N/A</t>
        </is>
      </c>
      <c r="BB431" t="inlineStr">
        <is>
          <t>N/A</t>
        </is>
      </c>
      <c r="BC431" t="inlineStr">
        <is>
          <t>N/A</t>
        </is>
      </c>
      <c r="BD431" t="inlineStr">
        <is>
          <t>N/A</t>
        </is>
      </c>
      <c r="BE431" t="inlineStr">
        <is>
          <t>N/A</t>
        </is>
      </c>
    </row>
    <row r="432">
      <c r="A432" t="inlineStr">
        <is>
          <t>WI211227220</t>
        </is>
      </c>
      <c r="B432" t="inlineStr">
        <is>
          <t>DATA_VALIDATION</t>
        </is>
      </c>
      <c r="C432" t="inlineStr">
        <is>
          <t>201130012904</t>
        </is>
      </c>
      <c r="D432" t="inlineStr">
        <is>
          <t>Folder</t>
        </is>
      </c>
      <c r="E432" s="2">
        <f>HYPERLINK("capsilon://?command=openfolder&amp;siteaddress=FAM.docvelocity-na8.net&amp;folderid=FXF63500A3-DAD6-A01D-D87A-132E9FD7B88B","FX21124075")</f>
        <v>0.0</v>
      </c>
      <c r="F432" t="inlineStr">
        <is>
          <t/>
        </is>
      </c>
      <c r="G432" t="inlineStr">
        <is>
          <t/>
        </is>
      </c>
      <c r="H432" t="inlineStr">
        <is>
          <t>Mailitem</t>
        </is>
      </c>
      <c r="I432" t="inlineStr">
        <is>
          <t>MI2112282356</t>
        </is>
      </c>
      <c r="J432" t="n">
        <v>291.0</v>
      </c>
      <c r="K432" t="inlineStr">
        <is>
          <t>COMPLETED</t>
        </is>
      </c>
      <c r="L432" t="inlineStr">
        <is>
          <t>MARK_AS_COMPLETED</t>
        </is>
      </c>
      <c r="M432" t="inlineStr">
        <is>
          <t>Queue</t>
        </is>
      </c>
      <c r="N432" t="n">
        <v>2.0</v>
      </c>
      <c r="O432" s="1" t="n">
        <v>44538.59496527778</v>
      </c>
      <c r="P432" s="1" t="n">
        <v>44538.67186342592</v>
      </c>
      <c r="Q432" t="n">
        <v>4089.0</v>
      </c>
      <c r="R432" t="n">
        <v>2555.0</v>
      </c>
      <c r="S432" t="b">
        <v>0</v>
      </c>
      <c r="T432" t="inlineStr">
        <is>
          <t>N/A</t>
        </is>
      </c>
      <c r="U432" t="b">
        <v>1</v>
      </c>
      <c r="V432" t="inlineStr">
        <is>
          <t>Ujwala Ajabe</t>
        </is>
      </c>
      <c r="W432" s="1" t="n">
        <v>44538.644328703704</v>
      </c>
      <c r="X432" t="n">
        <v>2128.0</v>
      </c>
      <c r="Y432" t="n">
        <v>177.0</v>
      </c>
      <c r="Z432" t="n">
        <v>0.0</v>
      </c>
      <c r="AA432" t="n">
        <v>177.0</v>
      </c>
      <c r="AB432" t="n">
        <v>0.0</v>
      </c>
      <c r="AC432" t="n">
        <v>61.0</v>
      </c>
      <c r="AD432" t="n">
        <v>114.0</v>
      </c>
      <c r="AE432" t="n">
        <v>0.0</v>
      </c>
      <c r="AF432" t="n">
        <v>0.0</v>
      </c>
      <c r="AG432" t="n">
        <v>0.0</v>
      </c>
      <c r="AH432" t="inlineStr">
        <is>
          <t>Vikash Suryakanth Parmar</t>
        </is>
      </c>
      <c r="AI432" s="1" t="n">
        <v>44538.67186342592</v>
      </c>
      <c r="AJ432" t="n">
        <v>427.0</v>
      </c>
      <c r="AK432" t="n">
        <v>1.0</v>
      </c>
      <c r="AL432" t="n">
        <v>0.0</v>
      </c>
      <c r="AM432" t="n">
        <v>1.0</v>
      </c>
      <c r="AN432" t="n">
        <v>0.0</v>
      </c>
      <c r="AO432" t="n">
        <v>1.0</v>
      </c>
      <c r="AP432" t="n">
        <v>113.0</v>
      </c>
      <c r="AQ432" t="n">
        <v>0.0</v>
      </c>
      <c r="AR432" t="n">
        <v>0.0</v>
      </c>
      <c r="AS432" t="n">
        <v>0.0</v>
      </c>
      <c r="AT432" t="inlineStr">
        <is>
          <t>N/A</t>
        </is>
      </c>
      <c r="AU432" t="inlineStr">
        <is>
          <t>N/A</t>
        </is>
      </c>
      <c r="AV432" t="inlineStr">
        <is>
          <t>N/A</t>
        </is>
      </c>
      <c r="AW432" t="inlineStr">
        <is>
          <t>N/A</t>
        </is>
      </c>
      <c r="AX432" t="inlineStr">
        <is>
          <t>N/A</t>
        </is>
      </c>
      <c r="AY432" t="inlineStr">
        <is>
          <t>N/A</t>
        </is>
      </c>
      <c r="AZ432" t="inlineStr">
        <is>
          <t>N/A</t>
        </is>
      </c>
      <c r="BA432" t="inlineStr">
        <is>
          <t>N/A</t>
        </is>
      </c>
      <c r="BB432" t="inlineStr">
        <is>
          <t>N/A</t>
        </is>
      </c>
      <c r="BC432" t="inlineStr">
        <is>
          <t>N/A</t>
        </is>
      </c>
      <c r="BD432" t="inlineStr">
        <is>
          <t>N/A</t>
        </is>
      </c>
      <c r="BE432" t="inlineStr">
        <is>
          <t>N/A</t>
        </is>
      </c>
    </row>
    <row r="433">
      <c r="A433" t="inlineStr">
        <is>
          <t>WI211227243</t>
        </is>
      </c>
      <c r="B433" t="inlineStr">
        <is>
          <t>DATA_VALIDATION</t>
        </is>
      </c>
      <c r="C433" t="inlineStr">
        <is>
          <t>201340000473</t>
        </is>
      </c>
      <c r="D433" t="inlineStr">
        <is>
          <t>Folder</t>
        </is>
      </c>
      <c r="E433" s="2">
        <f>HYPERLINK("capsilon://?command=openfolder&amp;siteaddress=FAM.docvelocity-na8.net&amp;folderid=FXCCFBD60C-5A12-BD18-7CD8-66EF9ECA49A4","FX21124643")</f>
        <v>0.0</v>
      </c>
      <c r="F433" t="inlineStr">
        <is>
          <t/>
        </is>
      </c>
      <c r="G433" t="inlineStr">
        <is>
          <t/>
        </is>
      </c>
      <c r="H433" t="inlineStr">
        <is>
          <t>Mailitem</t>
        </is>
      </c>
      <c r="I433" t="inlineStr">
        <is>
          <t>MI2112287045</t>
        </is>
      </c>
      <c r="J433" t="n">
        <v>97.0</v>
      </c>
      <c r="K433" t="inlineStr">
        <is>
          <t>COMPLETED</t>
        </is>
      </c>
      <c r="L433" t="inlineStr">
        <is>
          <t>MARK_AS_COMPLETED</t>
        </is>
      </c>
      <c r="M433" t="inlineStr">
        <is>
          <t>Queue</t>
        </is>
      </c>
      <c r="N433" t="n">
        <v>1.0</v>
      </c>
      <c r="O433" s="1" t="n">
        <v>44538.5968287037</v>
      </c>
      <c r="P433" s="1" t="n">
        <v>44538.63112268518</v>
      </c>
      <c r="Q433" t="n">
        <v>2699.0</v>
      </c>
      <c r="R433" t="n">
        <v>264.0</v>
      </c>
      <c r="S433" t="b">
        <v>0</v>
      </c>
      <c r="T433" t="inlineStr">
        <is>
          <t>N/A</t>
        </is>
      </c>
      <c r="U433" t="b">
        <v>0</v>
      </c>
      <c r="V433" t="inlineStr">
        <is>
          <t>Sumit Jarhad</t>
        </is>
      </c>
      <c r="W433" s="1" t="n">
        <v>44538.63112268518</v>
      </c>
      <c r="X433" t="n">
        <v>264.0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97.0</v>
      </c>
      <c r="AE433" t="n">
        <v>85.0</v>
      </c>
      <c r="AF433" t="n">
        <v>0.0</v>
      </c>
      <c r="AG433" t="n">
        <v>5.0</v>
      </c>
      <c r="AH433" t="inlineStr">
        <is>
          <t>N/A</t>
        </is>
      </c>
      <c r="AI433" t="inlineStr">
        <is>
          <t>N/A</t>
        </is>
      </c>
      <c r="AJ433" t="inlineStr">
        <is>
          <t>N/A</t>
        </is>
      </c>
      <c r="AK433" t="inlineStr">
        <is>
          <t>N/A</t>
        </is>
      </c>
      <c r="AL433" t="inlineStr">
        <is>
          <t>N/A</t>
        </is>
      </c>
      <c r="AM433" t="inlineStr">
        <is>
          <t>N/A</t>
        </is>
      </c>
      <c r="AN433" t="inlineStr">
        <is>
          <t>N/A</t>
        </is>
      </c>
      <c r="AO433" t="inlineStr">
        <is>
          <t>N/A</t>
        </is>
      </c>
      <c r="AP433" t="inlineStr">
        <is>
          <t>N/A</t>
        </is>
      </c>
      <c r="AQ433" t="inlineStr">
        <is>
          <t>N/A</t>
        </is>
      </c>
      <c r="AR433" t="inlineStr">
        <is>
          <t>N/A</t>
        </is>
      </c>
      <c r="AS433" t="inlineStr">
        <is>
          <t>N/A</t>
        </is>
      </c>
      <c r="AT433" t="inlineStr">
        <is>
          <t>N/A</t>
        </is>
      </c>
      <c r="AU433" t="inlineStr">
        <is>
          <t>N/A</t>
        </is>
      </c>
      <c r="AV433" t="inlineStr">
        <is>
          <t>N/A</t>
        </is>
      </c>
      <c r="AW433" t="inlineStr">
        <is>
          <t>N/A</t>
        </is>
      </c>
      <c r="AX433" t="inlineStr">
        <is>
          <t>N/A</t>
        </is>
      </c>
      <c r="AY433" t="inlineStr">
        <is>
          <t>N/A</t>
        </is>
      </c>
      <c r="AZ433" t="inlineStr">
        <is>
          <t>N/A</t>
        </is>
      </c>
      <c r="BA433" t="inlineStr">
        <is>
          <t>N/A</t>
        </is>
      </c>
      <c r="BB433" t="inlineStr">
        <is>
          <t>N/A</t>
        </is>
      </c>
      <c r="BC433" t="inlineStr">
        <is>
          <t>N/A</t>
        </is>
      </c>
      <c r="BD433" t="inlineStr">
        <is>
          <t>N/A</t>
        </is>
      </c>
      <c r="BE433" t="inlineStr">
        <is>
          <t>N/A</t>
        </is>
      </c>
    </row>
    <row r="434">
      <c r="A434" t="inlineStr">
        <is>
          <t>WI211227275</t>
        </is>
      </c>
      <c r="B434" t="inlineStr">
        <is>
          <t>DATA_VALIDATION</t>
        </is>
      </c>
      <c r="C434" t="inlineStr">
        <is>
          <t>201300020160</t>
        </is>
      </c>
      <c r="D434" t="inlineStr">
        <is>
          <t>Folder</t>
        </is>
      </c>
      <c r="E434" s="2">
        <f>HYPERLINK("capsilon://?command=openfolder&amp;siteaddress=FAM.docvelocity-na8.net&amp;folderid=FXECFE1C7E-8A76-5CC9-FBDE-5E45DA41D0C1","FX21125570")</f>
        <v>0.0</v>
      </c>
      <c r="F434" t="inlineStr">
        <is>
          <t/>
        </is>
      </c>
      <c r="G434" t="inlineStr">
        <is>
          <t/>
        </is>
      </c>
      <c r="H434" t="inlineStr">
        <is>
          <t>Mailitem</t>
        </is>
      </c>
      <c r="I434" t="inlineStr">
        <is>
          <t>MI2112287465</t>
        </is>
      </c>
      <c r="J434" t="n">
        <v>98.0</v>
      </c>
      <c r="K434" t="inlineStr">
        <is>
          <t>COMPLETED</t>
        </is>
      </c>
      <c r="L434" t="inlineStr">
        <is>
          <t>MARK_AS_COMPLETED</t>
        </is>
      </c>
      <c r="M434" t="inlineStr">
        <is>
          <t>Queue</t>
        </is>
      </c>
      <c r="N434" t="n">
        <v>1.0</v>
      </c>
      <c r="O434" s="1" t="n">
        <v>44538.60037037037</v>
      </c>
      <c r="P434" s="1" t="n">
        <v>44538.63396990741</v>
      </c>
      <c r="Q434" t="n">
        <v>2657.0</v>
      </c>
      <c r="R434" t="n">
        <v>246.0</v>
      </c>
      <c r="S434" t="b">
        <v>0</v>
      </c>
      <c r="T434" t="inlineStr">
        <is>
          <t>N/A</t>
        </is>
      </c>
      <c r="U434" t="b">
        <v>0</v>
      </c>
      <c r="V434" t="inlineStr">
        <is>
          <t>Sumit Jarhad</t>
        </is>
      </c>
      <c r="W434" s="1" t="n">
        <v>44538.63396990741</v>
      </c>
      <c r="X434" t="n">
        <v>246.0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98.0</v>
      </c>
      <c r="AE434" t="n">
        <v>85.0</v>
      </c>
      <c r="AF434" t="n">
        <v>0.0</v>
      </c>
      <c r="AG434" t="n">
        <v>5.0</v>
      </c>
      <c r="AH434" t="inlineStr">
        <is>
          <t>N/A</t>
        </is>
      </c>
      <c r="AI434" t="inlineStr">
        <is>
          <t>N/A</t>
        </is>
      </c>
      <c r="AJ434" t="inlineStr">
        <is>
          <t>N/A</t>
        </is>
      </c>
      <c r="AK434" t="inlineStr">
        <is>
          <t>N/A</t>
        </is>
      </c>
      <c r="AL434" t="inlineStr">
        <is>
          <t>N/A</t>
        </is>
      </c>
      <c r="AM434" t="inlineStr">
        <is>
          <t>N/A</t>
        </is>
      </c>
      <c r="AN434" t="inlineStr">
        <is>
          <t>N/A</t>
        </is>
      </c>
      <c r="AO434" t="inlineStr">
        <is>
          <t>N/A</t>
        </is>
      </c>
      <c r="AP434" t="inlineStr">
        <is>
          <t>N/A</t>
        </is>
      </c>
      <c r="AQ434" t="inlineStr">
        <is>
          <t>N/A</t>
        </is>
      </c>
      <c r="AR434" t="inlineStr">
        <is>
          <t>N/A</t>
        </is>
      </c>
      <c r="AS434" t="inlineStr">
        <is>
          <t>N/A</t>
        </is>
      </c>
      <c r="AT434" t="inlineStr">
        <is>
          <t>N/A</t>
        </is>
      </c>
      <c r="AU434" t="inlineStr">
        <is>
          <t>N/A</t>
        </is>
      </c>
      <c r="AV434" t="inlineStr">
        <is>
          <t>N/A</t>
        </is>
      </c>
      <c r="AW434" t="inlineStr">
        <is>
          <t>N/A</t>
        </is>
      </c>
      <c r="AX434" t="inlineStr">
        <is>
          <t>N/A</t>
        </is>
      </c>
      <c r="AY434" t="inlineStr">
        <is>
          <t>N/A</t>
        </is>
      </c>
      <c r="AZ434" t="inlineStr">
        <is>
          <t>N/A</t>
        </is>
      </c>
      <c r="BA434" t="inlineStr">
        <is>
          <t>N/A</t>
        </is>
      </c>
      <c r="BB434" t="inlineStr">
        <is>
          <t>N/A</t>
        </is>
      </c>
      <c r="BC434" t="inlineStr">
        <is>
          <t>N/A</t>
        </is>
      </c>
      <c r="BD434" t="inlineStr">
        <is>
          <t>N/A</t>
        </is>
      </c>
      <c r="BE434" t="inlineStr">
        <is>
          <t>N/A</t>
        </is>
      </c>
    </row>
    <row r="435">
      <c r="A435" t="inlineStr">
        <is>
          <t>WI211227329</t>
        </is>
      </c>
      <c r="B435" t="inlineStr">
        <is>
          <t>DATA_VALIDATION</t>
        </is>
      </c>
      <c r="C435" t="inlineStr">
        <is>
          <t>201300020104</t>
        </is>
      </c>
      <c r="D435" t="inlineStr">
        <is>
          <t>Folder</t>
        </is>
      </c>
      <c r="E435" s="2">
        <f>HYPERLINK("capsilon://?command=openfolder&amp;siteaddress=FAM.docvelocity-na8.net&amp;folderid=FXE3416814-527D-CC46-5E3E-B7BB47ED227D","FX21124166")</f>
        <v>0.0</v>
      </c>
      <c r="F435" t="inlineStr">
        <is>
          <t/>
        </is>
      </c>
      <c r="G435" t="inlineStr">
        <is>
          <t/>
        </is>
      </c>
      <c r="H435" t="inlineStr">
        <is>
          <t>Mailitem</t>
        </is>
      </c>
      <c r="I435" t="inlineStr">
        <is>
          <t>MI2112287946</t>
        </is>
      </c>
      <c r="J435" t="n">
        <v>134.0</v>
      </c>
      <c r="K435" t="inlineStr">
        <is>
          <t>COMPLETED</t>
        </is>
      </c>
      <c r="L435" t="inlineStr">
        <is>
          <t>MARK_AS_COMPLETED</t>
        </is>
      </c>
      <c r="M435" t="inlineStr">
        <is>
          <t>Queue</t>
        </is>
      </c>
      <c r="N435" t="n">
        <v>1.0</v>
      </c>
      <c r="O435" s="1" t="n">
        <v>44538.603541666664</v>
      </c>
      <c r="P435" s="1" t="n">
        <v>44538.64709490741</v>
      </c>
      <c r="Q435" t="n">
        <v>3452.0</v>
      </c>
      <c r="R435" t="n">
        <v>311.0</v>
      </c>
      <c r="S435" t="b">
        <v>0</v>
      </c>
      <c r="T435" t="inlineStr">
        <is>
          <t>N/A</t>
        </is>
      </c>
      <c r="U435" t="b">
        <v>0</v>
      </c>
      <c r="V435" t="inlineStr">
        <is>
          <t>Sumit Jarhad</t>
        </is>
      </c>
      <c r="W435" s="1" t="n">
        <v>44538.64709490741</v>
      </c>
      <c r="X435" t="n">
        <v>296.0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134.0</v>
      </c>
      <c r="AE435" t="n">
        <v>117.0</v>
      </c>
      <c r="AF435" t="n">
        <v>0.0</v>
      </c>
      <c r="AG435" t="n">
        <v>4.0</v>
      </c>
      <c r="AH435" t="inlineStr">
        <is>
          <t>N/A</t>
        </is>
      </c>
      <c r="AI435" t="inlineStr">
        <is>
          <t>N/A</t>
        </is>
      </c>
      <c r="AJ435" t="inlineStr">
        <is>
          <t>N/A</t>
        </is>
      </c>
      <c r="AK435" t="inlineStr">
        <is>
          <t>N/A</t>
        </is>
      </c>
      <c r="AL435" t="inlineStr">
        <is>
          <t>N/A</t>
        </is>
      </c>
      <c r="AM435" t="inlineStr">
        <is>
          <t>N/A</t>
        </is>
      </c>
      <c r="AN435" t="inlineStr">
        <is>
          <t>N/A</t>
        </is>
      </c>
      <c r="AO435" t="inlineStr">
        <is>
          <t>N/A</t>
        </is>
      </c>
      <c r="AP435" t="inlineStr">
        <is>
          <t>N/A</t>
        </is>
      </c>
      <c r="AQ435" t="inlineStr">
        <is>
          <t>N/A</t>
        </is>
      </c>
      <c r="AR435" t="inlineStr">
        <is>
          <t>N/A</t>
        </is>
      </c>
      <c r="AS435" t="inlineStr">
        <is>
          <t>N/A</t>
        </is>
      </c>
      <c r="AT435" t="inlineStr">
        <is>
          <t>N/A</t>
        </is>
      </c>
      <c r="AU435" t="inlineStr">
        <is>
          <t>N/A</t>
        </is>
      </c>
      <c r="AV435" t="inlineStr">
        <is>
          <t>N/A</t>
        </is>
      </c>
      <c r="AW435" t="inlineStr">
        <is>
          <t>N/A</t>
        </is>
      </c>
      <c r="AX435" t="inlineStr">
        <is>
          <t>N/A</t>
        </is>
      </c>
      <c r="AY435" t="inlineStr">
        <is>
          <t>N/A</t>
        </is>
      </c>
      <c r="AZ435" t="inlineStr">
        <is>
          <t>N/A</t>
        </is>
      </c>
      <c r="BA435" t="inlineStr">
        <is>
          <t>N/A</t>
        </is>
      </c>
      <c r="BB435" t="inlineStr">
        <is>
          <t>N/A</t>
        </is>
      </c>
      <c r="BC435" t="inlineStr">
        <is>
          <t>N/A</t>
        </is>
      </c>
      <c r="BD435" t="inlineStr">
        <is>
          <t>N/A</t>
        </is>
      </c>
      <c r="BE435" t="inlineStr">
        <is>
          <t>N/A</t>
        </is>
      </c>
    </row>
    <row r="436">
      <c r="A436" t="inlineStr">
        <is>
          <t>WI211227372</t>
        </is>
      </c>
      <c r="B436" t="inlineStr">
        <is>
          <t>DATA_VALIDATION</t>
        </is>
      </c>
      <c r="C436" t="inlineStr">
        <is>
          <t>201330004115</t>
        </is>
      </c>
      <c r="D436" t="inlineStr">
        <is>
          <t>Folder</t>
        </is>
      </c>
      <c r="E436" s="2">
        <f>HYPERLINK("capsilon://?command=openfolder&amp;siteaddress=FAM.docvelocity-na8.net&amp;folderid=FXFE63B64C-8E71-669F-F030-71A793910CDA","FX21125426")</f>
        <v>0.0</v>
      </c>
      <c r="F436" t="inlineStr">
        <is>
          <t/>
        </is>
      </c>
      <c r="G436" t="inlineStr">
        <is>
          <t/>
        </is>
      </c>
      <c r="H436" t="inlineStr">
        <is>
          <t>Mailitem</t>
        </is>
      </c>
      <c r="I436" t="inlineStr">
        <is>
          <t>MI2112288087</t>
        </is>
      </c>
      <c r="J436" t="n">
        <v>98.0</v>
      </c>
      <c r="K436" t="inlineStr">
        <is>
          <t>COMPLETED</t>
        </is>
      </c>
      <c r="L436" t="inlineStr">
        <is>
          <t>MARK_AS_COMPLETED</t>
        </is>
      </c>
      <c r="M436" t="inlineStr">
        <is>
          <t>Queue</t>
        </is>
      </c>
      <c r="N436" t="n">
        <v>1.0</v>
      </c>
      <c r="O436" s="1" t="n">
        <v>44538.60637731481</v>
      </c>
      <c r="P436" s="1" t="n">
        <v>44538.65043981482</v>
      </c>
      <c r="Q436" t="n">
        <v>3519.0</v>
      </c>
      <c r="R436" t="n">
        <v>288.0</v>
      </c>
      <c r="S436" t="b">
        <v>0</v>
      </c>
      <c r="T436" t="inlineStr">
        <is>
          <t>N/A</t>
        </is>
      </c>
      <c r="U436" t="b">
        <v>0</v>
      </c>
      <c r="V436" t="inlineStr">
        <is>
          <t>Sumit Jarhad</t>
        </is>
      </c>
      <c r="W436" s="1" t="n">
        <v>44538.65043981482</v>
      </c>
      <c r="X436" t="n">
        <v>288.0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98.0</v>
      </c>
      <c r="AE436" t="n">
        <v>85.0</v>
      </c>
      <c r="AF436" t="n">
        <v>0.0</v>
      </c>
      <c r="AG436" t="n">
        <v>6.0</v>
      </c>
      <c r="AH436" t="inlineStr">
        <is>
          <t>N/A</t>
        </is>
      </c>
      <c r="AI436" t="inlineStr">
        <is>
          <t>N/A</t>
        </is>
      </c>
      <c r="AJ436" t="inlineStr">
        <is>
          <t>N/A</t>
        </is>
      </c>
      <c r="AK436" t="inlineStr">
        <is>
          <t>N/A</t>
        </is>
      </c>
      <c r="AL436" t="inlineStr">
        <is>
          <t>N/A</t>
        </is>
      </c>
      <c r="AM436" t="inlineStr">
        <is>
          <t>N/A</t>
        </is>
      </c>
      <c r="AN436" t="inlineStr">
        <is>
          <t>N/A</t>
        </is>
      </c>
      <c r="AO436" t="inlineStr">
        <is>
          <t>N/A</t>
        </is>
      </c>
      <c r="AP436" t="inlineStr">
        <is>
          <t>N/A</t>
        </is>
      </c>
      <c r="AQ436" t="inlineStr">
        <is>
          <t>N/A</t>
        </is>
      </c>
      <c r="AR436" t="inlineStr">
        <is>
          <t>N/A</t>
        </is>
      </c>
      <c r="AS436" t="inlineStr">
        <is>
          <t>N/A</t>
        </is>
      </c>
      <c r="AT436" t="inlineStr">
        <is>
          <t>N/A</t>
        </is>
      </c>
      <c r="AU436" t="inlineStr">
        <is>
          <t>N/A</t>
        </is>
      </c>
      <c r="AV436" t="inlineStr">
        <is>
          <t>N/A</t>
        </is>
      </c>
      <c r="AW436" t="inlineStr">
        <is>
          <t>N/A</t>
        </is>
      </c>
      <c r="AX436" t="inlineStr">
        <is>
          <t>N/A</t>
        </is>
      </c>
      <c r="AY436" t="inlineStr">
        <is>
          <t>N/A</t>
        </is>
      </c>
      <c r="AZ436" t="inlineStr">
        <is>
          <t>N/A</t>
        </is>
      </c>
      <c r="BA436" t="inlineStr">
        <is>
          <t>N/A</t>
        </is>
      </c>
      <c r="BB436" t="inlineStr">
        <is>
          <t>N/A</t>
        </is>
      </c>
      <c r="BC436" t="inlineStr">
        <is>
          <t>N/A</t>
        </is>
      </c>
      <c r="BD436" t="inlineStr">
        <is>
          <t>N/A</t>
        </is>
      </c>
      <c r="BE436" t="inlineStr">
        <is>
          <t>N/A</t>
        </is>
      </c>
    </row>
    <row r="437">
      <c r="A437" t="inlineStr">
        <is>
          <t>WI211227394</t>
        </is>
      </c>
      <c r="B437" t="inlineStr">
        <is>
          <t>DATA_VALIDATION</t>
        </is>
      </c>
      <c r="C437" t="inlineStr">
        <is>
          <t>201300020024</t>
        </is>
      </c>
      <c r="D437" t="inlineStr">
        <is>
          <t>Folder</t>
        </is>
      </c>
      <c r="E437" s="2">
        <f>HYPERLINK("capsilon://?command=openfolder&amp;siteaddress=FAM.docvelocity-na8.net&amp;folderid=FXFADCDC5C-BA41-4D6E-38A4-7BDE5B764A37","FX2112838")</f>
        <v>0.0</v>
      </c>
      <c r="F437" t="inlineStr">
        <is>
          <t/>
        </is>
      </c>
      <c r="G437" t="inlineStr">
        <is>
          <t/>
        </is>
      </c>
      <c r="H437" t="inlineStr">
        <is>
          <t>Mailitem</t>
        </is>
      </c>
      <c r="I437" t="inlineStr">
        <is>
          <t>MI2112288570</t>
        </is>
      </c>
      <c r="J437" t="n">
        <v>61.0</v>
      </c>
      <c r="K437" t="inlineStr">
        <is>
          <t>COMPLETED</t>
        </is>
      </c>
      <c r="L437" t="inlineStr">
        <is>
          <t>MARK_AS_COMPLETED</t>
        </is>
      </c>
      <c r="M437" t="inlineStr">
        <is>
          <t>Queue</t>
        </is>
      </c>
      <c r="N437" t="n">
        <v>1.0</v>
      </c>
      <c r="O437" s="1" t="n">
        <v>44538.608148148145</v>
      </c>
      <c r="P437" s="1" t="n">
        <v>44538.65175925926</v>
      </c>
      <c r="Q437" t="n">
        <v>3664.0</v>
      </c>
      <c r="R437" t="n">
        <v>104.0</v>
      </c>
      <c r="S437" t="b">
        <v>0</v>
      </c>
      <c r="T437" t="inlineStr">
        <is>
          <t>N/A</t>
        </is>
      </c>
      <c r="U437" t="b">
        <v>0</v>
      </c>
      <c r="V437" t="inlineStr">
        <is>
          <t>Sumit Jarhad</t>
        </is>
      </c>
      <c r="W437" s="1" t="n">
        <v>44538.65175925926</v>
      </c>
      <c r="X437" t="n">
        <v>104.0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61.0</v>
      </c>
      <c r="AE437" t="n">
        <v>56.0</v>
      </c>
      <c r="AF437" t="n">
        <v>0.0</v>
      </c>
      <c r="AG437" t="n">
        <v>2.0</v>
      </c>
      <c r="AH437" t="inlineStr">
        <is>
          <t>N/A</t>
        </is>
      </c>
      <c r="AI437" t="inlineStr">
        <is>
          <t>N/A</t>
        </is>
      </c>
      <c r="AJ437" t="inlineStr">
        <is>
          <t>N/A</t>
        </is>
      </c>
      <c r="AK437" t="inlineStr">
        <is>
          <t>N/A</t>
        </is>
      </c>
      <c r="AL437" t="inlineStr">
        <is>
          <t>N/A</t>
        </is>
      </c>
      <c r="AM437" t="inlineStr">
        <is>
          <t>N/A</t>
        </is>
      </c>
      <c r="AN437" t="inlineStr">
        <is>
          <t>N/A</t>
        </is>
      </c>
      <c r="AO437" t="inlineStr">
        <is>
          <t>N/A</t>
        </is>
      </c>
      <c r="AP437" t="inlineStr">
        <is>
          <t>N/A</t>
        </is>
      </c>
      <c r="AQ437" t="inlineStr">
        <is>
          <t>N/A</t>
        </is>
      </c>
      <c r="AR437" t="inlineStr">
        <is>
          <t>N/A</t>
        </is>
      </c>
      <c r="AS437" t="inlineStr">
        <is>
          <t>N/A</t>
        </is>
      </c>
      <c r="AT437" t="inlineStr">
        <is>
          <t>N/A</t>
        </is>
      </c>
      <c r="AU437" t="inlineStr">
        <is>
          <t>N/A</t>
        </is>
      </c>
      <c r="AV437" t="inlineStr">
        <is>
          <t>N/A</t>
        </is>
      </c>
      <c r="AW437" t="inlineStr">
        <is>
          <t>N/A</t>
        </is>
      </c>
      <c r="AX437" t="inlineStr">
        <is>
          <t>N/A</t>
        </is>
      </c>
      <c r="AY437" t="inlineStr">
        <is>
          <t>N/A</t>
        </is>
      </c>
      <c r="AZ437" t="inlineStr">
        <is>
          <t>N/A</t>
        </is>
      </c>
      <c r="BA437" t="inlineStr">
        <is>
          <t>N/A</t>
        </is>
      </c>
      <c r="BB437" t="inlineStr">
        <is>
          <t>N/A</t>
        </is>
      </c>
      <c r="BC437" t="inlineStr">
        <is>
          <t>N/A</t>
        </is>
      </c>
      <c r="BD437" t="inlineStr">
        <is>
          <t>N/A</t>
        </is>
      </c>
      <c r="BE437" t="inlineStr">
        <is>
          <t>N/A</t>
        </is>
      </c>
    </row>
    <row r="438">
      <c r="A438" t="inlineStr">
        <is>
          <t>WI211227659</t>
        </is>
      </c>
      <c r="B438" t="inlineStr">
        <is>
          <t>DATA_VALIDATION</t>
        </is>
      </c>
      <c r="C438" t="inlineStr">
        <is>
          <t>201340000473</t>
        </is>
      </c>
      <c r="D438" t="inlineStr">
        <is>
          <t>Folder</t>
        </is>
      </c>
      <c r="E438" s="2">
        <f>HYPERLINK("capsilon://?command=openfolder&amp;siteaddress=FAM.docvelocity-na8.net&amp;folderid=FXCCFBD60C-5A12-BD18-7CD8-66EF9ECA49A4","FX21124643")</f>
        <v>0.0</v>
      </c>
      <c r="F438" t="inlineStr">
        <is>
          <t/>
        </is>
      </c>
      <c r="G438" t="inlineStr">
        <is>
          <t/>
        </is>
      </c>
      <c r="H438" t="inlineStr">
        <is>
          <t>Mailitem</t>
        </is>
      </c>
      <c r="I438" t="inlineStr">
        <is>
          <t>MI2112287045</t>
        </is>
      </c>
      <c r="J438" t="n">
        <v>263.0</v>
      </c>
      <c r="K438" t="inlineStr">
        <is>
          <t>COMPLETED</t>
        </is>
      </c>
      <c r="L438" t="inlineStr">
        <is>
          <t>MARK_AS_COMPLETED</t>
        </is>
      </c>
      <c r="M438" t="inlineStr">
        <is>
          <t>Queue</t>
        </is>
      </c>
      <c r="N438" t="n">
        <v>2.0</v>
      </c>
      <c r="O438" s="1" t="n">
        <v>44538.63222222222</v>
      </c>
      <c r="P438" s="1" t="n">
        <v>44538.6856712963</v>
      </c>
      <c r="Q438" t="n">
        <v>2732.0</v>
      </c>
      <c r="R438" t="n">
        <v>1886.0</v>
      </c>
      <c r="S438" t="b">
        <v>0</v>
      </c>
      <c r="T438" t="inlineStr">
        <is>
          <t>N/A</t>
        </is>
      </c>
      <c r="U438" t="b">
        <v>1</v>
      </c>
      <c r="V438" t="inlineStr">
        <is>
          <t>Sumit Jarhad</t>
        </is>
      </c>
      <c r="W438" s="1" t="n">
        <v>44538.64365740741</v>
      </c>
      <c r="X438" t="n">
        <v>837.0</v>
      </c>
      <c r="Y438" t="n">
        <v>225.0</v>
      </c>
      <c r="Z438" t="n">
        <v>0.0</v>
      </c>
      <c r="AA438" t="n">
        <v>225.0</v>
      </c>
      <c r="AB438" t="n">
        <v>0.0</v>
      </c>
      <c r="AC438" t="n">
        <v>79.0</v>
      </c>
      <c r="AD438" t="n">
        <v>38.0</v>
      </c>
      <c r="AE438" t="n">
        <v>0.0</v>
      </c>
      <c r="AF438" t="n">
        <v>0.0</v>
      </c>
      <c r="AG438" t="n">
        <v>0.0</v>
      </c>
      <c r="AH438" t="inlineStr">
        <is>
          <t>Rohit Mawal</t>
        </is>
      </c>
      <c r="AI438" s="1" t="n">
        <v>44538.6856712963</v>
      </c>
      <c r="AJ438" t="n">
        <v>1036.0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38.0</v>
      </c>
      <c r="AQ438" t="n">
        <v>0.0</v>
      </c>
      <c r="AR438" t="n">
        <v>0.0</v>
      </c>
      <c r="AS438" t="n">
        <v>0.0</v>
      </c>
      <c r="AT438" t="inlineStr">
        <is>
          <t>N/A</t>
        </is>
      </c>
      <c r="AU438" t="inlineStr">
        <is>
          <t>N/A</t>
        </is>
      </c>
      <c r="AV438" t="inlineStr">
        <is>
          <t>N/A</t>
        </is>
      </c>
      <c r="AW438" t="inlineStr">
        <is>
          <t>N/A</t>
        </is>
      </c>
      <c r="AX438" t="inlineStr">
        <is>
          <t>N/A</t>
        </is>
      </c>
      <c r="AY438" t="inlineStr">
        <is>
          <t>N/A</t>
        </is>
      </c>
      <c r="AZ438" t="inlineStr">
        <is>
          <t>N/A</t>
        </is>
      </c>
      <c r="BA438" t="inlineStr">
        <is>
          <t>N/A</t>
        </is>
      </c>
      <c r="BB438" t="inlineStr">
        <is>
          <t>N/A</t>
        </is>
      </c>
      <c r="BC438" t="inlineStr">
        <is>
          <t>N/A</t>
        </is>
      </c>
      <c r="BD438" t="inlineStr">
        <is>
          <t>N/A</t>
        </is>
      </c>
      <c r="BE438" t="inlineStr">
        <is>
          <t>N/A</t>
        </is>
      </c>
    </row>
    <row r="439">
      <c r="A439" t="inlineStr">
        <is>
          <t>WI211227694</t>
        </is>
      </c>
      <c r="B439" t="inlineStr">
        <is>
          <t>DATA_VALIDATION</t>
        </is>
      </c>
      <c r="C439" t="inlineStr">
        <is>
          <t>201330004107</t>
        </is>
      </c>
      <c r="D439" t="inlineStr">
        <is>
          <t>Folder</t>
        </is>
      </c>
      <c r="E439" s="2">
        <f>HYPERLINK("capsilon://?command=openfolder&amp;siteaddress=FAM.docvelocity-na8.net&amp;folderid=FX8CDEDD00-C343-B6DA-C0B7-B02B46981F5A","FX21125391")</f>
        <v>0.0</v>
      </c>
      <c r="F439" t="inlineStr">
        <is>
          <t/>
        </is>
      </c>
      <c r="G439" t="inlineStr">
        <is>
          <t/>
        </is>
      </c>
      <c r="H439" t="inlineStr">
        <is>
          <t>Mailitem</t>
        </is>
      </c>
      <c r="I439" t="inlineStr">
        <is>
          <t>MI2112291579</t>
        </is>
      </c>
      <c r="J439" t="n">
        <v>233.0</v>
      </c>
      <c r="K439" t="inlineStr">
        <is>
          <t>COMPLETED</t>
        </is>
      </c>
      <c r="L439" t="inlineStr">
        <is>
          <t>MARK_AS_COMPLETED</t>
        </is>
      </c>
      <c r="M439" t="inlineStr">
        <is>
          <t>Queue</t>
        </is>
      </c>
      <c r="N439" t="n">
        <v>1.0</v>
      </c>
      <c r="O439" s="1" t="n">
        <v>44538.635717592595</v>
      </c>
      <c r="P439" s="1" t="n">
        <v>44538.66212962963</v>
      </c>
      <c r="Q439" t="n">
        <v>1386.0</v>
      </c>
      <c r="R439" t="n">
        <v>896.0</v>
      </c>
      <c r="S439" t="b">
        <v>0</v>
      </c>
      <c r="T439" t="inlineStr">
        <is>
          <t>N/A</t>
        </is>
      </c>
      <c r="U439" t="b">
        <v>0</v>
      </c>
      <c r="V439" t="inlineStr">
        <is>
          <t>Sumit Jarhad</t>
        </is>
      </c>
      <c r="W439" s="1" t="n">
        <v>44538.66212962963</v>
      </c>
      <c r="X439" t="n">
        <v>896.0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233.0</v>
      </c>
      <c r="AE439" t="n">
        <v>208.0</v>
      </c>
      <c r="AF439" t="n">
        <v>0.0</v>
      </c>
      <c r="AG439" t="n">
        <v>16.0</v>
      </c>
      <c r="AH439" t="inlineStr">
        <is>
          <t>N/A</t>
        </is>
      </c>
      <c r="AI439" t="inlineStr">
        <is>
          <t>N/A</t>
        </is>
      </c>
      <c r="AJ439" t="inlineStr">
        <is>
          <t>N/A</t>
        </is>
      </c>
      <c r="AK439" t="inlineStr">
        <is>
          <t>N/A</t>
        </is>
      </c>
      <c r="AL439" t="inlineStr">
        <is>
          <t>N/A</t>
        </is>
      </c>
      <c r="AM439" t="inlineStr">
        <is>
          <t>N/A</t>
        </is>
      </c>
      <c r="AN439" t="inlineStr">
        <is>
          <t>N/A</t>
        </is>
      </c>
      <c r="AO439" t="inlineStr">
        <is>
          <t>N/A</t>
        </is>
      </c>
      <c r="AP439" t="inlineStr">
        <is>
          <t>N/A</t>
        </is>
      </c>
      <c r="AQ439" t="inlineStr">
        <is>
          <t>N/A</t>
        </is>
      </c>
      <c r="AR439" t="inlineStr">
        <is>
          <t>N/A</t>
        </is>
      </c>
      <c r="AS439" t="inlineStr">
        <is>
          <t>N/A</t>
        </is>
      </c>
      <c r="AT439" t="inlineStr">
        <is>
          <t>N/A</t>
        </is>
      </c>
      <c r="AU439" t="inlineStr">
        <is>
          <t>N/A</t>
        </is>
      </c>
      <c r="AV439" t="inlineStr">
        <is>
          <t>N/A</t>
        </is>
      </c>
      <c r="AW439" t="inlineStr">
        <is>
          <t>N/A</t>
        </is>
      </c>
      <c r="AX439" t="inlineStr">
        <is>
          <t>N/A</t>
        </is>
      </c>
      <c r="AY439" t="inlineStr">
        <is>
          <t>N/A</t>
        </is>
      </c>
      <c r="AZ439" t="inlineStr">
        <is>
          <t>N/A</t>
        </is>
      </c>
      <c r="BA439" t="inlineStr">
        <is>
          <t>N/A</t>
        </is>
      </c>
      <c r="BB439" t="inlineStr">
        <is>
          <t>N/A</t>
        </is>
      </c>
      <c r="BC439" t="inlineStr">
        <is>
          <t>N/A</t>
        </is>
      </c>
      <c r="BD439" t="inlineStr">
        <is>
          <t>N/A</t>
        </is>
      </c>
      <c r="BE439" t="inlineStr">
        <is>
          <t>N/A</t>
        </is>
      </c>
    </row>
    <row r="440">
      <c r="A440" t="inlineStr">
        <is>
          <t>WI211227716</t>
        </is>
      </c>
      <c r="B440" t="inlineStr">
        <is>
          <t>DATA_VALIDATION</t>
        </is>
      </c>
      <c r="C440" t="inlineStr">
        <is>
          <t>201300020160</t>
        </is>
      </c>
      <c r="D440" t="inlineStr">
        <is>
          <t>Folder</t>
        </is>
      </c>
      <c r="E440" s="2">
        <f>HYPERLINK("capsilon://?command=openfolder&amp;siteaddress=FAM.docvelocity-na8.net&amp;folderid=FXECFE1C7E-8A76-5CC9-FBDE-5E45DA41D0C1","FX21125570")</f>
        <v>0.0</v>
      </c>
      <c r="F440" t="inlineStr">
        <is>
          <t/>
        </is>
      </c>
      <c r="G440" t="inlineStr">
        <is>
          <t/>
        </is>
      </c>
      <c r="H440" t="inlineStr">
        <is>
          <t>Mailitem</t>
        </is>
      </c>
      <c r="I440" t="inlineStr">
        <is>
          <t>MI2112287465</t>
        </is>
      </c>
      <c r="J440" t="n">
        <v>158.0</v>
      </c>
      <c r="K440" t="inlineStr">
        <is>
          <t>COMPLETED</t>
        </is>
      </c>
      <c r="L440" t="inlineStr">
        <is>
          <t>MARK_AS_COMPLETED</t>
        </is>
      </c>
      <c r="M440" t="inlineStr">
        <is>
          <t>Queue</t>
        </is>
      </c>
      <c r="N440" t="n">
        <v>2.0</v>
      </c>
      <c r="O440" s="1" t="n">
        <v>44538.63752314815</v>
      </c>
      <c r="P440" s="1" t="n">
        <v>44538.72415509259</v>
      </c>
      <c r="Q440" t="n">
        <v>1560.0</v>
      </c>
      <c r="R440" t="n">
        <v>5925.0</v>
      </c>
      <c r="S440" t="b">
        <v>0</v>
      </c>
      <c r="T440" t="inlineStr">
        <is>
          <t>N/A</t>
        </is>
      </c>
      <c r="U440" t="b">
        <v>1</v>
      </c>
      <c r="V440" t="inlineStr">
        <is>
          <t>Amruta Erande</t>
        </is>
      </c>
      <c r="W440" s="1" t="n">
        <v>44538.68719907408</v>
      </c>
      <c r="X440" t="n">
        <v>4284.0</v>
      </c>
      <c r="Y440" t="n">
        <v>395.0</v>
      </c>
      <c r="Z440" t="n">
        <v>0.0</v>
      </c>
      <c r="AA440" t="n">
        <v>395.0</v>
      </c>
      <c r="AB440" t="n">
        <v>0.0</v>
      </c>
      <c r="AC440" t="n">
        <v>323.0</v>
      </c>
      <c r="AD440" t="n">
        <v>-237.0</v>
      </c>
      <c r="AE440" t="n">
        <v>0.0</v>
      </c>
      <c r="AF440" t="n">
        <v>0.0</v>
      </c>
      <c r="AG440" t="n">
        <v>0.0</v>
      </c>
      <c r="AH440" t="inlineStr">
        <is>
          <t>Rohit Mawal</t>
        </is>
      </c>
      <c r="AI440" s="1" t="n">
        <v>44538.72415509259</v>
      </c>
      <c r="AJ440" t="n">
        <v>1628.0</v>
      </c>
      <c r="AK440" t="n">
        <v>4.0</v>
      </c>
      <c r="AL440" t="n">
        <v>0.0</v>
      </c>
      <c r="AM440" t="n">
        <v>4.0</v>
      </c>
      <c r="AN440" t="n">
        <v>0.0</v>
      </c>
      <c r="AO440" t="n">
        <v>4.0</v>
      </c>
      <c r="AP440" t="n">
        <v>-241.0</v>
      </c>
      <c r="AQ440" t="n">
        <v>0.0</v>
      </c>
      <c r="AR440" t="n">
        <v>0.0</v>
      </c>
      <c r="AS440" t="n">
        <v>0.0</v>
      </c>
      <c r="AT440" t="inlineStr">
        <is>
          <t>N/A</t>
        </is>
      </c>
      <c r="AU440" t="inlineStr">
        <is>
          <t>N/A</t>
        </is>
      </c>
      <c r="AV440" t="inlineStr">
        <is>
          <t>N/A</t>
        </is>
      </c>
      <c r="AW440" t="inlineStr">
        <is>
          <t>N/A</t>
        </is>
      </c>
      <c r="AX440" t="inlineStr">
        <is>
          <t>N/A</t>
        </is>
      </c>
      <c r="AY440" t="inlineStr">
        <is>
          <t>N/A</t>
        </is>
      </c>
      <c r="AZ440" t="inlineStr">
        <is>
          <t>N/A</t>
        </is>
      </c>
      <c r="BA440" t="inlineStr">
        <is>
          <t>N/A</t>
        </is>
      </c>
      <c r="BB440" t="inlineStr">
        <is>
          <t>N/A</t>
        </is>
      </c>
      <c r="BC440" t="inlineStr">
        <is>
          <t>N/A</t>
        </is>
      </c>
      <c r="BD440" t="inlineStr">
        <is>
          <t>N/A</t>
        </is>
      </c>
      <c r="BE440" t="inlineStr">
        <is>
          <t>N/A</t>
        </is>
      </c>
    </row>
    <row r="441">
      <c r="A441" t="inlineStr">
        <is>
          <t>WI211227813</t>
        </is>
      </c>
      <c r="B441" t="inlineStr">
        <is>
          <t>DATA_VALIDATION</t>
        </is>
      </c>
      <c r="C441" t="inlineStr">
        <is>
          <t>201308007912</t>
        </is>
      </c>
      <c r="D441" t="inlineStr">
        <is>
          <t>Folder</t>
        </is>
      </c>
      <c r="E441" s="2">
        <f>HYPERLINK("capsilon://?command=openfolder&amp;siteaddress=FAM.docvelocity-na8.net&amp;folderid=FXEE0B5C49-5196-29B4-6D73-C8703D784E2A","FX21124694")</f>
        <v>0.0</v>
      </c>
      <c r="F441" t="inlineStr">
        <is>
          <t/>
        </is>
      </c>
      <c r="G441" t="inlineStr">
        <is>
          <t/>
        </is>
      </c>
      <c r="H441" t="inlineStr">
        <is>
          <t>Mailitem</t>
        </is>
      </c>
      <c r="I441" t="inlineStr">
        <is>
          <t>MI2112292910</t>
        </is>
      </c>
      <c r="J441" t="n">
        <v>66.0</v>
      </c>
      <c r="K441" t="inlineStr">
        <is>
          <t>COMPLETED</t>
        </is>
      </c>
      <c r="L441" t="inlineStr">
        <is>
          <t>MARK_AS_COMPLETED</t>
        </is>
      </c>
      <c r="M441" t="inlineStr">
        <is>
          <t>Queue</t>
        </is>
      </c>
      <c r="N441" t="n">
        <v>1.0</v>
      </c>
      <c r="O441" s="1" t="n">
        <v>44538.64451388889</v>
      </c>
      <c r="P441" s="1" t="n">
        <v>44538.66685185185</v>
      </c>
      <c r="Q441" t="n">
        <v>1793.0</v>
      </c>
      <c r="R441" t="n">
        <v>137.0</v>
      </c>
      <c r="S441" t="b">
        <v>0</v>
      </c>
      <c r="T441" t="inlineStr">
        <is>
          <t>N/A</t>
        </is>
      </c>
      <c r="U441" t="b">
        <v>0</v>
      </c>
      <c r="V441" t="inlineStr">
        <is>
          <t>Sumit Jarhad</t>
        </is>
      </c>
      <c r="W441" s="1" t="n">
        <v>44538.66685185185</v>
      </c>
      <c r="X441" t="n">
        <v>137.0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66.0</v>
      </c>
      <c r="AE441" t="n">
        <v>54.0</v>
      </c>
      <c r="AF441" t="n">
        <v>0.0</v>
      </c>
      <c r="AG441" t="n">
        <v>3.0</v>
      </c>
      <c r="AH441" t="inlineStr">
        <is>
          <t>N/A</t>
        </is>
      </c>
      <c r="AI441" t="inlineStr">
        <is>
          <t>N/A</t>
        </is>
      </c>
      <c r="AJ441" t="inlineStr">
        <is>
          <t>N/A</t>
        </is>
      </c>
      <c r="AK441" t="inlineStr">
        <is>
          <t>N/A</t>
        </is>
      </c>
      <c r="AL441" t="inlineStr">
        <is>
          <t>N/A</t>
        </is>
      </c>
      <c r="AM441" t="inlineStr">
        <is>
          <t>N/A</t>
        </is>
      </c>
      <c r="AN441" t="inlineStr">
        <is>
          <t>N/A</t>
        </is>
      </c>
      <c r="AO441" t="inlineStr">
        <is>
          <t>N/A</t>
        </is>
      </c>
      <c r="AP441" t="inlineStr">
        <is>
          <t>N/A</t>
        </is>
      </c>
      <c r="AQ441" t="inlineStr">
        <is>
          <t>N/A</t>
        </is>
      </c>
      <c r="AR441" t="inlineStr">
        <is>
          <t>N/A</t>
        </is>
      </c>
      <c r="AS441" t="inlineStr">
        <is>
          <t>N/A</t>
        </is>
      </c>
      <c r="AT441" t="inlineStr">
        <is>
          <t>N/A</t>
        </is>
      </c>
      <c r="AU441" t="inlineStr">
        <is>
          <t>N/A</t>
        </is>
      </c>
      <c r="AV441" t="inlineStr">
        <is>
          <t>N/A</t>
        </is>
      </c>
      <c r="AW441" t="inlineStr">
        <is>
          <t>N/A</t>
        </is>
      </c>
      <c r="AX441" t="inlineStr">
        <is>
          <t>N/A</t>
        </is>
      </c>
      <c r="AY441" t="inlineStr">
        <is>
          <t>N/A</t>
        </is>
      </c>
      <c r="AZ441" t="inlineStr">
        <is>
          <t>N/A</t>
        </is>
      </c>
      <c r="BA441" t="inlineStr">
        <is>
          <t>N/A</t>
        </is>
      </c>
      <c r="BB441" t="inlineStr">
        <is>
          <t>N/A</t>
        </is>
      </c>
      <c r="BC441" t="inlineStr">
        <is>
          <t>N/A</t>
        </is>
      </c>
      <c r="BD441" t="inlineStr">
        <is>
          <t>N/A</t>
        </is>
      </c>
      <c r="BE441" t="inlineStr">
        <is>
          <t>N/A</t>
        </is>
      </c>
    </row>
    <row r="442">
      <c r="A442" t="inlineStr">
        <is>
          <t>WI211227853</t>
        </is>
      </c>
      <c r="B442" t="inlineStr">
        <is>
          <t>DATA_VALIDATION</t>
        </is>
      </c>
      <c r="C442" t="inlineStr">
        <is>
          <t>201300020104</t>
        </is>
      </c>
      <c r="D442" t="inlineStr">
        <is>
          <t>Folder</t>
        </is>
      </c>
      <c r="E442" s="2">
        <f>HYPERLINK("capsilon://?command=openfolder&amp;siteaddress=FAM.docvelocity-na8.net&amp;folderid=FXE3416814-527D-CC46-5E3E-B7BB47ED227D","FX21124166")</f>
        <v>0.0</v>
      </c>
      <c r="F442" t="inlineStr">
        <is>
          <t/>
        </is>
      </c>
      <c r="G442" t="inlineStr">
        <is>
          <t/>
        </is>
      </c>
      <c r="H442" t="inlineStr">
        <is>
          <t>Mailitem</t>
        </is>
      </c>
      <c r="I442" t="inlineStr">
        <is>
          <t>MI2112287946</t>
        </is>
      </c>
      <c r="J442" t="n">
        <v>162.0</v>
      </c>
      <c r="K442" t="inlineStr">
        <is>
          <t>COMPLETED</t>
        </is>
      </c>
      <c r="L442" t="inlineStr">
        <is>
          <t>MARK_AS_COMPLETED</t>
        </is>
      </c>
      <c r="M442" t="inlineStr">
        <is>
          <t>Queue</t>
        </is>
      </c>
      <c r="N442" t="n">
        <v>2.0</v>
      </c>
      <c r="O442" s="1" t="n">
        <v>44538.64921296296</v>
      </c>
      <c r="P442" s="1" t="n">
        <v>44538.68344907407</v>
      </c>
      <c r="Q442" t="n">
        <v>1360.0</v>
      </c>
      <c r="R442" t="n">
        <v>1598.0</v>
      </c>
      <c r="S442" t="b">
        <v>0</v>
      </c>
      <c r="T442" t="inlineStr">
        <is>
          <t>N/A</t>
        </is>
      </c>
      <c r="U442" t="b">
        <v>1</v>
      </c>
      <c r="V442" t="inlineStr">
        <is>
          <t>Archana Bhujbal</t>
        </is>
      </c>
      <c r="W442" s="1" t="n">
        <v>44538.661041666666</v>
      </c>
      <c r="X442" t="n">
        <v>785.0</v>
      </c>
      <c r="Y442" t="n">
        <v>110.0</v>
      </c>
      <c r="Z442" t="n">
        <v>0.0</v>
      </c>
      <c r="AA442" t="n">
        <v>110.0</v>
      </c>
      <c r="AB442" t="n">
        <v>0.0</v>
      </c>
      <c r="AC442" t="n">
        <v>57.0</v>
      </c>
      <c r="AD442" t="n">
        <v>52.0</v>
      </c>
      <c r="AE442" t="n">
        <v>0.0</v>
      </c>
      <c r="AF442" t="n">
        <v>0.0</v>
      </c>
      <c r="AG442" t="n">
        <v>0.0</v>
      </c>
      <c r="AH442" t="inlineStr">
        <is>
          <t>Dashrath Soren</t>
        </is>
      </c>
      <c r="AI442" s="1" t="n">
        <v>44538.68344907407</v>
      </c>
      <c r="AJ442" t="n">
        <v>805.0</v>
      </c>
      <c r="AK442" t="n">
        <v>1.0</v>
      </c>
      <c r="AL442" t="n">
        <v>0.0</v>
      </c>
      <c r="AM442" t="n">
        <v>1.0</v>
      </c>
      <c r="AN442" t="n">
        <v>0.0</v>
      </c>
      <c r="AO442" t="n">
        <v>1.0</v>
      </c>
      <c r="AP442" t="n">
        <v>51.0</v>
      </c>
      <c r="AQ442" t="n">
        <v>0.0</v>
      </c>
      <c r="AR442" t="n">
        <v>0.0</v>
      </c>
      <c r="AS442" t="n">
        <v>0.0</v>
      </c>
      <c r="AT442" t="inlineStr">
        <is>
          <t>N/A</t>
        </is>
      </c>
      <c r="AU442" t="inlineStr">
        <is>
          <t>N/A</t>
        </is>
      </c>
      <c r="AV442" t="inlineStr">
        <is>
          <t>N/A</t>
        </is>
      </c>
      <c r="AW442" t="inlineStr">
        <is>
          <t>N/A</t>
        </is>
      </c>
      <c r="AX442" t="inlineStr">
        <is>
          <t>N/A</t>
        </is>
      </c>
      <c r="AY442" t="inlineStr">
        <is>
          <t>N/A</t>
        </is>
      </c>
      <c r="AZ442" t="inlineStr">
        <is>
          <t>N/A</t>
        </is>
      </c>
      <c r="BA442" t="inlineStr">
        <is>
          <t>N/A</t>
        </is>
      </c>
      <c r="BB442" t="inlineStr">
        <is>
          <t>N/A</t>
        </is>
      </c>
      <c r="BC442" t="inlineStr">
        <is>
          <t>N/A</t>
        </is>
      </c>
      <c r="BD442" t="inlineStr">
        <is>
          <t>N/A</t>
        </is>
      </c>
      <c r="BE442" t="inlineStr">
        <is>
          <t>N/A</t>
        </is>
      </c>
    </row>
    <row r="443">
      <c r="A443" t="inlineStr">
        <is>
          <t>WI211227867</t>
        </is>
      </c>
      <c r="B443" t="inlineStr">
        <is>
          <t>DATA_VALIDATION</t>
        </is>
      </c>
      <c r="C443" t="inlineStr">
        <is>
          <t>201330004115</t>
        </is>
      </c>
      <c r="D443" t="inlineStr">
        <is>
          <t>Folder</t>
        </is>
      </c>
      <c r="E443" s="2">
        <f>HYPERLINK("capsilon://?command=openfolder&amp;siteaddress=FAM.docvelocity-na8.net&amp;folderid=FXFE63B64C-8E71-669F-F030-71A793910CDA","FX21125426")</f>
        <v>0.0</v>
      </c>
      <c r="F443" t="inlineStr">
        <is>
          <t/>
        </is>
      </c>
      <c r="G443" t="inlineStr">
        <is>
          <t/>
        </is>
      </c>
      <c r="H443" t="inlineStr">
        <is>
          <t>Mailitem</t>
        </is>
      </c>
      <c r="I443" t="inlineStr">
        <is>
          <t>MI2112288087</t>
        </is>
      </c>
      <c r="J443" t="n">
        <v>196.0</v>
      </c>
      <c r="K443" t="inlineStr">
        <is>
          <t>COMPLETED</t>
        </is>
      </c>
      <c r="L443" t="inlineStr">
        <is>
          <t>MARK_AS_COMPLETED</t>
        </is>
      </c>
      <c r="M443" t="inlineStr">
        <is>
          <t>Queue</t>
        </is>
      </c>
      <c r="N443" t="n">
        <v>2.0</v>
      </c>
      <c r="O443" s="1" t="n">
        <v>44538.65219907407</v>
      </c>
      <c r="P443" s="1" t="n">
        <v>44538.811956018515</v>
      </c>
      <c r="Q443" t="n">
        <v>9416.0</v>
      </c>
      <c r="R443" t="n">
        <v>4387.0</v>
      </c>
      <c r="S443" t="b">
        <v>0</v>
      </c>
      <c r="T443" t="inlineStr">
        <is>
          <t>N/A</t>
        </is>
      </c>
      <c r="U443" t="b">
        <v>1</v>
      </c>
      <c r="V443" t="inlineStr">
        <is>
          <t>Archana Bhujbal</t>
        </is>
      </c>
      <c r="W443" s="1" t="n">
        <v>44538.69762731482</v>
      </c>
      <c r="X443" t="n">
        <v>2926.0</v>
      </c>
      <c r="Y443" t="n">
        <v>331.0</v>
      </c>
      <c r="Z443" t="n">
        <v>0.0</v>
      </c>
      <c r="AA443" t="n">
        <v>331.0</v>
      </c>
      <c r="AB443" t="n">
        <v>0.0</v>
      </c>
      <c r="AC443" t="n">
        <v>239.0</v>
      </c>
      <c r="AD443" t="n">
        <v>-135.0</v>
      </c>
      <c r="AE443" t="n">
        <v>0.0</v>
      </c>
      <c r="AF443" t="n">
        <v>0.0</v>
      </c>
      <c r="AG443" t="n">
        <v>0.0</v>
      </c>
      <c r="AH443" t="inlineStr">
        <is>
          <t>Dashrath Soren</t>
        </is>
      </c>
      <c r="AI443" s="1" t="n">
        <v>44538.811956018515</v>
      </c>
      <c r="AJ443" t="n">
        <v>1436.0</v>
      </c>
      <c r="AK443" t="n">
        <v>1.0</v>
      </c>
      <c r="AL443" t="n">
        <v>0.0</v>
      </c>
      <c r="AM443" t="n">
        <v>1.0</v>
      </c>
      <c r="AN443" t="n">
        <v>0.0</v>
      </c>
      <c r="AO443" t="n">
        <v>1.0</v>
      </c>
      <c r="AP443" t="n">
        <v>-136.0</v>
      </c>
      <c r="AQ443" t="n">
        <v>0.0</v>
      </c>
      <c r="AR443" t="n">
        <v>0.0</v>
      </c>
      <c r="AS443" t="n">
        <v>0.0</v>
      </c>
      <c r="AT443" t="inlineStr">
        <is>
          <t>N/A</t>
        </is>
      </c>
      <c r="AU443" t="inlineStr">
        <is>
          <t>N/A</t>
        </is>
      </c>
      <c r="AV443" t="inlineStr">
        <is>
          <t>N/A</t>
        </is>
      </c>
      <c r="AW443" t="inlineStr">
        <is>
          <t>N/A</t>
        </is>
      </c>
      <c r="AX443" t="inlineStr">
        <is>
          <t>N/A</t>
        </is>
      </c>
      <c r="AY443" t="inlineStr">
        <is>
          <t>N/A</t>
        </is>
      </c>
      <c r="AZ443" t="inlineStr">
        <is>
          <t>N/A</t>
        </is>
      </c>
      <c r="BA443" t="inlineStr">
        <is>
          <t>N/A</t>
        </is>
      </c>
      <c r="BB443" t="inlineStr">
        <is>
          <t>N/A</t>
        </is>
      </c>
      <c r="BC443" t="inlineStr">
        <is>
          <t>N/A</t>
        </is>
      </c>
      <c r="BD443" t="inlineStr">
        <is>
          <t>N/A</t>
        </is>
      </c>
      <c r="BE443" t="inlineStr">
        <is>
          <t>N/A</t>
        </is>
      </c>
    </row>
    <row r="444">
      <c r="A444" t="inlineStr">
        <is>
          <t>WI211227889</t>
        </is>
      </c>
      <c r="B444" t="inlineStr">
        <is>
          <t>DATA_VALIDATION</t>
        </is>
      </c>
      <c r="C444" t="inlineStr">
        <is>
          <t>201300020024</t>
        </is>
      </c>
      <c r="D444" t="inlineStr">
        <is>
          <t>Folder</t>
        </is>
      </c>
      <c r="E444" s="2">
        <f>HYPERLINK("capsilon://?command=openfolder&amp;siteaddress=FAM.docvelocity-na8.net&amp;folderid=FXFADCDC5C-BA41-4D6E-38A4-7BDE5B764A37","FX2112838")</f>
        <v>0.0</v>
      </c>
      <c r="F444" t="inlineStr">
        <is>
          <t/>
        </is>
      </c>
      <c r="G444" t="inlineStr">
        <is>
          <t/>
        </is>
      </c>
      <c r="H444" t="inlineStr">
        <is>
          <t>Mailitem</t>
        </is>
      </c>
      <c r="I444" t="inlineStr">
        <is>
          <t>MI2112288570</t>
        </is>
      </c>
      <c r="J444" t="n">
        <v>122.0</v>
      </c>
      <c r="K444" t="inlineStr">
        <is>
          <t>COMPLETED</t>
        </is>
      </c>
      <c r="L444" t="inlineStr">
        <is>
          <t>MARK_AS_COMPLETED</t>
        </is>
      </c>
      <c r="M444" t="inlineStr">
        <is>
          <t>Queue</t>
        </is>
      </c>
      <c r="N444" t="n">
        <v>2.0</v>
      </c>
      <c r="O444" s="1" t="n">
        <v>44538.65351851852</v>
      </c>
      <c r="P444" s="1" t="n">
        <v>44538.81681712963</v>
      </c>
      <c r="Q444" t="n">
        <v>13436.0</v>
      </c>
      <c r="R444" t="n">
        <v>673.0</v>
      </c>
      <c r="S444" t="b">
        <v>0</v>
      </c>
      <c r="T444" t="inlineStr">
        <is>
          <t>N/A</t>
        </is>
      </c>
      <c r="U444" t="b">
        <v>1</v>
      </c>
      <c r="V444" t="inlineStr">
        <is>
          <t>Sumit Jarhad</t>
        </is>
      </c>
      <c r="W444" s="1" t="n">
        <v>44538.66491898148</v>
      </c>
      <c r="X444" t="n">
        <v>240.0</v>
      </c>
      <c r="Y444" t="n">
        <v>112.0</v>
      </c>
      <c r="Z444" t="n">
        <v>0.0</v>
      </c>
      <c r="AA444" t="n">
        <v>112.0</v>
      </c>
      <c r="AB444" t="n">
        <v>0.0</v>
      </c>
      <c r="AC444" t="n">
        <v>25.0</v>
      </c>
      <c r="AD444" t="n">
        <v>10.0</v>
      </c>
      <c r="AE444" t="n">
        <v>0.0</v>
      </c>
      <c r="AF444" t="n">
        <v>0.0</v>
      </c>
      <c r="AG444" t="n">
        <v>0.0</v>
      </c>
      <c r="AH444" t="inlineStr">
        <is>
          <t>Dashrath Soren</t>
        </is>
      </c>
      <c r="AI444" s="1" t="n">
        <v>44538.81681712963</v>
      </c>
      <c r="AJ444" t="n">
        <v>419.0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10.0</v>
      </c>
      <c r="AQ444" t="n">
        <v>0.0</v>
      </c>
      <c r="AR444" t="n">
        <v>0.0</v>
      </c>
      <c r="AS444" t="n">
        <v>0.0</v>
      </c>
      <c r="AT444" t="inlineStr">
        <is>
          <t>N/A</t>
        </is>
      </c>
      <c r="AU444" t="inlineStr">
        <is>
          <t>N/A</t>
        </is>
      </c>
      <c r="AV444" t="inlineStr">
        <is>
          <t>N/A</t>
        </is>
      </c>
      <c r="AW444" t="inlineStr">
        <is>
          <t>N/A</t>
        </is>
      </c>
      <c r="AX444" t="inlineStr">
        <is>
          <t>N/A</t>
        </is>
      </c>
      <c r="AY444" t="inlineStr">
        <is>
          <t>N/A</t>
        </is>
      </c>
      <c r="AZ444" t="inlineStr">
        <is>
          <t>N/A</t>
        </is>
      </c>
      <c r="BA444" t="inlineStr">
        <is>
          <t>N/A</t>
        </is>
      </c>
      <c r="BB444" t="inlineStr">
        <is>
          <t>N/A</t>
        </is>
      </c>
      <c r="BC444" t="inlineStr">
        <is>
          <t>N/A</t>
        </is>
      </c>
      <c r="BD444" t="inlineStr">
        <is>
          <t>N/A</t>
        </is>
      </c>
      <c r="BE444" t="inlineStr">
        <is>
          <t>N/A</t>
        </is>
      </c>
    </row>
    <row r="445">
      <c r="A445" t="inlineStr">
        <is>
          <t>WI211227915</t>
        </is>
      </c>
      <c r="B445" t="inlineStr">
        <is>
          <t>DATA_VALIDATION</t>
        </is>
      </c>
      <c r="C445" t="inlineStr">
        <is>
          <t>201308007853</t>
        </is>
      </c>
      <c r="D445" t="inlineStr">
        <is>
          <t>Folder</t>
        </is>
      </c>
      <c r="E445" s="2">
        <f>HYPERLINK("capsilon://?command=openfolder&amp;siteaddress=FAM.docvelocity-na8.net&amp;folderid=FX82CA3387-2E82-14A6-0E71-91166E9044B9","FX211112903")</f>
        <v>0.0</v>
      </c>
      <c r="F445" t="inlineStr">
        <is>
          <t/>
        </is>
      </c>
      <c r="G445" t="inlineStr">
        <is>
          <t/>
        </is>
      </c>
      <c r="H445" t="inlineStr">
        <is>
          <t>Mailitem</t>
        </is>
      </c>
      <c r="I445" t="inlineStr">
        <is>
          <t>MI2112294318</t>
        </is>
      </c>
      <c r="J445" t="n">
        <v>60.0</v>
      </c>
      <c r="K445" t="inlineStr">
        <is>
          <t>COMPLETED</t>
        </is>
      </c>
      <c r="L445" t="inlineStr">
        <is>
          <t>MARK_AS_COMPLETED</t>
        </is>
      </c>
      <c r="M445" t="inlineStr">
        <is>
          <t>Queue</t>
        </is>
      </c>
      <c r="N445" t="n">
        <v>1.0</v>
      </c>
      <c r="O445" s="1" t="n">
        <v>44538.655636574076</v>
      </c>
      <c r="P445" s="1" t="n">
        <v>44538.668958333335</v>
      </c>
      <c r="Q445" t="n">
        <v>970.0</v>
      </c>
      <c r="R445" t="n">
        <v>181.0</v>
      </c>
      <c r="S445" t="b">
        <v>0</v>
      </c>
      <c r="T445" t="inlineStr">
        <is>
          <t>N/A</t>
        </is>
      </c>
      <c r="U445" t="b">
        <v>0</v>
      </c>
      <c r="V445" t="inlineStr">
        <is>
          <t>Sumit Jarhad</t>
        </is>
      </c>
      <c r="W445" s="1" t="n">
        <v>44538.668958333335</v>
      </c>
      <c r="X445" t="n">
        <v>181.0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60.0</v>
      </c>
      <c r="AE445" t="n">
        <v>48.0</v>
      </c>
      <c r="AF445" t="n">
        <v>0.0</v>
      </c>
      <c r="AG445" t="n">
        <v>4.0</v>
      </c>
      <c r="AH445" t="inlineStr">
        <is>
          <t>N/A</t>
        </is>
      </c>
      <c r="AI445" t="inlineStr">
        <is>
          <t>N/A</t>
        </is>
      </c>
      <c r="AJ445" t="inlineStr">
        <is>
          <t>N/A</t>
        </is>
      </c>
      <c r="AK445" t="inlineStr">
        <is>
          <t>N/A</t>
        </is>
      </c>
      <c r="AL445" t="inlineStr">
        <is>
          <t>N/A</t>
        </is>
      </c>
      <c r="AM445" t="inlineStr">
        <is>
          <t>N/A</t>
        </is>
      </c>
      <c r="AN445" t="inlineStr">
        <is>
          <t>N/A</t>
        </is>
      </c>
      <c r="AO445" t="inlineStr">
        <is>
          <t>N/A</t>
        </is>
      </c>
      <c r="AP445" t="inlineStr">
        <is>
          <t>N/A</t>
        </is>
      </c>
      <c r="AQ445" t="inlineStr">
        <is>
          <t>N/A</t>
        </is>
      </c>
      <c r="AR445" t="inlineStr">
        <is>
          <t>N/A</t>
        </is>
      </c>
      <c r="AS445" t="inlineStr">
        <is>
          <t>N/A</t>
        </is>
      </c>
      <c r="AT445" t="inlineStr">
        <is>
          <t>N/A</t>
        </is>
      </c>
      <c r="AU445" t="inlineStr">
        <is>
          <t>N/A</t>
        </is>
      </c>
      <c r="AV445" t="inlineStr">
        <is>
          <t>N/A</t>
        </is>
      </c>
      <c r="AW445" t="inlineStr">
        <is>
          <t>N/A</t>
        </is>
      </c>
      <c r="AX445" t="inlineStr">
        <is>
          <t>N/A</t>
        </is>
      </c>
      <c r="AY445" t="inlineStr">
        <is>
          <t>N/A</t>
        </is>
      </c>
      <c r="AZ445" t="inlineStr">
        <is>
          <t>N/A</t>
        </is>
      </c>
      <c r="BA445" t="inlineStr">
        <is>
          <t>N/A</t>
        </is>
      </c>
      <c r="BB445" t="inlineStr">
        <is>
          <t>N/A</t>
        </is>
      </c>
      <c r="BC445" t="inlineStr">
        <is>
          <t>N/A</t>
        </is>
      </c>
      <c r="BD445" t="inlineStr">
        <is>
          <t>N/A</t>
        </is>
      </c>
      <c r="BE445" t="inlineStr">
        <is>
          <t>N/A</t>
        </is>
      </c>
    </row>
    <row r="446">
      <c r="A446" t="inlineStr">
        <is>
          <t>WI211227963</t>
        </is>
      </c>
      <c r="B446" t="inlineStr">
        <is>
          <t>DATA_VALIDATION</t>
        </is>
      </c>
      <c r="C446" t="inlineStr">
        <is>
          <t>201338000084</t>
        </is>
      </c>
      <c r="D446" t="inlineStr">
        <is>
          <t>Folder</t>
        </is>
      </c>
      <c r="E446" s="2">
        <f>HYPERLINK("capsilon://?command=openfolder&amp;siteaddress=FAM.docvelocity-na8.net&amp;folderid=FX2F695D69-0EE2-349D-DFFE-9A4B9C26DA9F","FX21123569")</f>
        <v>0.0</v>
      </c>
      <c r="F446" t="inlineStr">
        <is>
          <t/>
        </is>
      </c>
      <c r="G446" t="inlineStr">
        <is>
          <t/>
        </is>
      </c>
      <c r="H446" t="inlineStr">
        <is>
          <t>Mailitem</t>
        </is>
      </c>
      <c r="I446" t="inlineStr">
        <is>
          <t>MI2112294697</t>
        </is>
      </c>
      <c r="J446" t="n">
        <v>63.0</v>
      </c>
      <c r="K446" t="inlineStr">
        <is>
          <t>COMPLETED</t>
        </is>
      </c>
      <c r="L446" t="inlineStr">
        <is>
          <t>MARK_AS_COMPLETED</t>
        </is>
      </c>
      <c r="M446" t="inlineStr">
        <is>
          <t>Queue</t>
        </is>
      </c>
      <c r="N446" t="n">
        <v>1.0</v>
      </c>
      <c r="O446" s="1" t="n">
        <v>44538.660462962966</v>
      </c>
      <c r="P446" s="1" t="n">
        <v>44538.67068287037</v>
      </c>
      <c r="Q446" t="n">
        <v>734.0</v>
      </c>
      <c r="R446" t="n">
        <v>149.0</v>
      </c>
      <c r="S446" t="b">
        <v>0</v>
      </c>
      <c r="T446" t="inlineStr">
        <is>
          <t>N/A</t>
        </is>
      </c>
      <c r="U446" t="b">
        <v>0</v>
      </c>
      <c r="V446" t="inlineStr">
        <is>
          <t>Sumit Jarhad</t>
        </is>
      </c>
      <c r="W446" s="1" t="n">
        <v>44538.67068287037</v>
      </c>
      <c r="X446" t="n">
        <v>149.0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63.0</v>
      </c>
      <c r="AE446" t="n">
        <v>51.0</v>
      </c>
      <c r="AF446" t="n">
        <v>0.0</v>
      </c>
      <c r="AG446" t="n">
        <v>6.0</v>
      </c>
      <c r="AH446" t="inlineStr">
        <is>
          <t>N/A</t>
        </is>
      </c>
      <c r="AI446" t="inlineStr">
        <is>
          <t>N/A</t>
        </is>
      </c>
      <c r="AJ446" t="inlineStr">
        <is>
          <t>N/A</t>
        </is>
      </c>
      <c r="AK446" t="inlineStr">
        <is>
          <t>N/A</t>
        </is>
      </c>
      <c r="AL446" t="inlineStr">
        <is>
          <t>N/A</t>
        </is>
      </c>
      <c r="AM446" t="inlineStr">
        <is>
          <t>N/A</t>
        </is>
      </c>
      <c r="AN446" t="inlineStr">
        <is>
          <t>N/A</t>
        </is>
      </c>
      <c r="AO446" t="inlineStr">
        <is>
          <t>N/A</t>
        </is>
      </c>
      <c r="AP446" t="inlineStr">
        <is>
          <t>N/A</t>
        </is>
      </c>
      <c r="AQ446" t="inlineStr">
        <is>
          <t>N/A</t>
        </is>
      </c>
      <c r="AR446" t="inlineStr">
        <is>
          <t>N/A</t>
        </is>
      </c>
      <c r="AS446" t="inlineStr">
        <is>
          <t>N/A</t>
        </is>
      </c>
      <c r="AT446" t="inlineStr">
        <is>
          <t>N/A</t>
        </is>
      </c>
      <c r="AU446" t="inlineStr">
        <is>
          <t>N/A</t>
        </is>
      </c>
      <c r="AV446" t="inlineStr">
        <is>
          <t>N/A</t>
        </is>
      </c>
      <c r="AW446" t="inlineStr">
        <is>
          <t>N/A</t>
        </is>
      </c>
      <c r="AX446" t="inlineStr">
        <is>
          <t>N/A</t>
        </is>
      </c>
      <c r="AY446" t="inlineStr">
        <is>
          <t>N/A</t>
        </is>
      </c>
      <c r="AZ446" t="inlineStr">
        <is>
          <t>N/A</t>
        </is>
      </c>
      <c r="BA446" t="inlineStr">
        <is>
          <t>N/A</t>
        </is>
      </c>
      <c r="BB446" t="inlineStr">
        <is>
          <t>N/A</t>
        </is>
      </c>
      <c r="BC446" t="inlineStr">
        <is>
          <t>N/A</t>
        </is>
      </c>
      <c r="BD446" t="inlineStr">
        <is>
          <t>N/A</t>
        </is>
      </c>
      <c r="BE446" t="inlineStr">
        <is>
          <t>N/A</t>
        </is>
      </c>
    </row>
    <row r="447">
      <c r="A447" t="inlineStr">
        <is>
          <t>WI211228006</t>
        </is>
      </c>
      <c r="B447" t="inlineStr">
        <is>
          <t>DATA_VALIDATION</t>
        </is>
      </c>
      <c r="C447" t="inlineStr">
        <is>
          <t>201330004107</t>
        </is>
      </c>
      <c r="D447" t="inlineStr">
        <is>
          <t>Folder</t>
        </is>
      </c>
      <c r="E447" s="2">
        <f>HYPERLINK("capsilon://?command=openfolder&amp;siteaddress=FAM.docvelocity-na8.net&amp;folderid=FX8CDEDD00-C343-B6DA-C0B7-B02B46981F5A","FX21125391")</f>
        <v>0.0</v>
      </c>
      <c r="F447" t="inlineStr">
        <is>
          <t/>
        </is>
      </c>
      <c r="G447" t="inlineStr">
        <is>
          <t/>
        </is>
      </c>
      <c r="H447" t="inlineStr">
        <is>
          <t>Mailitem</t>
        </is>
      </c>
      <c r="I447" t="inlineStr">
        <is>
          <t>MI2112291579</t>
        </is>
      </c>
      <c r="J447" t="n">
        <v>739.0</v>
      </c>
      <c r="K447" t="inlineStr">
        <is>
          <t>COMPLETED</t>
        </is>
      </c>
      <c r="L447" t="inlineStr">
        <is>
          <t>MARK_AS_COMPLETED</t>
        </is>
      </c>
      <c r="M447" t="inlineStr">
        <is>
          <t>Queue</t>
        </is>
      </c>
      <c r="N447" t="n">
        <v>2.0</v>
      </c>
      <c r="O447" s="1" t="n">
        <v>44538.66475694445</v>
      </c>
      <c r="P447" s="1" t="n">
        <v>44539.19997685185</v>
      </c>
      <c r="Q447" t="n">
        <v>37760.0</v>
      </c>
      <c r="R447" t="n">
        <v>8483.0</v>
      </c>
      <c r="S447" t="b">
        <v>0</v>
      </c>
      <c r="T447" t="inlineStr">
        <is>
          <t>N/A</t>
        </is>
      </c>
      <c r="U447" t="b">
        <v>1</v>
      </c>
      <c r="V447" t="inlineStr">
        <is>
          <t>Snehal Sathe</t>
        </is>
      </c>
      <c r="W447" s="1" t="n">
        <v>44538.73681712963</v>
      </c>
      <c r="X447" t="n">
        <v>4939.0</v>
      </c>
      <c r="Y447" t="n">
        <v>623.0</v>
      </c>
      <c r="Z447" t="n">
        <v>0.0</v>
      </c>
      <c r="AA447" t="n">
        <v>623.0</v>
      </c>
      <c r="AB447" t="n">
        <v>79.0</v>
      </c>
      <c r="AC447" t="n">
        <v>320.0</v>
      </c>
      <c r="AD447" t="n">
        <v>116.0</v>
      </c>
      <c r="AE447" t="n">
        <v>0.0</v>
      </c>
      <c r="AF447" t="n">
        <v>0.0</v>
      </c>
      <c r="AG447" t="n">
        <v>0.0</v>
      </c>
      <c r="AH447" t="inlineStr">
        <is>
          <t>Saloni Uttekar</t>
        </is>
      </c>
      <c r="AI447" s="1" t="n">
        <v>44539.19997685185</v>
      </c>
      <c r="AJ447" t="n">
        <v>3316.0</v>
      </c>
      <c r="AK447" t="n">
        <v>5.0</v>
      </c>
      <c r="AL447" t="n">
        <v>0.0</v>
      </c>
      <c r="AM447" t="n">
        <v>5.0</v>
      </c>
      <c r="AN447" t="n">
        <v>79.0</v>
      </c>
      <c r="AO447" t="n">
        <v>9.0</v>
      </c>
      <c r="AP447" t="n">
        <v>111.0</v>
      </c>
      <c r="AQ447" t="n">
        <v>0.0</v>
      </c>
      <c r="AR447" t="n">
        <v>0.0</v>
      </c>
      <c r="AS447" t="n">
        <v>0.0</v>
      </c>
      <c r="AT447" t="inlineStr">
        <is>
          <t>N/A</t>
        </is>
      </c>
      <c r="AU447" t="inlineStr">
        <is>
          <t>N/A</t>
        </is>
      </c>
      <c r="AV447" t="inlineStr">
        <is>
          <t>N/A</t>
        </is>
      </c>
      <c r="AW447" t="inlineStr">
        <is>
          <t>N/A</t>
        </is>
      </c>
      <c r="AX447" t="inlineStr">
        <is>
          <t>N/A</t>
        </is>
      </c>
      <c r="AY447" t="inlineStr">
        <is>
          <t>N/A</t>
        </is>
      </c>
      <c r="AZ447" t="inlineStr">
        <is>
          <t>N/A</t>
        </is>
      </c>
      <c r="BA447" t="inlineStr">
        <is>
          <t>N/A</t>
        </is>
      </c>
      <c r="BB447" t="inlineStr">
        <is>
          <t>N/A</t>
        </is>
      </c>
      <c r="BC447" t="inlineStr">
        <is>
          <t>N/A</t>
        </is>
      </c>
      <c r="BD447" t="inlineStr">
        <is>
          <t>N/A</t>
        </is>
      </c>
      <c r="BE447" t="inlineStr">
        <is>
          <t>N/A</t>
        </is>
      </c>
    </row>
    <row r="448">
      <c r="A448" t="inlineStr">
        <is>
          <t>WI211228020</t>
        </is>
      </c>
      <c r="B448" t="inlineStr">
        <is>
          <t>DATA_VALIDATION</t>
        </is>
      </c>
      <c r="C448" t="inlineStr">
        <is>
          <t>201300020174</t>
        </is>
      </c>
      <c r="D448" t="inlineStr">
        <is>
          <t>Folder</t>
        </is>
      </c>
      <c r="E448" s="2">
        <f>HYPERLINK("capsilon://?command=openfolder&amp;siteaddress=FAM.docvelocity-na8.net&amp;folderid=FX3A792F84-BC67-6C72-7D90-BB3968FE7369","FX21125839")</f>
        <v>0.0</v>
      </c>
      <c r="F448" t="inlineStr">
        <is>
          <t/>
        </is>
      </c>
      <c r="G448" t="inlineStr">
        <is>
          <t/>
        </is>
      </c>
      <c r="H448" t="inlineStr">
        <is>
          <t>Mailitem</t>
        </is>
      </c>
      <c r="I448" t="inlineStr">
        <is>
          <t>MI2112295444</t>
        </is>
      </c>
      <c r="J448" t="n">
        <v>91.0</v>
      </c>
      <c r="K448" t="inlineStr">
        <is>
          <t>COMPLETED</t>
        </is>
      </c>
      <c r="L448" t="inlineStr">
        <is>
          <t>MARK_AS_COMPLETED</t>
        </is>
      </c>
      <c r="M448" t="inlineStr">
        <is>
          <t>Queue</t>
        </is>
      </c>
      <c r="N448" t="n">
        <v>1.0</v>
      </c>
      <c r="O448" s="1" t="n">
        <v>44538.66701388889</v>
      </c>
      <c r="P448" s="1" t="n">
        <v>44538.6718287037</v>
      </c>
      <c r="Q448" t="n">
        <v>330.0</v>
      </c>
      <c r="R448" t="n">
        <v>86.0</v>
      </c>
      <c r="S448" t="b">
        <v>0</v>
      </c>
      <c r="T448" t="inlineStr">
        <is>
          <t>N/A</t>
        </is>
      </c>
      <c r="U448" t="b">
        <v>0</v>
      </c>
      <c r="V448" t="inlineStr">
        <is>
          <t>Sumit Jarhad</t>
        </is>
      </c>
      <c r="W448" s="1" t="n">
        <v>44538.6718287037</v>
      </c>
      <c r="X448" t="n">
        <v>86.0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91.0</v>
      </c>
      <c r="AE448" t="n">
        <v>79.0</v>
      </c>
      <c r="AF448" t="n">
        <v>0.0</v>
      </c>
      <c r="AG448" t="n">
        <v>3.0</v>
      </c>
      <c r="AH448" t="inlineStr">
        <is>
          <t>N/A</t>
        </is>
      </c>
      <c r="AI448" t="inlineStr">
        <is>
          <t>N/A</t>
        </is>
      </c>
      <c r="AJ448" t="inlineStr">
        <is>
          <t>N/A</t>
        </is>
      </c>
      <c r="AK448" t="inlineStr">
        <is>
          <t>N/A</t>
        </is>
      </c>
      <c r="AL448" t="inlineStr">
        <is>
          <t>N/A</t>
        </is>
      </c>
      <c r="AM448" t="inlineStr">
        <is>
          <t>N/A</t>
        </is>
      </c>
      <c r="AN448" t="inlineStr">
        <is>
          <t>N/A</t>
        </is>
      </c>
      <c r="AO448" t="inlineStr">
        <is>
          <t>N/A</t>
        </is>
      </c>
      <c r="AP448" t="inlineStr">
        <is>
          <t>N/A</t>
        </is>
      </c>
      <c r="AQ448" t="inlineStr">
        <is>
          <t>N/A</t>
        </is>
      </c>
      <c r="AR448" t="inlineStr">
        <is>
          <t>N/A</t>
        </is>
      </c>
      <c r="AS448" t="inlineStr">
        <is>
          <t>N/A</t>
        </is>
      </c>
      <c r="AT448" t="inlineStr">
        <is>
          <t>N/A</t>
        </is>
      </c>
      <c r="AU448" t="inlineStr">
        <is>
          <t>N/A</t>
        </is>
      </c>
      <c r="AV448" t="inlineStr">
        <is>
          <t>N/A</t>
        </is>
      </c>
      <c r="AW448" t="inlineStr">
        <is>
          <t>N/A</t>
        </is>
      </c>
      <c r="AX448" t="inlineStr">
        <is>
          <t>N/A</t>
        </is>
      </c>
      <c r="AY448" t="inlineStr">
        <is>
          <t>N/A</t>
        </is>
      </c>
      <c r="AZ448" t="inlineStr">
        <is>
          <t>N/A</t>
        </is>
      </c>
      <c r="BA448" t="inlineStr">
        <is>
          <t>N/A</t>
        </is>
      </c>
      <c r="BB448" t="inlineStr">
        <is>
          <t>N/A</t>
        </is>
      </c>
      <c r="BC448" t="inlineStr">
        <is>
          <t>N/A</t>
        </is>
      </c>
      <c r="BD448" t="inlineStr">
        <is>
          <t>N/A</t>
        </is>
      </c>
      <c r="BE448" t="inlineStr">
        <is>
          <t>N/A</t>
        </is>
      </c>
    </row>
    <row r="449">
      <c r="A449" t="inlineStr">
        <is>
          <t>WI211228037</t>
        </is>
      </c>
      <c r="B449" t="inlineStr">
        <is>
          <t>DATA_VALIDATION</t>
        </is>
      </c>
      <c r="C449" t="inlineStr">
        <is>
          <t>201308007912</t>
        </is>
      </c>
      <c r="D449" t="inlineStr">
        <is>
          <t>Folder</t>
        </is>
      </c>
      <c r="E449" s="2">
        <f>HYPERLINK("capsilon://?command=openfolder&amp;siteaddress=FAM.docvelocity-na8.net&amp;folderid=FXEE0B5C49-5196-29B4-6D73-C8703D784E2A","FX21124694")</f>
        <v>0.0</v>
      </c>
      <c r="F449" t="inlineStr">
        <is>
          <t/>
        </is>
      </c>
      <c r="G449" t="inlineStr">
        <is>
          <t/>
        </is>
      </c>
      <c r="H449" t="inlineStr">
        <is>
          <t>Mailitem</t>
        </is>
      </c>
      <c r="I449" t="inlineStr">
        <is>
          <t>MI2112292910</t>
        </is>
      </c>
      <c r="J449" t="n">
        <v>104.0</v>
      </c>
      <c r="K449" t="inlineStr">
        <is>
          <t>COMPLETED</t>
        </is>
      </c>
      <c r="L449" t="inlineStr">
        <is>
          <t>MARK_AS_COMPLETED</t>
        </is>
      </c>
      <c r="M449" t="inlineStr">
        <is>
          <t>Queue</t>
        </is>
      </c>
      <c r="N449" t="n">
        <v>2.0</v>
      </c>
      <c r="O449" s="1" t="n">
        <v>44538.669270833336</v>
      </c>
      <c r="P449" s="1" t="n">
        <v>44538.82775462963</v>
      </c>
      <c r="Q449" t="n">
        <v>10581.0</v>
      </c>
      <c r="R449" t="n">
        <v>3112.0</v>
      </c>
      <c r="S449" t="b">
        <v>0</v>
      </c>
      <c r="T449" t="inlineStr">
        <is>
          <t>N/A</t>
        </is>
      </c>
      <c r="U449" t="b">
        <v>1</v>
      </c>
      <c r="V449" t="inlineStr">
        <is>
          <t>Nisha Verma</t>
        </is>
      </c>
      <c r="W449" s="1" t="n">
        <v>44538.712800925925</v>
      </c>
      <c r="X449" t="n">
        <v>2753.0</v>
      </c>
      <c r="Y449" t="n">
        <v>147.0</v>
      </c>
      <c r="Z449" t="n">
        <v>0.0</v>
      </c>
      <c r="AA449" t="n">
        <v>147.0</v>
      </c>
      <c r="AB449" t="n">
        <v>0.0</v>
      </c>
      <c r="AC449" t="n">
        <v>76.0</v>
      </c>
      <c r="AD449" t="n">
        <v>-43.0</v>
      </c>
      <c r="AE449" t="n">
        <v>0.0</v>
      </c>
      <c r="AF449" t="n">
        <v>0.0</v>
      </c>
      <c r="AG449" t="n">
        <v>0.0</v>
      </c>
      <c r="AH449" t="inlineStr">
        <is>
          <t>Vikash Suryakanth Parmar</t>
        </is>
      </c>
      <c r="AI449" s="1" t="n">
        <v>44538.82775462963</v>
      </c>
      <c r="AJ449" t="n">
        <v>331.0</v>
      </c>
      <c r="AK449" t="n">
        <v>2.0</v>
      </c>
      <c r="AL449" t="n">
        <v>0.0</v>
      </c>
      <c r="AM449" t="n">
        <v>2.0</v>
      </c>
      <c r="AN449" t="n">
        <v>0.0</v>
      </c>
      <c r="AO449" t="n">
        <v>2.0</v>
      </c>
      <c r="AP449" t="n">
        <v>-45.0</v>
      </c>
      <c r="AQ449" t="n">
        <v>0.0</v>
      </c>
      <c r="AR449" t="n">
        <v>0.0</v>
      </c>
      <c r="AS449" t="n">
        <v>0.0</v>
      </c>
      <c r="AT449" t="inlineStr">
        <is>
          <t>N/A</t>
        </is>
      </c>
      <c r="AU449" t="inlineStr">
        <is>
          <t>N/A</t>
        </is>
      </c>
      <c r="AV449" t="inlineStr">
        <is>
          <t>N/A</t>
        </is>
      </c>
      <c r="AW449" t="inlineStr">
        <is>
          <t>N/A</t>
        </is>
      </c>
      <c r="AX449" t="inlineStr">
        <is>
          <t>N/A</t>
        </is>
      </c>
      <c r="AY449" t="inlineStr">
        <is>
          <t>N/A</t>
        </is>
      </c>
      <c r="AZ449" t="inlineStr">
        <is>
          <t>N/A</t>
        </is>
      </c>
      <c r="BA449" t="inlineStr">
        <is>
          <t>N/A</t>
        </is>
      </c>
      <c r="BB449" t="inlineStr">
        <is>
          <t>N/A</t>
        </is>
      </c>
      <c r="BC449" t="inlineStr">
        <is>
          <t>N/A</t>
        </is>
      </c>
      <c r="BD449" t="inlineStr">
        <is>
          <t>N/A</t>
        </is>
      </c>
      <c r="BE449" t="inlineStr">
        <is>
          <t>N/A</t>
        </is>
      </c>
    </row>
    <row r="450">
      <c r="A450" t="inlineStr">
        <is>
          <t>WI211228097</t>
        </is>
      </c>
      <c r="B450" t="inlineStr">
        <is>
          <t>DATA_VALIDATION</t>
        </is>
      </c>
      <c r="C450" t="inlineStr">
        <is>
          <t>201308007880</t>
        </is>
      </c>
      <c r="D450" t="inlineStr">
        <is>
          <t>Folder</t>
        </is>
      </c>
      <c r="E450" s="2">
        <f>HYPERLINK("capsilon://?command=openfolder&amp;siteaddress=FAM.docvelocity-na8.net&amp;folderid=FXFC9F8F0F-E5F3-4CB2-292F-C9DDB731B95B","FX211114706")</f>
        <v>0.0</v>
      </c>
      <c r="F450" t="inlineStr">
        <is>
          <t/>
        </is>
      </c>
      <c r="G450" t="inlineStr">
        <is>
          <t/>
        </is>
      </c>
      <c r="H450" t="inlineStr">
        <is>
          <t>Mailitem</t>
        </is>
      </c>
      <c r="I450" t="inlineStr">
        <is>
          <t>MI2112295782</t>
        </is>
      </c>
      <c r="J450" t="n">
        <v>66.0</v>
      </c>
      <c r="K450" t="inlineStr">
        <is>
          <t>COMPLETED</t>
        </is>
      </c>
      <c r="L450" t="inlineStr">
        <is>
          <t>MARK_AS_COMPLETED</t>
        </is>
      </c>
      <c r="M450" t="inlineStr">
        <is>
          <t>Queue</t>
        </is>
      </c>
      <c r="N450" t="n">
        <v>1.0</v>
      </c>
      <c r="O450" s="1" t="n">
        <v>44538.67087962963</v>
      </c>
      <c r="P450" s="1" t="n">
        <v>44538.7296412037</v>
      </c>
      <c r="Q450" t="n">
        <v>4607.0</v>
      </c>
      <c r="R450" t="n">
        <v>470.0</v>
      </c>
      <c r="S450" t="b">
        <v>0</v>
      </c>
      <c r="T450" t="inlineStr">
        <is>
          <t>N/A</t>
        </is>
      </c>
      <c r="U450" t="b">
        <v>0</v>
      </c>
      <c r="V450" t="inlineStr">
        <is>
          <t>Sumit Jarhad</t>
        </is>
      </c>
      <c r="W450" s="1" t="n">
        <v>44538.7296412037</v>
      </c>
      <c r="X450" t="n">
        <v>346.0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66.0</v>
      </c>
      <c r="AE450" t="n">
        <v>54.0</v>
      </c>
      <c r="AF450" t="n">
        <v>0.0</v>
      </c>
      <c r="AG450" t="n">
        <v>7.0</v>
      </c>
      <c r="AH450" t="inlineStr">
        <is>
          <t>N/A</t>
        </is>
      </c>
      <c r="AI450" t="inlineStr">
        <is>
          <t>N/A</t>
        </is>
      </c>
      <c r="AJ450" t="inlineStr">
        <is>
          <t>N/A</t>
        </is>
      </c>
      <c r="AK450" t="inlineStr">
        <is>
          <t>N/A</t>
        </is>
      </c>
      <c r="AL450" t="inlineStr">
        <is>
          <t>N/A</t>
        </is>
      </c>
      <c r="AM450" t="inlineStr">
        <is>
          <t>N/A</t>
        </is>
      </c>
      <c r="AN450" t="inlineStr">
        <is>
          <t>N/A</t>
        </is>
      </c>
      <c r="AO450" t="inlineStr">
        <is>
          <t>N/A</t>
        </is>
      </c>
      <c r="AP450" t="inlineStr">
        <is>
          <t>N/A</t>
        </is>
      </c>
      <c r="AQ450" t="inlineStr">
        <is>
          <t>N/A</t>
        </is>
      </c>
      <c r="AR450" t="inlineStr">
        <is>
          <t>N/A</t>
        </is>
      </c>
      <c r="AS450" t="inlineStr">
        <is>
          <t>N/A</t>
        </is>
      </c>
      <c r="AT450" t="inlineStr">
        <is>
          <t>N/A</t>
        </is>
      </c>
      <c r="AU450" t="inlineStr">
        <is>
          <t>N/A</t>
        </is>
      </c>
      <c r="AV450" t="inlineStr">
        <is>
          <t>N/A</t>
        </is>
      </c>
      <c r="AW450" t="inlineStr">
        <is>
          <t>N/A</t>
        </is>
      </c>
      <c r="AX450" t="inlineStr">
        <is>
          <t>N/A</t>
        </is>
      </c>
      <c r="AY450" t="inlineStr">
        <is>
          <t>N/A</t>
        </is>
      </c>
      <c r="AZ450" t="inlineStr">
        <is>
          <t>N/A</t>
        </is>
      </c>
      <c r="BA450" t="inlineStr">
        <is>
          <t>N/A</t>
        </is>
      </c>
      <c r="BB450" t="inlineStr">
        <is>
          <t>N/A</t>
        </is>
      </c>
      <c r="BC450" t="inlineStr">
        <is>
          <t>N/A</t>
        </is>
      </c>
      <c r="BD450" t="inlineStr">
        <is>
          <t>N/A</t>
        </is>
      </c>
      <c r="BE450" t="inlineStr">
        <is>
          <t>N/A</t>
        </is>
      </c>
    </row>
    <row r="451">
      <c r="A451" t="inlineStr">
        <is>
          <t>WI211228112</t>
        </is>
      </c>
      <c r="B451" t="inlineStr">
        <is>
          <t>DATA_VALIDATION</t>
        </is>
      </c>
      <c r="C451" t="inlineStr">
        <is>
          <t>201308007853</t>
        </is>
      </c>
      <c r="D451" t="inlineStr">
        <is>
          <t>Folder</t>
        </is>
      </c>
      <c r="E451" s="2">
        <f>HYPERLINK("capsilon://?command=openfolder&amp;siteaddress=FAM.docvelocity-na8.net&amp;folderid=FX82CA3387-2E82-14A6-0E71-91166E9044B9","FX211112903")</f>
        <v>0.0</v>
      </c>
      <c r="F451" t="inlineStr">
        <is>
          <t/>
        </is>
      </c>
      <c r="G451" t="inlineStr">
        <is>
          <t/>
        </is>
      </c>
      <c r="H451" t="inlineStr">
        <is>
          <t>Mailitem</t>
        </is>
      </c>
      <c r="I451" t="inlineStr">
        <is>
          <t>MI2112294318</t>
        </is>
      </c>
      <c r="J451" t="n">
        <v>120.0</v>
      </c>
      <c r="K451" t="inlineStr">
        <is>
          <t>COMPLETED</t>
        </is>
      </c>
      <c r="L451" t="inlineStr">
        <is>
          <t>MARK_AS_COMPLETED</t>
        </is>
      </c>
      <c r="M451" t="inlineStr">
        <is>
          <t>Queue</t>
        </is>
      </c>
      <c r="N451" t="n">
        <v>2.0</v>
      </c>
      <c r="O451" s="1" t="n">
        <v>44538.67193287037</v>
      </c>
      <c r="P451" s="1" t="n">
        <v>44539.16883101852</v>
      </c>
      <c r="Q451" t="n">
        <v>37127.0</v>
      </c>
      <c r="R451" t="n">
        <v>5805.0</v>
      </c>
      <c r="S451" t="b">
        <v>0</v>
      </c>
      <c r="T451" t="inlineStr">
        <is>
          <t>N/A</t>
        </is>
      </c>
      <c r="U451" t="b">
        <v>1</v>
      </c>
      <c r="V451" t="inlineStr">
        <is>
          <t>Nisha Verma</t>
        </is>
      </c>
      <c r="W451" s="1" t="n">
        <v>44538.77197916667</v>
      </c>
      <c r="X451" t="n">
        <v>5112.0</v>
      </c>
      <c r="Y451" t="n">
        <v>198.0</v>
      </c>
      <c r="Z451" t="n">
        <v>0.0</v>
      </c>
      <c r="AA451" t="n">
        <v>198.0</v>
      </c>
      <c r="AB451" t="n">
        <v>0.0</v>
      </c>
      <c r="AC451" t="n">
        <v>162.0</v>
      </c>
      <c r="AD451" t="n">
        <v>-78.0</v>
      </c>
      <c r="AE451" t="n">
        <v>0.0</v>
      </c>
      <c r="AF451" t="n">
        <v>0.0</v>
      </c>
      <c r="AG451" t="n">
        <v>0.0</v>
      </c>
      <c r="AH451" t="inlineStr">
        <is>
          <t>Poonam Patil</t>
        </is>
      </c>
      <c r="AI451" s="1" t="n">
        <v>44539.16883101852</v>
      </c>
      <c r="AJ451" t="n">
        <v>568.0</v>
      </c>
      <c r="AK451" t="n">
        <v>3.0</v>
      </c>
      <c r="AL451" t="n">
        <v>0.0</v>
      </c>
      <c r="AM451" t="n">
        <v>3.0</v>
      </c>
      <c r="AN451" t="n">
        <v>0.0</v>
      </c>
      <c r="AO451" t="n">
        <v>2.0</v>
      </c>
      <c r="AP451" t="n">
        <v>-81.0</v>
      </c>
      <c r="AQ451" t="n">
        <v>0.0</v>
      </c>
      <c r="AR451" t="n">
        <v>0.0</v>
      </c>
      <c r="AS451" t="n">
        <v>0.0</v>
      </c>
      <c r="AT451" t="inlineStr">
        <is>
          <t>N/A</t>
        </is>
      </c>
      <c r="AU451" t="inlineStr">
        <is>
          <t>N/A</t>
        </is>
      </c>
      <c r="AV451" t="inlineStr">
        <is>
          <t>N/A</t>
        </is>
      </c>
      <c r="AW451" t="inlineStr">
        <is>
          <t>N/A</t>
        </is>
      </c>
      <c r="AX451" t="inlineStr">
        <is>
          <t>N/A</t>
        </is>
      </c>
      <c r="AY451" t="inlineStr">
        <is>
          <t>N/A</t>
        </is>
      </c>
      <c r="AZ451" t="inlineStr">
        <is>
          <t>N/A</t>
        </is>
      </c>
      <c r="BA451" t="inlineStr">
        <is>
          <t>N/A</t>
        </is>
      </c>
      <c r="BB451" t="inlineStr">
        <is>
          <t>N/A</t>
        </is>
      </c>
      <c r="BC451" t="inlineStr">
        <is>
          <t>N/A</t>
        </is>
      </c>
      <c r="BD451" t="inlineStr">
        <is>
          <t>N/A</t>
        </is>
      </c>
      <c r="BE451" t="inlineStr">
        <is>
          <t>N/A</t>
        </is>
      </c>
    </row>
    <row r="452">
      <c r="A452" t="inlineStr">
        <is>
          <t>WI211228122</t>
        </is>
      </c>
      <c r="B452" t="inlineStr">
        <is>
          <t>DATA_VALIDATION</t>
        </is>
      </c>
      <c r="C452" t="inlineStr">
        <is>
          <t>201338000084</t>
        </is>
      </c>
      <c r="D452" t="inlineStr">
        <is>
          <t>Folder</t>
        </is>
      </c>
      <c r="E452" s="2">
        <f>HYPERLINK("capsilon://?command=openfolder&amp;siteaddress=FAM.docvelocity-na8.net&amp;folderid=FX2F695D69-0EE2-349D-DFFE-9A4B9C26DA9F","FX21123569")</f>
        <v>0.0</v>
      </c>
      <c r="F452" t="inlineStr">
        <is>
          <t/>
        </is>
      </c>
      <c r="G452" t="inlineStr">
        <is>
          <t/>
        </is>
      </c>
      <c r="H452" t="inlineStr">
        <is>
          <t>Mailitem</t>
        </is>
      </c>
      <c r="I452" t="inlineStr">
        <is>
          <t>MI2112294697</t>
        </is>
      </c>
      <c r="J452" t="n">
        <v>189.0</v>
      </c>
      <c r="K452" t="inlineStr">
        <is>
          <t>COMPLETED</t>
        </is>
      </c>
      <c r="L452" t="inlineStr">
        <is>
          <t>MARK_AS_COMPLETED</t>
        </is>
      </c>
      <c r="M452" t="inlineStr">
        <is>
          <t>Queue</t>
        </is>
      </c>
      <c r="N452" t="n">
        <v>2.0</v>
      </c>
      <c r="O452" s="1" t="n">
        <v>44538.67333333333</v>
      </c>
      <c r="P452" s="1" t="n">
        <v>44538.83738425926</v>
      </c>
      <c r="Q452" t="n">
        <v>12893.0</v>
      </c>
      <c r="R452" t="n">
        <v>1281.0</v>
      </c>
      <c r="S452" t="b">
        <v>0</v>
      </c>
      <c r="T452" t="inlineStr">
        <is>
          <t>N/A</t>
        </is>
      </c>
      <c r="U452" t="b">
        <v>1</v>
      </c>
      <c r="V452" t="inlineStr">
        <is>
          <t>Suraj Toradmal</t>
        </is>
      </c>
      <c r="W452" s="1" t="n">
        <v>44538.72913194444</v>
      </c>
      <c r="X452" t="n">
        <v>941.0</v>
      </c>
      <c r="Y452" t="n">
        <v>177.0</v>
      </c>
      <c r="Z452" t="n">
        <v>0.0</v>
      </c>
      <c r="AA452" t="n">
        <v>177.0</v>
      </c>
      <c r="AB452" t="n">
        <v>21.0</v>
      </c>
      <c r="AC452" t="n">
        <v>81.0</v>
      </c>
      <c r="AD452" t="n">
        <v>12.0</v>
      </c>
      <c r="AE452" t="n">
        <v>0.0</v>
      </c>
      <c r="AF452" t="n">
        <v>0.0</v>
      </c>
      <c r="AG452" t="n">
        <v>0.0</v>
      </c>
      <c r="AH452" t="inlineStr">
        <is>
          <t>Vikash Suryakanth Parmar</t>
        </is>
      </c>
      <c r="AI452" s="1" t="n">
        <v>44538.83738425926</v>
      </c>
      <c r="AJ452" t="n">
        <v>330.0</v>
      </c>
      <c r="AK452" t="n">
        <v>2.0</v>
      </c>
      <c r="AL452" t="n">
        <v>0.0</v>
      </c>
      <c r="AM452" t="n">
        <v>2.0</v>
      </c>
      <c r="AN452" t="n">
        <v>21.0</v>
      </c>
      <c r="AO452" t="n">
        <v>2.0</v>
      </c>
      <c r="AP452" t="n">
        <v>10.0</v>
      </c>
      <c r="AQ452" t="n">
        <v>0.0</v>
      </c>
      <c r="AR452" t="n">
        <v>0.0</v>
      </c>
      <c r="AS452" t="n">
        <v>0.0</v>
      </c>
      <c r="AT452" t="inlineStr">
        <is>
          <t>N/A</t>
        </is>
      </c>
      <c r="AU452" t="inlineStr">
        <is>
          <t>N/A</t>
        </is>
      </c>
      <c r="AV452" t="inlineStr">
        <is>
          <t>N/A</t>
        </is>
      </c>
      <c r="AW452" t="inlineStr">
        <is>
          <t>N/A</t>
        </is>
      </c>
      <c r="AX452" t="inlineStr">
        <is>
          <t>N/A</t>
        </is>
      </c>
      <c r="AY452" t="inlineStr">
        <is>
          <t>N/A</t>
        </is>
      </c>
      <c r="AZ452" t="inlineStr">
        <is>
          <t>N/A</t>
        </is>
      </c>
      <c r="BA452" t="inlineStr">
        <is>
          <t>N/A</t>
        </is>
      </c>
      <c r="BB452" t="inlineStr">
        <is>
          <t>N/A</t>
        </is>
      </c>
      <c r="BC452" t="inlineStr">
        <is>
          <t>N/A</t>
        </is>
      </c>
      <c r="BD452" t="inlineStr">
        <is>
          <t>N/A</t>
        </is>
      </c>
      <c r="BE452" t="inlineStr">
        <is>
          <t>N/A</t>
        </is>
      </c>
    </row>
    <row r="453">
      <c r="A453" t="inlineStr">
        <is>
          <t>WI211228136</t>
        </is>
      </c>
      <c r="B453" t="inlineStr">
        <is>
          <t>DATA_VALIDATION</t>
        </is>
      </c>
      <c r="C453" t="inlineStr">
        <is>
          <t>201300020174</t>
        </is>
      </c>
      <c r="D453" t="inlineStr">
        <is>
          <t>Folder</t>
        </is>
      </c>
      <c r="E453" s="2">
        <f>HYPERLINK("capsilon://?command=openfolder&amp;siteaddress=FAM.docvelocity-na8.net&amp;folderid=FX3A792F84-BC67-6C72-7D90-BB3968FE7369","FX21125839")</f>
        <v>0.0</v>
      </c>
      <c r="F453" t="inlineStr">
        <is>
          <t/>
        </is>
      </c>
      <c r="G453" t="inlineStr">
        <is>
          <t/>
        </is>
      </c>
      <c r="H453" t="inlineStr">
        <is>
          <t>Mailitem</t>
        </is>
      </c>
      <c r="I453" t="inlineStr">
        <is>
          <t>MI2112295444</t>
        </is>
      </c>
      <c r="J453" t="n">
        <v>154.0</v>
      </c>
      <c r="K453" t="inlineStr">
        <is>
          <t>COMPLETED</t>
        </is>
      </c>
      <c r="L453" t="inlineStr">
        <is>
          <t>MARK_AS_COMPLETED</t>
        </is>
      </c>
      <c r="M453" t="inlineStr">
        <is>
          <t>Queue</t>
        </is>
      </c>
      <c r="N453" t="n">
        <v>2.0</v>
      </c>
      <c r="O453" s="1" t="n">
        <v>44538.67502314815</v>
      </c>
      <c r="P453" s="1" t="n">
        <v>44538.84013888889</v>
      </c>
      <c r="Q453" t="n">
        <v>13287.0</v>
      </c>
      <c r="R453" t="n">
        <v>979.0</v>
      </c>
      <c r="S453" t="b">
        <v>0</v>
      </c>
      <c r="T453" t="inlineStr">
        <is>
          <t>N/A</t>
        </is>
      </c>
      <c r="U453" t="b">
        <v>1</v>
      </c>
      <c r="V453" t="inlineStr">
        <is>
          <t>Suraj Toradmal</t>
        </is>
      </c>
      <c r="W453" s="1" t="n">
        <v>44538.73763888889</v>
      </c>
      <c r="X453" t="n">
        <v>734.0</v>
      </c>
      <c r="Y453" t="n">
        <v>119.0</v>
      </c>
      <c r="Z453" t="n">
        <v>0.0</v>
      </c>
      <c r="AA453" t="n">
        <v>119.0</v>
      </c>
      <c r="AB453" t="n">
        <v>0.0</v>
      </c>
      <c r="AC453" t="n">
        <v>57.0</v>
      </c>
      <c r="AD453" t="n">
        <v>35.0</v>
      </c>
      <c r="AE453" t="n">
        <v>0.0</v>
      </c>
      <c r="AF453" t="n">
        <v>0.0</v>
      </c>
      <c r="AG453" t="n">
        <v>0.0</v>
      </c>
      <c r="AH453" t="inlineStr">
        <is>
          <t>Vikash Suryakanth Parmar</t>
        </is>
      </c>
      <c r="AI453" s="1" t="n">
        <v>44538.84013888889</v>
      </c>
      <c r="AJ453" t="n">
        <v>237.0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35.0</v>
      </c>
      <c r="AQ453" t="n">
        <v>0.0</v>
      </c>
      <c r="AR453" t="n">
        <v>0.0</v>
      </c>
      <c r="AS453" t="n">
        <v>0.0</v>
      </c>
      <c r="AT453" t="inlineStr">
        <is>
          <t>N/A</t>
        </is>
      </c>
      <c r="AU453" t="inlineStr">
        <is>
          <t>N/A</t>
        </is>
      </c>
      <c r="AV453" t="inlineStr">
        <is>
          <t>N/A</t>
        </is>
      </c>
      <c r="AW453" t="inlineStr">
        <is>
          <t>N/A</t>
        </is>
      </c>
      <c r="AX453" t="inlineStr">
        <is>
          <t>N/A</t>
        </is>
      </c>
      <c r="AY453" t="inlineStr">
        <is>
          <t>N/A</t>
        </is>
      </c>
      <c r="AZ453" t="inlineStr">
        <is>
          <t>N/A</t>
        </is>
      </c>
      <c r="BA453" t="inlineStr">
        <is>
          <t>N/A</t>
        </is>
      </c>
      <c r="BB453" t="inlineStr">
        <is>
          <t>N/A</t>
        </is>
      </c>
      <c r="BC453" t="inlineStr">
        <is>
          <t>N/A</t>
        </is>
      </c>
      <c r="BD453" t="inlineStr">
        <is>
          <t>N/A</t>
        </is>
      </c>
      <c r="BE453" t="inlineStr">
        <is>
          <t>N/A</t>
        </is>
      </c>
    </row>
    <row r="454">
      <c r="A454" t="inlineStr">
        <is>
          <t>WI211228159</t>
        </is>
      </c>
      <c r="B454" t="inlineStr">
        <is>
          <t>DATA_VALIDATION</t>
        </is>
      </c>
      <c r="C454" t="inlineStr">
        <is>
          <t>201110012253</t>
        </is>
      </c>
      <c r="D454" t="inlineStr">
        <is>
          <t>Folder</t>
        </is>
      </c>
      <c r="E454" s="2">
        <f>HYPERLINK("capsilon://?command=openfolder&amp;siteaddress=FAM.docvelocity-na8.net&amp;folderid=FX4B762992-66AE-C2F7-FDFC-95E9D95DF8F7","FX21125013")</f>
        <v>0.0</v>
      </c>
      <c r="F454" t="inlineStr">
        <is>
          <t/>
        </is>
      </c>
      <c r="G454" t="inlineStr">
        <is>
          <t/>
        </is>
      </c>
      <c r="H454" t="inlineStr">
        <is>
          <t>Mailitem</t>
        </is>
      </c>
      <c r="I454" t="inlineStr">
        <is>
          <t>MI2112296214</t>
        </is>
      </c>
      <c r="J454" t="n">
        <v>96.0</v>
      </c>
      <c r="K454" t="inlineStr">
        <is>
          <t>COMPLETED</t>
        </is>
      </c>
      <c r="L454" t="inlineStr">
        <is>
          <t>MARK_AS_COMPLETED</t>
        </is>
      </c>
      <c r="M454" t="inlineStr">
        <is>
          <t>Queue</t>
        </is>
      </c>
      <c r="N454" t="n">
        <v>2.0</v>
      </c>
      <c r="O454" s="1" t="n">
        <v>44538.67612268519</v>
      </c>
      <c r="P454" s="1" t="n">
        <v>44539.19819444444</v>
      </c>
      <c r="Q454" t="n">
        <v>44329.0</v>
      </c>
      <c r="R454" t="n">
        <v>778.0</v>
      </c>
      <c r="S454" t="b">
        <v>0</v>
      </c>
      <c r="T454" t="inlineStr">
        <is>
          <t>N/A</t>
        </is>
      </c>
      <c r="U454" t="b">
        <v>0</v>
      </c>
      <c r="V454" t="inlineStr">
        <is>
          <t>Sumit Jarhad</t>
        </is>
      </c>
      <c r="W454" s="1" t="n">
        <v>44538.73326388889</v>
      </c>
      <c r="X454" t="n">
        <v>312.0</v>
      </c>
      <c r="Y454" t="n">
        <v>91.0</v>
      </c>
      <c r="Z454" t="n">
        <v>0.0</v>
      </c>
      <c r="AA454" t="n">
        <v>91.0</v>
      </c>
      <c r="AB454" t="n">
        <v>0.0</v>
      </c>
      <c r="AC454" t="n">
        <v>41.0</v>
      </c>
      <c r="AD454" t="n">
        <v>5.0</v>
      </c>
      <c r="AE454" t="n">
        <v>0.0</v>
      </c>
      <c r="AF454" t="n">
        <v>0.0</v>
      </c>
      <c r="AG454" t="n">
        <v>0.0</v>
      </c>
      <c r="AH454" t="inlineStr">
        <is>
          <t>Poonam Patil</t>
        </is>
      </c>
      <c r="AI454" s="1" t="n">
        <v>44539.19819444444</v>
      </c>
      <c r="AJ454" t="n">
        <v>12.0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5.0</v>
      </c>
      <c r="AQ454" t="n">
        <v>0.0</v>
      </c>
      <c r="AR454" t="n">
        <v>0.0</v>
      </c>
      <c r="AS454" t="n">
        <v>0.0</v>
      </c>
      <c r="AT454" t="inlineStr">
        <is>
          <t>N/A</t>
        </is>
      </c>
      <c r="AU454" t="inlineStr">
        <is>
          <t>N/A</t>
        </is>
      </c>
      <c r="AV454" t="inlineStr">
        <is>
          <t>N/A</t>
        </is>
      </c>
      <c r="AW454" t="inlineStr">
        <is>
          <t>N/A</t>
        </is>
      </c>
      <c r="AX454" t="inlineStr">
        <is>
          <t>N/A</t>
        </is>
      </c>
      <c r="AY454" t="inlineStr">
        <is>
          <t>N/A</t>
        </is>
      </c>
      <c r="AZ454" t="inlineStr">
        <is>
          <t>N/A</t>
        </is>
      </c>
      <c r="BA454" t="inlineStr">
        <is>
          <t>N/A</t>
        </is>
      </c>
      <c r="BB454" t="inlineStr">
        <is>
          <t>N/A</t>
        </is>
      </c>
      <c r="BC454" t="inlineStr">
        <is>
          <t>N/A</t>
        </is>
      </c>
      <c r="BD454" t="inlineStr">
        <is>
          <t>N/A</t>
        </is>
      </c>
      <c r="BE454" t="inlineStr">
        <is>
          <t>N/A</t>
        </is>
      </c>
    </row>
    <row r="455">
      <c r="A455" t="inlineStr">
        <is>
          <t>WI211228198</t>
        </is>
      </c>
      <c r="B455" t="inlineStr">
        <is>
          <t>DATA_VALIDATION</t>
        </is>
      </c>
      <c r="C455" t="inlineStr">
        <is>
          <t>201110012253</t>
        </is>
      </c>
      <c r="D455" t="inlineStr">
        <is>
          <t>Folder</t>
        </is>
      </c>
      <c r="E455" s="2">
        <f>HYPERLINK("capsilon://?command=openfolder&amp;siteaddress=FAM.docvelocity-na8.net&amp;folderid=FX4B762992-66AE-C2F7-FDFC-95E9D95DF8F7","FX21125013")</f>
        <v>0.0</v>
      </c>
      <c r="F455" t="inlineStr">
        <is>
          <t/>
        </is>
      </c>
      <c r="G455" t="inlineStr">
        <is>
          <t/>
        </is>
      </c>
      <c r="H455" t="inlineStr">
        <is>
          <t>Mailitem</t>
        </is>
      </c>
      <c r="I455" t="inlineStr">
        <is>
          <t>MI2112296226</t>
        </is>
      </c>
      <c r="J455" t="n">
        <v>37.0</v>
      </c>
      <c r="K455" t="inlineStr">
        <is>
          <t>COMPLETED</t>
        </is>
      </c>
      <c r="L455" t="inlineStr">
        <is>
          <t>MARK_AS_COMPLETED</t>
        </is>
      </c>
      <c r="M455" t="inlineStr">
        <is>
          <t>Queue</t>
        </is>
      </c>
      <c r="N455" t="n">
        <v>2.0</v>
      </c>
      <c r="O455" s="1" t="n">
        <v>44538.678391203706</v>
      </c>
      <c r="P455" s="1" t="n">
        <v>44539.19966435185</v>
      </c>
      <c r="Q455" t="n">
        <v>44752.0</v>
      </c>
      <c r="R455" t="n">
        <v>286.0</v>
      </c>
      <c r="S455" t="b">
        <v>0</v>
      </c>
      <c r="T455" t="inlineStr">
        <is>
          <t>N/A</t>
        </is>
      </c>
      <c r="U455" t="b">
        <v>0</v>
      </c>
      <c r="V455" t="inlineStr">
        <is>
          <t>Sumit Jarhad</t>
        </is>
      </c>
      <c r="W455" s="1" t="n">
        <v>44538.735127314816</v>
      </c>
      <c r="X455" t="n">
        <v>160.0</v>
      </c>
      <c r="Y455" t="n">
        <v>41.0</v>
      </c>
      <c r="Z455" t="n">
        <v>0.0</v>
      </c>
      <c r="AA455" t="n">
        <v>41.0</v>
      </c>
      <c r="AB455" t="n">
        <v>0.0</v>
      </c>
      <c r="AC455" t="n">
        <v>25.0</v>
      </c>
      <c r="AD455" t="n">
        <v>-4.0</v>
      </c>
      <c r="AE455" t="n">
        <v>0.0</v>
      </c>
      <c r="AF455" t="n">
        <v>0.0</v>
      </c>
      <c r="AG455" t="n">
        <v>0.0</v>
      </c>
      <c r="AH455" t="inlineStr">
        <is>
          <t>Poonam Patil</t>
        </is>
      </c>
      <c r="AI455" s="1" t="n">
        <v>44539.19966435185</v>
      </c>
      <c r="AJ455" t="n">
        <v>126.0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-4.0</v>
      </c>
      <c r="AQ455" t="n">
        <v>0.0</v>
      </c>
      <c r="AR455" t="n">
        <v>0.0</v>
      </c>
      <c r="AS455" t="n">
        <v>0.0</v>
      </c>
      <c r="AT455" t="inlineStr">
        <is>
          <t>N/A</t>
        </is>
      </c>
      <c r="AU455" t="inlineStr">
        <is>
          <t>N/A</t>
        </is>
      </c>
      <c r="AV455" t="inlineStr">
        <is>
          <t>N/A</t>
        </is>
      </c>
      <c r="AW455" t="inlineStr">
        <is>
          <t>N/A</t>
        </is>
      </c>
      <c r="AX455" t="inlineStr">
        <is>
          <t>N/A</t>
        </is>
      </c>
      <c r="AY455" t="inlineStr">
        <is>
          <t>N/A</t>
        </is>
      </c>
      <c r="AZ455" t="inlineStr">
        <is>
          <t>N/A</t>
        </is>
      </c>
      <c r="BA455" t="inlineStr">
        <is>
          <t>N/A</t>
        </is>
      </c>
      <c r="BB455" t="inlineStr">
        <is>
          <t>N/A</t>
        </is>
      </c>
      <c r="BC455" t="inlineStr">
        <is>
          <t>N/A</t>
        </is>
      </c>
      <c r="BD455" t="inlineStr">
        <is>
          <t>N/A</t>
        </is>
      </c>
      <c r="BE455" t="inlineStr">
        <is>
          <t>N/A</t>
        </is>
      </c>
    </row>
    <row r="456">
      <c r="A456" t="inlineStr">
        <is>
          <t>WI211228245</t>
        </is>
      </c>
      <c r="B456" t="inlineStr">
        <is>
          <t>DATA_VALIDATION</t>
        </is>
      </c>
      <c r="C456" t="inlineStr">
        <is>
          <t>201110012253</t>
        </is>
      </c>
      <c r="D456" t="inlineStr">
        <is>
          <t>Folder</t>
        </is>
      </c>
      <c r="E456" s="2">
        <f>HYPERLINK("capsilon://?command=openfolder&amp;siteaddress=FAM.docvelocity-na8.net&amp;folderid=FX4B762992-66AE-C2F7-FDFC-95E9D95DF8F7","FX21125013")</f>
        <v>0.0</v>
      </c>
      <c r="F456" t="inlineStr">
        <is>
          <t/>
        </is>
      </c>
      <c r="G456" t="inlineStr">
        <is>
          <t/>
        </is>
      </c>
      <c r="H456" t="inlineStr">
        <is>
          <t>Mailitem</t>
        </is>
      </c>
      <c r="I456" t="inlineStr">
        <is>
          <t>MI2112296248</t>
        </is>
      </c>
      <c r="J456" t="n">
        <v>37.0</v>
      </c>
      <c r="K456" t="inlineStr">
        <is>
          <t>COMPLETED</t>
        </is>
      </c>
      <c r="L456" t="inlineStr">
        <is>
          <t>MARK_AS_COMPLETED</t>
        </is>
      </c>
      <c r="M456" t="inlineStr">
        <is>
          <t>Queue</t>
        </is>
      </c>
      <c r="N456" t="n">
        <v>1.0</v>
      </c>
      <c r="O456" s="1" t="n">
        <v>44538.679606481484</v>
      </c>
      <c r="P456" s="1" t="n">
        <v>44538.7359375</v>
      </c>
      <c r="Q456" t="n">
        <v>4806.0</v>
      </c>
      <c r="R456" t="n">
        <v>61.0</v>
      </c>
      <c r="S456" t="b">
        <v>0</v>
      </c>
      <c r="T456" t="inlineStr">
        <is>
          <t>N/A</t>
        </is>
      </c>
      <c r="U456" t="b">
        <v>0</v>
      </c>
      <c r="V456" t="inlineStr">
        <is>
          <t>Sumit Jarhad</t>
        </is>
      </c>
      <c r="W456" s="1" t="n">
        <v>44538.7359375</v>
      </c>
      <c r="X456" t="n">
        <v>61.0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37.0</v>
      </c>
      <c r="AE456" t="n">
        <v>32.0</v>
      </c>
      <c r="AF456" t="n">
        <v>0.0</v>
      </c>
      <c r="AG456" t="n">
        <v>2.0</v>
      </c>
      <c r="AH456" t="inlineStr">
        <is>
          <t>N/A</t>
        </is>
      </c>
      <c r="AI456" t="inlineStr">
        <is>
          <t>N/A</t>
        </is>
      </c>
      <c r="AJ456" t="inlineStr">
        <is>
          <t>N/A</t>
        </is>
      </c>
      <c r="AK456" t="inlineStr">
        <is>
          <t>N/A</t>
        </is>
      </c>
      <c r="AL456" t="inlineStr">
        <is>
          <t>N/A</t>
        </is>
      </c>
      <c r="AM456" t="inlineStr">
        <is>
          <t>N/A</t>
        </is>
      </c>
      <c r="AN456" t="inlineStr">
        <is>
          <t>N/A</t>
        </is>
      </c>
      <c r="AO456" t="inlineStr">
        <is>
          <t>N/A</t>
        </is>
      </c>
      <c r="AP456" t="inlineStr">
        <is>
          <t>N/A</t>
        </is>
      </c>
      <c r="AQ456" t="inlineStr">
        <is>
          <t>N/A</t>
        </is>
      </c>
      <c r="AR456" t="inlineStr">
        <is>
          <t>N/A</t>
        </is>
      </c>
      <c r="AS456" t="inlineStr">
        <is>
          <t>N/A</t>
        </is>
      </c>
      <c r="AT456" t="inlineStr">
        <is>
          <t>N/A</t>
        </is>
      </c>
      <c r="AU456" t="inlineStr">
        <is>
          <t>N/A</t>
        </is>
      </c>
      <c r="AV456" t="inlineStr">
        <is>
          <t>N/A</t>
        </is>
      </c>
      <c r="AW456" t="inlineStr">
        <is>
          <t>N/A</t>
        </is>
      </c>
      <c r="AX456" t="inlineStr">
        <is>
          <t>N/A</t>
        </is>
      </c>
      <c r="AY456" t="inlineStr">
        <is>
          <t>N/A</t>
        </is>
      </c>
      <c r="AZ456" t="inlineStr">
        <is>
          <t>N/A</t>
        </is>
      </c>
      <c r="BA456" t="inlineStr">
        <is>
          <t>N/A</t>
        </is>
      </c>
      <c r="BB456" t="inlineStr">
        <is>
          <t>N/A</t>
        </is>
      </c>
      <c r="BC456" t="inlineStr">
        <is>
          <t>N/A</t>
        </is>
      </c>
      <c r="BD456" t="inlineStr">
        <is>
          <t>N/A</t>
        </is>
      </c>
      <c r="BE456" t="inlineStr">
        <is>
          <t>N/A</t>
        </is>
      </c>
    </row>
    <row r="457">
      <c r="A457" t="inlineStr">
        <is>
          <t>WI211228254</t>
        </is>
      </c>
      <c r="B457" t="inlineStr">
        <is>
          <t>DATA_VALIDATION</t>
        </is>
      </c>
      <c r="C457" t="inlineStr">
        <is>
          <t>201110012253</t>
        </is>
      </c>
      <c r="D457" t="inlineStr">
        <is>
          <t>Folder</t>
        </is>
      </c>
      <c r="E457" s="2">
        <f>HYPERLINK("capsilon://?command=openfolder&amp;siteaddress=FAM.docvelocity-na8.net&amp;folderid=FX4B762992-66AE-C2F7-FDFC-95E9D95DF8F7","FX21125013")</f>
        <v>0.0</v>
      </c>
      <c r="F457" t="inlineStr">
        <is>
          <t/>
        </is>
      </c>
      <c r="G457" t="inlineStr">
        <is>
          <t/>
        </is>
      </c>
      <c r="H457" t="inlineStr">
        <is>
          <t>Mailitem</t>
        </is>
      </c>
      <c r="I457" t="inlineStr">
        <is>
          <t>MI2112296264</t>
        </is>
      </c>
      <c r="J457" t="n">
        <v>28.0</v>
      </c>
      <c r="K457" t="inlineStr">
        <is>
          <t>COMPLETED</t>
        </is>
      </c>
      <c r="L457" t="inlineStr">
        <is>
          <t>MARK_AS_COMPLETED</t>
        </is>
      </c>
      <c r="M457" t="inlineStr">
        <is>
          <t>Queue</t>
        </is>
      </c>
      <c r="N457" t="n">
        <v>2.0</v>
      </c>
      <c r="O457" s="1" t="n">
        <v>44538.67986111111</v>
      </c>
      <c r="P457" s="1" t="n">
        <v>44539.201053240744</v>
      </c>
      <c r="Q457" t="n">
        <v>44770.0</v>
      </c>
      <c r="R457" t="n">
        <v>261.0</v>
      </c>
      <c r="S457" t="b">
        <v>0</v>
      </c>
      <c r="T457" t="inlineStr">
        <is>
          <t>N/A</t>
        </is>
      </c>
      <c r="U457" t="b">
        <v>0</v>
      </c>
      <c r="V457" t="inlineStr">
        <is>
          <t>Sumit Jarhad</t>
        </is>
      </c>
      <c r="W457" s="1" t="n">
        <v>44538.737592592595</v>
      </c>
      <c r="X457" t="n">
        <v>142.0</v>
      </c>
      <c r="Y457" t="n">
        <v>21.0</v>
      </c>
      <c r="Z457" t="n">
        <v>0.0</v>
      </c>
      <c r="AA457" t="n">
        <v>21.0</v>
      </c>
      <c r="AB457" t="n">
        <v>0.0</v>
      </c>
      <c r="AC457" t="n">
        <v>10.0</v>
      </c>
      <c r="AD457" t="n">
        <v>7.0</v>
      </c>
      <c r="AE457" t="n">
        <v>0.0</v>
      </c>
      <c r="AF457" t="n">
        <v>0.0</v>
      </c>
      <c r="AG457" t="n">
        <v>0.0</v>
      </c>
      <c r="AH457" t="inlineStr">
        <is>
          <t>Poonam Patil</t>
        </is>
      </c>
      <c r="AI457" s="1" t="n">
        <v>44539.201053240744</v>
      </c>
      <c r="AJ457" t="n">
        <v>119.0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7.0</v>
      </c>
      <c r="AQ457" t="n">
        <v>0.0</v>
      </c>
      <c r="AR457" t="n">
        <v>0.0</v>
      </c>
      <c r="AS457" t="n">
        <v>0.0</v>
      </c>
      <c r="AT457" t="inlineStr">
        <is>
          <t>N/A</t>
        </is>
      </c>
      <c r="AU457" t="inlineStr">
        <is>
          <t>N/A</t>
        </is>
      </c>
      <c r="AV457" t="inlineStr">
        <is>
          <t>N/A</t>
        </is>
      </c>
      <c r="AW457" t="inlineStr">
        <is>
          <t>N/A</t>
        </is>
      </c>
      <c r="AX457" t="inlineStr">
        <is>
          <t>N/A</t>
        </is>
      </c>
      <c r="AY457" t="inlineStr">
        <is>
          <t>N/A</t>
        </is>
      </c>
      <c r="AZ457" t="inlineStr">
        <is>
          <t>N/A</t>
        </is>
      </c>
      <c r="BA457" t="inlineStr">
        <is>
          <t>N/A</t>
        </is>
      </c>
      <c r="BB457" t="inlineStr">
        <is>
          <t>N/A</t>
        </is>
      </c>
      <c r="BC457" t="inlineStr">
        <is>
          <t>N/A</t>
        </is>
      </c>
      <c r="BD457" t="inlineStr">
        <is>
          <t>N/A</t>
        </is>
      </c>
      <c r="BE457" t="inlineStr">
        <is>
          <t>N/A</t>
        </is>
      </c>
    </row>
    <row r="458">
      <c r="A458" t="inlineStr">
        <is>
          <t>WI211228274</t>
        </is>
      </c>
      <c r="B458" t="inlineStr">
        <is>
          <t>DATA_VALIDATION</t>
        </is>
      </c>
      <c r="C458" t="inlineStr">
        <is>
          <t>201110012253</t>
        </is>
      </c>
      <c r="D458" t="inlineStr">
        <is>
          <t>Folder</t>
        </is>
      </c>
      <c r="E458" s="2">
        <f>HYPERLINK("capsilon://?command=openfolder&amp;siteaddress=FAM.docvelocity-na8.net&amp;folderid=FX4B762992-66AE-C2F7-FDFC-95E9D95DF8F7","FX21125013")</f>
        <v>0.0</v>
      </c>
      <c r="F458" t="inlineStr">
        <is>
          <t/>
        </is>
      </c>
      <c r="G458" t="inlineStr">
        <is>
          <t/>
        </is>
      </c>
      <c r="H458" t="inlineStr">
        <is>
          <t>Mailitem</t>
        </is>
      </c>
      <c r="I458" t="inlineStr">
        <is>
          <t>MI2112296276</t>
        </is>
      </c>
      <c r="J458" t="n">
        <v>28.0</v>
      </c>
      <c r="K458" t="inlineStr">
        <is>
          <t>COMPLETED</t>
        </is>
      </c>
      <c r="L458" t="inlineStr">
        <is>
          <t>MARK_AS_COMPLETED</t>
        </is>
      </c>
      <c r="M458" t="inlineStr">
        <is>
          <t>Queue</t>
        </is>
      </c>
      <c r="N458" t="n">
        <v>2.0</v>
      </c>
      <c r="O458" s="1" t="n">
        <v>44538.680451388886</v>
      </c>
      <c r="P458" s="1" t="n">
        <v>44539.2043287037</v>
      </c>
      <c r="Q458" t="n">
        <v>44826.0</v>
      </c>
      <c r="R458" t="n">
        <v>437.0</v>
      </c>
      <c r="S458" t="b">
        <v>0</v>
      </c>
      <c r="T458" t="inlineStr">
        <is>
          <t>N/A</t>
        </is>
      </c>
      <c r="U458" t="b">
        <v>0</v>
      </c>
      <c r="V458" t="inlineStr">
        <is>
          <t>Archana Bhujbal</t>
        </is>
      </c>
      <c r="W458" s="1" t="n">
        <v>44538.737592592595</v>
      </c>
      <c r="X458" t="n">
        <v>62.0</v>
      </c>
      <c r="Y458" t="n">
        <v>21.0</v>
      </c>
      <c r="Z458" t="n">
        <v>0.0</v>
      </c>
      <c r="AA458" t="n">
        <v>21.0</v>
      </c>
      <c r="AB458" t="n">
        <v>0.0</v>
      </c>
      <c r="AC458" t="n">
        <v>5.0</v>
      </c>
      <c r="AD458" t="n">
        <v>7.0</v>
      </c>
      <c r="AE458" t="n">
        <v>0.0</v>
      </c>
      <c r="AF458" t="n">
        <v>0.0</v>
      </c>
      <c r="AG458" t="n">
        <v>0.0</v>
      </c>
      <c r="AH458" t="inlineStr">
        <is>
          <t>Saloni Uttekar</t>
        </is>
      </c>
      <c r="AI458" s="1" t="n">
        <v>44539.2043287037</v>
      </c>
      <c r="AJ458" t="n">
        <v>375.0</v>
      </c>
      <c r="AK458" t="n">
        <v>0.0</v>
      </c>
      <c r="AL458" t="n">
        <v>0.0</v>
      </c>
      <c r="AM458" t="n">
        <v>0.0</v>
      </c>
      <c r="AN458" t="n">
        <v>0.0</v>
      </c>
      <c r="AO458" t="n">
        <v>2.0</v>
      </c>
      <c r="AP458" t="n">
        <v>7.0</v>
      </c>
      <c r="AQ458" t="n">
        <v>0.0</v>
      </c>
      <c r="AR458" t="n">
        <v>0.0</v>
      </c>
      <c r="AS458" t="n">
        <v>0.0</v>
      </c>
      <c r="AT458" t="inlineStr">
        <is>
          <t>N/A</t>
        </is>
      </c>
      <c r="AU458" t="inlineStr">
        <is>
          <t>N/A</t>
        </is>
      </c>
      <c r="AV458" t="inlineStr">
        <is>
          <t>N/A</t>
        </is>
      </c>
      <c r="AW458" t="inlineStr">
        <is>
          <t>N/A</t>
        </is>
      </c>
      <c r="AX458" t="inlineStr">
        <is>
          <t>N/A</t>
        </is>
      </c>
      <c r="AY458" t="inlineStr">
        <is>
          <t>N/A</t>
        </is>
      </c>
      <c r="AZ458" t="inlineStr">
        <is>
          <t>N/A</t>
        </is>
      </c>
      <c r="BA458" t="inlineStr">
        <is>
          <t>N/A</t>
        </is>
      </c>
      <c r="BB458" t="inlineStr">
        <is>
          <t>N/A</t>
        </is>
      </c>
      <c r="BC458" t="inlineStr">
        <is>
          <t>N/A</t>
        </is>
      </c>
      <c r="BD458" t="inlineStr">
        <is>
          <t>N/A</t>
        </is>
      </c>
      <c r="BE458" t="inlineStr">
        <is>
          <t>N/A</t>
        </is>
      </c>
    </row>
    <row r="459">
      <c r="A459" t="inlineStr">
        <is>
          <t>WI211228288</t>
        </is>
      </c>
      <c r="B459" t="inlineStr">
        <is>
          <t>DATA_VALIDATION</t>
        </is>
      </c>
      <c r="C459" t="inlineStr">
        <is>
          <t>201110012253</t>
        </is>
      </c>
      <c r="D459" t="inlineStr">
        <is>
          <t>Folder</t>
        </is>
      </c>
      <c r="E459" s="2">
        <f>HYPERLINK("capsilon://?command=openfolder&amp;siteaddress=FAM.docvelocity-na8.net&amp;folderid=FX4B762992-66AE-C2F7-FDFC-95E9D95DF8F7","FX21125013")</f>
        <v>0.0</v>
      </c>
      <c r="F459" t="inlineStr">
        <is>
          <t/>
        </is>
      </c>
      <c r="G459" t="inlineStr">
        <is>
          <t/>
        </is>
      </c>
      <c r="H459" t="inlineStr">
        <is>
          <t>Mailitem</t>
        </is>
      </c>
      <c r="I459" t="inlineStr">
        <is>
          <t>MI2112296354</t>
        </is>
      </c>
      <c r="J459" t="n">
        <v>28.0</v>
      </c>
      <c r="K459" t="inlineStr">
        <is>
          <t>COMPLETED</t>
        </is>
      </c>
      <c r="L459" t="inlineStr">
        <is>
          <t>MARK_AS_COMPLETED</t>
        </is>
      </c>
      <c r="M459" t="inlineStr">
        <is>
          <t>Queue</t>
        </is>
      </c>
      <c r="N459" t="n">
        <v>2.0</v>
      </c>
      <c r="O459" s="1" t="n">
        <v>44538.68079861111</v>
      </c>
      <c r="P459" s="1" t="n">
        <v>44539.203518518516</v>
      </c>
      <c r="Q459" t="n">
        <v>44828.0</v>
      </c>
      <c r="R459" t="n">
        <v>335.0</v>
      </c>
      <c r="S459" t="b">
        <v>0</v>
      </c>
      <c r="T459" t="inlineStr">
        <is>
          <t>N/A</t>
        </is>
      </c>
      <c r="U459" t="b">
        <v>0</v>
      </c>
      <c r="V459" t="inlineStr">
        <is>
          <t>Archana Bhujbal</t>
        </is>
      </c>
      <c r="W459" s="1" t="n">
        <v>44538.73902777778</v>
      </c>
      <c r="X459" t="n">
        <v>123.0</v>
      </c>
      <c r="Y459" t="n">
        <v>21.0</v>
      </c>
      <c r="Z459" t="n">
        <v>0.0</v>
      </c>
      <c r="AA459" t="n">
        <v>21.0</v>
      </c>
      <c r="AB459" t="n">
        <v>0.0</v>
      </c>
      <c r="AC459" t="n">
        <v>18.0</v>
      </c>
      <c r="AD459" t="n">
        <v>7.0</v>
      </c>
      <c r="AE459" t="n">
        <v>0.0</v>
      </c>
      <c r="AF459" t="n">
        <v>0.0</v>
      </c>
      <c r="AG459" t="n">
        <v>0.0</v>
      </c>
      <c r="AH459" t="inlineStr">
        <is>
          <t>Poonam Patil</t>
        </is>
      </c>
      <c r="AI459" s="1" t="n">
        <v>44539.203518518516</v>
      </c>
      <c r="AJ459" t="n">
        <v>212.0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7.0</v>
      </c>
      <c r="AQ459" t="n">
        <v>0.0</v>
      </c>
      <c r="AR459" t="n">
        <v>0.0</v>
      </c>
      <c r="AS459" t="n">
        <v>0.0</v>
      </c>
      <c r="AT459" t="inlineStr">
        <is>
          <t>N/A</t>
        </is>
      </c>
      <c r="AU459" t="inlineStr">
        <is>
          <t>N/A</t>
        </is>
      </c>
      <c r="AV459" t="inlineStr">
        <is>
          <t>N/A</t>
        </is>
      </c>
      <c r="AW459" t="inlineStr">
        <is>
          <t>N/A</t>
        </is>
      </c>
      <c r="AX459" t="inlineStr">
        <is>
          <t>N/A</t>
        </is>
      </c>
      <c r="AY459" t="inlineStr">
        <is>
          <t>N/A</t>
        </is>
      </c>
      <c r="AZ459" t="inlineStr">
        <is>
          <t>N/A</t>
        </is>
      </c>
      <c r="BA459" t="inlineStr">
        <is>
          <t>N/A</t>
        </is>
      </c>
      <c r="BB459" t="inlineStr">
        <is>
          <t>N/A</t>
        </is>
      </c>
      <c r="BC459" t="inlineStr">
        <is>
          <t>N/A</t>
        </is>
      </c>
      <c r="BD459" t="inlineStr">
        <is>
          <t>N/A</t>
        </is>
      </c>
      <c r="BE459" t="inlineStr">
        <is>
          <t>N/A</t>
        </is>
      </c>
    </row>
    <row r="460">
      <c r="A460" t="inlineStr">
        <is>
          <t>WI211228301</t>
        </is>
      </c>
      <c r="B460" t="inlineStr">
        <is>
          <t>DATA_VALIDATION</t>
        </is>
      </c>
      <c r="C460" t="inlineStr">
        <is>
          <t>201110012253</t>
        </is>
      </c>
      <c r="D460" t="inlineStr">
        <is>
          <t>Folder</t>
        </is>
      </c>
      <c r="E460" s="2">
        <f>HYPERLINK("capsilon://?command=openfolder&amp;siteaddress=FAM.docvelocity-na8.net&amp;folderid=FX4B762992-66AE-C2F7-FDFC-95E9D95DF8F7","FX21125013")</f>
        <v>0.0</v>
      </c>
      <c r="F460" t="inlineStr">
        <is>
          <t/>
        </is>
      </c>
      <c r="G460" t="inlineStr">
        <is>
          <t/>
        </is>
      </c>
      <c r="H460" t="inlineStr">
        <is>
          <t>Mailitem</t>
        </is>
      </c>
      <c r="I460" t="inlineStr">
        <is>
          <t>MI2112296391</t>
        </is>
      </c>
      <c r="J460" t="n">
        <v>28.0</v>
      </c>
      <c r="K460" t="inlineStr">
        <is>
          <t>COMPLETED</t>
        </is>
      </c>
      <c r="L460" t="inlineStr">
        <is>
          <t>MARK_AS_COMPLETED</t>
        </is>
      </c>
      <c r="M460" t="inlineStr">
        <is>
          <t>Queue</t>
        </is>
      </c>
      <c r="N460" t="n">
        <v>1.0</v>
      </c>
      <c r="O460" s="1" t="n">
        <v>44538.68119212963</v>
      </c>
      <c r="P460" s="1" t="n">
        <v>44538.74145833333</v>
      </c>
      <c r="Q460" t="n">
        <v>5048.0</v>
      </c>
      <c r="R460" t="n">
        <v>159.0</v>
      </c>
      <c r="S460" t="b">
        <v>0</v>
      </c>
      <c r="T460" t="inlineStr">
        <is>
          <t>N/A</t>
        </is>
      </c>
      <c r="U460" t="b">
        <v>0</v>
      </c>
      <c r="V460" t="inlineStr">
        <is>
          <t>Sumit Jarhad</t>
        </is>
      </c>
      <c r="W460" s="1" t="n">
        <v>44538.74145833333</v>
      </c>
      <c r="X460" t="n">
        <v>113.0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28.0</v>
      </c>
      <c r="AE460" t="n">
        <v>21.0</v>
      </c>
      <c r="AF460" t="n">
        <v>0.0</v>
      </c>
      <c r="AG460" t="n">
        <v>2.0</v>
      </c>
      <c r="AH460" t="inlineStr">
        <is>
          <t>N/A</t>
        </is>
      </c>
      <c r="AI460" t="inlineStr">
        <is>
          <t>N/A</t>
        </is>
      </c>
      <c r="AJ460" t="inlineStr">
        <is>
          <t>N/A</t>
        </is>
      </c>
      <c r="AK460" t="inlineStr">
        <is>
          <t>N/A</t>
        </is>
      </c>
      <c r="AL460" t="inlineStr">
        <is>
          <t>N/A</t>
        </is>
      </c>
      <c r="AM460" t="inlineStr">
        <is>
          <t>N/A</t>
        </is>
      </c>
      <c r="AN460" t="inlineStr">
        <is>
          <t>N/A</t>
        </is>
      </c>
      <c r="AO460" t="inlineStr">
        <is>
          <t>N/A</t>
        </is>
      </c>
      <c r="AP460" t="inlineStr">
        <is>
          <t>N/A</t>
        </is>
      </c>
      <c r="AQ460" t="inlineStr">
        <is>
          <t>N/A</t>
        </is>
      </c>
      <c r="AR460" t="inlineStr">
        <is>
          <t>N/A</t>
        </is>
      </c>
      <c r="AS460" t="inlineStr">
        <is>
          <t>N/A</t>
        </is>
      </c>
      <c r="AT460" t="inlineStr">
        <is>
          <t>N/A</t>
        </is>
      </c>
      <c r="AU460" t="inlineStr">
        <is>
          <t>N/A</t>
        </is>
      </c>
      <c r="AV460" t="inlineStr">
        <is>
          <t>N/A</t>
        </is>
      </c>
      <c r="AW460" t="inlineStr">
        <is>
          <t>N/A</t>
        </is>
      </c>
      <c r="AX460" t="inlineStr">
        <is>
          <t>N/A</t>
        </is>
      </c>
      <c r="AY460" t="inlineStr">
        <is>
          <t>N/A</t>
        </is>
      </c>
      <c r="AZ460" t="inlineStr">
        <is>
          <t>N/A</t>
        </is>
      </c>
      <c r="BA460" t="inlineStr">
        <is>
          <t>N/A</t>
        </is>
      </c>
      <c r="BB460" t="inlineStr">
        <is>
          <t>N/A</t>
        </is>
      </c>
      <c r="BC460" t="inlineStr">
        <is>
          <t>N/A</t>
        </is>
      </c>
      <c r="BD460" t="inlineStr">
        <is>
          <t>N/A</t>
        </is>
      </c>
      <c r="BE460" t="inlineStr">
        <is>
          <t>N/A</t>
        </is>
      </c>
    </row>
    <row r="461">
      <c r="A461" t="inlineStr">
        <is>
          <t>WI211228422</t>
        </is>
      </c>
      <c r="B461" t="inlineStr">
        <is>
          <t>DATA_VALIDATION</t>
        </is>
      </c>
      <c r="C461" t="inlineStr">
        <is>
          <t>201338000086</t>
        </is>
      </c>
      <c r="D461" t="inlineStr">
        <is>
          <t>Folder</t>
        </is>
      </c>
      <c r="E461" s="2">
        <f>HYPERLINK("capsilon://?command=openfolder&amp;siteaddress=FAM.docvelocity-na8.net&amp;folderid=FXA28F6FE4-AE18-3C9E-97DC-F34A2CF2FC9F","FX21125491")</f>
        <v>0.0</v>
      </c>
      <c r="F461" t="inlineStr">
        <is>
          <t/>
        </is>
      </c>
      <c r="G461" t="inlineStr">
        <is>
          <t/>
        </is>
      </c>
      <c r="H461" t="inlineStr">
        <is>
          <t>Mailitem</t>
        </is>
      </c>
      <c r="I461" t="inlineStr">
        <is>
          <t>MI2112297009</t>
        </is>
      </c>
      <c r="J461" t="n">
        <v>194.0</v>
      </c>
      <c r="K461" t="inlineStr">
        <is>
          <t>COMPLETED</t>
        </is>
      </c>
      <c r="L461" t="inlineStr">
        <is>
          <t>MARK_AS_COMPLETED</t>
        </is>
      </c>
      <c r="M461" t="inlineStr">
        <is>
          <t>Queue</t>
        </is>
      </c>
      <c r="N461" t="n">
        <v>1.0</v>
      </c>
      <c r="O461" s="1" t="n">
        <v>44538.687789351854</v>
      </c>
      <c r="P461" s="1" t="n">
        <v>44538.74576388889</v>
      </c>
      <c r="Q461" t="n">
        <v>4605.0</v>
      </c>
      <c r="R461" t="n">
        <v>404.0</v>
      </c>
      <c r="S461" t="b">
        <v>0</v>
      </c>
      <c r="T461" t="inlineStr">
        <is>
          <t>N/A</t>
        </is>
      </c>
      <c r="U461" t="b">
        <v>0</v>
      </c>
      <c r="V461" t="inlineStr">
        <is>
          <t>Sumit Jarhad</t>
        </is>
      </c>
      <c r="W461" s="1" t="n">
        <v>44538.74576388889</v>
      </c>
      <c r="X461" t="n">
        <v>371.0</v>
      </c>
      <c r="Y461" t="n">
        <v>15.0</v>
      </c>
      <c r="Z461" t="n">
        <v>0.0</v>
      </c>
      <c r="AA461" t="n">
        <v>15.0</v>
      </c>
      <c r="AB461" t="n">
        <v>0.0</v>
      </c>
      <c r="AC461" t="n">
        <v>0.0</v>
      </c>
      <c r="AD461" t="n">
        <v>179.0</v>
      </c>
      <c r="AE461" t="n">
        <v>137.0</v>
      </c>
      <c r="AF461" t="n">
        <v>0.0</v>
      </c>
      <c r="AG461" t="n">
        <v>7.0</v>
      </c>
      <c r="AH461" t="inlineStr">
        <is>
          <t>N/A</t>
        </is>
      </c>
      <c r="AI461" t="inlineStr">
        <is>
          <t>N/A</t>
        </is>
      </c>
      <c r="AJ461" t="inlineStr">
        <is>
          <t>N/A</t>
        </is>
      </c>
      <c r="AK461" t="inlineStr">
        <is>
          <t>N/A</t>
        </is>
      </c>
      <c r="AL461" t="inlineStr">
        <is>
          <t>N/A</t>
        </is>
      </c>
      <c r="AM461" t="inlineStr">
        <is>
          <t>N/A</t>
        </is>
      </c>
      <c r="AN461" t="inlineStr">
        <is>
          <t>N/A</t>
        </is>
      </c>
      <c r="AO461" t="inlineStr">
        <is>
          <t>N/A</t>
        </is>
      </c>
      <c r="AP461" t="inlineStr">
        <is>
          <t>N/A</t>
        </is>
      </c>
      <c r="AQ461" t="inlineStr">
        <is>
          <t>N/A</t>
        </is>
      </c>
      <c r="AR461" t="inlineStr">
        <is>
          <t>N/A</t>
        </is>
      </c>
      <c r="AS461" t="inlineStr">
        <is>
          <t>N/A</t>
        </is>
      </c>
      <c r="AT461" t="inlineStr">
        <is>
          <t>N/A</t>
        </is>
      </c>
      <c r="AU461" t="inlineStr">
        <is>
          <t>N/A</t>
        </is>
      </c>
      <c r="AV461" t="inlineStr">
        <is>
          <t>N/A</t>
        </is>
      </c>
      <c r="AW461" t="inlineStr">
        <is>
          <t>N/A</t>
        </is>
      </c>
      <c r="AX461" t="inlineStr">
        <is>
          <t>N/A</t>
        </is>
      </c>
      <c r="AY461" t="inlineStr">
        <is>
          <t>N/A</t>
        </is>
      </c>
      <c r="AZ461" t="inlineStr">
        <is>
          <t>N/A</t>
        </is>
      </c>
      <c r="BA461" t="inlineStr">
        <is>
          <t>N/A</t>
        </is>
      </c>
      <c r="BB461" t="inlineStr">
        <is>
          <t>N/A</t>
        </is>
      </c>
      <c r="BC461" t="inlineStr">
        <is>
          <t>N/A</t>
        </is>
      </c>
      <c r="BD461" t="inlineStr">
        <is>
          <t>N/A</t>
        </is>
      </c>
      <c r="BE461" t="inlineStr">
        <is>
          <t>N/A</t>
        </is>
      </c>
    </row>
    <row r="462">
      <c r="A462" t="inlineStr">
        <is>
          <t>WI211228472</t>
        </is>
      </c>
      <c r="B462" t="inlineStr">
        <is>
          <t>DATA_VALIDATION</t>
        </is>
      </c>
      <c r="C462" t="inlineStr">
        <is>
          <t>201300019592</t>
        </is>
      </c>
      <c r="D462" t="inlineStr">
        <is>
          <t>Folder</t>
        </is>
      </c>
      <c r="E462" s="2">
        <f>HYPERLINK("capsilon://?command=openfolder&amp;siteaddress=FAM.docvelocity-na8.net&amp;folderid=FX87870289-7300-8DBD-696F-1817B796902A","FX21116595")</f>
        <v>0.0</v>
      </c>
      <c r="F462" t="inlineStr">
        <is>
          <t/>
        </is>
      </c>
      <c r="G462" t="inlineStr">
        <is>
          <t/>
        </is>
      </c>
      <c r="H462" t="inlineStr">
        <is>
          <t>Mailitem</t>
        </is>
      </c>
      <c r="I462" t="inlineStr">
        <is>
          <t>MI2112298329</t>
        </is>
      </c>
      <c r="J462" t="n">
        <v>154.0</v>
      </c>
      <c r="K462" t="inlineStr">
        <is>
          <t>COMPLETED</t>
        </is>
      </c>
      <c r="L462" t="inlineStr">
        <is>
          <t>MARK_AS_COMPLETED</t>
        </is>
      </c>
      <c r="M462" t="inlineStr">
        <is>
          <t>Queue</t>
        </is>
      </c>
      <c r="N462" t="n">
        <v>2.0</v>
      </c>
      <c r="O462" s="1" t="n">
        <v>44538.69185185185</v>
      </c>
      <c r="P462" s="1" t="n">
        <v>44539.217314814814</v>
      </c>
      <c r="Q462" t="n">
        <v>43247.0</v>
      </c>
      <c r="R462" t="n">
        <v>2153.0</v>
      </c>
      <c r="S462" t="b">
        <v>0</v>
      </c>
      <c r="T462" t="inlineStr">
        <is>
          <t>N/A</t>
        </is>
      </c>
      <c r="U462" t="b">
        <v>0</v>
      </c>
      <c r="V462" t="inlineStr">
        <is>
          <t>Archana Bhujbal</t>
        </is>
      </c>
      <c r="W462" s="1" t="n">
        <v>44538.83944444444</v>
      </c>
      <c r="X462" t="n">
        <v>853.0</v>
      </c>
      <c r="Y462" t="n">
        <v>130.0</v>
      </c>
      <c r="Z462" t="n">
        <v>0.0</v>
      </c>
      <c r="AA462" t="n">
        <v>130.0</v>
      </c>
      <c r="AB462" t="n">
        <v>0.0</v>
      </c>
      <c r="AC462" t="n">
        <v>86.0</v>
      </c>
      <c r="AD462" t="n">
        <v>24.0</v>
      </c>
      <c r="AE462" t="n">
        <v>0.0</v>
      </c>
      <c r="AF462" t="n">
        <v>0.0</v>
      </c>
      <c r="AG462" t="n">
        <v>0.0</v>
      </c>
      <c r="AH462" t="inlineStr">
        <is>
          <t>Saloni Uttekar</t>
        </is>
      </c>
      <c r="AI462" s="1" t="n">
        <v>44539.217314814814</v>
      </c>
      <c r="AJ462" t="n">
        <v>1121.0</v>
      </c>
      <c r="AK462" t="n">
        <v>2.0</v>
      </c>
      <c r="AL462" t="n">
        <v>0.0</v>
      </c>
      <c r="AM462" t="n">
        <v>2.0</v>
      </c>
      <c r="AN462" t="n">
        <v>0.0</v>
      </c>
      <c r="AO462" t="n">
        <v>2.0</v>
      </c>
      <c r="AP462" t="n">
        <v>22.0</v>
      </c>
      <c r="AQ462" t="n">
        <v>0.0</v>
      </c>
      <c r="AR462" t="n">
        <v>0.0</v>
      </c>
      <c r="AS462" t="n">
        <v>0.0</v>
      </c>
      <c r="AT462" t="inlineStr">
        <is>
          <t>N/A</t>
        </is>
      </c>
      <c r="AU462" t="inlineStr">
        <is>
          <t>N/A</t>
        </is>
      </c>
      <c r="AV462" t="inlineStr">
        <is>
          <t>N/A</t>
        </is>
      </c>
      <c r="AW462" t="inlineStr">
        <is>
          <t>N/A</t>
        </is>
      </c>
      <c r="AX462" t="inlineStr">
        <is>
          <t>N/A</t>
        </is>
      </c>
      <c r="AY462" t="inlineStr">
        <is>
          <t>N/A</t>
        </is>
      </c>
      <c r="AZ462" t="inlineStr">
        <is>
          <t>N/A</t>
        </is>
      </c>
      <c r="BA462" t="inlineStr">
        <is>
          <t>N/A</t>
        </is>
      </c>
      <c r="BB462" t="inlineStr">
        <is>
          <t>N/A</t>
        </is>
      </c>
      <c r="BC462" t="inlineStr">
        <is>
          <t>N/A</t>
        </is>
      </c>
      <c r="BD462" t="inlineStr">
        <is>
          <t>N/A</t>
        </is>
      </c>
      <c r="BE462" t="inlineStr">
        <is>
          <t>N/A</t>
        </is>
      </c>
    </row>
    <row r="463">
      <c r="A463" t="inlineStr">
        <is>
          <t>WI211228595</t>
        </is>
      </c>
      <c r="B463" t="inlineStr">
        <is>
          <t>DATA_VALIDATION</t>
        </is>
      </c>
      <c r="C463" t="inlineStr">
        <is>
          <t>201348000197</t>
        </is>
      </c>
      <c r="D463" t="inlineStr">
        <is>
          <t>Folder</t>
        </is>
      </c>
      <c r="E463" s="2">
        <f>HYPERLINK("capsilon://?command=openfolder&amp;siteaddress=FAM.docvelocity-na8.net&amp;folderid=FX69839A6D-B309-16FF-6897-BA1591963818","FX211114094")</f>
        <v>0.0</v>
      </c>
      <c r="F463" t="inlineStr">
        <is>
          <t/>
        </is>
      </c>
      <c r="G463" t="inlineStr">
        <is>
          <t/>
        </is>
      </c>
      <c r="H463" t="inlineStr">
        <is>
          <t>Mailitem</t>
        </is>
      </c>
      <c r="I463" t="inlineStr">
        <is>
          <t>MI2112299743</t>
        </is>
      </c>
      <c r="J463" t="n">
        <v>90.0</v>
      </c>
      <c r="K463" t="inlineStr">
        <is>
          <t>COMPLETED</t>
        </is>
      </c>
      <c r="L463" t="inlineStr">
        <is>
          <t>MARK_AS_COMPLETED</t>
        </is>
      </c>
      <c r="M463" t="inlineStr">
        <is>
          <t>Queue</t>
        </is>
      </c>
      <c r="N463" t="n">
        <v>1.0</v>
      </c>
      <c r="O463" s="1" t="n">
        <v>44538.70586805556</v>
      </c>
      <c r="P463" s="1" t="n">
        <v>44538.75576388889</v>
      </c>
      <c r="Q463" t="n">
        <v>4145.0</v>
      </c>
      <c r="R463" t="n">
        <v>166.0</v>
      </c>
      <c r="S463" t="b">
        <v>0</v>
      </c>
      <c r="T463" t="inlineStr">
        <is>
          <t>N/A</t>
        </is>
      </c>
      <c r="U463" t="b">
        <v>0</v>
      </c>
      <c r="V463" t="inlineStr">
        <is>
          <t>Sumit Jarhad</t>
        </is>
      </c>
      <c r="W463" s="1" t="n">
        <v>44538.75576388889</v>
      </c>
      <c r="X463" t="n">
        <v>156.0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90.0</v>
      </c>
      <c r="AE463" t="n">
        <v>78.0</v>
      </c>
      <c r="AF463" t="n">
        <v>0.0</v>
      </c>
      <c r="AG463" t="n">
        <v>4.0</v>
      </c>
      <c r="AH463" t="inlineStr">
        <is>
          <t>N/A</t>
        </is>
      </c>
      <c r="AI463" t="inlineStr">
        <is>
          <t>N/A</t>
        </is>
      </c>
      <c r="AJ463" t="inlineStr">
        <is>
          <t>N/A</t>
        </is>
      </c>
      <c r="AK463" t="inlineStr">
        <is>
          <t>N/A</t>
        </is>
      </c>
      <c r="AL463" t="inlineStr">
        <is>
          <t>N/A</t>
        </is>
      </c>
      <c r="AM463" t="inlineStr">
        <is>
          <t>N/A</t>
        </is>
      </c>
      <c r="AN463" t="inlineStr">
        <is>
          <t>N/A</t>
        </is>
      </c>
      <c r="AO463" t="inlineStr">
        <is>
          <t>N/A</t>
        </is>
      </c>
      <c r="AP463" t="inlineStr">
        <is>
          <t>N/A</t>
        </is>
      </c>
      <c r="AQ463" t="inlineStr">
        <is>
          <t>N/A</t>
        </is>
      </c>
      <c r="AR463" t="inlineStr">
        <is>
          <t>N/A</t>
        </is>
      </c>
      <c r="AS463" t="inlineStr">
        <is>
          <t>N/A</t>
        </is>
      </c>
      <c r="AT463" t="inlineStr">
        <is>
          <t>N/A</t>
        </is>
      </c>
      <c r="AU463" t="inlineStr">
        <is>
          <t>N/A</t>
        </is>
      </c>
      <c r="AV463" t="inlineStr">
        <is>
          <t>N/A</t>
        </is>
      </c>
      <c r="AW463" t="inlineStr">
        <is>
          <t>N/A</t>
        </is>
      </c>
      <c r="AX463" t="inlineStr">
        <is>
          <t>N/A</t>
        </is>
      </c>
      <c r="AY463" t="inlineStr">
        <is>
          <t>N/A</t>
        </is>
      </c>
      <c r="AZ463" t="inlineStr">
        <is>
          <t>N/A</t>
        </is>
      </c>
      <c r="BA463" t="inlineStr">
        <is>
          <t>N/A</t>
        </is>
      </c>
      <c r="BB463" t="inlineStr">
        <is>
          <t>N/A</t>
        </is>
      </c>
      <c r="BC463" t="inlineStr">
        <is>
          <t>N/A</t>
        </is>
      </c>
      <c r="BD463" t="inlineStr">
        <is>
          <t>N/A</t>
        </is>
      </c>
      <c r="BE463" t="inlineStr">
        <is>
          <t>N/A</t>
        </is>
      </c>
    </row>
    <row r="464">
      <c r="A464" t="inlineStr">
        <is>
          <t>WI211228631</t>
        </is>
      </c>
      <c r="B464" t="inlineStr">
        <is>
          <t>DATA_VALIDATION</t>
        </is>
      </c>
      <c r="C464" t="inlineStr">
        <is>
          <t>201100014310</t>
        </is>
      </c>
      <c r="D464" t="inlineStr">
        <is>
          <t>Folder</t>
        </is>
      </c>
      <c r="E464" s="2">
        <f>HYPERLINK("capsilon://?command=openfolder&amp;siteaddress=FAM.docvelocity-na8.net&amp;folderid=FXBC46F6D7-84BC-9757-788C-6111AA5CB30D","FX21125814")</f>
        <v>0.0</v>
      </c>
      <c r="F464" t="inlineStr">
        <is>
          <t/>
        </is>
      </c>
      <c r="G464" t="inlineStr">
        <is>
          <t/>
        </is>
      </c>
      <c r="H464" t="inlineStr">
        <is>
          <t>Mailitem</t>
        </is>
      </c>
      <c r="I464" t="inlineStr">
        <is>
          <t>MI2112300155</t>
        </is>
      </c>
      <c r="J464" t="n">
        <v>151.0</v>
      </c>
      <c r="K464" t="inlineStr">
        <is>
          <t>COMPLETED</t>
        </is>
      </c>
      <c r="L464" t="inlineStr">
        <is>
          <t>MARK_AS_COMPLETED</t>
        </is>
      </c>
      <c r="M464" t="inlineStr">
        <is>
          <t>Queue</t>
        </is>
      </c>
      <c r="N464" t="n">
        <v>1.0</v>
      </c>
      <c r="O464" s="1" t="n">
        <v>44538.7109375</v>
      </c>
      <c r="P464" s="1" t="n">
        <v>44539.18392361111</v>
      </c>
      <c r="Q464" t="n">
        <v>40037.0</v>
      </c>
      <c r="R464" t="n">
        <v>829.0</v>
      </c>
      <c r="S464" t="b">
        <v>0</v>
      </c>
      <c r="T464" t="inlineStr">
        <is>
          <t>N/A</t>
        </is>
      </c>
      <c r="U464" t="b">
        <v>0</v>
      </c>
      <c r="V464" t="inlineStr">
        <is>
          <t>Hemanshi Deshlahara</t>
        </is>
      </c>
      <c r="W464" s="1" t="n">
        <v>44539.18392361111</v>
      </c>
      <c r="X464" t="n">
        <v>542.0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151.0</v>
      </c>
      <c r="AE464" t="n">
        <v>127.0</v>
      </c>
      <c r="AF464" t="n">
        <v>0.0</v>
      </c>
      <c r="AG464" t="n">
        <v>10.0</v>
      </c>
      <c r="AH464" t="inlineStr">
        <is>
          <t>N/A</t>
        </is>
      </c>
      <c r="AI464" t="inlineStr">
        <is>
          <t>N/A</t>
        </is>
      </c>
      <c r="AJ464" t="inlineStr">
        <is>
          <t>N/A</t>
        </is>
      </c>
      <c r="AK464" t="inlineStr">
        <is>
          <t>N/A</t>
        </is>
      </c>
      <c r="AL464" t="inlineStr">
        <is>
          <t>N/A</t>
        </is>
      </c>
      <c r="AM464" t="inlineStr">
        <is>
          <t>N/A</t>
        </is>
      </c>
      <c r="AN464" t="inlineStr">
        <is>
          <t>N/A</t>
        </is>
      </c>
      <c r="AO464" t="inlineStr">
        <is>
          <t>N/A</t>
        </is>
      </c>
      <c r="AP464" t="inlineStr">
        <is>
          <t>N/A</t>
        </is>
      </c>
      <c r="AQ464" t="inlineStr">
        <is>
          <t>N/A</t>
        </is>
      </c>
      <c r="AR464" t="inlineStr">
        <is>
          <t>N/A</t>
        </is>
      </c>
      <c r="AS464" t="inlineStr">
        <is>
          <t>N/A</t>
        </is>
      </c>
      <c r="AT464" t="inlineStr">
        <is>
          <t>N/A</t>
        </is>
      </c>
      <c r="AU464" t="inlineStr">
        <is>
          <t>N/A</t>
        </is>
      </c>
      <c r="AV464" t="inlineStr">
        <is>
          <t>N/A</t>
        </is>
      </c>
      <c r="AW464" t="inlineStr">
        <is>
          <t>N/A</t>
        </is>
      </c>
      <c r="AX464" t="inlineStr">
        <is>
          <t>N/A</t>
        </is>
      </c>
      <c r="AY464" t="inlineStr">
        <is>
          <t>N/A</t>
        </is>
      </c>
      <c r="AZ464" t="inlineStr">
        <is>
          <t>N/A</t>
        </is>
      </c>
      <c r="BA464" t="inlineStr">
        <is>
          <t>N/A</t>
        </is>
      </c>
      <c r="BB464" t="inlineStr">
        <is>
          <t>N/A</t>
        </is>
      </c>
      <c r="BC464" t="inlineStr">
        <is>
          <t>N/A</t>
        </is>
      </c>
      <c r="BD464" t="inlineStr">
        <is>
          <t>N/A</t>
        </is>
      </c>
      <c r="BE464" t="inlineStr">
        <is>
          <t>N/A</t>
        </is>
      </c>
    </row>
    <row r="465">
      <c r="A465" t="inlineStr">
        <is>
          <t>WI211228665</t>
        </is>
      </c>
      <c r="B465" t="inlineStr">
        <is>
          <t>DATA_VALIDATION</t>
        </is>
      </c>
      <c r="C465" t="inlineStr">
        <is>
          <t>201300020182</t>
        </is>
      </c>
      <c r="D465" t="inlineStr">
        <is>
          <t>Folder</t>
        </is>
      </c>
      <c r="E465" s="2">
        <f>HYPERLINK("capsilon://?command=openfolder&amp;siteaddress=FAM.docvelocity-na8.net&amp;folderid=FX617D4403-5258-67C8-4BFA-277ACF1FFF96","FX21125927")</f>
        <v>0.0</v>
      </c>
      <c r="F465" t="inlineStr">
        <is>
          <t/>
        </is>
      </c>
      <c r="G465" t="inlineStr">
        <is>
          <t/>
        </is>
      </c>
      <c r="H465" t="inlineStr">
        <is>
          <t>Mailitem</t>
        </is>
      </c>
      <c r="I465" t="inlineStr">
        <is>
          <t>MI2112300663</t>
        </is>
      </c>
      <c r="J465" t="n">
        <v>28.0</v>
      </c>
      <c r="K465" t="inlineStr">
        <is>
          <t>COMPLETED</t>
        </is>
      </c>
      <c r="L465" t="inlineStr">
        <is>
          <t>MARK_AS_COMPLETED</t>
        </is>
      </c>
      <c r="M465" t="inlineStr">
        <is>
          <t>Queue</t>
        </is>
      </c>
      <c r="N465" t="n">
        <v>2.0</v>
      </c>
      <c r="O465" s="1" t="n">
        <v>44538.714166666665</v>
      </c>
      <c r="P465" s="1" t="n">
        <v>44539.21331018519</v>
      </c>
      <c r="Q465" t="n">
        <v>42719.0</v>
      </c>
      <c r="R465" t="n">
        <v>407.0</v>
      </c>
      <c r="S465" t="b">
        <v>0</v>
      </c>
      <c r="T465" t="inlineStr">
        <is>
          <t>N/A</t>
        </is>
      </c>
      <c r="U465" t="b">
        <v>0</v>
      </c>
      <c r="V465" t="inlineStr">
        <is>
          <t>Archana Bhujbal</t>
        </is>
      </c>
      <c r="W465" s="1" t="n">
        <v>44538.841157407405</v>
      </c>
      <c r="X465" t="n">
        <v>131.0</v>
      </c>
      <c r="Y465" t="n">
        <v>21.0</v>
      </c>
      <c r="Z465" t="n">
        <v>0.0</v>
      </c>
      <c r="AA465" t="n">
        <v>21.0</v>
      </c>
      <c r="AB465" t="n">
        <v>0.0</v>
      </c>
      <c r="AC465" t="n">
        <v>5.0</v>
      </c>
      <c r="AD465" t="n">
        <v>7.0</v>
      </c>
      <c r="AE465" t="n">
        <v>0.0</v>
      </c>
      <c r="AF465" t="n">
        <v>0.0</v>
      </c>
      <c r="AG465" t="n">
        <v>0.0</v>
      </c>
      <c r="AH465" t="inlineStr">
        <is>
          <t>Rohit Mawal</t>
        </is>
      </c>
      <c r="AI465" s="1" t="n">
        <v>44539.21331018519</v>
      </c>
      <c r="AJ465" t="n">
        <v>276.0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7.0</v>
      </c>
      <c r="AQ465" t="n">
        <v>0.0</v>
      </c>
      <c r="AR465" t="n">
        <v>0.0</v>
      </c>
      <c r="AS465" t="n">
        <v>0.0</v>
      </c>
      <c r="AT465" t="inlineStr">
        <is>
          <t>N/A</t>
        </is>
      </c>
      <c r="AU465" t="inlineStr">
        <is>
          <t>N/A</t>
        </is>
      </c>
      <c r="AV465" t="inlineStr">
        <is>
          <t>N/A</t>
        </is>
      </c>
      <c r="AW465" t="inlineStr">
        <is>
          <t>N/A</t>
        </is>
      </c>
      <c r="AX465" t="inlineStr">
        <is>
          <t>N/A</t>
        </is>
      </c>
      <c r="AY465" t="inlineStr">
        <is>
          <t>N/A</t>
        </is>
      </c>
      <c r="AZ465" t="inlineStr">
        <is>
          <t>N/A</t>
        </is>
      </c>
      <c r="BA465" t="inlineStr">
        <is>
          <t>N/A</t>
        </is>
      </c>
      <c r="BB465" t="inlineStr">
        <is>
          <t>N/A</t>
        </is>
      </c>
      <c r="BC465" t="inlineStr">
        <is>
          <t>N/A</t>
        </is>
      </c>
      <c r="BD465" t="inlineStr">
        <is>
          <t>N/A</t>
        </is>
      </c>
      <c r="BE465" t="inlineStr">
        <is>
          <t>N/A</t>
        </is>
      </c>
    </row>
    <row r="466">
      <c r="A466" t="inlineStr">
        <is>
          <t>WI211228671</t>
        </is>
      </c>
      <c r="B466" t="inlineStr">
        <is>
          <t>DATA_VALIDATION</t>
        </is>
      </c>
      <c r="C466" t="inlineStr">
        <is>
          <t>201300020182</t>
        </is>
      </c>
      <c r="D466" t="inlineStr">
        <is>
          <t>Folder</t>
        </is>
      </c>
      <c r="E466" s="2">
        <f>HYPERLINK("capsilon://?command=openfolder&amp;siteaddress=FAM.docvelocity-na8.net&amp;folderid=FX617D4403-5258-67C8-4BFA-277ACF1FFF96","FX21125927")</f>
        <v>0.0</v>
      </c>
      <c r="F466" t="inlineStr">
        <is>
          <t/>
        </is>
      </c>
      <c r="G466" t="inlineStr">
        <is>
          <t/>
        </is>
      </c>
      <c r="H466" t="inlineStr">
        <is>
          <t>Mailitem</t>
        </is>
      </c>
      <c r="I466" t="inlineStr">
        <is>
          <t>MI2112300679</t>
        </is>
      </c>
      <c r="J466" t="n">
        <v>28.0</v>
      </c>
      <c r="K466" t="inlineStr">
        <is>
          <t>COMPLETED</t>
        </is>
      </c>
      <c r="L466" t="inlineStr">
        <is>
          <t>MARK_AS_COMPLETED</t>
        </is>
      </c>
      <c r="M466" t="inlineStr">
        <is>
          <t>Queue</t>
        </is>
      </c>
      <c r="N466" t="n">
        <v>2.0</v>
      </c>
      <c r="O466" s="1" t="n">
        <v>44538.71487268519</v>
      </c>
      <c r="P466" s="1" t="n">
        <v>44539.215995370374</v>
      </c>
      <c r="Q466" t="n">
        <v>42966.0</v>
      </c>
      <c r="R466" t="n">
        <v>331.0</v>
      </c>
      <c r="S466" t="b">
        <v>0</v>
      </c>
      <c r="T466" t="inlineStr">
        <is>
          <t>N/A</t>
        </is>
      </c>
      <c r="U466" t="b">
        <v>0</v>
      </c>
      <c r="V466" t="inlineStr">
        <is>
          <t>Archana Bhujbal</t>
        </is>
      </c>
      <c r="W466" s="1" t="n">
        <v>44538.84232638889</v>
      </c>
      <c r="X466" t="n">
        <v>100.0</v>
      </c>
      <c r="Y466" t="n">
        <v>21.0</v>
      </c>
      <c r="Z466" t="n">
        <v>0.0</v>
      </c>
      <c r="AA466" t="n">
        <v>21.0</v>
      </c>
      <c r="AB466" t="n">
        <v>0.0</v>
      </c>
      <c r="AC466" t="n">
        <v>5.0</v>
      </c>
      <c r="AD466" t="n">
        <v>7.0</v>
      </c>
      <c r="AE466" t="n">
        <v>0.0</v>
      </c>
      <c r="AF466" t="n">
        <v>0.0</v>
      </c>
      <c r="AG466" t="n">
        <v>0.0</v>
      </c>
      <c r="AH466" t="inlineStr">
        <is>
          <t>Rohit Mawal</t>
        </is>
      </c>
      <c r="AI466" s="1" t="n">
        <v>44539.215995370374</v>
      </c>
      <c r="AJ466" t="n">
        <v>231.0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7.0</v>
      </c>
      <c r="AQ466" t="n">
        <v>0.0</v>
      </c>
      <c r="AR466" t="n">
        <v>0.0</v>
      </c>
      <c r="AS466" t="n">
        <v>0.0</v>
      </c>
      <c r="AT466" t="inlineStr">
        <is>
          <t>N/A</t>
        </is>
      </c>
      <c r="AU466" t="inlineStr">
        <is>
          <t>N/A</t>
        </is>
      </c>
      <c r="AV466" t="inlineStr">
        <is>
          <t>N/A</t>
        </is>
      </c>
      <c r="AW466" t="inlineStr">
        <is>
          <t>N/A</t>
        </is>
      </c>
      <c r="AX466" t="inlineStr">
        <is>
          <t>N/A</t>
        </is>
      </c>
      <c r="AY466" t="inlineStr">
        <is>
          <t>N/A</t>
        </is>
      </c>
      <c r="AZ466" t="inlineStr">
        <is>
          <t>N/A</t>
        </is>
      </c>
      <c r="BA466" t="inlineStr">
        <is>
          <t>N/A</t>
        </is>
      </c>
      <c r="BB466" t="inlineStr">
        <is>
          <t>N/A</t>
        </is>
      </c>
      <c r="BC466" t="inlineStr">
        <is>
          <t>N/A</t>
        </is>
      </c>
      <c r="BD466" t="inlineStr">
        <is>
          <t>N/A</t>
        </is>
      </c>
      <c r="BE466" t="inlineStr">
        <is>
          <t>N/A</t>
        </is>
      </c>
    </row>
    <row r="467">
      <c r="A467" t="inlineStr">
        <is>
          <t>WI211228716</t>
        </is>
      </c>
      <c r="B467" t="inlineStr">
        <is>
          <t>DATA_VALIDATION</t>
        </is>
      </c>
      <c r="C467" t="inlineStr">
        <is>
          <t>201300020182</t>
        </is>
      </c>
      <c r="D467" t="inlineStr">
        <is>
          <t>Folder</t>
        </is>
      </c>
      <c r="E467" s="2">
        <f>HYPERLINK("capsilon://?command=openfolder&amp;siteaddress=FAM.docvelocity-na8.net&amp;folderid=FX617D4403-5258-67C8-4BFA-277ACF1FFF96","FX21125927")</f>
        <v>0.0</v>
      </c>
      <c r="F467" t="inlineStr">
        <is>
          <t/>
        </is>
      </c>
      <c r="G467" t="inlineStr">
        <is>
          <t/>
        </is>
      </c>
      <c r="H467" t="inlineStr">
        <is>
          <t>Mailitem</t>
        </is>
      </c>
      <c r="I467" t="inlineStr">
        <is>
          <t>MI2112300930</t>
        </is>
      </c>
      <c r="J467" t="n">
        <v>84.0</v>
      </c>
      <c r="K467" t="inlineStr">
        <is>
          <t>COMPLETED</t>
        </is>
      </c>
      <c r="L467" t="inlineStr">
        <is>
          <t>MARK_AS_COMPLETED</t>
        </is>
      </c>
      <c r="M467" t="inlineStr">
        <is>
          <t>Queue</t>
        </is>
      </c>
      <c r="N467" t="n">
        <v>2.0</v>
      </c>
      <c r="O467" s="1" t="n">
        <v>44538.71755787037</v>
      </c>
      <c r="P467" s="1" t="n">
        <v>44539.227858796294</v>
      </c>
      <c r="Q467" t="n">
        <v>43057.0</v>
      </c>
      <c r="R467" t="n">
        <v>1033.0</v>
      </c>
      <c r="S467" t="b">
        <v>0</v>
      </c>
      <c r="T467" t="inlineStr">
        <is>
          <t>N/A</t>
        </is>
      </c>
      <c r="U467" t="b">
        <v>0</v>
      </c>
      <c r="V467" t="inlineStr">
        <is>
          <t>Archana Bhujbal</t>
        </is>
      </c>
      <c r="W467" s="1" t="n">
        <v>44538.847407407404</v>
      </c>
      <c r="X467" t="n">
        <v>438.0</v>
      </c>
      <c r="Y467" t="n">
        <v>59.0</v>
      </c>
      <c r="Z467" t="n">
        <v>0.0</v>
      </c>
      <c r="AA467" t="n">
        <v>59.0</v>
      </c>
      <c r="AB467" t="n">
        <v>0.0</v>
      </c>
      <c r="AC467" t="n">
        <v>25.0</v>
      </c>
      <c r="AD467" t="n">
        <v>25.0</v>
      </c>
      <c r="AE467" t="n">
        <v>0.0</v>
      </c>
      <c r="AF467" t="n">
        <v>0.0</v>
      </c>
      <c r="AG467" t="n">
        <v>0.0</v>
      </c>
      <c r="AH467" t="inlineStr">
        <is>
          <t>Ashish Sutar</t>
        </is>
      </c>
      <c r="AI467" s="1" t="n">
        <v>44539.227858796294</v>
      </c>
      <c r="AJ467" t="n">
        <v>595.0</v>
      </c>
      <c r="AK467" t="n">
        <v>3.0</v>
      </c>
      <c r="AL467" t="n">
        <v>0.0</v>
      </c>
      <c r="AM467" t="n">
        <v>3.0</v>
      </c>
      <c r="AN467" t="n">
        <v>0.0</v>
      </c>
      <c r="AO467" t="n">
        <v>3.0</v>
      </c>
      <c r="AP467" t="n">
        <v>22.0</v>
      </c>
      <c r="AQ467" t="n">
        <v>0.0</v>
      </c>
      <c r="AR467" t="n">
        <v>0.0</v>
      </c>
      <c r="AS467" t="n">
        <v>0.0</v>
      </c>
      <c r="AT467" t="inlineStr">
        <is>
          <t>N/A</t>
        </is>
      </c>
      <c r="AU467" t="inlineStr">
        <is>
          <t>N/A</t>
        </is>
      </c>
      <c r="AV467" t="inlineStr">
        <is>
          <t>N/A</t>
        </is>
      </c>
      <c r="AW467" t="inlineStr">
        <is>
          <t>N/A</t>
        </is>
      </c>
      <c r="AX467" t="inlineStr">
        <is>
          <t>N/A</t>
        </is>
      </c>
      <c r="AY467" t="inlineStr">
        <is>
          <t>N/A</t>
        </is>
      </c>
      <c r="AZ467" t="inlineStr">
        <is>
          <t>N/A</t>
        </is>
      </c>
      <c r="BA467" t="inlineStr">
        <is>
          <t>N/A</t>
        </is>
      </c>
      <c r="BB467" t="inlineStr">
        <is>
          <t>N/A</t>
        </is>
      </c>
      <c r="BC467" t="inlineStr">
        <is>
          <t>N/A</t>
        </is>
      </c>
      <c r="BD467" t="inlineStr">
        <is>
          <t>N/A</t>
        </is>
      </c>
      <c r="BE467" t="inlineStr">
        <is>
          <t>N/A</t>
        </is>
      </c>
    </row>
    <row r="468">
      <c r="A468" t="inlineStr">
        <is>
          <t>WI211228742</t>
        </is>
      </c>
      <c r="B468" t="inlineStr">
        <is>
          <t>DATA_VALIDATION</t>
        </is>
      </c>
      <c r="C468" t="inlineStr">
        <is>
          <t>201300020182</t>
        </is>
      </c>
      <c r="D468" t="inlineStr">
        <is>
          <t>Folder</t>
        </is>
      </c>
      <c r="E468" s="2">
        <f>HYPERLINK("capsilon://?command=openfolder&amp;siteaddress=FAM.docvelocity-na8.net&amp;folderid=FX617D4403-5258-67C8-4BFA-277ACF1FFF96","FX21125927")</f>
        <v>0.0</v>
      </c>
      <c r="F468" t="inlineStr">
        <is>
          <t/>
        </is>
      </c>
      <c r="G468" t="inlineStr">
        <is>
          <t/>
        </is>
      </c>
      <c r="H468" t="inlineStr">
        <is>
          <t>Mailitem</t>
        </is>
      </c>
      <c r="I468" t="inlineStr">
        <is>
          <t>MI2112300946</t>
        </is>
      </c>
      <c r="J468" t="n">
        <v>47.0</v>
      </c>
      <c r="K468" t="inlineStr">
        <is>
          <t>COMPLETED</t>
        </is>
      </c>
      <c r="L468" t="inlineStr">
        <is>
          <t>MARK_AS_COMPLETED</t>
        </is>
      </c>
      <c r="M468" t="inlineStr">
        <is>
          <t>Queue</t>
        </is>
      </c>
      <c r="N468" t="n">
        <v>2.0</v>
      </c>
      <c r="O468" s="1" t="n">
        <v>44538.71908564815</v>
      </c>
      <c r="P468" s="1" t="n">
        <v>44539.227268518516</v>
      </c>
      <c r="Q468" t="n">
        <v>42892.0</v>
      </c>
      <c r="R468" t="n">
        <v>1015.0</v>
      </c>
      <c r="S468" t="b">
        <v>0</v>
      </c>
      <c r="T468" t="inlineStr">
        <is>
          <t>N/A</t>
        </is>
      </c>
      <c r="U468" t="b">
        <v>0</v>
      </c>
      <c r="V468" t="inlineStr">
        <is>
          <t>Nisha Verma</t>
        </is>
      </c>
      <c r="W468" s="1" t="n">
        <v>44539.158634259256</v>
      </c>
      <c r="X468" t="n">
        <v>574.0</v>
      </c>
      <c r="Y468" t="n">
        <v>62.0</v>
      </c>
      <c r="Z468" t="n">
        <v>0.0</v>
      </c>
      <c r="AA468" t="n">
        <v>62.0</v>
      </c>
      <c r="AB468" t="n">
        <v>0.0</v>
      </c>
      <c r="AC468" t="n">
        <v>28.0</v>
      </c>
      <c r="AD468" t="n">
        <v>-15.0</v>
      </c>
      <c r="AE468" t="n">
        <v>0.0</v>
      </c>
      <c r="AF468" t="n">
        <v>0.0</v>
      </c>
      <c r="AG468" t="n">
        <v>0.0</v>
      </c>
      <c r="AH468" t="inlineStr">
        <is>
          <t>Saloni Uttekar</t>
        </is>
      </c>
      <c r="AI468" s="1" t="n">
        <v>44539.227268518516</v>
      </c>
      <c r="AJ468" t="n">
        <v>432.0</v>
      </c>
      <c r="AK468" t="n">
        <v>0.0</v>
      </c>
      <c r="AL468" t="n">
        <v>0.0</v>
      </c>
      <c r="AM468" t="n">
        <v>0.0</v>
      </c>
      <c r="AN468" t="n">
        <v>0.0</v>
      </c>
      <c r="AO468" t="n">
        <v>1.0</v>
      </c>
      <c r="AP468" t="n">
        <v>-15.0</v>
      </c>
      <c r="AQ468" t="n">
        <v>0.0</v>
      </c>
      <c r="AR468" t="n">
        <v>0.0</v>
      </c>
      <c r="AS468" t="n">
        <v>0.0</v>
      </c>
      <c r="AT468" t="inlineStr">
        <is>
          <t>N/A</t>
        </is>
      </c>
      <c r="AU468" t="inlineStr">
        <is>
          <t>N/A</t>
        </is>
      </c>
      <c r="AV468" t="inlineStr">
        <is>
          <t>N/A</t>
        </is>
      </c>
      <c r="AW468" t="inlineStr">
        <is>
          <t>N/A</t>
        </is>
      </c>
      <c r="AX468" t="inlineStr">
        <is>
          <t>N/A</t>
        </is>
      </c>
      <c r="AY468" t="inlineStr">
        <is>
          <t>N/A</t>
        </is>
      </c>
      <c r="AZ468" t="inlineStr">
        <is>
          <t>N/A</t>
        </is>
      </c>
      <c r="BA468" t="inlineStr">
        <is>
          <t>N/A</t>
        </is>
      </c>
      <c r="BB468" t="inlineStr">
        <is>
          <t>N/A</t>
        </is>
      </c>
      <c r="BC468" t="inlineStr">
        <is>
          <t>N/A</t>
        </is>
      </c>
      <c r="BD468" t="inlineStr">
        <is>
          <t>N/A</t>
        </is>
      </c>
      <c r="BE468" t="inlineStr">
        <is>
          <t>N/A</t>
        </is>
      </c>
    </row>
    <row r="469">
      <c r="A469" t="inlineStr">
        <is>
          <t>WI211228764</t>
        </is>
      </c>
      <c r="B469" t="inlineStr">
        <is>
          <t>DATA_VALIDATION</t>
        </is>
      </c>
      <c r="C469" t="inlineStr">
        <is>
          <t>201300020182</t>
        </is>
      </c>
      <c r="D469" t="inlineStr">
        <is>
          <t>Folder</t>
        </is>
      </c>
      <c r="E469" s="2">
        <f>HYPERLINK("capsilon://?command=openfolder&amp;siteaddress=FAM.docvelocity-na8.net&amp;folderid=FX617D4403-5258-67C8-4BFA-277ACF1FFF96","FX21125927")</f>
        <v>0.0</v>
      </c>
      <c r="F469" t="inlineStr">
        <is>
          <t/>
        </is>
      </c>
      <c r="G469" t="inlineStr">
        <is>
          <t/>
        </is>
      </c>
      <c r="H469" t="inlineStr">
        <is>
          <t>Mailitem</t>
        </is>
      </c>
      <c r="I469" t="inlineStr">
        <is>
          <t>MI2112301052</t>
        </is>
      </c>
      <c r="J469" t="n">
        <v>28.0</v>
      </c>
      <c r="K469" t="inlineStr">
        <is>
          <t>COMPLETED</t>
        </is>
      </c>
      <c r="L469" t="inlineStr">
        <is>
          <t>MARK_AS_COMPLETED</t>
        </is>
      </c>
      <c r="M469" t="inlineStr">
        <is>
          <t>Queue</t>
        </is>
      </c>
      <c r="N469" t="n">
        <v>2.0</v>
      </c>
      <c r="O469" s="1" t="n">
        <v>44538.720601851855</v>
      </c>
      <c r="P469" s="1" t="n">
        <v>44539.229421296295</v>
      </c>
      <c r="Q469" t="n">
        <v>43574.0</v>
      </c>
      <c r="R469" t="n">
        <v>388.0</v>
      </c>
      <c r="S469" t="b">
        <v>0</v>
      </c>
      <c r="T469" t="inlineStr">
        <is>
          <t>N/A</t>
        </is>
      </c>
      <c r="U469" t="b">
        <v>0</v>
      </c>
      <c r="V469" t="inlineStr">
        <is>
          <t>Karnal Akhare</t>
        </is>
      </c>
      <c r="W469" s="1" t="n">
        <v>44539.158900462964</v>
      </c>
      <c r="X469" t="n">
        <v>203.0</v>
      </c>
      <c r="Y469" t="n">
        <v>21.0</v>
      </c>
      <c r="Z469" t="n">
        <v>0.0</v>
      </c>
      <c r="AA469" t="n">
        <v>21.0</v>
      </c>
      <c r="AB469" t="n">
        <v>0.0</v>
      </c>
      <c r="AC469" t="n">
        <v>2.0</v>
      </c>
      <c r="AD469" t="n">
        <v>7.0</v>
      </c>
      <c r="AE469" t="n">
        <v>0.0</v>
      </c>
      <c r="AF469" t="n">
        <v>0.0</v>
      </c>
      <c r="AG469" t="n">
        <v>0.0</v>
      </c>
      <c r="AH469" t="inlineStr">
        <is>
          <t>Saloni Uttekar</t>
        </is>
      </c>
      <c r="AI469" s="1" t="n">
        <v>44539.229421296295</v>
      </c>
      <c r="AJ469" t="n">
        <v>185.0</v>
      </c>
      <c r="AK469" t="n">
        <v>1.0</v>
      </c>
      <c r="AL469" t="n">
        <v>0.0</v>
      </c>
      <c r="AM469" t="n">
        <v>1.0</v>
      </c>
      <c r="AN469" t="n">
        <v>0.0</v>
      </c>
      <c r="AO469" t="n">
        <v>1.0</v>
      </c>
      <c r="AP469" t="n">
        <v>6.0</v>
      </c>
      <c r="AQ469" t="n">
        <v>0.0</v>
      </c>
      <c r="AR469" t="n">
        <v>0.0</v>
      </c>
      <c r="AS469" t="n">
        <v>0.0</v>
      </c>
      <c r="AT469" t="inlineStr">
        <is>
          <t>N/A</t>
        </is>
      </c>
      <c r="AU469" t="inlineStr">
        <is>
          <t>N/A</t>
        </is>
      </c>
      <c r="AV469" t="inlineStr">
        <is>
          <t>N/A</t>
        </is>
      </c>
      <c r="AW469" t="inlineStr">
        <is>
          <t>N/A</t>
        </is>
      </c>
      <c r="AX469" t="inlineStr">
        <is>
          <t>N/A</t>
        </is>
      </c>
      <c r="AY469" t="inlineStr">
        <is>
          <t>N/A</t>
        </is>
      </c>
      <c r="AZ469" t="inlineStr">
        <is>
          <t>N/A</t>
        </is>
      </c>
      <c r="BA469" t="inlineStr">
        <is>
          <t>N/A</t>
        </is>
      </c>
      <c r="BB469" t="inlineStr">
        <is>
          <t>N/A</t>
        </is>
      </c>
      <c r="BC469" t="inlineStr">
        <is>
          <t>N/A</t>
        </is>
      </c>
      <c r="BD469" t="inlineStr">
        <is>
          <t>N/A</t>
        </is>
      </c>
      <c r="BE469" t="inlineStr">
        <is>
          <t>N/A</t>
        </is>
      </c>
    </row>
    <row r="470">
      <c r="A470" t="inlineStr">
        <is>
          <t>WI211228768</t>
        </is>
      </c>
      <c r="B470" t="inlineStr">
        <is>
          <t>DATA_VALIDATION</t>
        </is>
      </c>
      <c r="C470" t="inlineStr">
        <is>
          <t>201300020182</t>
        </is>
      </c>
      <c r="D470" t="inlineStr">
        <is>
          <t>Folder</t>
        </is>
      </c>
      <c r="E470" s="2">
        <f>HYPERLINK("capsilon://?command=openfolder&amp;siteaddress=FAM.docvelocity-na8.net&amp;folderid=FX617D4403-5258-67C8-4BFA-277ACF1FFF96","FX21125927")</f>
        <v>0.0</v>
      </c>
      <c r="F470" t="inlineStr">
        <is>
          <t/>
        </is>
      </c>
      <c r="G470" t="inlineStr">
        <is>
          <t/>
        </is>
      </c>
      <c r="H470" t="inlineStr">
        <is>
          <t>Mailitem</t>
        </is>
      </c>
      <c r="I470" t="inlineStr">
        <is>
          <t>MI2112301156</t>
        </is>
      </c>
      <c r="J470" t="n">
        <v>28.0</v>
      </c>
      <c r="K470" t="inlineStr">
        <is>
          <t>COMPLETED</t>
        </is>
      </c>
      <c r="L470" t="inlineStr">
        <is>
          <t>MARK_AS_COMPLETED</t>
        </is>
      </c>
      <c r="M470" t="inlineStr">
        <is>
          <t>Queue</t>
        </is>
      </c>
      <c r="N470" t="n">
        <v>2.0</v>
      </c>
      <c r="O470" s="1" t="n">
        <v>44538.72133101852</v>
      </c>
      <c r="P470" s="1" t="n">
        <v>44539.23136574074</v>
      </c>
      <c r="Q470" t="n">
        <v>43605.0</v>
      </c>
      <c r="R470" t="n">
        <v>462.0</v>
      </c>
      <c r="S470" t="b">
        <v>0</v>
      </c>
      <c r="T470" t="inlineStr">
        <is>
          <t>N/A</t>
        </is>
      </c>
      <c r="U470" t="b">
        <v>0</v>
      </c>
      <c r="V470" t="inlineStr">
        <is>
          <t>Nisha Verma</t>
        </is>
      </c>
      <c r="W470" s="1" t="n">
        <v>44539.16049768519</v>
      </c>
      <c r="X470" t="n">
        <v>160.0</v>
      </c>
      <c r="Y470" t="n">
        <v>21.0</v>
      </c>
      <c r="Z470" t="n">
        <v>0.0</v>
      </c>
      <c r="AA470" t="n">
        <v>21.0</v>
      </c>
      <c r="AB470" t="n">
        <v>0.0</v>
      </c>
      <c r="AC470" t="n">
        <v>5.0</v>
      </c>
      <c r="AD470" t="n">
        <v>7.0</v>
      </c>
      <c r="AE470" t="n">
        <v>0.0</v>
      </c>
      <c r="AF470" t="n">
        <v>0.0</v>
      </c>
      <c r="AG470" t="n">
        <v>0.0</v>
      </c>
      <c r="AH470" t="inlineStr">
        <is>
          <t>Ashish Sutar</t>
        </is>
      </c>
      <c r="AI470" s="1" t="n">
        <v>44539.23136574074</v>
      </c>
      <c r="AJ470" t="n">
        <v>302.0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7.0</v>
      </c>
      <c r="AQ470" t="n">
        <v>0.0</v>
      </c>
      <c r="AR470" t="n">
        <v>0.0</v>
      </c>
      <c r="AS470" t="n">
        <v>0.0</v>
      </c>
      <c r="AT470" t="inlineStr">
        <is>
          <t>N/A</t>
        </is>
      </c>
      <c r="AU470" t="inlineStr">
        <is>
          <t>N/A</t>
        </is>
      </c>
      <c r="AV470" t="inlineStr">
        <is>
          <t>N/A</t>
        </is>
      </c>
      <c r="AW470" t="inlineStr">
        <is>
          <t>N/A</t>
        </is>
      </c>
      <c r="AX470" t="inlineStr">
        <is>
          <t>N/A</t>
        </is>
      </c>
      <c r="AY470" t="inlineStr">
        <is>
          <t>N/A</t>
        </is>
      </c>
      <c r="AZ470" t="inlineStr">
        <is>
          <t>N/A</t>
        </is>
      </c>
      <c r="BA470" t="inlineStr">
        <is>
          <t>N/A</t>
        </is>
      </c>
      <c r="BB470" t="inlineStr">
        <is>
          <t>N/A</t>
        </is>
      </c>
      <c r="BC470" t="inlineStr">
        <is>
          <t>N/A</t>
        </is>
      </c>
      <c r="BD470" t="inlineStr">
        <is>
          <t>N/A</t>
        </is>
      </c>
      <c r="BE470" t="inlineStr">
        <is>
          <t>N/A</t>
        </is>
      </c>
    </row>
    <row r="471">
      <c r="A471" t="inlineStr">
        <is>
          <t>WI211228786</t>
        </is>
      </c>
      <c r="B471" t="inlineStr">
        <is>
          <t>DATA_VALIDATION</t>
        </is>
      </c>
      <c r="C471" t="inlineStr">
        <is>
          <t>201300020182</t>
        </is>
      </c>
      <c r="D471" t="inlineStr">
        <is>
          <t>Folder</t>
        </is>
      </c>
      <c r="E471" s="2">
        <f>HYPERLINK("capsilon://?command=openfolder&amp;siteaddress=FAM.docvelocity-na8.net&amp;folderid=FX617D4403-5258-67C8-4BFA-277ACF1FFF96","FX21125927")</f>
        <v>0.0</v>
      </c>
      <c r="F471" t="inlineStr">
        <is>
          <t/>
        </is>
      </c>
      <c r="G471" t="inlineStr">
        <is>
          <t/>
        </is>
      </c>
      <c r="H471" t="inlineStr">
        <is>
          <t>Mailitem</t>
        </is>
      </c>
      <c r="I471" t="inlineStr">
        <is>
          <t>MI2112301239</t>
        </is>
      </c>
      <c r="J471" t="n">
        <v>84.0</v>
      </c>
      <c r="K471" t="inlineStr">
        <is>
          <t>COMPLETED</t>
        </is>
      </c>
      <c r="L471" t="inlineStr">
        <is>
          <t>MARK_AS_COMPLETED</t>
        </is>
      </c>
      <c r="M471" t="inlineStr">
        <is>
          <t>Queue</t>
        </is>
      </c>
      <c r="N471" t="n">
        <v>2.0</v>
      </c>
      <c r="O471" s="1" t="n">
        <v>44538.72282407407</v>
      </c>
      <c r="P471" s="1" t="n">
        <v>44539.23221064815</v>
      </c>
      <c r="Q471" t="n">
        <v>42996.0</v>
      </c>
      <c r="R471" t="n">
        <v>1015.0</v>
      </c>
      <c r="S471" t="b">
        <v>0</v>
      </c>
      <c r="T471" t="inlineStr">
        <is>
          <t>N/A</t>
        </is>
      </c>
      <c r="U471" t="b">
        <v>0</v>
      </c>
      <c r="V471" t="inlineStr">
        <is>
          <t>Karnal Akhare</t>
        </is>
      </c>
      <c r="W471" s="1" t="n">
        <v>44539.16788194444</v>
      </c>
      <c r="X471" t="n">
        <v>775.0</v>
      </c>
      <c r="Y471" t="n">
        <v>62.0</v>
      </c>
      <c r="Z471" t="n">
        <v>0.0</v>
      </c>
      <c r="AA471" t="n">
        <v>62.0</v>
      </c>
      <c r="AB471" t="n">
        <v>0.0</v>
      </c>
      <c r="AC471" t="n">
        <v>32.0</v>
      </c>
      <c r="AD471" t="n">
        <v>22.0</v>
      </c>
      <c r="AE471" t="n">
        <v>0.0</v>
      </c>
      <c r="AF471" t="n">
        <v>0.0</v>
      </c>
      <c r="AG471" t="n">
        <v>0.0</v>
      </c>
      <c r="AH471" t="inlineStr">
        <is>
          <t>Saloni Uttekar</t>
        </is>
      </c>
      <c r="AI471" s="1" t="n">
        <v>44539.23221064815</v>
      </c>
      <c r="AJ471" t="n">
        <v>240.0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22.0</v>
      </c>
      <c r="AQ471" t="n">
        <v>0.0</v>
      </c>
      <c r="AR471" t="n">
        <v>0.0</v>
      </c>
      <c r="AS471" t="n">
        <v>0.0</v>
      </c>
      <c r="AT471" t="inlineStr">
        <is>
          <t>N/A</t>
        </is>
      </c>
      <c r="AU471" t="inlineStr">
        <is>
          <t>N/A</t>
        </is>
      </c>
      <c r="AV471" t="inlineStr">
        <is>
          <t>N/A</t>
        </is>
      </c>
      <c r="AW471" t="inlineStr">
        <is>
          <t>N/A</t>
        </is>
      </c>
      <c r="AX471" t="inlineStr">
        <is>
          <t>N/A</t>
        </is>
      </c>
      <c r="AY471" t="inlineStr">
        <is>
          <t>N/A</t>
        </is>
      </c>
      <c r="AZ471" t="inlineStr">
        <is>
          <t>N/A</t>
        </is>
      </c>
      <c r="BA471" t="inlineStr">
        <is>
          <t>N/A</t>
        </is>
      </c>
      <c r="BB471" t="inlineStr">
        <is>
          <t>N/A</t>
        </is>
      </c>
      <c r="BC471" t="inlineStr">
        <is>
          <t>N/A</t>
        </is>
      </c>
      <c r="BD471" t="inlineStr">
        <is>
          <t>N/A</t>
        </is>
      </c>
      <c r="BE471" t="inlineStr">
        <is>
          <t>N/A</t>
        </is>
      </c>
    </row>
    <row r="472">
      <c r="A472" t="inlineStr">
        <is>
          <t>WI211228811</t>
        </is>
      </c>
      <c r="B472" t="inlineStr">
        <is>
          <t>DATA_VALIDATION</t>
        </is>
      </c>
      <c r="C472" t="inlineStr">
        <is>
          <t>201300020182</t>
        </is>
      </c>
      <c r="D472" t="inlineStr">
        <is>
          <t>Folder</t>
        </is>
      </c>
      <c r="E472" s="2">
        <f>HYPERLINK("capsilon://?command=openfolder&amp;siteaddress=FAM.docvelocity-na8.net&amp;folderid=FX617D4403-5258-67C8-4BFA-277ACF1FFF96","FX21125927")</f>
        <v>0.0</v>
      </c>
      <c r="F472" t="inlineStr">
        <is>
          <t/>
        </is>
      </c>
      <c r="G472" t="inlineStr">
        <is>
          <t/>
        </is>
      </c>
      <c r="H472" t="inlineStr">
        <is>
          <t>Mailitem</t>
        </is>
      </c>
      <c r="I472" t="inlineStr">
        <is>
          <t>MI2112301250</t>
        </is>
      </c>
      <c r="J472" t="n">
        <v>47.0</v>
      </c>
      <c r="K472" t="inlineStr">
        <is>
          <t>COMPLETED</t>
        </is>
      </c>
      <c r="L472" t="inlineStr">
        <is>
          <t>MARK_AS_COMPLETED</t>
        </is>
      </c>
      <c r="M472" t="inlineStr">
        <is>
          <t>Queue</t>
        </is>
      </c>
      <c r="N472" t="n">
        <v>2.0</v>
      </c>
      <c r="O472" s="1" t="n">
        <v>44538.724270833336</v>
      </c>
      <c r="P472" s="1" t="n">
        <v>44539.234930555554</v>
      </c>
      <c r="Q472" t="n">
        <v>43305.0</v>
      </c>
      <c r="R472" t="n">
        <v>816.0</v>
      </c>
      <c r="S472" t="b">
        <v>0</v>
      </c>
      <c r="T472" t="inlineStr">
        <is>
          <t>N/A</t>
        </is>
      </c>
      <c r="U472" t="b">
        <v>0</v>
      </c>
      <c r="V472" t="inlineStr">
        <is>
          <t>Aditya Tade</t>
        </is>
      </c>
      <c r="W472" s="1" t="n">
        <v>44539.16668981482</v>
      </c>
      <c r="X472" t="n">
        <v>581.0</v>
      </c>
      <c r="Y472" t="n">
        <v>62.0</v>
      </c>
      <c r="Z472" t="n">
        <v>0.0</v>
      </c>
      <c r="AA472" t="n">
        <v>62.0</v>
      </c>
      <c r="AB472" t="n">
        <v>0.0</v>
      </c>
      <c r="AC472" t="n">
        <v>27.0</v>
      </c>
      <c r="AD472" t="n">
        <v>-15.0</v>
      </c>
      <c r="AE472" t="n">
        <v>0.0</v>
      </c>
      <c r="AF472" t="n">
        <v>0.0</v>
      </c>
      <c r="AG472" t="n">
        <v>0.0</v>
      </c>
      <c r="AH472" t="inlineStr">
        <is>
          <t>Saloni Uttekar</t>
        </is>
      </c>
      <c r="AI472" s="1" t="n">
        <v>44539.234930555554</v>
      </c>
      <c r="AJ472" t="n">
        <v>235.0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-15.0</v>
      </c>
      <c r="AQ472" t="n">
        <v>0.0</v>
      </c>
      <c r="AR472" t="n">
        <v>0.0</v>
      </c>
      <c r="AS472" t="n">
        <v>0.0</v>
      </c>
      <c r="AT472" t="inlineStr">
        <is>
          <t>N/A</t>
        </is>
      </c>
      <c r="AU472" t="inlineStr">
        <is>
          <t>N/A</t>
        </is>
      </c>
      <c r="AV472" t="inlineStr">
        <is>
          <t>N/A</t>
        </is>
      </c>
      <c r="AW472" t="inlineStr">
        <is>
          <t>N/A</t>
        </is>
      </c>
      <c r="AX472" t="inlineStr">
        <is>
          <t>N/A</t>
        </is>
      </c>
      <c r="AY472" t="inlineStr">
        <is>
          <t>N/A</t>
        </is>
      </c>
      <c r="AZ472" t="inlineStr">
        <is>
          <t>N/A</t>
        </is>
      </c>
      <c r="BA472" t="inlineStr">
        <is>
          <t>N/A</t>
        </is>
      </c>
      <c r="BB472" t="inlineStr">
        <is>
          <t>N/A</t>
        </is>
      </c>
      <c r="BC472" t="inlineStr">
        <is>
          <t>N/A</t>
        </is>
      </c>
      <c r="BD472" t="inlineStr">
        <is>
          <t>N/A</t>
        </is>
      </c>
      <c r="BE472" t="inlineStr">
        <is>
          <t>N/A</t>
        </is>
      </c>
    </row>
    <row r="473">
      <c r="A473" t="inlineStr">
        <is>
          <t>WI211228916</t>
        </is>
      </c>
      <c r="B473" t="inlineStr">
        <is>
          <t>DATA_VALIDATION</t>
        </is>
      </c>
      <c r="C473" t="inlineStr">
        <is>
          <t>201100014306</t>
        </is>
      </c>
      <c r="D473" t="inlineStr">
        <is>
          <t>Folder</t>
        </is>
      </c>
      <c r="E473" s="2">
        <f>HYPERLINK("capsilon://?command=openfolder&amp;siteaddress=FAM.docvelocity-na8.net&amp;folderid=FXEAA46039-324C-A8FA-3066-E1BFD8FE9234","FX21125737")</f>
        <v>0.0</v>
      </c>
      <c r="F473" t="inlineStr">
        <is>
          <t/>
        </is>
      </c>
      <c r="G473" t="inlineStr">
        <is>
          <t/>
        </is>
      </c>
      <c r="H473" t="inlineStr">
        <is>
          <t>Mailitem</t>
        </is>
      </c>
      <c r="I473" t="inlineStr">
        <is>
          <t>MI2112302265</t>
        </is>
      </c>
      <c r="J473" t="n">
        <v>205.0</v>
      </c>
      <c r="K473" t="inlineStr">
        <is>
          <t>COMPLETED</t>
        </is>
      </c>
      <c r="L473" t="inlineStr">
        <is>
          <t>MARK_AS_COMPLETED</t>
        </is>
      </c>
      <c r="M473" t="inlineStr">
        <is>
          <t>Queue</t>
        </is>
      </c>
      <c r="N473" t="n">
        <v>1.0</v>
      </c>
      <c r="O473" s="1" t="n">
        <v>44538.73334490741</v>
      </c>
      <c r="P473" s="1" t="n">
        <v>44539.190150462964</v>
      </c>
      <c r="Q473" t="n">
        <v>38667.0</v>
      </c>
      <c r="R473" t="n">
        <v>801.0</v>
      </c>
      <c r="S473" t="b">
        <v>0</v>
      </c>
      <c r="T473" t="inlineStr">
        <is>
          <t>N/A</t>
        </is>
      </c>
      <c r="U473" t="b">
        <v>0</v>
      </c>
      <c r="V473" t="inlineStr">
        <is>
          <t>Hemanshi Deshlahara</t>
        </is>
      </c>
      <c r="W473" s="1" t="n">
        <v>44539.190150462964</v>
      </c>
      <c r="X473" t="n">
        <v>514.0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205.0</v>
      </c>
      <c r="AE473" t="n">
        <v>0.0</v>
      </c>
      <c r="AF473" t="n">
        <v>0.0</v>
      </c>
      <c r="AG473" t="n">
        <v>8.0</v>
      </c>
      <c r="AH473" t="inlineStr">
        <is>
          <t>N/A</t>
        </is>
      </c>
      <c r="AI473" t="inlineStr">
        <is>
          <t>N/A</t>
        </is>
      </c>
      <c r="AJ473" t="inlineStr">
        <is>
          <t>N/A</t>
        </is>
      </c>
      <c r="AK473" t="inlineStr">
        <is>
          <t>N/A</t>
        </is>
      </c>
      <c r="AL473" t="inlineStr">
        <is>
          <t>N/A</t>
        </is>
      </c>
      <c r="AM473" t="inlineStr">
        <is>
          <t>N/A</t>
        </is>
      </c>
      <c r="AN473" t="inlineStr">
        <is>
          <t>N/A</t>
        </is>
      </c>
      <c r="AO473" t="inlineStr">
        <is>
          <t>N/A</t>
        </is>
      </c>
      <c r="AP473" t="inlineStr">
        <is>
          <t>N/A</t>
        </is>
      </c>
      <c r="AQ473" t="inlineStr">
        <is>
          <t>N/A</t>
        </is>
      </c>
      <c r="AR473" t="inlineStr">
        <is>
          <t>N/A</t>
        </is>
      </c>
      <c r="AS473" t="inlineStr">
        <is>
          <t>N/A</t>
        </is>
      </c>
      <c r="AT473" t="inlineStr">
        <is>
          <t>N/A</t>
        </is>
      </c>
      <c r="AU473" t="inlineStr">
        <is>
          <t>N/A</t>
        </is>
      </c>
      <c r="AV473" t="inlineStr">
        <is>
          <t>N/A</t>
        </is>
      </c>
      <c r="AW473" t="inlineStr">
        <is>
          <t>N/A</t>
        </is>
      </c>
      <c r="AX473" t="inlineStr">
        <is>
          <t>N/A</t>
        </is>
      </c>
      <c r="AY473" t="inlineStr">
        <is>
          <t>N/A</t>
        </is>
      </c>
      <c r="AZ473" t="inlineStr">
        <is>
          <t>N/A</t>
        </is>
      </c>
      <c r="BA473" t="inlineStr">
        <is>
          <t>N/A</t>
        </is>
      </c>
      <c r="BB473" t="inlineStr">
        <is>
          <t>N/A</t>
        </is>
      </c>
      <c r="BC473" t="inlineStr">
        <is>
          <t>N/A</t>
        </is>
      </c>
      <c r="BD473" t="inlineStr">
        <is>
          <t>N/A</t>
        </is>
      </c>
      <c r="BE473" t="inlineStr">
        <is>
          <t>N/A</t>
        </is>
      </c>
    </row>
    <row r="474">
      <c r="A474" t="inlineStr">
        <is>
          <t>WI211228934</t>
        </is>
      </c>
      <c r="B474" t="inlineStr">
        <is>
          <t>DATA_VALIDATION</t>
        </is>
      </c>
      <c r="C474" t="inlineStr">
        <is>
          <t>201308007880</t>
        </is>
      </c>
      <c r="D474" t="inlineStr">
        <is>
          <t>Folder</t>
        </is>
      </c>
      <c r="E474" s="2">
        <f>HYPERLINK("capsilon://?command=openfolder&amp;siteaddress=FAM.docvelocity-na8.net&amp;folderid=FXFC9F8F0F-E5F3-4CB2-292F-C9DDB731B95B","FX211114706")</f>
        <v>0.0</v>
      </c>
      <c r="F474" t="inlineStr">
        <is>
          <t/>
        </is>
      </c>
      <c r="G474" t="inlineStr">
        <is>
          <t/>
        </is>
      </c>
      <c r="H474" t="inlineStr">
        <is>
          <t>Mailitem</t>
        </is>
      </c>
      <c r="I474" t="inlineStr">
        <is>
          <t>MI2112295782</t>
        </is>
      </c>
      <c r="J474" t="n">
        <v>246.0</v>
      </c>
      <c r="K474" t="inlineStr">
        <is>
          <t>COMPLETED</t>
        </is>
      </c>
      <c r="L474" t="inlineStr">
        <is>
          <t>MARK_AS_COMPLETED</t>
        </is>
      </c>
      <c r="M474" t="inlineStr">
        <is>
          <t>Queue</t>
        </is>
      </c>
      <c r="N474" t="n">
        <v>2.0</v>
      </c>
      <c r="O474" s="1" t="n">
        <v>44538.73465277778</v>
      </c>
      <c r="P474" s="1" t="n">
        <v>44539.177407407406</v>
      </c>
      <c r="Q474" t="n">
        <v>35523.0</v>
      </c>
      <c r="R474" t="n">
        <v>2731.0</v>
      </c>
      <c r="S474" t="b">
        <v>0</v>
      </c>
      <c r="T474" t="inlineStr">
        <is>
          <t>N/A</t>
        </is>
      </c>
      <c r="U474" t="b">
        <v>1</v>
      </c>
      <c r="V474" t="inlineStr">
        <is>
          <t>Snehal Sathe</t>
        </is>
      </c>
      <c r="W474" s="1" t="n">
        <v>44538.76212962963</v>
      </c>
      <c r="X474" t="n">
        <v>2186.0</v>
      </c>
      <c r="Y474" t="n">
        <v>180.0</v>
      </c>
      <c r="Z474" t="n">
        <v>0.0</v>
      </c>
      <c r="AA474" t="n">
        <v>180.0</v>
      </c>
      <c r="AB474" t="n">
        <v>33.0</v>
      </c>
      <c r="AC474" t="n">
        <v>120.0</v>
      </c>
      <c r="AD474" t="n">
        <v>66.0</v>
      </c>
      <c r="AE474" t="n">
        <v>0.0</v>
      </c>
      <c r="AF474" t="n">
        <v>0.0</v>
      </c>
      <c r="AG474" t="n">
        <v>0.0</v>
      </c>
      <c r="AH474" t="inlineStr">
        <is>
          <t>Poonam Patil</t>
        </is>
      </c>
      <c r="AI474" s="1" t="n">
        <v>44539.177407407406</v>
      </c>
      <c r="AJ474" t="n">
        <v>503.0</v>
      </c>
      <c r="AK474" t="n">
        <v>2.0</v>
      </c>
      <c r="AL474" t="n">
        <v>0.0</v>
      </c>
      <c r="AM474" t="n">
        <v>2.0</v>
      </c>
      <c r="AN474" t="n">
        <v>33.0</v>
      </c>
      <c r="AO474" t="n">
        <v>1.0</v>
      </c>
      <c r="AP474" t="n">
        <v>64.0</v>
      </c>
      <c r="AQ474" t="n">
        <v>0.0</v>
      </c>
      <c r="AR474" t="n">
        <v>0.0</v>
      </c>
      <c r="AS474" t="n">
        <v>0.0</v>
      </c>
      <c r="AT474" t="inlineStr">
        <is>
          <t>N/A</t>
        </is>
      </c>
      <c r="AU474" t="inlineStr">
        <is>
          <t>N/A</t>
        </is>
      </c>
      <c r="AV474" t="inlineStr">
        <is>
          <t>N/A</t>
        </is>
      </c>
      <c r="AW474" t="inlineStr">
        <is>
          <t>N/A</t>
        </is>
      </c>
      <c r="AX474" t="inlineStr">
        <is>
          <t>N/A</t>
        </is>
      </c>
      <c r="AY474" t="inlineStr">
        <is>
          <t>N/A</t>
        </is>
      </c>
      <c r="AZ474" t="inlineStr">
        <is>
          <t>N/A</t>
        </is>
      </c>
      <c r="BA474" t="inlineStr">
        <is>
          <t>N/A</t>
        </is>
      </c>
      <c r="BB474" t="inlineStr">
        <is>
          <t>N/A</t>
        </is>
      </c>
      <c r="BC474" t="inlineStr">
        <is>
          <t>N/A</t>
        </is>
      </c>
      <c r="BD474" t="inlineStr">
        <is>
          <t>N/A</t>
        </is>
      </c>
      <c r="BE474" t="inlineStr">
        <is>
          <t>N/A</t>
        </is>
      </c>
    </row>
    <row r="475">
      <c r="A475" t="inlineStr">
        <is>
          <t>WI211228960</t>
        </is>
      </c>
      <c r="B475" t="inlineStr">
        <is>
          <t>DATA_VALIDATION</t>
        </is>
      </c>
      <c r="C475" t="inlineStr">
        <is>
          <t>201110012253</t>
        </is>
      </c>
      <c r="D475" t="inlineStr">
        <is>
          <t>Folder</t>
        </is>
      </c>
      <c r="E475" s="2">
        <f>HYPERLINK("capsilon://?command=openfolder&amp;siteaddress=FAM.docvelocity-na8.net&amp;folderid=FX4B762992-66AE-C2F7-FDFC-95E9D95DF8F7","FX21125013")</f>
        <v>0.0</v>
      </c>
      <c r="F475" t="inlineStr">
        <is>
          <t/>
        </is>
      </c>
      <c r="G475" t="inlineStr">
        <is>
          <t/>
        </is>
      </c>
      <c r="H475" t="inlineStr">
        <is>
          <t>Mailitem</t>
        </is>
      </c>
      <c r="I475" t="inlineStr">
        <is>
          <t>MI2112296248</t>
        </is>
      </c>
      <c r="J475" t="n">
        <v>74.0</v>
      </c>
      <c r="K475" t="inlineStr">
        <is>
          <t>COMPLETED</t>
        </is>
      </c>
      <c r="L475" t="inlineStr">
        <is>
          <t>MARK_AS_COMPLETED</t>
        </is>
      </c>
      <c r="M475" t="inlineStr">
        <is>
          <t>Queue</t>
        </is>
      </c>
      <c r="N475" t="n">
        <v>2.0</v>
      </c>
      <c r="O475" s="1" t="n">
        <v>44538.73694444444</v>
      </c>
      <c r="P475" s="1" t="n">
        <v>44539.17157407408</v>
      </c>
      <c r="Q475" t="n">
        <v>37097.0</v>
      </c>
      <c r="R475" t="n">
        <v>455.0</v>
      </c>
      <c r="S475" t="b">
        <v>0</v>
      </c>
      <c r="T475" t="inlineStr">
        <is>
          <t>N/A</t>
        </is>
      </c>
      <c r="U475" t="b">
        <v>1</v>
      </c>
      <c r="V475" t="inlineStr">
        <is>
          <t>Sumit Jarhad</t>
        </is>
      </c>
      <c r="W475" s="1" t="n">
        <v>44538.74013888889</v>
      </c>
      <c r="X475" t="n">
        <v>219.0</v>
      </c>
      <c r="Y475" t="n">
        <v>82.0</v>
      </c>
      <c r="Z475" t="n">
        <v>0.0</v>
      </c>
      <c r="AA475" t="n">
        <v>82.0</v>
      </c>
      <c r="AB475" t="n">
        <v>0.0</v>
      </c>
      <c r="AC475" t="n">
        <v>49.0</v>
      </c>
      <c r="AD475" t="n">
        <v>-8.0</v>
      </c>
      <c r="AE475" t="n">
        <v>0.0</v>
      </c>
      <c r="AF475" t="n">
        <v>0.0</v>
      </c>
      <c r="AG475" t="n">
        <v>0.0</v>
      </c>
      <c r="AH475" t="inlineStr">
        <is>
          <t>Poonam Patil</t>
        </is>
      </c>
      <c r="AI475" s="1" t="n">
        <v>44539.17157407408</v>
      </c>
      <c r="AJ475" t="n">
        <v>236.0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-8.0</v>
      </c>
      <c r="AQ475" t="n">
        <v>0.0</v>
      </c>
      <c r="AR475" t="n">
        <v>0.0</v>
      </c>
      <c r="AS475" t="n">
        <v>0.0</v>
      </c>
      <c r="AT475" t="inlineStr">
        <is>
          <t>N/A</t>
        </is>
      </c>
      <c r="AU475" t="inlineStr">
        <is>
          <t>N/A</t>
        </is>
      </c>
      <c r="AV475" t="inlineStr">
        <is>
          <t>N/A</t>
        </is>
      </c>
      <c r="AW475" t="inlineStr">
        <is>
          <t>N/A</t>
        </is>
      </c>
      <c r="AX475" t="inlineStr">
        <is>
          <t>N/A</t>
        </is>
      </c>
      <c r="AY475" t="inlineStr">
        <is>
          <t>N/A</t>
        </is>
      </c>
      <c r="AZ475" t="inlineStr">
        <is>
          <t>N/A</t>
        </is>
      </c>
      <c r="BA475" t="inlineStr">
        <is>
          <t>N/A</t>
        </is>
      </c>
      <c r="BB475" t="inlineStr">
        <is>
          <t>N/A</t>
        </is>
      </c>
      <c r="BC475" t="inlineStr">
        <is>
          <t>N/A</t>
        </is>
      </c>
      <c r="BD475" t="inlineStr">
        <is>
          <t>N/A</t>
        </is>
      </c>
      <c r="BE475" t="inlineStr">
        <is>
          <t>N/A</t>
        </is>
      </c>
    </row>
    <row r="476">
      <c r="A476" t="inlineStr">
        <is>
          <t>WI211228965</t>
        </is>
      </c>
      <c r="B476" t="inlineStr">
        <is>
          <t>DATA_VALIDATION</t>
        </is>
      </c>
      <c r="C476" t="inlineStr">
        <is>
          <t>201330004115</t>
        </is>
      </c>
      <c r="D476" t="inlineStr">
        <is>
          <t>Folder</t>
        </is>
      </c>
      <c r="E476" s="2">
        <f>HYPERLINK("capsilon://?command=openfolder&amp;siteaddress=FAM.docvelocity-na8.net&amp;folderid=FXFE63B64C-8E71-669F-F030-71A793910CDA","FX21125426")</f>
        <v>0.0</v>
      </c>
      <c r="F476" t="inlineStr">
        <is>
          <t/>
        </is>
      </c>
      <c r="G476" t="inlineStr">
        <is>
          <t/>
        </is>
      </c>
      <c r="H476" t="inlineStr">
        <is>
          <t>Mailitem</t>
        </is>
      </c>
      <c r="I476" t="inlineStr">
        <is>
          <t>MI2112303119</t>
        </is>
      </c>
      <c r="J476" t="n">
        <v>28.0</v>
      </c>
      <c r="K476" t="inlineStr">
        <is>
          <t>COMPLETED</t>
        </is>
      </c>
      <c r="L476" t="inlineStr">
        <is>
          <t>MARK_AS_COMPLETED</t>
        </is>
      </c>
      <c r="M476" t="inlineStr">
        <is>
          <t>Queue</t>
        </is>
      </c>
      <c r="N476" t="n">
        <v>1.0</v>
      </c>
      <c r="O476" s="1" t="n">
        <v>44538.73738425926</v>
      </c>
      <c r="P476" s="1" t="n">
        <v>44539.207349537035</v>
      </c>
      <c r="Q476" t="n">
        <v>38988.0</v>
      </c>
      <c r="R476" t="n">
        <v>1617.0</v>
      </c>
      <c r="S476" t="b">
        <v>0</v>
      </c>
      <c r="T476" t="inlineStr">
        <is>
          <t>N/A</t>
        </is>
      </c>
      <c r="U476" t="b">
        <v>0</v>
      </c>
      <c r="V476" t="inlineStr">
        <is>
          <t>Hemanshi Deshlahara</t>
        </is>
      </c>
      <c r="W476" s="1" t="n">
        <v>44539.207349537035</v>
      </c>
      <c r="X476" t="n">
        <v>126.0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28.0</v>
      </c>
      <c r="AE476" t="n">
        <v>21.0</v>
      </c>
      <c r="AF476" t="n">
        <v>0.0</v>
      </c>
      <c r="AG476" t="n">
        <v>3.0</v>
      </c>
      <c r="AH476" t="inlineStr">
        <is>
          <t>N/A</t>
        </is>
      </c>
      <c r="AI476" t="inlineStr">
        <is>
          <t>N/A</t>
        </is>
      </c>
      <c r="AJ476" t="inlineStr">
        <is>
          <t>N/A</t>
        </is>
      </c>
      <c r="AK476" t="inlineStr">
        <is>
          <t>N/A</t>
        </is>
      </c>
      <c r="AL476" t="inlineStr">
        <is>
          <t>N/A</t>
        </is>
      </c>
      <c r="AM476" t="inlineStr">
        <is>
          <t>N/A</t>
        </is>
      </c>
      <c r="AN476" t="inlineStr">
        <is>
          <t>N/A</t>
        </is>
      </c>
      <c r="AO476" t="inlineStr">
        <is>
          <t>N/A</t>
        </is>
      </c>
      <c r="AP476" t="inlineStr">
        <is>
          <t>N/A</t>
        </is>
      </c>
      <c r="AQ476" t="inlineStr">
        <is>
          <t>N/A</t>
        </is>
      </c>
      <c r="AR476" t="inlineStr">
        <is>
          <t>N/A</t>
        </is>
      </c>
      <c r="AS476" t="inlineStr">
        <is>
          <t>N/A</t>
        </is>
      </c>
      <c r="AT476" t="inlineStr">
        <is>
          <t>N/A</t>
        </is>
      </c>
      <c r="AU476" t="inlineStr">
        <is>
          <t>N/A</t>
        </is>
      </c>
      <c r="AV476" t="inlineStr">
        <is>
          <t>N/A</t>
        </is>
      </c>
      <c r="AW476" t="inlineStr">
        <is>
          <t>N/A</t>
        </is>
      </c>
      <c r="AX476" t="inlineStr">
        <is>
          <t>N/A</t>
        </is>
      </c>
      <c r="AY476" t="inlineStr">
        <is>
          <t>N/A</t>
        </is>
      </c>
      <c r="AZ476" t="inlineStr">
        <is>
          <t>N/A</t>
        </is>
      </c>
      <c r="BA476" t="inlineStr">
        <is>
          <t>N/A</t>
        </is>
      </c>
      <c r="BB476" t="inlineStr">
        <is>
          <t>N/A</t>
        </is>
      </c>
      <c r="BC476" t="inlineStr">
        <is>
          <t>N/A</t>
        </is>
      </c>
      <c r="BD476" t="inlineStr">
        <is>
          <t>N/A</t>
        </is>
      </c>
      <c r="BE476" t="inlineStr">
        <is>
          <t>N/A</t>
        </is>
      </c>
    </row>
    <row r="477">
      <c r="A477" t="inlineStr">
        <is>
          <t>WI211229034</t>
        </is>
      </c>
      <c r="B477" t="inlineStr">
        <is>
          <t>DATA_VALIDATION</t>
        </is>
      </c>
      <c r="C477" t="inlineStr">
        <is>
          <t>201330004115</t>
        </is>
      </c>
      <c r="D477" t="inlineStr">
        <is>
          <t>Folder</t>
        </is>
      </c>
      <c r="E477" s="2">
        <f>HYPERLINK("capsilon://?command=openfolder&amp;siteaddress=FAM.docvelocity-na8.net&amp;folderid=FXFE63B64C-8E71-669F-F030-71A793910CDA","FX21125426")</f>
        <v>0.0</v>
      </c>
      <c r="F477" t="inlineStr">
        <is>
          <t/>
        </is>
      </c>
      <c r="G477" t="inlineStr">
        <is>
          <t/>
        </is>
      </c>
      <c r="H477" t="inlineStr">
        <is>
          <t>Mailitem</t>
        </is>
      </c>
      <c r="I477" t="inlineStr">
        <is>
          <t>MI2112303143</t>
        </is>
      </c>
      <c r="J477" t="n">
        <v>46.0</v>
      </c>
      <c r="K477" t="inlineStr">
        <is>
          <t>COMPLETED</t>
        </is>
      </c>
      <c r="L477" t="inlineStr">
        <is>
          <t>MARK_AS_COMPLETED</t>
        </is>
      </c>
      <c r="M477" t="inlineStr">
        <is>
          <t>Queue</t>
        </is>
      </c>
      <c r="N477" t="n">
        <v>1.0</v>
      </c>
      <c r="O477" s="1" t="n">
        <v>44538.74329861111</v>
      </c>
      <c r="P477" s="1" t="n">
        <v>44539.20930555555</v>
      </c>
      <c r="Q477" t="n">
        <v>39994.0</v>
      </c>
      <c r="R477" t="n">
        <v>269.0</v>
      </c>
      <c r="S477" t="b">
        <v>0</v>
      </c>
      <c r="T477" t="inlineStr">
        <is>
          <t>N/A</t>
        </is>
      </c>
      <c r="U477" t="b">
        <v>0</v>
      </c>
      <c r="V477" t="inlineStr">
        <is>
          <t>Hemanshi Deshlahara</t>
        </is>
      </c>
      <c r="W477" s="1" t="n">
        <v>44539.20930555555</v>
      </c>
      <c r="X477" t="n">
        <v>168.0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46.0</v>
      </c>
      <c r="AE477" t="n">
        <v>41.0</v>
      </c>
      <c r="AF477" t="n">
        <v>0.0</v>
      </c>
      <c r="AG477" t="n">
        <v>6.0</v>
      </c>
      <c r="AH477" t="inlineStr">
        <is>
          <t>N/A</t>
        </is>
      </c>
      <c r="AI477" t="inlineStr">
        <is>
          <t>N/A</t>
        </is>
      </c>
      <c r="AJ477" t="inlineStr">
        <is>
          <t>N/A</t>
        </is>
      </c>
      <c r="AK477" t="inlineStr">
        <is>
          <t>N/A</t>
        </is>
      </c>
      <c r="AL477" t="inlineStr">
        <is>
          <t>N/A</t>
        </is>
      </c>
      <c r="AM477" t="inlineStr">
        <is>
          <t>N/A</t>
        </is>
      </c>
      <c r="AN477" t="inlineStr">
        <is>
          <t>N/A</t>
        </is>
      </c>
      <c r="AO477" t="inlineStr">
        <is>
          <t>N/A</t>
        </is>
      </c>
      <c r="AP477" t="inlineStr">
        <is>
          <t>N/A</t>
        </is>
      </c>
      <c r="AQ477" t="inlineStr">
        <is>
          <t>N/A</t>
        </is>
      </c>
      <c r="AR477" t="inlineStr">
        <is>
          <t>N/A</t>
        </is>
      </c>
      <c r="AS477" t="inlineStr">
        <is>
          <t>N/A</t>
        </is>
      </c>
      <c r="AT477" t="inlineStr">
        <is>
          <t>N/A</t>
        </is>
      </c>
      <c r="AU477" t="inlineStr">
        <is>
          <t>N/A</t>
        </is>
      </c>
      <c r="AV477" t="inlineStr">
        <is>
          <t>N/A</t>
        </is>
      </c>
      <c r="AW477" t="inlineStr">
        <is>
          <t>N/A</t>
        </is>
      </c>
      <c r="AX477" t="inlineStr">
        <is>
          <t>N/A</t>
        </is>
      </c>
      <c r="AY477" t="inlineStr">
        <is>
          <t>N/A</t>
        </is>
      </c>
      <c r="AZ477" t="inlineStr">
        <is>
          <t>N/A</t>
        </is>
      </c>
      <c r="BA477" t="inlineStr">
        <is>
          <t>N/A</t>
        </is>
      </c>
      <c r="BB477" t="inlineStr">
        <is>
          <t>N/A</t>
        </is>
      </c>
      <c r="BC477" t="inlineStr">
        <is>
          <t>N/A</t>
        </is>
      </c>
      <c r="BD477" t="inlineStr">
        <is>
          <t>N/A</t>
        </is>
      </c>
      <c r="BE477" t="inlineStr">
        <is>
          <t>N/A</t>
        </is>
      </c>
    </row>
    <row r="478">
      <c r="A478" t="inlineStr">
        <is>
          <t>WI211229043</t>
        </is>
      </c>
      <c r="B478" t="inlineStr">
        <is>
          <t>DATA_VALIDATION</t>
        </is>
      </c>
      <c r="C478" t="inlineStr">
        <is>
          <t>201110012253</t>
        </is>
      </c>
      <c r="D478" t="inlineStr">
        <is>
          <t>Folder</t>
        </is>
      </c>
      <c r="E478" s="2">
        <f>HYPERLINK("capsilon://?command=openfolder&amp;siteaddress=FAM.docvelocity-na8.net&amp;folderid=FX4B762992-66AE-C2F7-FDFC-95E9D95DF8F7","FX21125013")</f>
        <v>0.0</v>
      </c>
      <c r="F478" t="inlineStr">
        <is>
          <t/>
        </is>
      </c>
      <c r="G478" t="inlineStr">
        <is>
          <t/>
        </is>
      </c>
      <c r="H478" t="inlineStr">
        <is>
          <t>Mailitem</t>
        </is>
      </c>
      <c r="I478" t="inlineStr">
        <is>
          <t>MI2112296391</t>
        </is>
      </c>
      <c r="J478" t="n">
        <v>56.0</v>
      </c>
      <c r="K478" t="inlineStr">
        <is>
          <t>COMPLETED</t>
        </is>
      </c>
      <c r="L478" t="inlineStr">
        <is>
          <t>MARK_AS_COMPLETED</t>
        </is>
      </c>
      <c r="M478" t="inlineStr">
        <is>
          <t>Queue</t>
        </is>
      </c>
      <c r="N478" t="n">
        <v>2.0</v>
      </c>
      <c r="O478" s="1" t="n">
        <v>44538.744155092594</v>
      </c>
      <c r="P478" s="1" t="n">
        <v>44539.18141203704</v>
      </c>
      <c r="Q478" t="n">
        <v>36972.0</v>
      </c>
      <c r="R478" t="n">
        <v>807.0</v>
      </c>
      <c r="S478" t="b">
        <v>0</v>
      </c>
      <c r="T478" t="inlineStr">
        <is>
          <t>N/A</t>
        </is>
      </c>
      <c r="U478" t="b">
        <v>1</v>
      </c>
      <c r="V478" t="inlineStr">
        <is>
          <t>Suraj Toradmal</t>
        </is>
      </c>
      <c r="W478" s="1" t="n">
        <v>44538.759560185186</v>
      </c>
      <c r="X478" t="n">
        <v>433.0</v>
      </c>
      <c r="Y478" t="n">
        <v>42.0</v>
      </c>
      <c r="Z478" t="n">
        <v>0.0</v>
      </c>
      <c r="AA478" t="n">
        <v>42.0</v>
      </c>
      <c r="AB478" t="n">
        <v>0.0</v>
      </c>
      <c r="AC478" t="n">
        <v>16.0</v>
      </c>
      <c r="AD478" t="n">
        <v>14.0</v>
      </c>
      <c r="AE478" t="n">
        <v>0.0</v>
      </c>
      <c r="AF478" t="n">
        <v>0.0</v>
      </c>
      <c r="AG478" t="n">
        <v>0.0</v>
      </c>
      <c r="AH478" t="inlineStr">
        <is>
          <t>Poonam Patil</t>
        </is>
      </c>
      <c r="AI478" s="1" t="n">
        <v>44539.18141203704</v>
      </c>
      <c r="AJ478" t="n">
        <v>345.0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14.0</v>
      </c>
      <c r="AQ478" t="n">
        <v>0.0</v>
      </c>
      <c r="AR478" t="n">
        <v>0.0</v>
      </c>
      <c r="AS478" t="n">
        <v>0.0</v>
      </c>
      <c r="AT478" t="inlineStr">
        <is>
          <t>N/A</t>
        </is>
      </c>
      <c r="AU478" t="inlineStr">
        <is>
          <t>N/A</t>
        </is>
      </c>
      <c r="AV478" t="inlineStr">
        <is>
          <t>N/A</t>
        </is>
      </c>
      <c r="AW478" t="inlineStr">
        <is>
          <t>N/A</t>
        </is>
      </c>
      <c r="AX478" t="inlineStr">
        <is>
          <t>N/A</t>
        </is>
      </c>
      <c r="AY478" t="inlineStr">
        <is>
          <t>N/A</t>
        </is>
      </c>
      <c r="AZ478" t="inlineStr">
        <is>
          <t>N/A</t>
        </is>
      </c>
      <c r="BA478" t="inlineStr">
        <is>
          <t>N/A</t>
        </is>
      </c>
      <c r="BB478" t="inlineStr">
        <is>
          <t>N/A</t>
        </is>
      </c>
      <c r="BC478" t="inlineStr">
        <is>
          <t>N/A</t>
        </is>
      </c>
      <c r="BD478" t="inlineStr">
        <is>
          <t>N/A</t>
        </is>
      </c>
      <c r="BE478" t="inlineStr">
        <is>
          <t>N/A</t>
        </is>
      </c>
    </row>
    <row r="479">
      <c r="A479" t="inlineStr">
        <is>
          <t>WI211229085</t>
        </is>
      </c>
      <c r="B479" t="inlineStr">
        <is>
          <t>DATA_VALIDATION</t>
        </is>
      </c>
      <c r="C479" t="inlineStr">
        <is>
          <t>201338000086</t>
        </is>
      </c>
      <c r="D479" t="inlineStr">
        <is>
          <t>Folder</t>
        </is>
      </c>
      <c r="E479" s="2">
        <f>HYPERLINK("capsilon://?command=openfolder&amp;siteaddress=FAM.docvelocity-na8.net&amp;folderid=FXA28F6FE4-AE18-3C9E-97DC-F34A2CF2FC9F","FX21125491")</f>
        <v>0.0</v>
      </c>
      <c r="F479" t="inlineStr">
        <is>
          <t/>
        </is>
      </c>
      <c r="G479" t="inlineStr">
        <is>
          <t/>
        </is>
      </c>
      <c r="H479" t="inlineStr">
        <is>
          <t>Mailitem</t>
        </is>
      </c>
      <c r="I479" t="inlineStr">
        <is>
          <t>MI2112297009</t>
        </is>
      </c>
      <c r="J479" t="n">
        <v>253.0</v>
      </c>
      <c r="K479" t="inlineStr">
        <is>
          <t>COMPLETED</t>
        </is>
      </c>
      <c r="L479" t="inlineStr">
        <is>
          <t>MARK_AS_COMPLETED</t>
        </is>
      </c>
      <c r="M479" t="inlineStr">
        <is>
          <t>Queue</t>
        </is>
      </c>
      <c r="N479" t="n">
        <v>2.0</v>
      </c>
      <c r="O479" s="1" t="n">
        <v>44538.747245370374</v>
      </c>
      <c r="P479" s="1" t="n">
        <v>44539.192777777775</v>
      </c>
      <c r="Q479" t="n">
        <v>32187.0</v>
      </c>
      <c r="R479" t="n">
        <v>6307.0</v>
      </c>
      <c r="S479" t="b">
        <v>0</v>
      </c>
      <c r="T479" t="inlineStr">
        <is>
          <t>N/A</t>
        </is>
      </c>
      <c r="U479" t="b">
        <v>1</v>
      </c>
      <c r="V479" t="inlineStr">
        <is>
          <t>Suraj Toradmal</t>
        </is>
      </c>
      <c r="W479" s="1" t="n">
        <v>44538.849340277775</v>
      </c>
      <c r="X479" t="n">
        <v>5361.0</v>
      </c>
      <c r="Y479" t="n">
        <v>279.0</v>
      </c>
      <c r="Z479" t="n">
        <v>0.0</v>
      </c>
      <c r="AA479" t="n">
        <v>279.0</v>
      </c>
      <c r="AB479" t="n">
        <v>0.0</v>
      </c>
      <c r="AC479" t="n">
        <v>167.0</v>
      </c>
      <c r="AD479" t="n">
        <v>-26.0</v>
      </c>
      <c r="AE479" t="n">
        <v>0.0</v>
      </c>
      <c r="AF479" t="n">
        <v>0.0</v>
      </c>
      <c r="AG479" t="n">
        <v>0.0</v>
      </c>
      <c r="AH479" t="inlineStr">
        <is>
          <t>Poonam Patil</t>
        </is>
      </c>
      <c r="AI479" s="1" t="n">
        <v>44539.192777777775</v>
      </c>
      <c r="AJ479" t="n">
        <v>697.0</v>
      </c>
      <c r="AK479" t="n">
        <v>3.0</v>
      </c>
      <c r="AL479" t="n">
        <v>0.0</v>
      </c>
      <c r="AM479" t="n">
        <v>3.0</v>
      </c>
      <c r="AN479" t="n">
        <v>0.0</v>
      </c>
      <c r="AO479" t="n">
        <v>2.0</v>
      </c>
      <c r="AP479" t="n">
        <v>-29.0</v>
      </c>
      <c r="AQ479" t="n">
        <v>0.0</v>
      </c>
      <c r="AR479" t="n">
        <v>0.0</v>
      </c>
      <c r="AS479" t="n">
        <v>0.0</v>
      </c>
      <c r="AT479" t="inlineStr">
        <is>
          <t>N/A</t>
        </is>
      </c>
      <c r="AU479" t="inlineStr">
        <is>
          <t>N/A</t>
        </is>
      </c>
      <c r="AV479" t="inlineStr">
        <is>
          <t>N/A</t>
        </is>
      </c>
      <c r="AW479" t="inlineStr">
        <is>
          <t>N/A</t>
        </is>
      </c>
      <c r="AX479" t="inlineStr">
        <is>
          <t>N/A</t>
        </is>
      </c>
      <c r="AY479" t="inlineStr">
        <is>
          <t>N/A</t>
        </is>
      </c>
      <c r="AZ479" t="inlineStr">
        <is>
          <t>N/A</t>
        </is>
      </c>
      <c r="BA479" t="inlineStr">
        <is>
          <t>N/A</t>
        </is>
      </c>
      <c r="BB479" t="inlineStr">
        <is>
          <t>N/A</t>
        </is>
      </c>
      <c r="BC479" t="inlineStr">
        <is>
          <t>N/A</t>
        </is>
      </c>
      <c r="BD479" t="inlineStr">
        <is>
          <t>N/A</t>
        </is>
      </c>
      <c r="BE479" t="inlineStr">
        <is>
          <t>N/A</t>
        </is>
      </c>
    </row>
    <row r="480">
      <c r="A480" t="inlineStr">
        <is>
          <t>WI211229180</t>
        </is>
      </c>
      <c r="B480" t="inlineStr">
        <is>
          <t>DATA_VALIDATION</t>
        </is>
      </c>
      <c r="C480" t="inlineStr">
        <is>
          <t>201348000197</t>
        </is>
      </c>
      <c r="D480" t="inlineStr">
        <is>
          <t>Folder</t>
        </is>
      </c>
      <c r="E480" s="2">
        <f>HYPERLINK("capsilon://?command=openfolder&amp;siteaddress=FAM.docvelocity-na8.net&amp;folderid=FX69839A6D-B309-16FF-6897-BA1591963818","FX211114094")</f>
        <v>0.0</v>
      </c>
      <c r="F480" t="inlineStr">
        <is>
          <t/>
        </is>
      </c>
      <c r="G480" t="inlineStr">
        <is>
          <t/>
        </is>
      </c>
      <c r="H480" t="inlineStr">
        <is>
          <t>Mailitem</t>
        </is>
      </c>
      <c r="I480" t="inlineStr">
        <is>
          <t>MI2112299743</t>
        </is>
      </c>
      <c r="J480" t="n">
        <v>180.0</v>
      </c>
      <c r="K480" t="inlineStr">
        <is>
          <t>COMPLETED</t>
        </is>
      </c>
      <c r="L480" t="inlineStr">
        <is>
          <t>MARK_AS_COMPLETED</t>
        </is>
      </c>
      <c r="M480" t="inlineStr">
        <is>
          <t>Queue</t>
        </is>
      </c>
      <c r="N480" t="n">
        <v>2.0</v>
      </c>
      <c r="O480" s="1" t="n">
        <v>44538.757106481484</v>
      </c>
      <c r="P480" s="1" t="n">
        <v>44539.20556712963</v>
      </c>
      <c r="Q480" t="n">
        <v>36640.0</v>
      </c>
      <c r="R480" t="n">
        <v>2107.0</v>
      </c>
      <c r="S480" t="b">
        <v>0</v>
      </c>
      <c r="T480" t="inlineStr">
        <is>
          <t>N/A</t>
        </is>
      </c>
      <c r="U480" t="b">
        <v>1</v>
      </c>
      <c r="V480" t="inlineStr">
        <is>
          <t>Suraj Toradmal</t>
        </is>
      </c>
      <c r="W480" s="1" t="n">
        <v>44538.77295138889</v>
      </c>
      <c r="X480" t="n">
        <v>927.0</v>
      </c>
      <c r="Y480" t="n">
        <v>150.0</v>
      </c>
      <c r="Z480" t="n">
        <v>0.0</v>
      </c>
      <c r="AA480" t="n">
        <v>150.0</v>
      </c>
      <c r="AB480" t="n">
        <v>0.0</v>
      </c>
      <c r="AC480" t="n">
        <v>66.0</v>
      </c>
      <c r="AD480" t="n">
        <v>30.0</v>
      </c>
      <c r="AE480" t="n">
        <v>0.0</v>
      </c>
      <c r="AF480" t="n">
        <v>0.0</v>
      </c>
      <c r="AG480" t="n">
        <v>0.0</v>
      </c>
      <c r="AH480" t="inlineStr">
        <is>
          <t>Ashish Sutar</t>
        </is>
      </c>
      <c r="AI480" s="1" t="n">
        <v>44539.20556712963</v>
      </c>
      <c r="AJ480" t="n">
        <v>1167.0</v>
      </c>
      <c r="AK480" t="n">
        <v>4.0</v>
      </c>
      <c r="AL480" t="n">
        <v>0.0</v>
      </c>
      <c r="AM480" t="n">
        <v>4.0</v>
      </c>
      <c r="AN480" t="n">
        <v>0.0</v>
      </c>
      <c r="AO480" t="n">
        <v>4.0</v>
      </c>
      <c r="AP480" t="n">
        <v>26.0</v>
      </c>
      <c r="AQ480" t="n">
        <v>0.0</v>
      </c>
      <c r="AR480" t="n">
        <v>0.0</v>
      </c>
      <c r="AS480" t="n">
        <v>0.0</v>
      </c>
      <c r="AT480" t="inlineStr">
        <is>
          <t>N/A</t>
        </is>
      </c>
      <c r="AU480" t="inlineStr">
        <is>
          <t>N/A</t>
        </is>
      </c>
      <c r="AV480" t="inlineStr">
        <is>
          <t>N/A</t>
        </is>
      </c>
      <c r="AW480" t="inlineStr">
        <is>
          <t>N/A</t>
        </is>
      </c>
      <c r="AX480" t="inlineStr">
        <is>
          <t>N/A</t>
        </is>
      </c>
      <c r="AY480" t="inlineStr">
        <is>
          <t>N/A</t>
        </is>
      </c>
      <c r="AZ480" t="inlineStr">
        <is>
          <t>N/A</t>
        </is>
      </c>
      <c r="BA480" t="inlineStr">
        <is>
          <t>N/A</t>
        </is>
      </c>
      <c r="BB480" t="inlineStr">
        <is>
          <t>N/A</t>
        </is>
      </c>
      <c r="BC480" t="inlineStr">
        <is>
          <t>N/A</t>
        </is>
      </c>
      <c r="BD480" t="inlineStr">
        <is>
          <t>N/A</t>
        </is>
      </c>
      <c r="BE480" t="inlineStr">
        <is>
          <t>N/A</t>
        </is>
      </c>
    </row>
    <row r="481">
      <c r="A481" t="inlineStr">
        <is>
          <t>WI211229303</t>
        </is>
      </c>
      <c r="B481" t="inlineStr">
        <is>
          <t>DATA_VALIDATION</t>
        </is>
      </c>
      <c r="C481" t="inlineStr">
        <is>
          <t>201330004012</t>
        </is>
      </c>
      <c r="D481" t="inlineStr">
        <is>
          <t>Folder</t>
        </is>
      </c>
      <c r="E481" s="2">
        <f>HYPERLINK("capsilon://?command=openfolder&amp;siteaddress=FAM.docvelocity-na8.net&amp;folderid=FXE817B6B9-B518-0F16-7C15-04244F6C8D1D","FX2112118")</f>
        <v>0.0</v>
      </c>
      <c r="F481" t="inlineStr">
        <is>
          <t/>
        </is>
      </c>
      <c r="G481" t="inlineStr">
        <is>
          <t/>
        </is>
      </c>
      <c r="H481" t="inlineStr">
        <is>
          <t>Mailitem</t>
        </is>
      </c>
      <c r="I481" t="inlineStr">
        <is>
          <t>MI2112306168</t>
        </is>
      </c>
      <c r="J481" t="n">
        <v>30.0</v>
      </c>
      <c r="K481" t="inlineStr">
        <is>
          <t>COMPLETED</t>
        </is>
      </c>
      <c r="L481" t="inlineStr">
        <is>
          <t>MARK_AS_COMPLETED</t>
        </is>
      </c>
      <c r="M481" t="inlineStr">
        <is>
          <t>Queue</t>
        </is>
      </c>
      <c r="N481" t="n">
        <v>2.0</v>
      </c>
      <c r="O481" s="1" t="n">
        <v>44538.76961805556</v>
      </c>
      <c r="P481" s="1" t="n">
        <v>44539.23412037037</v>
      </c>
      <c r="Q481" t="n">
        <v>39984.0</v>
      </c>
      <c r="R481" t="n">
        <v>149.0</v>
      </c>
      <c r="S481" t="b">
        <v>0</v>
      </c>
      <c r="T481" t="inlineStr">
        <is>
          <t>N/A</t>
        </is>
      </c>
      <c r="U481" t="b">
        <v>0</v>
      </c>
      <c r="V481" t="inlineStr">
        <is>
          <t>Nisha Verma</t>
        </is>
      </c>
      <c r="W481" s="1" t="n">
        <v>44539.1641087963</v>
      </c>
      <c r="X481" t="n">
        <v>80.0</v>
      </c>
      <c r="Y481" t="n">
        <v>9.0</v>
      </c>
      <c r="Z481" t="n">
        <v>0.0</v>
      </c>
      <c r="AA481" t="n">
        <v>9.0</v>
      </c>
      <c r="AB481" t="n">
        <v>0.0</v>
      </c>
      <c r="AC481" t="n">
        <v>3.0</v>
      </c>
      <c r="AD481" t="n">
        <v>21.0</v>
      </c>
      <c r="AE481" t="n">
        <v>0.0</v>
      </c>
      <c r="AF481" t="n">
        <v>0.0</v>
      </c>
      <c r="AG481" t="n">
        <v>0.0</v>
      </c>
      <c r="AH481" t="inlineStr">
        <is>
          <t>Poonam Patil</t>
        </is>
      </c>
      <c r="AI481" s="1" t="n">
        <v>44539.23412037037</v>
      </c>
      <c r="AJ481" t="n">
        <v>69.0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21.0</v>
      </c>
      <c r="AQ481" t="n">
        <v>0.0</v>
      </c>
      <c r="AR481" t="n">
        <v>0.0</v>
      </c>
      <c r="AS481" t="n">
        <v>0.0</v>
      </c>
      <c r="AT481" t="inlineStr">
        <is>
          <t>N/A</t>
        </is>
      </c>
      <c r="AU481" t="inlineStr">
        <is>
          <t>N/A</t>
        </is>
      </c>
      <c r="AV481" t="inlineStr">
        <is>
          <t>N/A</t>
        </is>
      </c>
      <c r="AW481" t="inlineStr">
        <is>
          <t>N/A</t>
        </is>
      </c>
      <c r="AX481" t="inlineStr">
        <is>
          <t>N/A</t>
        </is>
      </c>
      <c r="AY481" t="inlineStr">
        <is>
          <t>N/A</t>
        </is>
      </c>
      <c r="AZ481" t="inlineStr">
        <is>
          <t>N/A</t>
        </is>
      </c>
      <c r="BA481" t="inlineStr">
        <is>
          <t>N/A</t>
        </is>
      </c>
      <c r="BB481" t="inlineStr">
        <is>
          <t>N/A</t>
        </is>
      </c>
      <c r="BC481" t="inlineStr">
        <is>
          <t>N/A</t>
        </is>
      </c>
      <c r="BD481" t="inlineStr">
        <is>
          <t>N/A</t>
        </is>
      </c>
      <c r="BE481" t="inlineStr">
        <is>
          <t>N/A</t>
        </is>
      </c>
    </row>
    <row r="482">
      <c r="A482" t="inlineStr">
        <is>
          <t>WI21122933</t>
        </is>
      </c>
      <c r="B482" t="inlineStr">
        <is>
          <t>DATA_VALIDATION</t>
        </is>
      </c>
      <c r="C482" t="inlineStr">
        <is>
          <t>201308007887</t>
        </is>
      </c>
      <c r="D482" t="inlineStr">
        <is>
          <t>Folder</t>
        </is>
      </c>
      <c r="E482" s="2">
        <f>HYPERLINK("capsilon://?command=openfolder&amp;siteaddress=FAM.docvelocity-na8.net&amp;folderid=FX074B34D2-A169-4A58-28F7-38414CF29C5D","FX211268")</f>
        <v>0.0</v>
      </c>
      <c r="F482" t="inlineStr">
        <is>
          <t/>
        </is>
      </c>
      <c r="G482" t="inlineStr">
        <is>
          <t/>
        </is>
      </c>
      <c r="H482" t="inlineStr">
        <is>
          <t>Mailitem</t>
        </is>
      </c>
      <c r="I482" t="inlineStr">
        <is>
          <t>MI211230504</t>
        </is>
      </c>
      <c r="J482" t="n">
        <v>144.0</v>
      </c>
      <c r="K482" t="inlineStr">
        <is>
          <t>COMPLETED</t>
        </is>
      </c>
      <c r="L482" t="inlineStr">
        <is>
          <t>MARK_AS_COMPLETED</t>
        </is>
      </c>
      <c r="M482" t="inlineStr">
        <is>
          <t>Queue</t>
        </is>
      </c>
      <c r="N482" t="n">
        <v>1.0</v>
      </c>
      <c r="O482" s="1" t="n">
        <v>44531.600497685184</v>
      </c>
      <c r="P482" s="1" t="n">
        <v>44532.17652777778</v>
      </c>
      <c r="Q482" t="n">
        <v>47898.0</v>
      </c>
      <c r="R482" t="n">
        <v>1871.0</v>
      </c>
      <c r="S482" t="b">
        <v>0</v>
      </c>
      <c r="T482" t="inlineStr">
        <is>
          <t>N/A</t>
        </is>
      </c>
      <c r="U482" t="b">
        <v>0</v>
      </c>
      <c r="V482" t="inlineStr">
        <is>
          <t>Hemanshi Deshlahara</t>
        </is>
      </c>
      <c r="W482" s="1" t="n">
        <v>44532.17652777778</v>
      </c>
      <c r="X482" t="n">
        <v>910.0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144.0</v>
      </c>
      <c r="AE482" t="n">
        <v>120.0</v>
      </c>
      <c r="AF482" t="n">
        <v>0.0</v>
      </c>
      <c r="AG482" t="n">
        <v>9.0</v>
      </c>
      <c r="AH482" t="inlineStr">
        <is>
          <t>N/A</t>
        </is>
      </c>
      <c r="AI482" t="inlineStr">
        <is>
          <t>N/A</t>
        </is>
      </c>
      <c r="AJ482" t="inlineStr">
        <is>
          <t>N/A</t>
        </is>
      </c>
      <c r="AK482" t="inlineStr">
        <is>
          <t>N/A</t>
        </is>
      </c>
      <c r="AL482" t="inlineStr">
        <is>
          <t>N/A</t>
        </is>
      </c>
      <c r="AM482" t="inlineStr">
        <is>
          <t>N/A</t>
        </is>
      </c>
      <c r="AN482" t="inlineStr">
        <is>
          <t>N/A</t>
        </is>
      </c>
      <c r="AO482" t="inlineStr">
        <is>
          <t>N/A</t>
        </is>
      </c>
      <c r="AP482" t="inlineStr">
        <is>
          <t>N/A</t>
        </is>
      </c>
      <c r="AQ482" t="inlineStr">
        <is>
          <t>N/A</t>
        </is>
      </c>
      <c r="AR482" t="inlineStr">
        <is>
          <t>N/A</t>
        </is>
      </c>
      <c r="AS482" t="inlineStr">
        <is>
          <t>N/A</t>
        </is>
      </c>
      <c r="AT482" t="inlineStr">
        <is>
          <t>N/A</t>
        </is>
      </c>
      <c r="AU482" t="inlineStr">
        <is>
          <t>N/A</t>
        </is>
      </c>
      <c r="AV482" t="inlineStr">
        <is>
          <t>N/A</t>
        </is>
      </c>
      <c r="AW482" t="inlineStr">
        <is>
          <t>N/A</t>
        </is>
      </c>
      <c r="AX482" t="inlineStr">
        <is>
          <t>N/A</t>
        </is>
      </c>
      <c r="AY482" t="inlineStr">
        <is>
          <t>N/A</t>
        </is>
      </c>
      <c r="AZ482" t="inlineStr">
        <is>
          <t>N/A</t>
        </is>
      </c>
      <c r="BA482" t="inlineStr">
        <is>
          <t>N/A</t>
        </is>
      </c>
      <c r="BB482" t="inlineStr">
        <is>
          <t>N/A</t>
        </is>
      </c>
      <c r="BC482" t="inlineStr">
        <is>
          <t>N/A</t>
        </is>
      </c>
      <c r="BD482" t="inlineStr">
        <is>
          <t>N/A</t>
        </is>
      </c>
      <c r="BE482" t="inlineStr">
        <is>
          <t>N/A</t>
        </is>
      </c>
    </row>
    <row r="483">
      <c r="A483" t="inlineStr">
        <is>
          <t>WI211229357</t>
        </is>
      </c>
      <c r="B483" t="inlineStr">
        <is>
          <t>DATA_VALIDATION</t>
        </is>
      </c>
      <c r="C483" t="inlineStr">
        <is>
          <t>201300020184</t>
        </is>
      </c>
      <c r="D483" t="inlineStr">
        <is>
          <t>Folder</t>
        </is>
      </c>
      <c r="E483" s="2">
        <f>HYPERLINK("capsilon://?command=openfolder&amp;siteaddress=FAM.docvelocity-na8.net&amp;folderid=FXD8601DEA-1944-26FE-7DFD-27E87598ECE9","FX21125938")</f>
        <v>0.0</v>
      </c>
      <c r="F483" t="inlineStr">
        <is>
          <t/>
        </is>
      </c>
      <c r="G483" t="inlineStr">
        <is>
          <t/>
        </is>
      </c>
      <c r="H483" t="inlineStr">
        <is>
          <t>Mailitem</t>
        </is>
      </c>
      <c r="I483" t="inlineStr">
        <is>
          <t>MI2112306809</t>
        </is>
      </c>
      <c r="J483" t="n">
        <v>88.0</v>
      </c>
      <c r="K483" t="inlineStr">
        <is>
          <t>COMPLETED</t>
        </is>
      </c>
      <c r="L483" t="inlineStr">
        <is>
          <t>MARK_AS_COMPLETED</t>
        </is>
      </c>
      <c r="M483" t="inlineStr">
        <is>
          <t>Queue</t>
        </is>
      </c>
      <c r="N483" t="n">
        <v>2.0</v>
      </c>
      <c r="O483" s="1" t="n">
        <v>44538.777025462965</v>
      </c>
      <c r="P483" s="1" t="n">
        <v>44539.240219907406</v>
      </c>
      <c r="Q483" t="n">
        <v>38540.0</v>
      </c>
      <c r="R483" t="n">
        <v>1480.0</v>
      </c>
      <c r="S483" t="b">
        <v>0</v>
      </c>
      <c r="T483" t="inlineStr">
        <is>
          <t>N/A</t>
        </is>
      </c>
      <c r="U483" t="b">
        <v>0</v>
      </c>
      <c r="V483" t="inlineStr">
        <is>
          <t>Nisha Verma</t>
        </is>
      </c>
      <c r="W483" s="1" t="n">
        <v>44539.175162037034</v>
      </c>
      <c r="X483" t="n">
        <v>954.0</v>
      </c>
      <c r="Y483" t="n">
        <v>121.0</v>
      </c>
      <c r="Z483" t="n">
        <v>0.0</v>
      </c>
      <c r="AA483" t="n">
        <v>121.0</v>
      </c>
      <c r="AB483" t="n">
        <v>0.0</v>
      </c>
      <c r="AC483" t="n">
        <v>93.0</v>
      </c>
      <c r="AD483" t="n">
        <v>-33.0</v>
      </c>
      <c r="AE483" t="n">
        <v>0.0</v>
      </c>
      <c r="AF483" t="n">
        <v>0.0</v>
      </c>
      <c r="AG483" t="n">
        <v>0.0</v>
      </c>
      <c r="AH483" t="inlineStr">
        <is>
          <t>Poonam Patil</t>
        </is>
      </c>
      <c r="AI483" s="1" t="n">
        <v>44539.240219907406</v>
      </c>
      <c r="AJ483" t="n">
        <v>526.0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-33.0</v>
      </c>
      <c r="AQ483" t="n">
        <v>0.0</v>
      </c>
      <c r="AR483" t="n">
        <v>0.0</v>
      </c>
      <c r="AS483" t="n">
        <v>0.0</v>
      </c>
      <c r="AT483" t="inlineStr">
        <is>
          <t>N/A</t>
        </is>
      </c>
      <c r="AU483" t="inlineStr">
        <is>
          <t>N/A</t>
        </is>
      </c>
      <c r="AV483" t="inlineStr">
        <is>
          <t>N/A</t>
        </is>
      </c>
      <c r="AW483" t="inlineStr">
        <is>
          <t>N/A</t>
        </is>
      </c>
      <c r="AX483" t="inlineStr">
        <is>
          <t>N/A</t>
        </is>
      </c>
      <c r="AY483" t="inlineStr">
        <is>
          <t>N/A</t>
        </is>
      </c>
      <c r="AZ483" t="inlineStr">
        <is>
          <t>N/A</t>
        </is>
      </c>
      <c r="BA483" t="inlineStr">
        <is>
          <t>N/A</t>
        </is>
      </c>
      <c r="BB483" t="inlineStr">
        <is>
          <t>N/A</t>
        </is>
      </c>
      <c r="BC483" t="inlineStr">
        <is>
          <t>N/A</t>
        </is>
      </c>
      <c r="BD483" t="inlineStr">
        <is>
          <t>N/A</t>
        </is>
      </c>
      <c r="BE483" t="inlineStr">
        <is>
          <t>N/A</t>
        </is>
      </c>
    </row>
    <row r="484">
      <c r="A484" t="inlineStr">
        <is>
          <t>WI211229389</t>
        </is>
      </c>
      <c r="B484" t="inlineStr">
        <is>
          <t>DATA_VALIDATION</t>
        </is>
      </c>
      <c r="C484" t="inlineStr">
        <is>
          <t>201100014176</t>
        </is>
      </c>
      <c r="D484" t="inlineStr">
        <is>
          <t>Folder</t>
        </is>
      </c>
      <c r="E484" s="2">
        <f>HYPERLINK("capsilon://?command=openfolder&amp;siteaddress=FAM.docvelocity-na8.net&amp;folderid=FX1FF849F2-0492-DBDE-55BA-CE39D48A3864","FX21118844")</f>
        <v>0.0</v>
      </c>
      <c r="F484" t="inlineStr">
        <is>
          <t/>
        </is>
      </c>
      <c r="G484" t="inlineStr">
        <is>
          <t/>
        </is>
      </c>
      <c r="H484" t="inlineStr">
        <is>
          <t>Mailitem</t>
        </is>
      </c>
      <c r="I484" t="inlineStr">
        <is>
          <t>MI2112306913</t>
        </is>
      </c>
      <c r="J484" t="n">
        <v>131.0</v>
      </c>
      <c r="K484" t="inlineStr">
        <is>
          <t>COMPLETED</t>
        </is>
      </c>
      <c r="L484" t="inlineStr">
        <is>
          <t>MARK_AS_COMPLETED</t>
        </is>
      </c>
      <c r="M484" t="inlineStr">
        <is>
          <t>Queue</t>
        </is>
      </c>
      <c r="N484" t="n">
        <v>1.0</v>
      </c>
      <c r="O484" s="1" t="n">
        <v>44538.77943287037</v>
      </c>
      <c r="P484" s="1" t="n">
        <v>44539.21596064815</v>
      </c>
      <c r="Q484" t="n">
        <v>36838.0</v>
      </c>
      <c r="R484" t="n">
        <v>878.0</v>
      </c>
      <c r="S484" t="b">
        <v>0</v>
      </c>
      <c r="T484" t="inlineStr">
        <is>
          <t>N/A</t>
        </is>
      </c>
      <c r="U484" t="b">
        <v>0</v>
      </c>
      <c r="V484" t="inlineStr">
        <is>
          <t>Hemanshi Deshlahara</t>
        </is>
      </c>
      <c r="W484" s="1" t="n">
        <v>44539.21596064815</v>
      </c>
      <c r="X484" t="n">
        <v>574.0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131.0</v>
      </c>
      <c r="AE484" t="n">
        <v>0.0</v>
      </c>
      <c r="AF484" t="n">
        <v>0.0</v>
      </c>
      <c r="AG484" t="n">
        <v>18.0</v>
      </c>
      <c r="AH484" t="inlineStr">
        <is>
          <t>N/A</t>
        </is>
      </c>
      <c r="AI484" t="inlineStr">
        <is>
          <t>N/A</t>
        </is>
      </c>
      <c r="AJ484" t="inlineStr">
        <is>
          <t>N/A</t>
        </is>
      </c>
      <c r="AK484" t="inlineStr">
        <is>
          <t>N/A</t>
        </is>
      </c>
      <c r="AL484" t="inlineStr">
        <is>
          <t>N/A</t>
        </is>
      </c>
      <c r="AM484" t="inlineStr">
        <is>
          <t>N/A</t>
        </is>
      </c>
      <c r="AN484" t="inlineStr">
        <is>
          <t>N/A</t>
        </is>
      </c>
      <c r="AO484" t="inlineStr">
        <is>
          <t>N/A</t>
        </is>
      </c>
      <c r="AP484" t="inlineStr">
        <is>
          <t>N/A</t>
        </is>
      </c>
      <c r="AQ484" t="inlineStr">
        <is>
          <t>N/A</t>
        </is>
      </c>
      <c r="AR484" t="inlineStr">
        <is>
          <t>N/A</t>
        </is>
      </c>
      <c r="AS484" t="inlineStr">
        <is>
          <t>N/A</t>
        </is>
      </c>
      <c r="AT484" t="inlineStr">
        <is>
          <t>N/A</t>
        </is>
      </c>
      <c r="AU484" t="inlineStr">
        <is>
          <t>N/A</t>
        </is>
      </c>
      <c r="AV484" t="inlineStr">
        <is>
          <t>N/A</t>
        </is>
      </c>
      <c r="AW484" t="inlineStr">
        <is>
          <t>N/A</t>
        </is>
      </c>
      <c r="AX484" t="inlineStr">
        <is>
          <t>N/A</t>
        </is>
      </c>
      <c r="AY484" t="inlineStr">
        <is>
          <t>N/A</t>
        </is>
      </c>
      <c r="AZ484" t="inlineStr">
        <is>
          <t>N/A</t>
        </is>
      </c>
      <c r="BA484" t="inlineStr">
        <is>
          <t>N/A</t>
        </is>
      </c>
      <c r="BB484" t="inlineStr">
        <is>
          <t>N/A</t>
        </is>
      </c>
      <c r="BC484" t="inlineStr">
        <is>
          <t>N/A</t>
        </is>
      </c>
      <c r="BD484" t="inlineStr">
        <is>
          <t>N/A</t>
        </is>
      </c>
      <c r="BE484" t="inlineStr">
        <is>
          <t>N/A</t>
        </is>
      </c>
    </row>
    <row r="485">
      <c r="A485" t="inlineStr">
        <is>
          <t>WI211229419</t>
        </is>
      </c>
      <c r="B485" t="inlineStr">
        <is>
          <t>DATA_VALIDATION</t>
        </is>
      </c>
      <c r="C485" t="inlineStr">
        <is>
          <t>201130012888</t>
        </is>
      </c>
      <c r="D485" t="inlineStr">
        <is>
          <t>Folder</t>
        </is>
      </c>
      <c r="E485" s="2">
        <f>HYPERLINK("capsilon://?command=openfolder&amp;siteaddress=FAM.docvelocity-na8.net&amp;folderid=FX5D7A27AB-30D8-C9E4-D401-4656666270DB","FX21123476")</f>
        <v>0.0</v>
      </c>
      <c r="F485" t="inlineStr">
        <is>
          <t/>
        </is>
      </c>
      <c r="G485" t="inlineStr">
        <is>
          <t/>
        </is>
      </c>
      <c r="H485" t="inlineStr">
        <is>
          <t>Mailitem</t>
        </is>
      </c>
      <c r="I485" t="inlineStr">
        <is>
          <t>MI2112307265</t>
        </is>
      </c>
      <c r="J485" t="n">
        <v>98.0</v>
      </c>
      <c r="K485" t="inlineStr">
        <is>
          <t>COMPLETED</t>
        </is>
      </c>
      <c r="L485" t="inlineStr">
        <is>
          <t>MARK_AS_COMPLETED</t>
        </is>
      </c>
      <c r="M485" t="inlineStr">
        <is>
          <t>Queue</t>
        </is>
      </c>
      <c r="N485" t="n">
        <v>1.0</v>
      </c>
      <c r="O485" s="1" t="n">
        <v>44538.78366898148</v>
      </c>
      <c r="P485" s="1" t="n">
        <v>44539.21818287037</v>
      </c>
      <c r="Q485" t="n">
        <v>37242.0</v>
      </c>
      <c r="R485" t="n">
        <v>300.0</v>
      </c>
      <c r="S485" t="b">
        <v>0</v>
      </c>
      <c r="T485" t="inlineStr">
        <is>
          <t>N/A</t>
        </is>
      </c>
      <c r="U485" t="b">
        <v>0</v>
      </c>
      <c r="V485" t="inlineStr">
        <is>
          <t>Hemanshi Deshlahara</t>
        </is>
      </c>
      <c r="W485" s="1" t="n">
        <v>44539.21818287037</v>
      </c>
      <c r="X485" t="n">
        <v>191.0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98.0</v>
      </c>
      <c r="AE485" t="n">
        <v>86.0</v>
      </c>
      <c r="AF485" t="n">
        <v>0.0</v>
      </c>
      <c r="AG485" t="n">
        <v>3.0</v>
      </c>
      <c r="AH485" t="inlineStr">
        <is>
          <t>N/A</t>
        </is>
      </c>
      <c r="AI485" t="inlineStr">
        <is>
          <t>N/A</t>
        </is>
      </c>
      <c r="AJ485" t="inlineStr">
        <is>
          <t>N/A</t>
        </is>
      </c>
      <c r="AK485" t="inlineStr">
        <is>
          <t>N/A</t>
        </is>
      </c>
      <c r="AL485" t="inlineStr">
        <is>
          <t>N/A</t>
        </is>
      </c>
      <c r="AM485" t="inlineStr">
        <is>
          <t>N/A</t>
        </is>
      </c>
      <c r="AN485" t="inlineStr">
        <is>
          <t>N/A</t>
        </is>
      </c>
      <c r="AO485" t="inlineStr">
        <is>
          <t>N/A</t>
        </is>
      </c>
      <c r="AP485" t="inlineStr">
        <is>
          <t>N/A</t>
        </is>
      </c>
      <c r="AQ485" t="inlineStr">
        <is>
          <t>N/A</t>
        </is>
      </c>
      <c r="AR485" t="inlineStr">
        <is>
          <t>N/A</t>
        </is>
      </c>
      <c r="AS485" t="inlineStr">
        <is>
          <t>N/A</t>
        </is>
      </c>
      <c r="AT485" t="inlineStr">
        <is>
          <t>N/A</t>
        </is>
      </c>
      <c r="AU485" t="inlineStr">
        <is>
          <t>N/A</t>
        </is>
      </c>
      <c r="AV485" t="inlineStr">
        <is>
          <t>N/A</t>
        </is>
      </c>
      <c r="AW485" t="inlineStr">
        <is>
          <t>N/A</t>
        </is>
      </c>
      <c r="AX485" t="inlineStr">
        <is>
          <t>N/A</t>
        </is>
      </c>
      <c r="AY485" t="inlineStr">
        <is>
          <t>N/A</t>
        </is>
      </c>
      <c r="AZ485" t="inlineStr">
        <is>
          <t>N/A</t>
        </is>
      </c>
      <c r="BA485" t="inlineStr">
        <is>
          <t>N/A</t>
        </is>
      </c>
      <c r="BB485" t="inlineStr">
        <is>
          <t>N/A</t>
        </is>
      </c>
      <c r="BC485" t="inlineStr">
        <is>
          <t>N/A</t>
        </is>
      </c>
      <c r="BD485" t="inlineStr">
        <is>
          <t>N/A</t>
        </is>
      </c>
      <c r="BE485" t="inlineStr">
        <is>
          <t>N/A</t>
        </is>
      </c>
    </row>
    <row r="486">
      <c r="A486" t="inlineStr">
        <is>
          <t>WI211229443</t>
        </is>
      </c>
      <c r="B486" t="inlineStr">
        <is>
          <t>DATA_VALIDATION</t>
        </is>
      </c>
      <c r="C486" t="inlineStr">
        <is>
          <t>201300020162</t>
        </is>
      </c>
      <c r="D486" t="inlineStr">
        <is>
          <t>Folder</t>
        </is>
      </c>
      <c r="E486" s="2">
        <f>HYPERLINK("capsilon://?command=openfolder&amp;siteaddress=FAM.docvelocity-na8.net&amp;folderid=FX07C26C74-19DC-177F-EF98-86C74FD172D8","FX21125578")</f>
        <v>0.0</v>
      </c>
      <c r="F486" t="inlineStr">
        <is>
          <t/>
        </is>
      </c>
      <c r="G486" t="inlineStr">
        <is>
          <t/>
        </is>
      </c>
      <c r="H486" t="inlineStr">
        <is>
          <t>Mailitem</t>
        </is>
      </c>
      <c r="I486" t="inlineStr">
        <is>
          <t>MI2112307543</t>
        </is>
      </c>
      <c r="J486" t="n">
        <v>62.0</v>
      </c>
      <c r="K486" t="inlineStr">
        <is>
          <t>COMPLETED</t>
        </is>
      </c>
      <c r="L486" t="inlineStr">
        <is>
          <t>MARK_AS_COMPLETED</t>
        </is>
      </c>
      <c r="M486" t="inlineStr">
        <is>
          <t>Queue</t>
        </is>
      </c>
      <c r="N486" t="n">
        <v>2.0</v>
      </c>
      <c r="O486" s="1" t="n">
        <v>44538.78582175926</v>
      </c>
      <c r="P486" s="1" t="n">
        <v>44539.24087962963</v>
      </c>
      <c r="Q486" t="n">
        <v>37817.0</v>
      </c>
      <c r="R486" t="n">
        <v>1500.0</v>
      </c>
      <c r="S486" t="b">
        <v>0</v>
      </c>
      <c r="T486" t="inlineStr">
        <is>
          <t>N/A</t>
        </is>
      </c>
      <c r="U486" t="b">
        <v>0</v>
      </c>
      <c r="V486" t="inlineStr">
        <is>
          <t>Ujwala Ajabe</t>
        </is>
      </c>
      <c r="W486" s="1" t="n">
        <v>44539.18002314815</v>
      </c>
      <c r="X486" t="n">
        <v>987.0</v>
      </c>
      <c r="Y486" t="n">
        <v>72.0</v>
      </c>
      <c r="Z486" t="n">
        <v>0.0</v>
      </c>
      <c r="AA486" t="n">
        <v>72.0</v>
      </c>
      <c r="AB486" t="n">
        <v>0.0</v>
      </c>
      <c r="AC486" t="n">
        <v>47.0</v>
      </c>
      <c r="AD486" t="n">
        <v>-10.0</v>
      </c>
      <c r="AE486" t="n">
        <v>0.0</v>
      </c>
      <c r="AF486" t="n">
        <v>0.0</v>
      </c>
      <c r="AG486" t="n">
        <v>0.0</v>
      </c>
      <c r="AH486" t="inlineStr">
        <is>
          <t>Saloni Uttekar</t>
        </is>
      </c>
      <c r="AI486" s="1" t="n">
        <v>44539.24087962963</v>
      </c>
      <c r="AJ486" t="n">
        <v>513.0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-10.0</v>
      </c>
      <c r="AQ486" t="n">
        <v>0.0</v>
      </c>
      <c r="AR486" t="n">
        <v>0.0</v>
      </c>
      <c r="AS486" t="n">
        <v>0.0</v>
      </c>
      <c r="AT486" t="inlineStr">
        <is>
          <t>N/A</t>
        </is>
      </c>
      <c r="AU486" t="inlineStr">
        <is>
          <t>N/A</t>
        </is>
      </c>
      <c r="AV486" t="inlineStr">
        <is>
          <t>N/A</t>
        </is>
      </c>
      <c r="AW486" t="inlineStr">
        <is>
          <t>N/A</t>
        </is>
      </c>
      <c r="AX486" t="inlineStr">
        <is>
          <t>N/A</t>
        </is>
      </c>
      <c r="AY486" t="inlineStr">
        <is>
          <t>N/A</t>
        </is>
      </c>
      <c r="AZ486" t="inlineStr">
        <is>
          <t>N/A</t>
        </is>
      </c>
      <c r="BA486" t="inlineStr">
        <is>
          <t>N/A</t>
        </is>
      </c>
      <c r="BB486" t="inlineStr">
        <is>
          <t>N/A</t>
        </is>
      </c>
      <c r="BC486" t="inlineStr">
        <is>
          <t>N/A</t>
        </is>
      </c>
      <c r="BD486" t="inlineStr">
        <is>
          <t>N/A</t>
        </is>
      </c>
      <c r="BE486" t="inlineStr">
        <is>
          <t>N/A</t>
        </is>
      </c>
    </row>
    <row r="487">
      <c r="A487" t="inlineStr">
        <is>
          <t>WI211229450</t>
        </is>
      </c>
      <c r="B487" t="inlineStr">
        <is>
          <t>DATA_VALIDATION</t>
        </is>
      </c>
      <c r="C487" t="inlineStr">
        <is>
          <t>201300020162</t>
        </is>
      </c>
      <c r="D487" t="inlineStr">
        <is>
          <t>Folder</t>
        </is>
      </c>
      <c r="E487" s="2">
        <f>HYPERLINK("capsilon://?command=openfolder&amp;siteaddress=FAM.docvelocity-na8.net&amp;folderid=FX07C26C74-19DC-177F-EF98-86C74FD172D8","FX21125578")</f>
        <v>0.0</v>
      </c>
      <c r="F487" t="inlineStr">
        <is>
          <t/>
        </is>
      </c>
      <c r="G487" t="inlineStr">
        <is>
          <t/>
        </is>
      </c>
      <c r="H487" t="inlineStr">
        <is>
          <t>Mailitem</t>
        </is>
      </c>
      <c r="I487" t="inlineStr">
        <is>
          <t>MI2112307547</t>
        </is>
      </c>
      <c r="J487" t="n">
        <v>32.0</v>
      </c>
      <c r="K487" t="inlineStr">
        <is>
          <t>COMPLETED</t>
        </is>
      </c>
      <c r="L487" t="inlineStr">
        <is>
          <t>MARK_AS_COMPLETED</t>
        </is>
      </c>
      <c r="M487" t="inlineStr">
        <is>
          <t>Queue</t>
        </is>
      </c>
      <c r="N487" t="n">
        <v>2.0</v>
      </c>
      <c r="O487" s="1" t="n">
        <v>44538.78673611111</v>
      </c>
      <c r="P487" s="1" t="n">
        <v>44539.243483796294</v>
      </c>
      <c r="Q487" t="n">
        <v>38457.0</v>
      </c>
      <c r="R487" t="n">
        <v>1006.0</v>
      </c>
      <c r="S487" t="b">
        <v>0</v>
      </c>
      <c r="T487" t="inlineStr">
        <is>
          <t>N/A</t>
        </is>
      </c>
      <c r="U487" t="b">
        <v>0</v>
      </c>
      <c r="V487" t="inlineStr">
        <is>
          <t>Aditya Tade</t>
        </is>
      </c>
      <c r="W487" s="1" t="n">
        <v>44539.17759259259</v>
      </c>
      <c r="X487" t="n">
        <v>725.0</v>
      </c>
      <c r="Y487" t="n">
        <v>69.0</v>
      </c>
      <c r="Z487" t="n">
        <v>0.0</v>
      </c>
      <c r="AA487" t="n">
        <v>69.0</v>
      </c>
      <c r="AB487" t="n">
        <v>0.0</v>
      </c>
      <c r="AC487" t="n">
        <v>63.0</v>
      </c>
      <c r="AD487" t="n">
        <v>-37.0</v>
      </c>
      <c r="AE487" t="n">
        <v>0.0</v>
      </c>
      <c r="AF487" t="n">
        <v>0.0</v>
      </c>
      <c r="AG487" t="n">
        <v>0.0</v>
      </c>
      <c r="AH487" t="inlineStr">
        <is>
          <t>Poonam Patil</t>
        </is>
      </c>
      <c r="AI487" s="1" t="n">
        <v>44539.243483796294</v>
      </c>
      <c r="AJ487" t="n">
        <v>281.0</v>
      </c>
      <c r="AK487" t="n">
        <v>2.0</v>
      </c>
      <c r="AL487" t="n">
        <v>0.0</v>
      </c>
      <c r="AM487" t="n">
        <v>2.0</v>
      </c>
      <c r="AN487" t="n">
        <v>0.0</v>
      </c>
      <c r="AO487" t="n">
        <v>1.0</v>
      </c>
      <c r="AP487" t="n">
        <v>-39.0</v>
      </c>
      <c r="AQ487" t="n">
        <v>0.0</v>
      </c>
      <c r="AR487" t="n">
        <v>0.0</v>
      </c>
      <c r="AS487" t="n">
        <v>0.0</v>
      </c>
      <c r="AT487" t="inlineStr">
        <is>
          <t>N/A</t>
        </is>
      </c>
      <c r="AU487" t="inlineStr">
        <is>
          <t>N/A</t>
        </is>
      </c>
      <c r="AV487" t="inlineStr">
        <is>
          <t>N/A</t>
        </is>
      </c>
      <c r="AW487" t="inlineStr">
        <is>
          <t>N/A</t>
        </is>
      </c>
      <c r="AX487" t="inlineStr">
        <is>
          <t>N/A</t>
        </is>
      </c>
      <c r="AY487" t="inlineStr">
        <is>
          <t>N/A</t>
        </is>
      </c>
      <c r="AZ487" t="inlineStr">
        <is>
          <t>N/A</t>
        </is>
      </c>
      <c r="BA487" t="inlineStr">
        <is>
          <t>N/A</t>
        </is>
      </c>
      <c r="BB487" t="inlineStr">
        <is>
          <t>N/A</t>
        </is>
      </c>
      <c r="BC487" t="inlineStr">
        <is>
          <t>N/A</t>
        </is>
      </c>
      <c r="BD487" t="inlineStr">
        <is>
          <t>N/A</t>
        </is>
      </c>
      <c r="BE487" t="inlineStr">
        <is>
          <t>N/A</t>
        </is>
      </c>
    </row>
    <row r="488">
      <c r="A488" t="inlineStr">
        <is>
          <t>WI211229454</t>
        </is>
      </c>
      <c r="B488" t="inlineStr">
        <is>
          <t>DATA_VALIDATION</t>
        </is>
      </c>
      <c r="C488" t="inlineStr">
        <is>
          <t>201300020162</t>
        </is>
      </c>
      <c r="D488" t="inlineStr">
        <is>
          <t>Folder</t>
        </is>
      </c>
      <c r="E488" s="2">
        <f>HYPERLINK("capsilon://?command=openfolder&amp;siteaddress=FAM.docvelocity-na8.net&amp;folderid=FX07C26C74-19DC-177F-EF98-86C74FD172D8","FX21125578")</f>
        <v>0.0</v>
      </c>
      <c r="F488" t="inlineStr">
        <is>
          <t/>
        </is>
      </c>
      <c r="G488" t="inlineStr">
        <is>
          <t/>
        </is>
      </c>
      <c r="H488" t="inlineStr">
        <is>
          <t>Mailitem</t>
        </is>
      </c>
      <c r="I488" t="inlineStr">
        <is>
          <t>MI2112307569</t>
        </is>
      </c>
      <c r="J488" t="n">
        <v>28.0</v>
      </c>
      <c r="K488" t="inlineStr">
        <is>
          <t>COMPLETED</t>
        </is>
      </c>
      <c r="L488" t="inlineStr">
        <is>
          <t>MARK_AS_COMPLETED</t>
        </is>
      </c>
      <c r="M488" t="inlineStr">
        <is>
          <t>Queue</t>
        </is>
      </c>
      <c r="N488" t="n">
        <v>2.0</v>
      </c>
      <c r="O488" s="1" t="n">
        <v>44538.78703703704</v>
      </c>
      <c r="P488" s="1" t="n">
        <v>44539.244467592594</v>
      </c>
      <c r="Q488" t="n">
        <v>38789.0</v>
      </c>
      <c r="R488" t="n">
        <v>733.0</v>
      </c>
      <c r="S488" t="b">
        <v>0</v>
      </c>
      <c r="T488" t="inlineStr">
        <is>
          <t>N/A</t>
        </is>
      </c>
      <c r="U488" t="b">
        <v>0</v>
      </c>
      <c r="V488" t="inlineStr">
        <is>
          <t>Karnal Akhare</t>
        </is>
      </c>
      <c r="W488" s="1" t="n">
        <v>44539.17534722222</v>
      </c>
      <c r="X488" t="n">
        <v>423.0</v>
      </c>
      <c r="Y488" t="n">
        <v>21.0</v>
      </c>
      <c r="Z488" t="n">
        <v>0.0</v>
      </c>
      <c r="AA488" t="n">
        <v>21.0</v>
      </c>
      <c r="AB488" t="n">
        <v>0.0</v>
      </c>
      <c r="AC488" t="n">
        <v>10.0</v>
      </c>
      <c r="AD488" t="n">
        <v>7.0</v>
      </c>
      <c r="AE488" t="n">
        <v>0.0</v>
      </c>
      <c r="AF488" t="n">
        <v>0.0</v>
      </c>
      <c r="AG488" t="n">
        <v>0.0</v>
      </c>
      <c r="AH488" t="inlineStr">
        <is>
          <t>Saloni Uttekar</t>
        </is>
      </c>
      <c r="AI488" s="1" t="n">
        <v>44539.244467592594</v>
      </c>
      <c r="AJ488" t="n">
        <v>310.0</v>
      </c>
      <c r="AK488" t="n">
        <v>2.0</v>
      </c>
      <c r="AL488" t="n">
        <v>0.0</v>
      </c>
      <c r="AM488" t="n">
        <v>2.0</v>
      </c>
      <c r="AN488" t="n">
        <v>0.0</v>
      </c>
      <c r="AO488" t="n">
        <v>2.0</v>
      </c>
      <c r="AP488" t="n">
        <v>5.0</v>
      </c>
      <c r="AQ488" t="n">
        <v>0.0</v>
      </c>
      <c r="AR488" t="n">
        <v>0.0</v>
      </c>
      <c r="AS488" t="n">
        <v>0.0</v>
      </c>
      <c r="AT488" t="inlineStr">
        <is>
          <t>N/A</t>
        </is>
      </c>
      <c r="AU488" t="inlineStr">
        <is>
          <t>N/A</t>
        </is>
      </c>
      <c r="AV488" t="inlineStr">
        <is>
          <t>N/A</t>
        </is>
      </c>
      <c r="AW488" t="inlineStr">
        <is>
          <t>N/A</t>
        </is>
      </c>
      <c r="AX488" t="inlineStr">
        <is>
          <t>N/A</t>
        </is>
      </c>
      <c r="AY488" t="inlineStr">
        <is>
          <t>N/A</t>
        </is>
      </c>
      <c r="AZ488" t="inlineStr">
        <is>
          <t>N/A</t>
        </is>
      </c>
      <c r="BA488" t="inlineStr">
        <is>
          <t>N/A</t>
        </is>
      </c>
      <c r="BB488" t="inlineStr">
        <is>
          <t>N/A</t>
        </is>
      </c>
      <c r="BC488" t="inlineStr">
        <is>
          <t>N/A</t>
        </is>
      </c>
      <c r="BD488" t="inlineStr">
        <is>
          <t>N/A</t>
        </is>
      </c>
      <c r="BE488" t="inlineStr">
        <is>
          <t>N/A</t>
        </is>
      </c>
    </row>
    <row r="489">
      <c r="A489" t="inlineStr">
        <is>
          <t>WI211229458</t>
        </is>
      </c>
      <c r="B489" t="inlineStr">
        <is>
          <t>DATA_VALIDATION</t>
        </is>
      </c>
      <c r="C489" t="inlineStr">
        <is>
          <t>201300020162</t>
        </is>
      </c>
      <c r="D489" t="inlineStr">
        <is>
          <t>Folder</t>
        </is>
      </c>
      <c r="E489" s="2">
        <f>HYPERLINK("capsilon://?command=openfolder&amp;siteaddress=FAM.docvelocity-na8.net&amp;folderid=FX07C26C74-19DC-177F-EF98-86C74FD172D8","FX21125578")</f>
        <v>0.0</v>
      </c>
      <c r="F489" t="inlineStr">
        <is>
          <t/>
        </is>
      </c>
      <c r="G489" t="inlineStr">
        <is>
          <t/>
        </is>
      </c>
      <c r="H489" t="inlineStr">
        <is>
          <t>Mailitem</t>
        </is>
      </c>
      <c r="I489" t="inlineStr">
        <is>
          <t>MI2112307572</t>
        </is>
      </c>
      <c r="J489" t="n">
        <v>28.0</v>
      </c>
      <c r="K489" t="inlineStr">
        <is>
          <t>COMPLETED</t>
        </is>
      </c>
      <c r="L489" t="inlineStr">
        <is>
          <t>MARK_AS_COMPLETED</t>
        </is>
      </c>
      <c r="M489" t="inlineStr">
        <is>
          <t>Queue</t>
        </is>
      </c>
      <c r="N489" t="n">
        <v>2.0</v>
      </c>
      <c r="O489" s="1" t="n">
        <v>44538.78743055555</v>
      </c>
      <c r="P489" s="1" t="n">
        <v>44539.28246527778</v>
      </c>
      <c r="Q489" t="n">
        <v>42070.0</v>
      </c>
      <c r="R489" t="n">
        <v>701.0</v>
      </c>
      <c r="S489" t="b">
        <v>0</v>
      </c>
      <c r="T489" t="inlineStr">
        <is>
          <t>N/A</t>
        </is>
      </c>
      <c r="U489" t="b">
        <v>0</v>
      </c>
      <c r="V489" t="inlineStr">
        <is>
          <t>Karnal Akhare</t>
        </is>
      </c>
      <c r="W489" s="1" t="n">
        <v>44539.18203703704</v>
      </c>
      <c r="X489" t="n">
        <v>577.0</v>
      </c>
      <c r="Y489" t="n">
        <v>21.0</v>
      </c>
      <c r="Z489" t="n">
        <v>0.0</v>
      </c>
      <c r="AA489" t="n">
        <v>21.0</v>
      </c>
      <c r="AB489" t="n">
        <v>0.0</v>
      </c>
      <c r="AC489" t="n">
        <v>18.0</v>
      </c>
      <c r="AD489" t="n">
        <v>7.0</v>
      </c>
      <c r="AE489" t="n">
        <v>0.0</v>
      </c>
      <c r="AF489" t="n">
        <v>0.0</v>
      </c>
      <c r="AG489" t="n">
        <v>0.0</v>
      </c>
      <c r="AH489" t="inlineStr">
        <is>
          <t>Poonam Patil</t>
        </is>
      </c>
      <c r="AI489" s="1" t="n">
        <v>44539.28246527778</v>
      </c>
      <c r="AJ489" t="n">
        <v>124.0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7.0</v>
      </c>
      <c r="AQ489" t="n">
        <v>0.0</v>
      </c>
      <c r="AR489" t="n">
        <v>0.0</v>
      </c>
      <c r="AS489" t="n">
        <v>0.0</v>
      </c>
      <c r="AT489" t="inlineStr">
        <is>
          <t>N/A</t>
        </is>
      </c>
      <c r="AU489" t="inlineStr">
        <is>
          <t>N/A</t>
        </is>
      </c>
      <c r="AV489" t="inlineStr">
        <is>
          <t>N/A</t>
        </is>
      </c>
      <c r="AW489" t="inlineStr">
        <is>
          <t>N/A</t>
        </is>
      </c>
      <c r="AX489" t="inlineStr">
        <is>
          <t>N/A</t>
        </is>
      </c>
      <c r="AY489" t="inlineStr">
        <is>
          <t>N/A</t>
        </is>
      </c>
      <c r="AZ489" t="inlineStr">
        <is>
          <t>N/A</t>
        </is>
      </c>
      <c r="BA489" t="inlineStr">
        <is>
          <t>N/A</t>
        </is>
      </c>
      <c r="BB489" t="inlineStr">
        <is>
          <t>N/A</t>
        </is>
      </c>
      <c r="BC489" t="inlineStr">
        <is>
          <t>N/A</t>
        </is>
      </c>
      <c r="BD489" t="inlineStr">
        <is>
          <t>N/A</t>
        </is>
      </c>
      <c r="BE489" t="inlineStr">
        <is>
          <t>N/A</t>
        </is>
      </c>
    </row>
    <row r="490">
      <c r="A490" t="inlineStr">
        <is>
          <t>WI211229460</t>
        </is>
      </c>
      <c r="B490" t="inlineStr">
        <is>
          <t>DATA_VALIDATION</t>
        </is>
      </c>
      <c r="C490" t="inlineStr">
        <is>
          <t>201300020162</t>
        </is>
      </c>
      <c r="D490" t="inlineStr">
        <is>
          <t>Folder</t>
        </is>
      </c>
      <c r="E490" s="2">
        <f>HYPERLINK("capsilon://?command=openfolder&amp;siteaddress=FAM.docvelocity-na8.net&amp;folderid=FX07C26C74-19DC-177F-EF98-86C74FD172D8","FX21125578")</f>
        <v>0.0</v>
      </c>
      <c r="F490" t="inlineStr">
        <is>
          <t/>
        </is>
      </c>
      <c r="G490" t="inlineStr">
        <is>
          <t/>
        </is>
      </c>
      <c r="H490" t="inlineStr">
        <is>
          <t>Mailitem</t>
        </is>
      </c>
      <c r="I490" t="inlineStr">
        <is>
          <t>MI2112307587</t>
        </is>
      </c>
      <c r="J490" t="n">
        <v>28.0</v>
      </c>
      <c r="K490" t="inlineStr">
        <is>
          <t>COMPLETED</t>
        </is>
      </c>
      <c r="L490" t="inlineStr">
        <is>
          <t>MARK_AS_COMPLETED</t>
        </is>
      </c>
      <c r="M490" t="inlineStr">
        <is>
          <t>Queue</t>
        </is>
      </c>
      <c r="N490" t="n">
        <v>2.0</v>
      </c>
      <c r="O490" s="1" t="n">
        <v>44538.787777777776</v>
      </c>
      <c r="P490" s="1" t="n">
        <v>44539.283634259256</v>
      </c>
      <c r="Q490" t="n">
        <v>42615.0</v>
      </c>
      <c r="R490" t="n">
        <v>227.0</v>
      </c>
      <c r="S490" t="b">
        <v>0</v>
      </c>
      <c r="T490" t="inlineStr">
        <is>
          <t>N/A</t>
        </is>
      </c>
      <c r="U490" t="b">
        <v>0</v>
      </c>
      <c r="V490" t="inlineStr">
        <is>
          <t>Aditya Tade</t>
        </is>
      </c>
      <c r="W490" s="1" t="n">
        <v>44539.179074074076</v>
      </c>
      <c r="X490" t="n">
        <v>127.0</v>
      </c>
      <c r="Y490" t="n">
        <v>21.0</v>
      </c>
      <c r="Z490" t="n">
        <v>0.0</v>
      </c>
      <c r="AA490" t="n">
        <v>21.0</v>
      </c>
      <c r="AB490" t="n">
        <v>0.0</v>
      </c>
      <c r="AC490" t="n">
        <v>5.0</v>
      </c>
      <c r="AD490" t="n">
        <v>7.0</v>
      </c>
      <c r="AE490" t="n">
        <v>0.0</v>
      </c>
      <c r="AF490" t="n">
        <v>0.0</v>
      </c>
      <c r="AG490" t="n">
        <v>0.0</v>
      </c>
      <c r="AH490" t="inlineStr">
        <is>
          <t>Poonam Patil</t>
        </is>
      </c>
      <c r="AI490" s="1" t="n">
        <v>44539.283634259256</v>
      </c>
      <c r="AJ490" t="n">
        <v>100.0</v>
      </c>
      <c r="AK490" t="n">
        <v>2.0</v>
      </c>
      <c r="AL490" t="n">
        <v>0.0</v>
      </c>
      <c r="AM490" t="n">
        <v>2.0</v>
      </c>
      <c r="AN490" t="n">
        <v>0.0</v>
      </c>
      <c r="AO490" t="n">
        <v>1.0</v>
      </c>
      <c r="AP490" t="n">
        <v>5.0</v>
      </c>
      <c r="AQ490" t="n">
        <v>0.0</v>
      </c>
      <c r="AR490" t="n">
        <v>0.0</v>
      </c>
      <c r="AS490" t="n">
        <v>0.0</v>
      </c>
      <c r="AT490" t="inlineStr">
        <is>
          <t>N/A</t>
        </is>
      </c>
      <c r="AU490" t="inlineStr">
        <is>
          <t>N/A</t>
        </is>
      </c>
      <c r="AV490" t="inlineStr">
        <is>
          <t>N/A</t>
        </is>
      </c>
      <c r="AW490" t="inlineStr">
        <is>
          <t>N/A</t>
        </is>
      </c>
      <c r="AX490" t="inlineStr">
        <is>
          <t>N/A</t>
        </is>
      </c>
      <c r="AY490" t="inlineStr">
        <is>
          <t>N/A</t>
        </is>
      </c>
      <c r="AZ490" t="inlineStr">
        <is>
          <t>N/A</t>
        </is>
      </c>
      <c r="BA490" t="inlineStr">
        <is>
          <t>N/A</t>
        </is>
      </c>
      <c r="BB490" t="inlineStr">
        <is>
          <t>N/A</t>
        </is>
      </c>
      <c r="BC490" t="inlineStr">
        <is>
          <t>N/A</t>
        </is>
      </c>
      <c r="BD490" t="inlineStr">
        <is>
          <t>N/A</t>
        </is>
      </c>
      <c r="BE490" t="inlineStr">
        <is>
          <t>N/A</t>
        </is>
      </c>
    </row>
    <row r="491">
      <c r="A491" t="inlineStr">
        <is>
          <t>WI211229591</t>
        </is>
      </c>
      <c r="B491" t="inlineStr">
        <is>
          <t>DATA_VALIDATION</t>
        </is>
      </c>
      <c r="C491" t="inlineStr">
        <is>
          <t>201308007753</t>
        </is>
      </c>
      <c r="D491" t="inlineStr">
        <is>
          <t>Folder</t>
        </is>
      </c>
      <c r="E491" s="2">
        <f>HYPERLINK("capsilon://?command=openfolder&amp;siteaddress=FAM.docvelocity-na8.net&amp;folderid=FXC6E29B62-64B4-77A8-7CD1-69B6E316C2D3","FX21115452")</f>
        <v>0.0</v>
      </c>
      <c r="F491" t="inlineStr">
        <is>
          <t/>
        </is>
      </c>
      <c r="G491" t="inlineStr">
        <is>
          <t/>
        </is>
      </c>
      <c r="H491" t="inlineStr">
        <is>
          <t>Mailitem</t>
        </is>
      </c>
      <c r="I491" t="inlineStr">
        <is>
          <t>MI2112309013</t>
        </is>
      </c>
      <c r="J491" t="n">
        <v>129.0</v>
      </c>
      <c r="K491" t="inlineStr">
        <is>
          <t>COMPLETED</t>
        </is>
      </c>
      <c r="L491" t="inlineStr">
        <is>
          <t>MARK_AS_COMPLETED</t>
        </is>
      </c>
      <c r="M491" t="inlineStr">
        <is>
          <t>Queue</t>
        </is>
      </c>
      <c r="N491" t="n">
        <v>1.0</v>
      </c>
      <c r="O491" s="1" t="n">
        <v>44538.80538194445</v>
      </c>
      <c r="P491" s="1" t="n">
        <v>44539.219988425924</v>
      </c>
      <c r="Q491" t="n">
        <v>35593.0</v>
      </c>
      <c r="R491" t="n">
        <v>229.0</v>
      </c>
      <c r="S491" t="b">
        <v>0</v>
      </c>
      <c r="T491" t="inlineStr">
        <is>
          <t>N/A</t>
        </is>
      </c>
      <c r="U491" t="b">
        <v>0</v>
      </c>
      <c r="V491" t="inlineStr">
        <is>
          <t>Hemanshi Deshlahara</t>
        </is>
      </c>
      <c r="W491" s="1" t="n">
        <v>44539.219988425924</v>
      </c>
      <c r="X491" t="n">
        <v>115.0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129.0</v>
      </c>
      <c r="AE491" t="n">
        <v>117.0</v>
      </c>
      <c r="AF491" t="n">
        <v>0.0</v>
      </c>
      <c r="AG491" t="n">
        <v>3.0</v>
      </c>
      <c r="AH491" t="inlineStr">
        <is>
          <t>N/A</t>
        </is>
      </c>
      <c r="AI491" t="inlineStr">
        <is>
          <t>N/A</t>
        </is>
      </c>
      <c r="AJ491" t="inlineStr">
        <is>
          <t>N/A</t>
        </is>
      </c>
      <c r="AK491" t="inlineStr">
        <is>
          <t>N/A</t>
        </is>
      </c>
      <c r="AL491" t="inlineStr">
        <is>
          <t>N/A</t>
        </is>
      </c>
      <c r="AM491" t="inlineStr">
        <is>
          <t>N/A</t>
        </is>
      </c>
      <c r="AN491" t="inlineStr">
        <is>
          <t>N/A</t>
        </is>
      </c>
      <c r="AO491" t="inlineStr">
        <is>
          <t>N/A</t>
        </is>
      </c>
      <c r="AP491" t="inlineStr">
        <is>
          <t>N/A</t>
        </is>
      </c>
      <c r="AQ491" t="inlineStr">
        <is>
          <t>N/A</t>
        </is>
      </c>
      <c r="AR491" t="inlineStr">
        <is>
          <t>N/A</t>
        </is>
      </c>
      <c r="AS491" t="inlineStr">
        <is>
          <t>N/A</t>
        </is>
      </c>
      <c r="AT491" t="inlineStr">
        <is>
          <t>N/A</t>
        </is>
      </c>
      <c r="AU491" t="inlineStr">
        <is>
          <t>N/A</t>
        </is>
      </c>
      <c r="AV491" t="inlineStr">
        <is>
          <t>N/A</t>
        </is>
      </c>
      <c r="AW491" t="inlineStr">
        <is>
          <t>N/A</t>
        </is>
      </c>
      <c r="AX491" t="inlineStr">
        <is>
          <t>N/A</t>
        </is>
      </c>
      <c r="AY491" t="inlineStr">
        <is>
          <t>N/A</t>
        </is>
      </c>
      <c r="AZ491" t="inlineStr">
        <is>
          <t>N/A</t>
        </is>
      </c>
      <c r="BA491" t="inlineStr">
        <is>
          <t>N/A</t>
        </is>
      </c>
      <c r="BB491" t="inlineStr">
        <is>
          <t>N/A</t>
        </is>
      </c>
      <c r="BC491" t="inlineStr">
        <is>
          <t>N/A</t>
        </is>
      </c>
      <c r="BD491" t="inlineStr">
        <is>
          <t>N/A</t>
        </is>
      </c>
      <c r="BE491" t="inlineStr">
        <is>
          <t>N/A</t>
        </is>
      </c>
    </row>
    <row r="492">
      <c r="A492" t="inlineStr">
        <is>
          <t>WI211229657</t>
        </is>
      </c>
      <c r="B492" t="inlineStr">
        <is>
          <t>DATA_VALIDATION</t>
        </is>
      </c>
      <c r="C492" t="inlineStr">
        <is>
          <t>201308007901</t>
        </is>
      </c>
      <c r="D492" t="inlineStr">
        <is>
          <t>Folder</t>
        </is>
      </c>
      <c r="E492" s="2">
        <f>HYPERLINK("capsilon://?command=openfolder&amp;siteaddress=FAM.docvelocity-na8.net&amp;folderid=FX34512827-29D5-C40C-44C4-B3E7E8812952","FX21123721")</f>
        <v>0.0</v>
      </c>
      <c r="F492" t="inlineStr">
        <is>
          <t/>
        </is>
      </c>
      <c r="G492" t="inlineStr">
        <is>
          <t/>
        </is>
      </c>
      <c r="H492" t="inlineStr">
        <is>
          <t>Mailitem</t>
        </is>
      </c>
      <c r="I492" t="inlineStr">
        <is>
          <t>MI2112309521</t>
        </is>
      </c>
      <c r="J492" t="n">
        <v>66.0</v>
      </c>
      <c r="K492" t="inlineStr">
        <is>
          <t>COMPLETED</t>
        </is>
      </c>
      <c r="L492" t="inlineStr">
        <is>
          <t>MARK_AS_COMPLETED</t>
        </is>
      </c>
      <c r="M492" t="inlineStr">
        <is>
          <t>Queue</t>
        </is>
      </c>
      <c r="N492" t="n">
        <v>1.0</v>
      </c>
      <c r="O492" s="1" t="n">
        <v>44538.814351851855</v>
      </c>
      <c r="P492" s="1" t="n">
        <v>44539.22337962963</v>
      </c>
      <c r="Q492" t="n">
        <v>34962.0</v>
      </c>
      <c r="R492" t="n">
        <v>378.0</v>
      </c>
      <c r="S492" t="b">
        <v>0</v>
      </c>
      <c r="T492" t="inlineStr">
        <is>
          <t>N/A</t>
        </is>
      </c>
      <c r="U492" t="b">
        <v>0</v>
      </c>
      <c r="V492" t="inlineStr">
        <is>
          <t>Hemanshi Deshlahara</t>
        </is>
      </c>
      <c r="W492" s="1" t="n">
        <v>44539.22337962963</v>
      </c>
      <c r="X492" t="n">
        <v>264.0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66.0</v>
      </c>
      <c r="AE492" t="n">
        <v>54.0</v>
      </c>
      <c r="AF492" t="n">
        <v>0.0</v>
      </c>
      <c r="AG492" t="n">
        <v>7.0</v>
      </c>
      <c r="AH492" t="inlineStr">
        <is>
          <t>N/A</t>
        </is>
      </c>
      <c r="AI492" t="inlineStr">
        <is>
          <t>N/A</t>
        </is>
      </c>
      <c r="AJ492" t="inlineStr">
        <is>
          <t>N/A</t>
        </is>
      </c>
      <c r="AK492" t="inlineStr">
        <is>
          <t>N/A</t>
        </is>
      </c>
      <c r="AL492" t="inlineStr">
        <is>
          <t>N/A</t>
        </is>
      </c>
      <c r="AM492" t="inlineStr">
        <is>
          <t>N/A</t>
        </is>
      </c>
      <c r="AN492" t="inlineStr">
        <is>
          <t>N/A</t>
        </is>
      </c>
      <c r="AO492" t="inlineStr">
        <is>
          <t>N/A</t>
        </is>
      </c>
      <c r="AP492" t="inlineStr">
        <is>
          <t>N/A</t>
        </is>
      </c>
      <c r="AQ492" t="inlineStr">
        <is>
          <t>N/A</t>
        </is>
      </c>
      <c r="AR492" t="inlineStr">
        <is>
          <t>N/A</t>
        </is>
      </c>
      <c r="AS492" t="inlineStr">
        <is>
          <t>N/A</t>
        </is>
      </c>
      <c r="AT492" t="inlineStr">
        <is>
          <t>N/A</t>
        </is>
      </c>
      <c r="AU492" t="inlineStr">
        <is>
          <t>N/A</t>
        </is>
      </c>
      <c r="AV492" t="inlineStr">
        <is>
          <t>N/A</t>
        </is>
      </c>
      <c r="AW492" t="inlineStr">
        <is>
          <t>N/A</t>
        </is>
      </c>
      <c r="AX492" t="inlineStr">
        <is>
          <t>N/A</t>
        </is>
      </c>
      <c r="AY492" t="inlineStr">
        <is>
          <t>N/A</t>
        </is>
      </c>
      <c r="AZ492" t="inlineStr">
        <is>
          <t>N/A</t>
        </is>
      </c>
      <c r="BA492" t="inlineStr">
        <is>
          <t>N/A</t>
        </is>
      </c>
      <c r="BB492" t="inlineStr">
        <is>
          <t>N/A</t>
        </is>
      </c>
      <c r="BC492" t="inlineStr">
        <is>
          <t>N/A</t>
        </is>
      </c>
      <c r="BD492" t="inlineStr">
        <is>
          <t>N/A</t>
        </is>
      </c>
      <c r="BE492" t="inlineStr">
        <is>
          <t>N/A</t>
        </is>
      </c>
    </row>
    <row r="493">
      <c r="A493" t="inlineStr">
        <is>
          <t>WI211229720</t>
        </is>
      </c>
      <c r="B493" t="inlineStr">
        <is>
          <t>DATA_VALIDATION</t>
        </is>
      </c>
      <c r="C493" t="inlineStr">
        <is>
          <t>201300020184</t>
        </is>
      </c>
      <c r="D493" t="inlineStr">
        <is>
          <t>Folder</t>
        </is>
      </c>
      <c r="E493" s="2">
        <f>HYPERLINK("capsilon://?command=openfolder&amp;siteaddress=FAM.docvelocity-na8.net&amp;folderid=FXD8601DEA-1944-26FE-7DFD-27E87598ECE9","FX21125938")</f>
        <v>0.0</v>
      </c>
      <c r="F493" t="inlineStr">
        <is>
          <t/>
        </is>
      </c>
      <c r="G493" t="inlineStr">
        <is>
          <t/>
        </is>
      </c>
      <c r="H493" t="inlineStr">
        <is>
          <t>Mailitem</t>
        </is>
      </c>
      <c r="I493" t="inlineStr">
        <is>
          <t>MI2112310615</t>
        </is>
      </c>
      <c r="J493" t="n">
        <v>32.0</v>
      </c>
      <c r="K493" t="inlineStr">
        <is>
          <t>COMPLETED</t>
        </is>
      </c>
      <c r="L493" t="inlineStr">
        <is>
          <t>MARK_AS_COMPLETED</t>
        </is>
      </c>
      <c r="M493" t="inlineStr">
        <is>
          <t>Queue</t>
        </is>
      </c>
      <c r="N493" t="n">
        <v>2.0</v>
      </c>
      <c r="O493" s="1" t="n">
        <v>44538.83122685185</v>
      </c>
      <c r="P493" s="1" t="n">
        <v>44539.29251157407</v>
      </c>
      <c r="Q493" t="n">
        <v>39252.0</v>
      </c>
      <c r="R493" t="n">
        <v>603.0</v>
      </c>
      <c r="S493" t="b">
        <v>0</v>
      </c>
      <c r="T493" t="inlineStr">
        <is>
          <t>N/A</t>
        </is>
      </c>
      <c r="U493" t="b">
        <v>0</v>
      </c>
      <c r="V493" t="inlineStr">
        <is>
          <t>Aditya Tade</t>
        </is>
      </c>
      <c r="W493" s="1" t="n">
        <v>44539.18209490741</v>
      </c>
      <c r="X493" t="n">
        <v>182.0</v>
      </c>
      <c r="Y493" t="n">
        <v>0.0</v>
      </c>
      <c r="Z493" t="n">
        <v>0.0</v>
      </c>
      <c r="AA493" t="n">
        <v>0.0</v>
      </c>
      <c r="AB493" t="n">
        <v>27.0</v>
      </c>
      <c r="AC493" t="n">
        <v>1.0</v>
      </c>
      <c r="AD493" t="n">
        <v>32.0</v>
      </c>
      <c r="AE493" t="n">
        <v>0.0</v>
      </c>
      <c r="AF493" t="n">
        <v>0.0</v>
      </c>
      <c r="AG493" t="n">
        <v>0.0</v>
      </c>
      <c r="AH493" t="inlineStr">
        <is>
          <t>Rohit Mawal</t>
        </is>
      </c>
      <c r="AI493" s="1" t="n">
        <v>44539.29251157407</v>
      </c>
      <c r="AJ493" t="n">
        <v>373.0</v>
      </c>
      <c r="AK493" t="n">
        <v>0.0</v>
      </c>
      <c r="AL493" t="n">
        <v>0.0</v>
      </c>
      <c r="AM493" t="n">
        <v>0.0</v>
      </c>
      <c r="AN493" t="n">
        <v>27.0</v>
      </c>
      <c r="AO493" t="n">
        <v>0.0</v>
      </c>
      <c r="AP493" t="n">
        <v>32.0</v>
      </c>
      <c r="AQ493" t="n">
        <v>0.0</v>
      </c>
      <c r="AR493" t="n">
        <v>0.0</v>
      </c>
      <c r="AS493" t="n">
        <v>0.0</v>
      </c>
      <c r="AT493" t="inlineStr">
        <is>
          <t>N/A</t>
        </is>
      </c>
      <c r="AU493" t="inlineStr">
        <is>
          <t>N/A</t>
        </is>
      </c>
      <c r="AV493" t="inlineStr">
        <is>
          <t>N/A</t>
        </is>
      </c>
      <c r="AW493" t="inlineStr">
        <is>
          <t>N/A</t>
        </is>
      </c>
      <c r="AX493" t="inlineStr">
        <is>
          <t>N/A</t>
        </is>
      </c>
      <c r="AY493" t="inlineStr">
        <is>
          <t>N/A</t>
        </is>
      </c>
      <c r="AZ493" t="inlineStr">
        <is>
          <t>N/A</t>
        </is>
      </c>
      <c r="BA493" t="inlineStr">
        <is>
          <t>N/A</t>
        </is>
      </c>
      <c r="BB493" t="inlineStr">
        <is>
          <t>N/A</t>
        </is>
      </c>
      <c r="BC493" t="inlineStr">
        <is>
          <t>N/A</t>
        </is>
      </c>
      <c r="BD493" t="inlineStr">
        <is>
          <t>N/A</t>
        </is>
      </c>
      <c r="BE493" t="inlineStr">
        <is>
          <t>N/A</t>
        </is>
      </c>
    </row>
    <row r="494">
      <c r="A494" t="inlineStr">
        <is>
          <t>WI211229883</t>
        </is>
      </c>
      <c r="B494" t="inlineStr">
        <is>
          <t>DATA_VALIDATION</t>
        </is>
      </c>
      <c r="C494" t="inlineStr">
        <is>
          <t>201308007930</t>
        </is>
      </c>
      <c r="D494" t="inlineStr">
        <is>
          <t>Folder</t>
        </is>
      </c>
      <c r="E494" s="2">
        <f>HYPERLINK("capsilon://?command=openfolder&amp;siteaddress=FAM.docvelocity-na8.net&amp;folderid=FX4BD3E6F2-3986-DCF8-7122-2037C640D186","FX21126194")</f>
        <v>0.0</v>
      </c>
      <c r="F494" t="inlineStr">
        <is>
          <t/>
        </is>
      </c>
      <c r="G494" t="inlineStr">
        <is>
          <t/>
        </is>
      </c>
      <c r="H494" t="inlineStr">
        <is>
          <t>Mailitem</t>
        </is>
      </c>
      <c r="I494" t="inlineStr">
        <is>
          <t>MI2112312361</t>
        </is>
      </c>
      <c r="J494" t="n">
        <v>142.0</v>
      </c>
      <c r="K494" t="inlineStr">
        <is>
          <t>COMPLETED</t>
        </is>
      </c>
      <c r="L494" t="inlineStr">
        <is>
          <t>MARK_AS_COMPLETED</t>
        </is>
      </c>
      <c r="M494" t="inlineStr">
        <is>
          <t>Queue</t>
        </is>
      </c>
      <c r="N494" t="n">
        <v>1.0</v>
      </c>
      <c r="O494" s="1" t="n">
        <v>44538.873460648145</v>
      </c>
      <c r="P494" s="1" t="n">
        <v>44539.23278935185</v>
      </c>
      <c r="Q494" t="n">
        <v>30132.0</v>
      </c>
      <c r="R494" t="n">
        <v>914.0</v>
      </c>
      <c r="S494" t="b">
        <v>0</v>
      </c>
      <c r="T494" t="inlineStr">
        <is>
          <t>N/A</t>
        </is>
      </c>
      <c r="U494" t="b">
        <v>0</v>
      </c>
      <c r="V494" t="inlineStr">
        <is>
          <t>Hemanshi Deshlahara</t>
        </is>
      </c>
      <c r="W494" s="1" t="n">
        <v>44539.23278935185</v>
      </c>
      <c r="X494" t="n">
        <v>812.0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142.0</v>
      </c>
      <c r="AE494" t="n">
        <v>116.0</v>
      </c>
      <c r="AF494" t="n">
        <v>0.0</v>
      </c>
      <c r="AG494" t="n">
        <v>5.0</v>
      </c>
      <c r="AH494" t="inlineStr">
        <is>
          <t>N/A</t>
        </is>
      </c>
      <c r="AI494" t="inlineStr">
        <is>
          <t>N/A</t>
        </is>
      </c>
      <c r="AJ494" t="inlineStr">
        <is>
          <t>N/A</t>
        </is>
      </c>
      <c r="AK494" t="inlineStr">
        <is>
          <t>N/A</t>
        </is>
      </c>
      <c r="AL494" t="inlineStr">
        <is>
          <t>N/A</t>
        </is>
      </c>
      <c r="AM494" t="inlineStr">
        <is>
          <t>N/A</t>
        </is>
      </c>
      <c r="AN494" t="inlineStr">
        <is>
          <t>N/A</t>
        </is>
      </c>
      <c r="AO494" t="inlineStr">
        <is>
          <t>N/A</t>
        </is>
      </c>
      <c r="AP494" t="inlineStr">
        <is>
          <t>N/A</t>
        </is>
      </c>
      <c r="AQ494" t="inlineStr">
        <is>
          <t>N/A</t>
        </is>
      </c>
      <c r="AR494" t="inlineStr">
        <is>
          <t>N/A</t>
        </is>
      </c>
      <c r="AS494" t="inlineStr">
        <is>
          <t>N/A</t>
        </is>
      </c>
      <c r="AT494" t="inlineStr">
        <is>
          <t>N/A</t>
        </is>
      </c>
      <c r="AU494" t="inlineStr">
        <is>
          <t>N/A</t>
        </is>
      </c>
      <c r="AV494" t="inlineStr">
        <is>
          <t>N/A</t>
        </is>
      </c>
      <c r="AW494" t="inlineStr">
        <is>
          <t>N/A</t>
        </is>
      </c>
      <c r="AX494" t="inlineStr">
        <is>
          <t>N/A</t>
        </is>
      </c>
      <c r="AY494" t="inlineStr">
        <is>
          <t>N/A</t>
        </is>
      </c>
      <c r="AZ494" t="inlineStr">
        <is>
          <t>N/A</t>
        </is>
      </c>
      <c r="BA494" t="inlineStr">
        <is>
          <t>N/A</t>
        </is>
      </c>
      <c r="BB494" t="inlineStr">
        <is>
          <t>N/A</t>
        </is>
      </c>
      <c r="BC494" t="inlineStr">
        <is>
          <t>N/A</t>
        </is>
      </c>
      <c r="BD494" t="inlineStr">
        <is>
          <t>N/A</t>
        </is>
      </c>
      <c r="BE494" t="inlineStr">
        <is>
          <t>N/A</t>
        </is>
      </c>
    </row>
    <row r="495">
      <c r="A495" t="inlineStr">
        <is>
          <t>WI211229939</t>
        </is>
      </c>
      <c r="B495" t="inlineStr">
        <is>
          <t>DATA_VALIDATION</t>
        </is>
      </c>
      <c r="C495" t="inlineStr">
        <is>
          <t>201330014342</t>
        </is>
      </c>
      <c r="D495" t="inlineStr">
        <is>
          <t>Folder</t>
        </is>
      </c>
      <c r="E495" s="2">
        <f>HYPERLINK("capsilon://?command=openfolder&amp;siteaddress=FAM.docvelocity-na8.net&amp;folderid=FX9B5CC6B9-698A-790A-8A1E-AE4285A8A27C","FX21125831")</f>
        <v>0.0</v>
      </c>
      <c r="F495" t="inlineStr">
        <is>
          <t/>
        </is>
      </c>
      <c r="G495" t="inlineStr">
        <is>
          <t/>
        </is>
      </c>
      <c r="H495" t="inlineStr">
        <is>
          <t>Mailitem</t>
        </is>
      </c>
      <c r="I495" t="inlineStr">
        <is>
          <t>MI2112313003</t>
        </is>
      </c>
      <c r="J495" t="n">
        <v>139.0</v>
      </c>
      <c r="K495" t="inlineStr">
        <is>
          <t>COMPLETED</t>
        </is>
      </c>
      <c r="L495" t="inlineStr">
        <is>
          <t>MARK_AS_COMPLETED</t>
        </is>
      </c>
      <c r="M495" t="inlineStr">
        <is>
          <t>Queue</t>
        </is>
      </c>
      <c r="N495" t="n">
        <v>1.0</v>
      </c>
      <c r="O495" s="1" t="n">
        <v>44538.89606481481</v>
      </c>
      <c r="P495" s="1" t="n">
        <v>44539.26326388889</v>
      </c>
      <c r="Q495" t="n">
        <v>31244.0</v>
      </c>
      <c r="R495" t="n">
        <v>482.0</v>
      </c>
      <c r="S495" t="b">
        <v>0</v>
      </c>
      <c r="T495" t="inlineStr">
        <is>
          <t>N/A</t>
        </is>
      </c>
      <c r="U495" t="b">
        <v>0</v>
      </c>
      <c r="V495" t="inlineStr">
        <is>
          <t>Hemanshi Deshlahara</t>
        </is>
      </c>
      <c r="W495" s="1" t="n">
        <v>44539.26326388889</v>
      </c>
      <c r="X495" t="n">
        <v>346.0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139.0</v>
      </c>
      <c r="AE495" t="n">
        <v>120.0</v>
      </c>
      <c r="AF495" t="n">
        <v>0.0</v>
      </c>
      <c r="AG495" t="n">
        <v>7.0</v>
      </c>
      <c r="AH495" t="inlineStr">
        <is>
          <t>N/A</t>
        </is>
      </c>
      <c r="AI495" t="inlineStr">
        <is>
          <t>N/A</t>
        </is>
      </c>
      <c r="AJ495" t="inlineStr">
        <is>
          <t>N/A</t>
        </is>
      </c>
      <c r="AK495" t="inlineStr">
        <is>
          <t>N/A</t>
        </is>
      </c>
      <c r="AL495" t="inlineStr">
        <is>
          <t>N/A</t>
        </is>
      </c>
      <c r="AM495" t="inlineStr">
        <is>
          <t>N/A</t>
        </is>
      </c>
      <c r="AN495" t="inlineStr">
        <is>
          <t>N/A</t>
        </is>
      </c>
      <c r="AO495" t="inlineStr">
        <is>
          <t>N/A</t>
        </is>
      </c>
      <c r="AP495" t="inlineStr">
        <is>
          <t>N/A</t>
        </is>
      </c>
      <c r="AQ495" t="inlineStr">
        <is>
          <t>N/A</t>
        </is>
      </c>
      <c r="AR495" t="inlineStr">
        <is>
          <t>N/A</t>
        </is>
      </c>
      <c r="AS495" t="inlineStr">
        <is>
          <t>N/A</t>
        </is>
      </c>
      <c r="AT495" t="inlineStr">
        <is>
          <t>N/A</t>
        </is>
      </c>
      <c r="AU495" t="inlineStr">
        <is>
          <t>N/A</t>
        </is>
      </c>
      <c r="AV495" t="inlineStr">
        <is>
          <t>N/A</t>
        </is>
      </c>
      <c r="AW495" t="inlineStr">
        <is>
          <t>N/A</t>
        </is>
      </c>
      <c r="AX495" t="inlineStr">
        <is>
          <t>N/A</t>
        </is>
      </c>
      <c r="AY495" t="inlineStr">
        <is>
          <t>N/A</t>
        </is>
      </c>
      <c r="AZ495" t="inlineStr">
        <is>
          <t>N/A</t>
        </is>
      </c>
      <c r="BA495" t="inlineStr">
        <is>
          <t>N/A</t>
        </is>
      </c>
      <c r="BB495" t="inlineStr">
        <is>
          <t>N/A</t>
        </is>
      </c>
      <c r="BC495" t="inlineStr">
        <is>
          <t>N/A</t>
        </is>
      </c>
      <c r="BD495" t="inlineStr">
        <is>
          <t>N/A</t>
        </is>
      </c>
      <c r="BE495" t="inlineStr">
        <is>
          <t>N/A</t>
        </is>
      </c>
    </row>
    <row r="496">
      <c r="A496" t="inlineStr">
        <is>
          <t>WI211229965</t>
        </is>
      </c>
      <c r="B496" t="inlineStr">
        <is>
          <t>DATA_VALIDATION</t>
        </is>
      </c>
      <c r="C496" t="inlineStr">
        <is>
          <t>201308007820</t>
        </is>
      </c>
      <c r="D496" t="inlineStr">
        <is>
          <t>Folder</t>
        </is>
      </c>
      <c r="E496" s="2">
        <f>HYPERLINK("capsilon://?command=openfolder&amp;siteaddress=FAM.docvelocity-na8.net&amp;folderid=FXB8064634-A279-2266-C4D4-06ACB50D5BE8","FX21119419")</f>
        <v>0.0</v>
      </c>
      <c r="F496" t="inlineStr">
        <is>
          <t/>
        </is>
      </c>
      <c r="G496" t="inlineStr">
        <is>
          <t/>
        </is>
      </c>
      <c r="H496" t="inlineStr">
        <is>
          <t>Mailitem</t>
        </is>
      </c>
      <c r="I496" t="inlineStr">
        <is>
          <t>MI2112313256</t>
        </is>
      </c>
      <c r="J496" t="n">
        <v>41.0</v>
      </c>
      <c r="K496" t="inlineStr">
        <is>
          <t>COMPLETED</t>
        </is>
      </c>
      <c r="L496" t="inlineStr">
        <is>
          <t>MARK_AS_COMPLETED</t>
        </is>
      </c>
      <c r="M496" t="inlineStr">
        <is>
          <t>Queue</t>
        </is>
      </c>
      <c r="N496" t="n">
        <v>1.0</v>
      </c>
      <c r="O496" s="1" t="n">
        <v>44538.90416666667</v>
      </c>
      <c r="P496" s="1" t="n">
        <v>44539.264444444445</v>
      </c>
      <c r="Q496" t="n">
        <v>30870.0</v>
      </c>
      <c r="R496" t="n">
        <v>258.0</v>
      </c>
      <c r="S496" t="b">
        <v>0</v>
      </c>
      <c r="T496" t="inlineStr">
        <is>
          <t>N/A</t>
        </is>
      </c>
      <c r="U496" t="b">
        <v>0</v>
      </c>
      <c r="V496" t="inlineStr">
        <is>
          <t>Hemanshi Deshlahara</t>
        </is>
      </c>
      <c r="W496" s="1" t="n">
        <v>44539.264444444445</v>
      </c>
      <c r="X496" t="n">
        <v>101.0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41.0</v>
      </c>
      <c r="AE496" t="n">
        <v>36.0</v>
      </c>
      <c r="AF496" t="n">
        <v>0.0</v>
      </c>
      <c r="AG496" t="n">
        <v>2.0</v>
      </c>
      <c r="AH496" t="inlineStr">
        <is>
          <t>N/A</t>
        </is>
      </c>
      <c r="AI496" t="inlineStr">
        <is>
          <t>N/A</t>
        </is>
      </c>
      <c r="AJ496" t="inlineStr">
        <is>
          <t>N/A</t>
        </is>
      </c>
      <c r="AK496" t="inlineStr">
        <is>
          <t>N/A</t>
        </is>
      </c>
      <c r="AL496" t="inlineStr">
        <is>
          <t>N/A</t>
        </is>
      </c>
      <c r="AM496" t="inlineStr">
        <is>
          <t>N/A</t>
        </is>
      </c>
      <c r="AN496" t="inlineStr">
        <is>
          <t>N/A</t>
        </is>
      </c>
      <c r="AO496" t="inlineStr">
        <is>
          <t>N/A</t>
        </is>
      </c>
      <c r="AP496" t="inlineStr">
        <is>
          <t>N/A</t>
        </is>
      </c>
      <c r="AQ496" t="inlineStr">
        <is>
          <t>N/A</t>
        </is>
      </c>
      <c r="AR496" t="inlineStr">
        <is>
          <t>N/A</t>
        </is>
      </c>
      <c r="AS496" t="inlineStr">
        <is>
          <t>N/A</t>
        </is>
      </c>
      <c r="AT496" t="inlineStr">
        <is>
          <t>N/A</t>
        </is>
      </c>
      <c r="AU496" t="inlineStr">
        <is>
          <t>N/A</t>
        </is>
      </c>
      <c r="AV496" t="inlineStr">
        <is>
          <t>N/A</t>
        </is>
      </c>
      <c r="AW496" t="inlineStr">
        <is>
          <t>N/A</t>
        </is>
      </c>
      <c r="AX496" t="inlineStr">
        <is>
          <t>N/A</t>
        </is>
      </c>
      <c r="AY496" t="inlineStr">
        <is>
          <t>N/A</t>
        </is>
      </c>
      <c r="AZ496" t="inlineStr">
        <is>
          <t>N/A</t>
        </is>
      </c>
      <c r="BA496" t="inlineStr">
        <is>
          <t>N/A</t>
        </is>
      </c>
      <c r="BB496" t="inlineStr">
        <is>
          <t>N/A</t>
        </is>
      </c>
      <c r="BC496" t="inlineStr">
        <is>
          <t>N/A</t>
        </is>
      </c>
      <c r="BD496" t="inlineStr">
        <is>
          <t>N/A</t>
        </is>
      </c>
      <c r="BE496" t="inlineStr">
        <is>
          <t>N/A</t>
        </is>
      </c>
    </row>
    <row r="497">
      <c r="A497" t="inlineStr">
        <is>
          <t>WI211230073</t>
        </is>
      </c>
      <c r="B497" t="inlineStr">
        <is>
          <t>DATA_VALIDATION</t>
        </is>
      </c>
      <c r="C497" t="inlineStr">
        <is>
          <t>201300020189</t>
        </is>
      </c>
      <c r="D497" t="inlineStr">
        <is>
          <t>Folder</t>
        </is>
      </c>
      <c r="E497" s="2">
        <f>HYPERLINK("capsilon://?command=openfolder&amp;siteaddress=FAM.docvelocity-na8.net&amp;folderid=FXEB3DBED7-252B-E200-60E6-D4F498252A5B","FX21126011")</f>
        <v>0.0</v>
      </c>
      <c r="F497" t="inlineStr">
        <is>
          <t/>
        </is>
      </c>
      <c r="G497" t="inlineStr">
        <is>
          <t/>
        </is>
      </c>
      <c r="H497" t="inlineStr">
        <is>
          <t>Mailitem</t>
        </is>
      </c>
      <c r="I497" t="inlineStr">
        <is>
          <t>MI2112314356</t>
        </is>
      </c>
      <c r="J497" t="n">
        <v>103.0</v>
      </c>
      <c r="K497" t="inlineStr">
        <is>
          <t>COMPLETED</t>
        </is>
      </c>
      <c r="L497" t="inlineStr">
        <is>
          <t>MARK_AS_COMPLETED</t>
        </is>
      </c>
      <c r="M497" t="inlineStr">
        <is>
          <t>Queue</t>
        </is>
      </c>
      <c r="N497" t="n">
        <v>1.0</v>
      </c>
      <c r="O497" s="1" t="n">
        <v>44538.952060185184</v>
      </c>
      <c r="P497" s="1" t="n">
        <v>44539.277719907404</v>
      </c>
      <c r="Q497" t="n">
        <v>26855.0</v>
      </c>
      <c r="R497" t="n">
        <v>1282.0</v>
      </c>
      <c r="S497" t="b">
        <v>0</v>
      </c>
      <c r="T497" t="inlineStr">
        <is>
          <t>N/A</t>
        </is>
      </c>
      <c r="U497" t="b">
        <v>0</v>
      </c>
      <c r="V497" t="inlineStr">
        <is>
          <t>Hemanshi Deshlahara</t>
        </is>
      </c>
      <c r="W497" s="1" t="n">
        <v>44539.277719907404</v>
      </c>
      <c r="X497" t="n">
        <v>1146.0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103.0</v>
      </c>
      <c r="AE497" t="n">
        <v>91.0</v>
      </c>
      <c r="AF497" t="n">
        <v>0.0</v>
      </c>
      <c r="AG497" t="n">
        <v>5.0</v>
      </c>
      <c r="AH497" t="inlineStr">
        <is>
          <t>N/A</t>
        </is>
      </c>
      <c r="AI497" t="inlineStr">
        <is>
          <t>N/A</t>
        </is>
      </c>
      <c r="AJ497" t="inlineStr">
        <is>
          <t>N/A</t>
        </is>
      </c>
      <c r="AK497" t="inlineStr">
        <is>
          <t>N/A</t>
        </is>
      </c>
      <c r="AL497" t="inlineStr">
        <is>
          <t>N/A</t>
        </is>
      </c>
      <c r="AM497" t="inlineStr">
        <is>
          <t>N/A</t>
        </is>
      </c>
      <c r="AN497" t="inlineStr">
        <is>
          <t>N/A</t>
        </is>
      </c>
      <c r="AO497" t="inlineStr">
        <is>
          <t>N/A</t>
        </is>
      </c>
      <c r="AP497" t="inlineStr">
        <is>
          <t>N/A</t>
        </is>
      </c>
      <c r="AQ497" t="inlineStr">
        <is>
          <t>N/A</t>
        </is>
      </c>
      <c r="AR497" t="inlineStr">
        <is>
          <t>N/A</t>
        </is>
      </c>
      <c r="AS497" t="inlineStr">
        <is>
          <t>N/A</t>
        </is>
      </c>
      <c r="AT497" t="inlineStr">
        <is>
          <t>N/A</t>
        </is>
      </c>
      <c r="AU497" t="inlineStr">
        <is>
          <t>N/A</t>
        </is>
      </c>
      <c r="AV497" t="inlineStr">
        <is>
          <t>N/A</t>
        </is>
      </c>
      <c r="AW497" t="inlineStr">
        <is>
          <t>N/A</t>
        </is>
      </c>
      <c r="AX497" t="inlineStr">
        <is>
          <t>N/A</t>
        </is>
      </c>
      <c r="AY497" t="inlineStr">
        <is>
          <t>N/A</t>
        </is>
      </c>
      <c r="AZ497" t="inlineStr">
        <is>
          <t>N/A</t>
        </is>
      </c>
      <c r="BA497" t="inlineStr">
        <is>
          <t>N/A</t>
        </is>
      </c>
      <c r="BB497" t="inlineStr">
        <is>
          <t>N/A</t>
        </is>
      </c>
      <c r="BC497" t="inlineStr">
        <is>
          <t>N/A</t>
        </is>
      </c>
      <c r="BD497" t="inlineStr">
        <is>
          <t>N/A</t>
        </is>
      </c>
      <c r="BE497" t="inlineStr">
        <is>
          <t>N/A</t>
        </is>
      </c>
    </row>
    <row r="498">
      <c r="A498" t="inlineStr">
        <is>
          <t>WI211230135</t>
        </is>
      </c>
      <c r="B498" t="inlineStr">
        <is>
          <t>DATA_VALIDATION</t>
        </is>
      </c>
      <c r="C498" t="inlineStr">
        <is>
          <t>201300020203</t>
        </is>
      </c>
      <c r="D498" t="inlineStr">
        <is>
          <t>Folder</t>
        </is>
      </c>
      <c r="E498" s="2">
        <f>HYPERLINK("capsilon://?command=openfolder&amp;siteaddress=FAM.docvelocity-na8.net&amp;folderid=FX119391DE-EF8A-1DE0-7CAB-ED15EF85209F","FX21126172")</f>
        <v>0.0</v>
      </c>
      <c r="F498" t="inlineStr">
        <is>
          <t/>
        </is>
      </c>
      <c r="G498" t="inlineStr">
        <is>
          <t/>
        </is>
      </c>
      <c r="H498" t="inlineStr">
        <is>
          <t>Mailitem</t>
        </is>
      </c>
      <c r="I498" t="inlineStr">
        <is>
          <t>MI2112315426</t>
        </is>
      </c>
      <c r="J498" t="n">
        <v>141.0</v>
      </c>
      <c r="K498" t="inlineStr">
        <is>
          <t>COMPLETED</t>
        </is>
      </c>
      <c r="L498" t="inlineStr">
        <is>
          <t>MARK_AS_COMPLETED</t>
        </is>
      </c>
      <c r="M498" t="inlineStr">
        <is>
          <t>Queue</t>
        </is>
      </c>
      <c r="N498" t="n">
        <v>1.0</v>
      </c>
      <c r="O498" s="1" t="n">
        <v>44539.02549768519</v>
      </c>
      <c r="P498" s="1" t="n">
        <v>44539.28994212963</v>
      </c>
      <c r="Q498" t="n">
        <v>21630.0</v>
      </c>
      <c r="R498" t="n">
        <v>1218.0</v>
      </c>
      <c r="S498" t="b">
        <v>0</v>
      </c>
      <c r="T498" t="inlineStr">
        <is>
          <t>N/A</t>
        </is>
      </c>
      <c r="U498" t="b">
        <v>0</v>
      </c>
      <c r="V498" t="inlineStr">
        <is>
          <t>Hemanshi Deshlahara</t>
        </is>
      </c>
      <c r="W498" s="1" t="n">
        <v>44539.28994212963</v>
      </c>
      <c r="X498" t="n">
        <v>1055.0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141.0</v>
      </c>
      <c r="AE498" t="n">
        <v>117.0</v>
      </c>
      <c r="AF498" t="n">
        <v>0.0</v>
      </c>
      <c r="AG498" t="n">
        <v>6.0</v>
      </c>
      <c r="AH498" t="inlineStr">
        <is>
          <t>N/A</t>
        </is>
      </c>
      <c r="AI498" t="inlineStr">
        <is>
          <t>N/A</t>
        </is>
      </c>
      <c r="AJ498" t="inlineStr">
        <is>
          <t>N/A</t>
        </is>
      </c>
      <c r="AK498" t="inlineStr">
        <is>
          <t>N/A</t>
        </is>
      </c>
      <c r="AL498" t="inlineStr">
        <is>
          <t>N/A</t>
        </is>
      </c>
      <c r="AM498" t="inlineStr">
        <is>
          <t>N/A</t>
        </is>
      </c>
      <c r="AN498" t="inlineStr">
        <is>
          <t>N/A</t>
        </is>
      </c>
      <c r="AO498" t="inlineStr">
        <is>
          <t>N/A</t>
        </is>
      </c>
      <c r="AP498" t="inlineStr">
        <is>
          <t>N/A</t>
        </is>
      </c>
      <c r="AQ498" t="inlineStr">
        <is>
          <t>N/A</t>
        </is>
      </c>
      <c r="AR498" t="inlineStr">
        <is>
          <t>N/A</t>
        </is>
      </c>
      <c r="AS498" t="inlineStr">
        <is>
          <t>N/A</t>
        </is>
      </c>
      <c r="AT498" t="inlineStr">
        <is>
          <t>N/A</t>
        </is>
      </c>
      <c r="AU498" t="inlineStr">
        <is>
          <t>N/A</t>
        </is>
      </c>
      <c r="AV498" t="inlineStr">
        <is>
          <t>N/A</t>
        </is>
      </c>
      <c r="AW498" t="inlineStr">
        <is>
          <t>N/A</t>
        </is>
      </c>
      <c r="AX498" t="inlineStr">
        <is>
          <t>N/A</t>
        </is>
      </c>
      <c r="AY498" t="inlineStr">
        <is>
          <t>N/A</t>
        </is>
      </c>
      <c r="AZ498" t="inlineStr">
        <is>
          <t>N/A</t>
        </is>
      </c>
      <c r="BA498" t="inlineStr">
        <is>
          <t>N/A</t>
        </is>
      </c>
      <c r="BB498" t="inlineStr">
        <is>
          <t>N/A</t>
        </is>
      </c>
      <c r="BC498" t="inlineStr">
        <is>
          <t>N/A</t>
        </is>
      </c>
      <c r="BD498" t="inlineStr">
        <is>
          <t>N/A</t>
        </is>
      </c>
      <c r="BE498" t="inlineStr">
        <is>
          <t>N/A</t>
        </is>
      </c>
    </row>
    <row r="499">
      <c r="A499" t="inlineStr">
        <is>
          <t>WI211230154</t>
        </is>
      </c>
      <c r="B499" t="inlineStr">
        <is>
          <t>DATA_VALIDATION</t>
        </is>
      </c>
      <c r="C499" t="inlineStr">
        <is>
          <t>201300020196</t>
        </is>
      </c>
      <c r="D499" t="inlineStr">
        <is>
          <t>Folder</t>
        </is>
      </c>
      <c r="E499" s="2">
        <f>HYPERLINK("capsilon://?command=openfolder&amp;siteaddress=FAM.docvelocity-na8.net&amp;folderid=FXC4C4743B-5E63-4C47-85D8-3BBDBE779CD1","FX21126108")</f>
        <v>0.0</v>
      </c>
      <c r="F499" t="inlineStr">
        <is>
          <t/>
        </is>
      </c>
      <c r="G499" t="inlineStr">
        <is>
          <t/>
        </is>
      </c>
      <c r="H499" t="inlineStr">
        <is>
          <t>Mailitem</t>
        </is>
      </c>
      <c r="I499" t="inlineStr">
        <is>
          <t>MI2112315697</t>
        </is>
      </c>
      <c r="J499" t="n">
        <v>244.0</v>
      </c>
      <c r="K499" t="inlineStr">
        <is>
          <t>COMPLETED</t>
        </is>
      </c>
      <c r="L499" t="inlineStr">
        <is>
          <t>MARK_AS_COMPLETED</t>
        </is>
      </c>
      <c r="M499" t="inlineStr">
        <is>
          <t>Queue</t>
        </is>
      </c>
      <c r="N499" t="n">
        <v>1.0</v>
      </c>
      <c r="O499" s="1" t="n">
        <v>44539.0558912037</v>
      </c>
      <c r="P499" s="1" t="n">
        <v>44539.30663194445</v>
      </c>
      <c r="Q499" t="n">
        <v>20070.0</v>
      </c>
      <c r="R499" t="n">
        <v>1594.0</v>
      </c>
      <c r="S499" t="b">
        <v>0</v>
      </c>
      <c r="T499" t="inlineStr">
        <is>
          <t>N/A</t>
        </is>
      </c>
      <c r="U499" t="b">
        <v>0</v>
      </c>
      <c r="V499" t="inlineStr">
        <is>
          <t>Hemanshi Deshlahara</t>
        </is>
      </c>
      <c r="W499" s="1" t="n">
        <v>44539.30663194445</v>
      </c>
      <c r="X499" t="n">
        <v>1441.0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244.0</v>
      </c>
      <c r="AE499" t="n">
        <v>220.0</v>
      </c>
      <c r="AF499" t="n">
        <v>0.0</v>
      </c>
      <c r="AG499" t="n">
        <v>10.0</v>
      </c>
      <c r="AH499" t="inlineStr">
        <is>
          <t>N/A</t>
        </is>
      </c>
      <c r="AI499" t="inlineStr">
        <is>
          <t>N/A</t>
        </is>
      </c>
      <c r="AJ499" t="inlineStr">
        <is>
          <t>N/A</t>
        </is>
      </c>
      <c r="AK499" t="inlineStr">
        <is>
          <t>N/A</t>
        </is>
      </c>
      <c r="AL499" t="inlineStr">
        <is>
          <t>N/A</t>
        </is>
      </c>
      <c r="AM499" t="inlineStr">
        <is>
          <t>N/A</t>
        </is>
      </c>
      <c r="AN499" t="inlineStr">
        <is>
          <t>N/A</t>
        </is>
      </c>
      <c r="AO499" t="inlineStr">
        <is>
          <t>N/A</t>
        </is>
      </c>
      <c r="AP499" t="inlineStr">
        <is>
          <t>N/A</t>
        </is>
      </c>
      <c r="AQ499" t="inlineStr">
        <is>
          <t>N/A</t>
        </is>
      </c>
      <c r="AR499" t="inlineStr">
        <is>
          <t>N/A</t>
        </is>
      </c>
      <c r="AS499" t="inlineStr">
        <is>
          <t>N/A</t>
        </is>
      </c>
      <c r="AT499" t="inlineStr">
        <is>
          <t>N/A</t>
        </is>
      </c>
      <c r="AU499" t="inlineStr">
        <is>
          <t>N/A</t>
        </is>
      </c>
      <c r="AV499" t="inlineStr">
        <is>
          <t>N/A</t>
        </is>
      </c>
      <c r="AW499" t="inlineStr">
        <is>
          <t>N/A</t>
        </is>
      </c>
      <c r="AX499" t="inlineStr">
        <is>
          <t>N/A</t>
        </is>
      </c>
      <c r="AY499" t="inlineStr">
        <is>
          <t>N/A</t>
        </is>
      </c>
      <c r="AZ499" t="inlineStr">
        <is>
          <t>N/A</t>
        </is>
      </c>
      <c r="BA499" t="inlineStr">
        <is>
          <t>N/A</t>
        </is>
      </c>
      <c r="BB499" t="inlineStr">
        <is>
          <t>N/A</t>
        </is>
      </c>
      <c r="BC499" t="inlineStr">
        <is>
          <t>N/A</t>
        </is>
      </c>
      <c r="BD499" t="inlineStr">
        <is>
          <t>N/A</t>
        </is>
      </c>
      <c r="BE499" t="inlineStr">
        <is>
          <t>N/A</t>
        </is>
      </c>
    </row>
    <row r="500">
      <c r="A500" t="inlineStr">
        <is>
          <t>WI211230204</t>
        </is>
      </c>
      <c r="B500" t="inlineStr">
        <is>
          <t>DATA_VALIDATION</t>
        </is>
      </c>
      <c r="C500" t="inlineStr">
        <is>
          <t>201100014310</t>
        </is>
      </c>
      <c r="D500" t="inlineStr">
        <is>
          <t>Folder</t>
        </is>
      </c>
      <c r="E500" s="2">
        <f>HYPERLINK("capsilon://?command=openfolder&amp;siteaddress=FAM.docvelocity-na8.net&amp;folderid=FXBC46F6D7-84BC-9757-788C-6111AA5CB30D","FX21125814")</f>
        <v>0.0</v>
      </c>
      <c r="F500" t="inlineStr">
        <is>
          <t/>
        </is>
      </c>
      <c r="G500" t="inlineStr">
        <is>
          <t/>
        </is>
      </c>
      <c r="H500" t="inlineStr">
        <is>
          <t>Mailitem</t>
        </is>
      </c>
      <c r="I500" t="inlineStr">
        <is>
          <t>MI2112300155</t>
        </is>
      </c>
      <c r="J500" t="n">
        <v>354.0</v>
      </c>
      <c r="K500" t="inlineStr">
        <is>
          <t>COMPLETED</t>
        </is>
      </c>
      <c r="L500" t="inlineStr">
        <is>
          <t>MARK_AS_COMPLETED</t>
        </is>
      </c>
      <c r="M500" t="inlineStr">
        <is>
          <t>Queue</t>
        </is>
      </c>
      <c r="N500" t="n">
        <v>2.0</v>
      </c>
      <c r="O500" s="1" t="n">
        <v>44539.18530092593</v>
      </c>
      <c r="P500" s="1" t="n">
        <v>44539.24806712963</v>
      </c>
      <c r="Q500" t="n">
        <v>154.0</v>
      </c>
      <c r="R500" t="n">
        <v>5269.0</v>
      </c>
      <c r="S500" t="b">
        <v>0</v>
      </c>
      <c r="T500" t="inlineStr">
        <is>
          <t>N/A</t>
        </is>
      </c>
      <c r="U500" t="b">
        <v>1</v>
      </c>
      <c r="V500" t="inlineStr">
        <is>
          <t>Karnal Akhare</t>
        </is>
      </c>
      <c r="W500" s="1" t="n">
        <v>44539.214594907404</v>
      </c>
      <c r="X500" t="n">
        <v>2499.0</v>
      </c>
      <c r="Y500" t="n">
        <v>310.0</v>
      </c>
      <c r="Z500" t="n">
        <v>0.0</v>
      </c>
      <c r="AA500" t="n">
        <v>310.0</v>
      </c>
      <c r="AB500" t="n">
        <v>0.0</v>
      </c>
      <c r="AC500" t="n">
        <v>132.0</v>
      </c>
      <c r="AD500" t="n">
        <v>44.0</v>
      </c>
      <c r="AE500" t="n">
        <v>0.0</v>
      </c>
      <c r="AF500" t="n">
        <v>0.0</v>
      </c>
      <c r="AG500" t="n">
        <v>0.0</v>
      </c>
      <c r="AH500" t="inlineStr">
        <is>
          <t>Rohit Mawal</t>
        </is>
      </c>
      <c r="AI500" s="1" t="n">
        <v>44539.24806712963</v>
      </c>
      <c r="AJ500" t="n">
        <v>2770.0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44.0</v>
      </c>
      <c r="AQ500" t="n">
        <v>0.0</v>
      </c>
      <c r="AR500" t="n">
        <v>0.0</v>
      </c>
      <c r="AS500" t="n">
        <v>0.0</v>
      </c>
      <c r="AT500" t="inlineStr">
        <is>
          <t>N/A</t>
        </is>
      </c>
      <c r="AU500" t="inlineStr">
        <is>
          <t>N/A</t>
        </is>
      </c>
      <c r="AV500" t="inlineStr">
        <is>
          <t>N/A</t>
        </is>
      </c>
      <c r="AW500" t="inlineStr">
        <is>
          <t>N/A</t>
        </is>
      </c>
      <c r="AX500" t="inlineStr">
        <is>
          <t>N/A</t>
        </is>
      </c>
      <c r="AY500" t="inlineStr">
        <is>
          <t>N/A</t>
        </is>
      </c>
      <c r="AZ500" t="inlineStr">
        <is>
          <t>N/A</t>
        </is>
      </c>
      <c r="BA500" t="inlineStr">
        <is>
          <t>N/A</t>
        </is>
      </c>
      <c r="BB500" t="inlineStr">
        <is>
          <t>N/A</t>
        </is>
      </c>
      <c r="BC500" t="inlineStr">
        <is>
          <t>N/A</t>
        </is>
      </c>
      <c r="BD500" t="inlineStr">
        <is>
          <t>N/A</t>
        </is>
      </c>
      <c r="BE500" t="inlineStr">
        <is>
          <t>N/A</t>
        </is>
      </c>
    </row>
    <row r="501">
      <c r="A501" t="inlineStr">
        <is>
          <t>WI211230206</t>
        </is>
      </c>
      <c r="B501" t="inlineStr">
        <is>
          <t>DATA_VALIDATION</t>
        </is>
      </c>
      <c r="C501" t="inlineStr">
        <is>
          <t>201100014306</t>
        </is>
      </c>
      <c r="D501" t="inlineStr">
        <is>
          <t>Folder</t>
        </is>
      </c>
      <c r="E501" s="2">
        <f>HYPERLINK("capsilon://?command=openfolder&amp;siteaddress=FAM.docvelocity-na8.net&amp;folderid=FXEAA46039-324C-A8FA-3066-E1BFD8FE9234","FX21125737")</f>
        <v>0.0</v>
      </c>
      <c r="F501" t="inlineStr">
        <is>
          <t/>
        </is>
      </c>
      <c r="G501" t="inlineStr">
        <is>
          <t/>
        </is>
      </c>
      <c r="H501" t="inlineStr">
        <is>
          <t>Mailitem</t>
        </is>
      </c>
      <c r="I501" t="inlineStr">
        <is>
          <t>MI2112302265</t>
        </is>
      </c>
      <c r="J501" t="n">
        <v>298.0</v>
      </c>
      <c r="K501" t="inlineStr">
        <is>
          <t>COMPLETED</t>
        </is>
      </c>
      <c r="L501" t="inlineStr">
        <is>
          <t>MARK_AS_COMPLETED</t>
        </is>
      </c>
      <c r="M501" t="inlineStr">
        <is>
          <t>Queue</t>
        </is>
      </c>
      <c r="N501" t="n">
        <v>2.0</v>
      </c>
      <c r="O501" s="1" t="n">
        <v>44539.19280092593</v>
      </c>
      <c r="P501" s="1" t="n">
        <v>44539.22096064815</v>
      </c>
      <c r="Q501" t="n">
        <v>252.0</v>
      </c>
      <c r="R501" t="n">
        <v>2181.0</v>
      </c>
      <c r="S501" t="b">
        <v>0</v>
      </c>
      <c r="T501" t="inlineStr">
        <is>
          <t>N/A</t>
        </is>
      </c>
      <c r="U501" t="b">
        <v>1</v>
      </c>
      <c r="V501" t="inlineStr">
        <is>
          <t>Ujwala Ajabe</t>
        </is>
      </c>
      <c r="W501" s="1" t="n">
        <v>44539.20517361111</v>
      </c>
      <c r="X501" t="n">
        <v>851.0</v>
      </c>
      <c r="Y501" t="n">
        <v>268.0</v>
      </c>
      <c r="Z501" t="n">
        <v>0.0</v>
      </c>
      <c r="AA501" t="n">
        <v>268.0</v>
      </c>
      <c r="AB501" t="n">
        <v>0.0</v>
      </c>
      <c r="AC501" t="n">
        <v>81.0</v>
      </c>
      <c r="AD501" t="n">
        <v>30.0</v>
      </c>
      <c r="AE501" t="n">
        <v>0.0</v>
      </c>
      <c r="AF501" t="n">
        <v>0.0</v>
      </c>
      <c r="AG501" t="n">
        <v>0.0</v>
      </c>
      <c r="AH501" t="inlineStr">
        <is>
          <t>Ashish Sutar</t>
        </is>
      </c>
      <c r="AI501" s="1" t="n">
        <v>44539.22096064815</v>
      </c>
      <c r="AJ501" t="n">
        <v>1330.0</v>
      </c>
      <c r="AK501" t="n">
        <v>1.0</v>
      </c>
      <c r="AL501" t="n">
        <v>0.0</v>
      </c>
      <c r="AM501" t="n">
        <v>1.0</v>
      </c>
      <c r="AN501" t="n">
        <v>0.0</v>
      </c>
      <c r="AO501" t="n">
        <v>1.0</v>
      </c>
      <c r="AP501" t="n">
        <v>29.0</v>
      </c>
      <c r="AQ501" t="n">
        <v>0.0</v>
      </c>
      <c r="AR501" t="n">
        <v>0.0</v>
      </c>
      <c r="AS501" t="n">
        <v>0.0</v>
      </c>
      <c r="AT501" t="inlineStr">
        <is>
          <t>N/A</t>
        </is>
      </c>
      <c r="AU501" t="inlineStr">
        <is>
          <t>N/A</t>
        </is>
      </c>
      <c r="AV501" t="inlineStr">
        <is>
          <t>N/A</t>
        </is>
      </c>
      <c r="AW501" t="inlineStr">
        <is>
          <t>N/A</t>
        </is>
      </c>
      <c r="AX501" t="inlineStr">
        <is>
          <t>N/A</t>
        </is>
      </c>
      <c r="AY501" t="inlineStr">
        <is>
          <t>N/A</t>
        </is>
      </c>
      <c r="AZ501" t="inlineStr">
        <is>
          <t>N/A</t>
        </is>
      </c>
      <c r="BA501" t="inlineStr">
        <is>
          <t>N/A</t>
        </is>
      </c>
      <c r="BB501" t="inlineStr">
        <is>
          <t>N/A</t>
        </is>
      </c>
      <c r="BC501" t="inlineStr">
        <is>
          <t>N/A</t>
        </is>
      </c>
      <c r="BD501" t="inlineStr">
        <is>
          <t>N/A</t>
        </is>
      </c>
      <c r="BE501" t="inlineStr">
        <is>
          <t>N/A</t>
        </is>
      </c>
    </row>
    <row r="502">
      <c r="A502" t="inlineStr">
        <is>
          <t>WI211230210</t>
        </is>
      </c>
      <c r="B502" t="inlineStr">
        <is>
          <t>DATA_VALIDATION</t>
        </is>
      </c>
      <c r="C502" t="inlineStr">
        <is>
          <t>201330004115</t>
        </is>
      </c>
      <c r="D502" t="inlineStr">
        <is>
          <t>Folder</t>
        </is>
      </c>
      <c r="E502" s="2">
        <f>HYPERLINK("capsilon://?command=openfolder&amp;siteaddress=FAM.docvelocity-na8.net&amp;folderid=FXFE63B64C-8E71-669F-F030-71A793910CDA","FX21125426")</f>
        <v>0.0</v>
      </c>
      <c r="F502" t="inlineStr">
        <is>
          <t/>
        </is>
      </c>
      <c r="G502" t="inlineStr">
        <is>
          <t/>
        </is>
      </c>
      <c r="H502" t="inlineStr">
        <is>
          <t>Mailitem</t>
        </is>
      </c>
      <c r="I502" t="inlineStr">
        <is>
          <t>MI2112303119</t>
        </is>
      </c>
      <c r="J502" t="n">
        <v>84.0</v>
      </c>
      <c r="K502" t="inlineStr">
        <is>
          <t>COMPLETED</t>
        </is>
      </c>
      <c r="L502" t="inlineStr">
        <is>
          <t>MARK_AS_COMPLETED</t>
        </is>
      </c>
      <c r="M502" t="inlineStr">
        <is>
          <t>Queue</t>
        </is>
      </c>
      <c r="N502" t="n">
        <v>2.0</v>
      </c>
      <c r="O502" s="1" t="n">
        <v>44539.207974537036</v>
      </c>
      <c r="P502" s="1" t="n">
        <v>44539.22225694444</v>
      </c>
      <c r="Q502" t="n">
        <v>308.0</v>
      </c>
      <c r="R502" t="n">
        <v>926.0</v>
      </c>
      <c r="S502" t="b">
        <v>0</v>
      </c>
      <c r="T502" t="inlineStr">
        <is>
          <t>N/A</t>
        </is>
      </c>
      <c r="U502" t="b">
        <v>1</v>
      </c>
      <c r="V502" t="inlineStr">
        <is>
          <t>Ujwala Ajabe</t>
        </is>
      </c>
      <c r="W502" s="1" t="n">
        <v>44539.213796296295</v>
      </c>
      <c r="X502" t="n">
        <v>500.0</v>
      </c>
      <c r="Y502" t="n">
        <v>63.0</v>
      </c>
      <c r="Z502" t="n">
        <v>0.0</v>
      </c>
      <c r="AA502" t="n">
        <v>63.0</v>
      </c>
      <c r="AB502" t="n">
        <v>0.0</v>
      </c>
      <c r="AC502" t="n">
        <v>21.0</v>
      </c>
      <c r="AD502" t="n">
        <v>21.0</v>
      </c>
      <c r="AE502" t="n">
        <v>0.0</v>
      </c>
      <c r="AF502" t="n">
        <v>0.0</v>
      </c>
      <c r="AG502" t="n">
        <v>0.0</v>
      </c>
      <c r="AH502" t="inlineStr">
        <is>
          <t>Saloni Uttekar</t>
        </is>
      </c>
      <c r="AI502" s="1" t="n">
        <v>44539.22225694444</v>
      </c>
      <c r="AJ502" t="n">
        <v>426.0</v>
      </c>
      <c r="AK502" t="n">
        <v>1.0</v>
      </c>
      <c r="AL502" t="n">
        <v>0.0</v>
      </c>
      <c r="AM502" t="n">
        <v>1.0</v>
      </c>
      <c r="AN502" t="n">
        <v>0.0</v>
      </c>
      <c r="AO502" t="n">
        <v>1.0</v>
      </c>
      <c r="AP502" t="n">
        <v>20.0</v>
      </c>
      <c r="AQ502" t="n">
        <v>0.0</v>
      </c>
      <c r="AR502" t="n">
        <v>0.0</v>
      </c>
      <c r="AS502" t="n">
        <v>0.0</v>
      </c>
      <c r="AT502" t="inlineStr">
        <is>
          <t>N/A</t>
        </is>
      </c>
      <c r="AU502" t="inlineStr">
        <is>
          <t>N/A</t>
        </is>
      </c>
      <c r="AV502" t="inlineStr">
        <is>
          <t>N/A</t>
        </is>
      </c>
      <c r="AW502" t="inlineStr">
        <is>
          <t>N/A</t>
        </is>
      </c>
      <c r="AX502" t="inlineStr">
        <is>
          <t>N/A</t>
        </is>
      </c>
      <c r="AY502" t="inlineStr">
        <is>
          <t>N/A</t>
        </is>
      </c>
      <c r="AZ502" t="inlineStr">
        <is>
          <t>N/A</t>
        </is>
      </c>
      <c r="BA502" t="inlineStr">
        <is>
          <t>N/A</t>
        </is>
      </c>
      <c r="BB502" t="inlineStr">
        <is>
          <t>N/A</t>
        </is>
      </c>
      <c r="BC502" t="inlineStr">
        <is>
          <t>N/A</t>
        </is>
      </c>
      <c r="BD502" t="inlineStr">
        <is>
          <t>N/A</t>
        </is>
      </c>
      <c r="BE502" t="inlineStr">
        <is>
          <t>N/A</t>
        </is>
      </c>
    </row>
    <row r="503">
      <c r="A503" t="inlineStr">
        <is>
          <t>WI211230211</t>
        </is>
      </c>
      <c r="B503" t="inlineStr">
        <is>
          <t>DATA_VALIDATION</t>
        </is>
      </c>
      <c r="C503" t="inlineStr">
        <is>
          <t>201330004115</t>
        </is>
      </c>
      <c r="D503" t="inlineStr">
        <is>
          <t>Folder</t>
        </is>
      </c>
      <c r="E503" s="2">
        <f>HYPERLINK("capsilon://?command=openfolder&amp;siteaddress=FAM.docvelocity-na8.net&amp;folderid=FXFE63B64C-8E71-669F-F030-71A793910CDA","FX21125426")</f>
        <v>0.0</v>
      </c>
      <c r="F503" t="inlineStr">
        <is>
          <t/>
        </is>
      </c>
      <c r="G503" t="inlineStr">
        <is>
          <t/>
        </is>
      </c>
      <c r="H503" t="inlineStr">
        <is>
          <t>Mailitem</t>
        </is>
      </c>
      <c r="I503" t="inlineStr">
        <is>
          <t>MI2112303143</t>
        </is>
      </c>
      <c r="J503" t="n">
        <v>250.0</v>
      </c>
      <c r="K503" t="inlineStr">
        <is>
          <t>COMPLETED</t>
        </is>
      </c>
      <c r="L503" t="inlineStr">
        <is>
          <t>MARK_AS_COMPLETED</t>
        </is>
      </c>
      <c r="M503" t="inlineStr">
        <is>
          <t>Queue</t>
        </is>
      </c>
      <c r="N503" t="n">
        <v>2.0</v>
      </c>
      <c r="O503" s="1" t="n">
        <v>44539.21105324074</v>
      </c>
      <c r="P503" s="1" t="n">
        <v>44539.26592592592</v>
      </c>
      <c r="Q503" t="n">
        <v>403.0</v>
      </c>
      <c r="R503" t="n">
        <v>4338.0</v>
      </c>
      <c r="S503" t="b">
        <v>0</v>
      </c>
      <c r="T503" t="inlineStr">
        <is>
          <t>N/A</t>
        </is>
      </c>
      <c r="U503" t="b">
        <v>1</v>
      </c>
      <c r="V503" t="inlineStr">
        <is>
          <t>Raman Vaidya</t>
        </is>
      </c>
      <c r="W503" s="1" t="n">
        <v>44539.24539351852</v>
      </c>
      <c r="X503" t="n">
        <v>2888.0</v>
      </c>
      <c r="Y503" t="n">
        <v>166.0</v>
      </c>
      <c r="Z503" t="n">
        <v>0.0</v>
      </c>
      <c r="AA503" t="n">
        <v>166.0</v>
      </c>
      <c r="AB503" t="n">
        <v>72.0</v>
      </c>
      <c r="AC503" t="n">
        <v>130.0</v>
      </c>
      <c r="AD503" t="n">
        <v>84.0</v>
      </c>
      <c r="AE503" t="n">
        <v>0.0</v>
      </c>
      <c r="AF503" t="n">
        <v>0.0</v>
      </c>
      <c r="AG503" t="n">
        <v>0.0</v>
      </c>
      <c r="AH503" t="inlineStr">
        <is>
          <t>Rohit Mawal</t>
        </is>
      </c>
      <c r="AI503" s="1" t="n">
        <v>44539.26592592592</v>
      </c>
      <c r="AJ503" t="n">
        <v>1427.0</v>
      </c>
      <c r="AK503" t="n">
        <v>4.0</v>
      </c>
      <c r="AL503" t="n">
        <v>0.0</v>
      </c>
      <c r="AM503" t="n">
        <v>4.0</v>
      </c>
      <c r="AN503" t="n">
        <v>72.0</v>
      </c>
      <c r="AO503" t="n">
        <v>4.0</v>
      </c>
      <c r="AP503" t="n">
        <v>80.0</v>
      </c>
      <c r="AQ503" t="n">
        <v>0.0</v>
      </c>
      <c r="AR503" t="n">
        <v>0.0</v>
      </c>
      <c r="AS503" t="n">
        <v>0.0</v>
      </c>
      <c r="AT503" t="inlineStr">
        <is>
          <t>N/A</t>
        </is>
      </c>
      <c r="AU503" t="inlineStr">
        <is>
          <t>N/A</t>
        </is>
      </c>
      <c r="AV503" t="inlineStr">
        <is>
          <t>N/A</t>
        </is>
      </c>
      <c r="AW503" t="inlineStr">
        <is>
          <t>N/A</t>
        </is>
      </c>
      <c r="AX503" t="inlineStr">
        <is>
          <t>N/A</t>
        </is>
      </c>
      <c r="AY503" t="inlineStr">
        <is>
          <t>N/A</t>
        </is>
      </c>
      <c r="AZ503" t="inlineStr">
        <is>
          <t>N/A</t>
        </is>
      </c>
      <c r="BA503" t="inlineStr">
        <is>
          <t>N/A</t>
        </is>
      </c>
      <c r="BB503" t="inlineStr">
        <is>
          <t>N/A</t>
        </is>
      </c>
      <c r="BC503" t="inlineStr">
        <is>
          <t>N/A</t>
        </is>
      </c>
      <c r="BD503" t="inlineStr">
        <is>
          <t>N/A</t>
        </is>
      </c>
      <c r="BE503" t="inlineStr">
        <is>
          <t>N/A</t>
        </is>
      </c>
    </row>
    <row r="504">
      <c r="A504" t="inlineStr">
        <is>
          <t>WI211230212</t>
        </is>
      </c>
      <c r="B504" t="inlineStr">
        <is>
          <t>DATA_VALIDATION</t>
        </is>
      </c>
      <c r="C504" t="inlineStr">
        <is>
          <t>201100014176</t>
        </is>
      </c>
      <c r="D504" t="inlineStr">
        <is>
          <t>Folder</t>
        </is>
      </c>
      <c r="E504" s="2">
        <f>HYPERLINK("capsilon://?command=openfolder&amp;siteaddress=FAM.docvelocity-na8.net&amp;folderid=FX1FF849F2-0492-DBDE-55BA-CE39D48A3864","FX21118844")</f>
        <v>0.0</v>
      </c>
      <c r="F504" t="inlineStr">
        <is>
          <t/>
        </is>
      </c>
      <c r="G504" t="inlineStr">
        <is>
          <t/>
        </is>
      </c>
      <c r="H504" t="inlineStr">
        <is>
          <t>Mailitem</t>
        </is>
      </c>
      <c r="I504" t="inlineStr">
        <is>
          <t>MI2112306913</t>
        </is>
      </c>
      <c r="J504" t="n">
        <v>561.0</v>
      </c>
      <c r="K504" t="inlineStr">
        <is>
          <t>COMPLETED</t>
        </is>
      </c>
      <c r="L504" t="inlineStr">
        <is>
          <t>MARK_AS_COMPLETED</t>
        </is>
      </c>
      <c r="M504" t="inlineStr">
        <is>
          <t>Queue</t>
        </is>
      </c>
      <c r="N504" t="n">
        <v>2.0</v>
      </c>
      <c r="O504" s="1" t="n">
        <v>44539.21747685185</v>
      </c>
      <c r="P504" s="1" t="n">
        <v>44539.27462962963</v>
      </c>
      <c r="Q504" t="n">
        <v>1340.0</v>
      </c>
      <c r="R504" t="n">
        <v>3598.0</v>
      </c>
      <c r="S504" t="b">
        <v>0</v>
      </c>
      <c r="T504" t="inlineStr">
        <is>
          <t>N/A</t>
        </is>
      </c>
      <c r="U504" t="b">
        <v>1</v>
      </c>
      <c r="V504" t="inlineStr">
        <is>
          <t>Ujwala Ajabe</t>
        </is>
      </c>
      <c r="W504" s="1" t="n">
        <v>44539.2425</v>
      </c>
      <c r="X504" t="n">
        <v>2023.0</v>
      </c>
      <c r="Y504" t="n">
        <v>176.0</v>
      </c>
      <c r="Z504" t="n">
        <v>0.0</v>
      </c>
      <c r="AA504" t="n">
        <v>176.0</v>
      </c>
      <c r="AB504" t="n">
        <v>298.0</v>
      </c>
      <c r="AC504" t="n">
        <v>68.0</v>
      </c>
      <c r="AD504" t="n">
        <v>385.0</v>
      </c>
      <c r="AE504" t="n">
        <v>0.0</v>
      </c>
      <c r="AF504" t="n">
        <v>0.0</v>
      </c>
      <c r="AG504" t="n">
        <v>0.0</v>
      </c>
      <c r="AH504" t="inlineStr">
        <is>
          <t>Poonam Patil</t>
        </is>
      </c>
      <c r="AI504" s="1" t="n">
        <v>44539.27462962963</v>
      </c>
      <c r="AJ504" t="n">
        <v>994.0</v>
      </c>
      <c r="AK504" t="n">
        <v>0.0</v>
      </c>
      <c r="AL504" t="n">
        <v>0.0</v>
      </c>
      <c r="AM504" t="n">
        <v>0.0</v>
      </c>
      <c r="AN504" t="n">
        <v>298.0</v>
      </c>
      <c r="AO504" t="n">
        <v>0.0</v>
      </c>
      <c r="AP504" t="n">
        <v>385.0</v>
      </c>
      <c r="AQ504" t="n">
        <v>0.0</v>
      </c>
      <c r="AR504" t="n">
        <v>0.0</v>
      </c>
      <c r="AS504" t="n">
        <v>0.0</v>
      </c>
      <c r="AT504" t="inlineStr">
        <is>
          <t>N/A</t>
        </is>
      </c>
      <c r="AU504" t="inlineStr">
        <is>
          <t>N/A</t>
        </is>
      </c>
      <c r="AV504" t="inlineStr">
        <is>
          <t>N/A</t>
        </is>
      </c>
      <c r="AW504" t="inlineStr">
        <is>
          <t>N/A</t>
        </is>
      </c>
      <c r="AX504" t="inlineStr">
        <is>
          <t>N/A</t>
        </is>
      </c>
      <c r="AY504" t="inlineStr">
        <is>
          <t>N/A</t>
        </is>
      </c>
      <c r="AZ504" t="inlineStr">
        <is>
          <t>N/A</t>
        </is>
      </c>
      <c r="BA504" t="inlineStr">
        <is>
          <t>N/A</t>
        </is>
      </c>
      <c r="BB504" t="inlineStr">
        <is>
          <t>N/A</t>
        </is>
      </c>
      <c r="BC504" t="inlineStr">
        <is>
          <t>N/A</t>
        </is>
      </c>
      <c r="BD504" t="inlineStr">
        <is>
          <t>N/A</t>
        </is>
      </c>
      <c r="BE504" t="inlineStr">
        <is>
          <t>N/A</t>
        </is>
      </c>
    </row>
    <row r="505">
      <c r="A505" t="inlineStr">
        <is>
          <t>WI211230214</t>
        </is>
      </c>
      <c r="B505" t="inlineStr">
        <is>
          <t>DATA_VALIDATION</t>
        </is>
      </c>
      <c r="C505" t="inlineStr">
        <is>
          <t>201130012888</t>
        </is>
      </c>
      <c r="D505" t="inlineStr">
        <is>
          <t>Folder</t>
        </is>
      </c>
      <c r="E505" s="2">
        <f>HYPERLINK("capsilon://?command=openfolder&amp;siteaddress=FAM.docvelocity-na8.net&amp;folderid=FX5D7A27AB-30D8-C9E4-D401-4656666270DB","FX21123476")</f>
        <v>0.0</v>
      </c>
      <c r="F505" t="inlineStr">
        <is>
          <t/>
        </is>
      </c>
      <c r="G505" t="inlineStr">
        <is>
          <t/>
        </is>
      </c>
      <c r="H505" t="inlineStr">
        <is>
          <t>Mailitem</t>
        </is>
      </c>
      <c r="I505" t="inlineStr">
        <is>
          <t>MI2112307265</t>
        </is>
      </c>
      <c r="J505" t="n">
        <v>160.0</v>
      </c>
      <c r="K505" t="inlineStr">
        <is>
          <t>COMPLETED</t>
        </is>
      </c>
      <c r="L505" t="inlineStr">
        <is>
          <t>MARK_AS_COMPLETED</t>
        </is>
      </c>
      <c r="M505" t="inlineStr">
        <is>
          <t>Queue</t>
        </is>
      </c>
      <c r="N505" t="n">
        <v>2.0</v>
      </c>
      <c r="O505" s="1" t="n">
        <v>44539.21990740741</v>
      </c>
      <c r="P505" s="1" t="n">
        <v>44539.28760416667</v>
      </c>
      <c r="Q505" t="n">
        <v>2978.0</v>
      </c>
      <c r="R505" t="n">
        <v>2871.0</v>
      </c>
      <c r="S505" t="b">
        <v>0</v>
      </c>
      <c r="T505" t="inlineStr">
        <is>
          <t>N/A</t>
        </is>
      </c>
      <c r="U505" t="b">
        <v>1</v>
      </c>
      <c r="V505" t="inlineStr">
        <is>
          <t>Karnal Akhare</t>
        </is>
      </c>
      <c r="W505" s="1" t="n">
        <v>44539.24484953703</v>
      </c>
      <c r="X505" t="n">
        <v>2020.0</v>
      </c>
      <c r="Y505" t="n">
        <v>146.0</v>
      </c>
      <c r="Z505" t="n">
        <v>0.0</v>
      </c>
      <c r="AA505" t="n">
        <v>146.0</v>
      </c>
      <c r="AB505" t="n">
        <v>0.0</v>
      </c>
      <c r="AC505" t="n">
        <v>91.0</v>
      </c>
      <c r="AD505" t="n">
        <v>14.0</v>
      </c>
      <c r="AE505" t="n">
        <v>0.0</v>
      </c>
      <c r="AF505" t="n">
        <v>0.0</v>
      </c>
      <c r="AG505" t="n">
        <v>0.0</v>
      </c>
      <c r="AH505" t="inlineStr">
        <is>
          <t>Rohit Mawal</t>
        </is>
      </c>
      <c r="AI505" s="1" t="n">
        <v>44539.28760416667</v>
      </c>
      <c r="AJ505" t="n">
        <v>725.0</v>
      </c>
      <c r="AK505" t="n">
        <v>1.0</v>
      </c>
      <c r="AL505" t="n">
        <v>0.0</v>
      </c>
      <c r="AM505" t="n">
        <v>1.0</v>
      </c>
      <c r="AN505" t="n">
        <v>0.0</v>
      </c>
      <c r="AO505" t="n">
        <v>1.0</v>
      </c>
      <c r="AP505" t="n">
        <v>13.0</v>
      </c>
      <c r="AQ505" t="n">
        <v>0.0</v>
      </c>
      <c r="AR505" t="n">
        <v>0.0</v>
      </c>
      <c r="AS505" t="n">
        <v>0.0</v>
      </c>
      <c r="AT505" t="inlineStr">
        <is>
          <t>N/A</t>
        </is>
      </c>
      <c r="AU505" t="inlineStr">
        <is>
          <t>N/A</t>
        </is>
      </c>
      <c r="AV505" t="inlineStr">
        <is>
          <t>N/A</t>
        </is>
      </c>
      <c r="AW505" t="inlineStr">
        <is>
          <t>N/A</t>
        </is>
      </c>
      <c r="AX505" t="inlineStr">
        <is>
          <t>N/A</t>
        </is>
      </c>
      <c r="AY505" t="inlineStr">
        <is>
          <t>N/A</t>
        </is>
      </c>
      <c r="AZ505" t="inlineStr">
        <is>
          <t>N/A</t>
        </is>
      </c>
      <c r="BA505" t="inlineStr">
        <is>
          <t>N/A</t>
        </is>
      </c>
      <c r="BB505" t="inlineStr">
        <is>
          <t>N/A</t>
        </is>
      </c>
      <c r="BC505" t="inlineStr">
        <is>
          <t>N/A</t>
        </is>
      </c>
      <c r="BD505" t="inlineStr">
        <is>
          <t>N/A</t>
        </is>
      </c>
      <c r="BE505" t="inlineStr">
        <is>
          <t>N/A</t>
        </is>
      </c>
    </row>
    <row r="506">
      <c r="A506" t="inlineStr">
        <is>
          <t>WI211230216</t>
        </is>
      </c>
      <c r="B506" t="inlineStr">
        <is>
          <t>DATA_VALIDATION</t>
        </is>
      </c>
      <c r="C506" t="inlineStr">
        <is>
          <t>201308007753</t>
        </is>
      </c>
      <c r="D506" t="inlineStr">
        <is>
          <t>Folder</t>
        </is>
      </c>
      <c r="E506" s="2">
        <f>HYPERLINK("capsilon://?command=openfolder&amp;siteaddress=FAM.docvelocity-na8.net&amp;folderid=FXC6E29B62-64B4-77A8-7CD1-69B6E316C2D3","FX21115452")</f>
        <v>0.0</v>
      </c>
      <c r="F506" t="inlineStr">
        <is>
          <t/>
        </is>
      </c>
      <c r="G506" t="inlineStr">
        <is>
          <t/>
        </is>
      </c>
      <c r="H506" t="inlineStr">
        <is>
          <t>Mailitem</t>
        </is>
      </c>
      <c r="I506" t="inlineStr">
        <is>
          <t>MI2112309013</t>
        </is>
      </c>
      <c r="J506" t="n">
        <v>157.0</v>
      </c>
      <c r="K506" t="inlineStr">
        <is>
          <t>COMPLETED</t>
        </is>
      </c>
      <c r="L506" t="inlineStr">
        <is>
          <t>MARK_AS_COMPLETED</t>
        </is>
      </c>
      <c r="M506" t="inlineStr">
        <is>
          <t>Queue</t>
        </is>
      </c>
      <c r="N506" t="n">
        <v>2.0</v>
      </c>
      <c r="O506" s="1" t="n">
        <v>44539.22125</v>
      </c>
      <c r="P506" s="1" t="n">
        <v>44539.24964120371</v>
      </c>
      <c r="Q506" t="n">
        <v>165.0</v>
      </c>
      <c r="R506" t="n">
        <v>2288.0</v>
      </c>
      <c r="S506" t="b">
        <v>0</v>
      </c>
      <c r="T506" t="inlineStr">
        <is>
          <t>N/A</t>
        </is>
      </c>
      <c r="U506" t="b">
        <v>1</v>
      </c>
      <c r="V506" t="inlineStr">
        <is>
          <t>Nisha Verma</t>
        </is>
      </c>
      <c r="W506" s="1" t="n">
        <v>44539.22991898148</v>
      </c>
      <c r="X506" t="n">
        <v>710.0</v>
      </c>
      <c r="Y506" t="n">
        <v>133.0</v>
      </c>
      <c r="Z506" t="n">
        <v>0.0</v>
      </c>
      <c r="AA506" t="n">
        <v>133.0</v>
      </c>
      <c r="AB506" t="n">
        <v>0.0</v>
      </c>
      <c r="AC506" t="n">
        <v>58.0</v>
      </c>
      <c r="AD506" t="n">
        <v>24.0</v>
      </c>
      <c r="AE506" t="n">
        <v>0.0</v>
      </c>
      <c r="AF506" t="n">
        <v>0.0</v>
      </c>
      <c r="AG506" t="n">
        <v>0.0</v>
      </c>
      <c r="AH506" t="inlineStr">
        <is>
          <t>Ashish Sutar</t>
        </is>
      </c>
      <c r="AI506" s="1" t="n">
        <v>44539.24964120371</v>
      </c>
      <c r="AJ506" t="n">
        <v>1578.0</v>
      </c>
      <c r="AK506" t="n">
        <v>1.0</v>
      </c>
      <c r="AL506" t="n">
        <v>0.0</v>
      </c>
      <c r="AM506" t="n">
        <v>1.0</v>
      </c>
      <c r="AN506" t="n">
        <v>0.0</v>
      </c>
      <c r="AO506" t="n">
        <v>1.0</v>
      </c>
      <c r="AP506" t="n">
        <v>23.0</v>
      </c>
      <c r="AQ506" t="n">
        <v>0.0</v>
      </c>
      <c r="AR506" t="n">
        <v>0.0</v>
      </c>
      <c r="AS506" t="n">
        <v>0.0</v>
      </c>
      <c r="AT506" t="inlineStr">
        <is>
          <t>N/A</t>
        </is>
      </c>
      <c r="AU506" t="inlineStr">
        <is>
          <t>N/A</t>
        </is>
      </c>
      <c r="AV506" t="inlineStr">
        <is>
          <t>N/A</t>
        </is>
      </c>
      <c r="AW506" t="inlineStr">
        <is>
          <t>N/A</t>
        </is>
      </c>
      <c r="AX506" t="inlineStr">
        <is>
          <t>N/A</t>
        </is>
      </c>
      <c r="AY506" t="inlineStr">
        <is>
          <t>N/A</t>
        </is>
      </c>
      <c r="AZ506" t="inlineStr">
        <is>
          <t>N/A</t>
        </is>
      </c>
      <c r="BA506" t="inlineStr">
        <is>
          <t>N/A</t>
        </is>
      </c>
      <c r="BB506" t="inlineStr">
        <is>
          <t>N/A</t>
        </is>
      </c>
      <c r="BC506" t="inlineStr">
        <is>
          <t>N/A</t>
        </is>
      </c>
      <c r="BD506" t="inlineStr">
        <is>
          <t>N/A</t>
        </is>
      </c>
      <c r="BE506" t="inlineStr">
        <is>
          <t>N/A</t>
        </is>
      </c>
    </row>
    <row r="507">
      <c r="A507" t="inlineStr">
        <is>
          <t>WI211230218</t>
        </is>
      </c>
      <c r="B507" t="inlineStr">
        <is>
          <t>DATA_VALIDATION</t>
        </is>
      </c>
      <c r="C507" t="inlineStr">
        <is>
          <t>201308007901</t>
        </is>
      </c>
      <c r="D507" t="inlineStr">
        <is>
          <t>Folder</t>
        </is>
      </c>
      <c r="E507" s="2">
        <f>HYPERLINK("capsilon://?command=openfolder&amp;siteaddress=FAM.docvelocity-na8.net&amp;folderid=FX34512827-29D5-C40C-44C4-B3E7E8812952","FX21123721")</f>
        <v>0.0</v>
      </c>
      <c r="F507" t="inlineStr">
        <is>
          <t/>
        </is>
      </c>
      <c r="G507" t="inlineStr">
        <is>
          <t/>
        </is>
      </c>
      <c r="H507" t="inlineStr">
        <is>
          <t>Mailitem</t>
        </is>
      </c>
      <c r="I507" t="inlineStr">
        <is>
          <t>MI2112309521</t>
        </is>
      </c>
      <c r="J507" t="n">
        <v>228.0</v>
      </c>
      <c r="K507" t="inlineStr">
        <is>
          <t>COMPLETED</t>
        </is>
      </c>
      <c r="L507" t="inlineStr">
        <is>
          <t>MARK_AS_COMPLETED</t>
        </is>
      </c>
      <c r="M507" t="inlineStr">
        <is>
          <t>Queue</t>
        </is>
      </c>
      <c r="N507" t="n">
        <v>2.0</v>
      </c>
      <c r="O507" s="1" t="n">
        <v>44539.224641203706</v>
      </c>
      <c r="P507" s="1" t="n">
        <v>44539.30243055556</v>
      </c>
      <c r="Q507" t="n">
        <v>491.0</v>
      </c>
      <c r="R507" t="n">
        <v>6230.0</v>
      </c>
      <c r="S507" t="b">
        <v>0</v>
      </c>
      <c r="T507" t="inlineStr">
        <is>
          <t>N/A</t>
        </is>
      </c>
      <c r="U507" t="b">
        <v>1</v>
      </c>
      <c r="V507" t="inlineStr">
        <is>
          <t>Nisha Verma</t>
        </is>
      </c>
      <c r="W507" s="1" t="n">
        <v>44539.28710648148</v>
      </c>
      <c r="X507" t="n">
        <v>4937.0</v>
      </c>
      <c r="Y507" t="n">
        <v>333.0</v>
      </c>
      <c r="Z507" t="n">
        <v>0.0</v>
      </c>
      <c r="AA507" t="n">
        <v>333.0</v>
      </c>
      <c r="AB507" t="n">
        <v>90.0</v>
      </c>
      <c r="AC507" t="n">
        <v>176.0</v>
      </c>
      <c r="AD507" t="n">
        <v>-105.0</v>
      </c>
      <c r="AE507" t="n">
        <v>0.0</v>
      </c>
      <c r="AF507" t="n">
        <v>0.0</v>
      </c>
      <c r="AG507" t="n">
        <v>0.0</v>
      </c>
      <c r="AH507" t="inlineStr">
        <is>
          <t>Poonam Patil</t>
        </is>
      </c>
      <c r="AI507" s="1" t="n">
        <v>44539.30243055556</v>
      </c>
      <c r="AJ507" t="n">
        <v>1241.0</v>
      </c>
      <c r="AK507" t="n">
        <v>7.0</v>
      </c>
      <c r="AL507" t="n">
        <v>0.0</v>
      </c>
      <c r="AM507" t="n">
        <v>7.0</v>
      </c>
      <c r="AN507" t="n">
        <v>30.0</v>
      </c>
      <c r="AO507" t="n">
        <v>6.0</v>
      </c>
      <c r="AP507" t="n">
        <v>-112.0</v>
      </c>
      <c r="AQ507" t="n">
        <v>0.0</v>
      </c>
      <c r="AR507" t="n">
        <v>0.0</v>
      </c>
      <c r="AS507" t="n">
        <v>0.0</v>
      </c>
      <c r="AT507" t="inlineStr">
        <is>
          <t>N/A</t>
        </is>
      </c>
      <c r="AU507" t="inlineStr">
        <is>
          <t>N/A</t>
        </is>
      </c>
      <c r="AV507" t="inlineStr">
        <is>
          <t>N/A</t>
        </is>
      </c>
      <c r="AW507" t="inlineStr">
        <is>
          <t>N/A</t>
        </is>
      </c>
      <c r="AX507" t="inlineStr">
        <is>
          <t>N/A</t>
        </is>
      </c>
      <c r="AY507" t="inlineStr">
        <is>
          <t>N/A</t>
        </is>
      </c>
      <c r="AZ507" t="inlineStr">
        <is>
          <t>N/A</t>
        </is>
      </c>
      <c r="BA507" t="inlineStr">
        <is>
          <t>N/A</t>
        </is>
      </c>
      <c r="BB507" t="inlineStr">
        <is>
          <t>N/A</t>
        </is>
      </c>
      <c r="BC507" t="inlineStr">
        <is>
          <t>N/A</t>
        </is>
      </c>
      <c r="BD507" t="inlineStr">
        <is>
          <t>N/A</t>
        </is>
      </c>
      <c r="BE507" t="inlineStr">
        <is>
          <t>N/A</t>
        </is>
      </c>
    </row>
    <row r="508">
      <c r="A508" t="inlineStr">
        <is>
          <t>WI211230220</t>
        </is>
      </c>
      <c r="B508" t="inlineStr">
        <is>
          <t>DATA_VALIDATION</t>
        </is>
      </c>
      <c r="C508" t="inlineStr">
        <is>
          <t>201308007930</t>
        </is>
      </c>
      <c r="D508" t="inlineStr">
        <is>
          <t>Folder</t>
        </is>
      </c>
      <c r="E508" s="2">
        <f>HYPERLINK("capsilon://?command=openfolder&amp;siteaddress=FAM.docvelocity-na8.net&amp;folderid=FX4BD3E6F2-3986-DCF8-7122-2037C640D186","FX21126194")</f>
        <v>0.0</v>
      </c>
      <c r="F508" t="inlineStr">
        <is>
          <t/>
        </is>
      </c>
      <c r="G508" t="inlineStr">
        <is>
          <t/>
        </is>
      </c>
      <c r="H508" t="inlineStr">
        <is>
          <t>Mailitem</t>
        </is>
      </c>
      <c r="I508" t="inlineStr">
        <is>
          <t>MI2112312361</t>
        </is>
      </c>
      <c r="J508" t="n">
        <v>218.0</v>
      </c>
      <c r="K508" t="inlineStr">
        <is>
          <t>COMPLETED</t>
        </is>
      </c>
      <c r="L508" t="inlineStr">
        <is>
          <t>MARK_AS_COMPLETED</t>
        </is>
      </c>
      <c r="M508" t="inlineStr">
        <is>
          <t>Queue</t>
        </is>
      </c>
      <c r="N508" t="n">
        <v>2.0</v>
      </c>
      <c r="O508" s="1" t="n">
        <v>44539.233773148146</v>
      </c>
      <c r="P508" s="1" t="n">
        <v>44539.28103009259</v>
      </c>
      <c r="Q508" t="n">
        <v>2600.0</v>
      </c>
      <c r="R508" t="n">
        <v>1483.0</v>
      </c>
      <c r="S508" t="b">
        <v>0</v>
      </c>
      <c r="T508" t="inlineStr">
        <is>
          <t>N/A</t>
        </is>
      </c>
      <c r="U508" t="b">
        <v>1</v>
      </c>
      <c r="V508" t="inlineStr">
        <is>
          <t>Ujwala Ajabe</t>
        </is>
      </c>
      <c r="W508" s="1" t="n">
        <v>44539.253287037034</v>
      </c>
      <c r="X508" t="n">
        <v>931.0</v>
      </c>
      <c r="Y508" t="n">
        <v>180.0</v>
      </c>
      <c r="Z508" t="n">
        <v>0.0</v>
      </c>
      <c r="AA508" t="n">
        <v>180.0</v>
      </c>
      <c r="AB508" t="n">
        <v>0.0</v>
      </c>
      <c r="AC508" t="n">
        <v>50.0</v>
      </c>
      <c r="AD508" t="n">
        <v>38.0</v>
      </c>
      <c r="AE508" t="n">
        <v>0.0</v>
      </c>
      <c r="AF508" t="n">
        <v>0.0</v>
      </c>
      <c r="AG508" t="n">
        <v>0.0</v>
      </c>
      <c r="AH508" t="inlineStr">
        <is>
          <t>Poonam Patil</t>
        </is>
      </c>
      <c r="AI508" s="1" t="n">
        <v>44539.28103009259</v>
      </c>
      <c r="AJ508" t="n">
        <v>552.0</v>
      </c>
      <c r="AK508" t="n">
        <v>0.0</v>
      </c>
      <c r="AL508" t="n">
        <v>0.0</v>
      </c>
      <c r="AM508" t="n">
        <v>0.0</v>
      </c>
      <c r="AN508" t="n">
        <v>0.0</v>
      </c>
      <c r="AO508" t="n">
        <v>1.0</v>
      </c>
      <c r="AP508" t="n">
        <v>38.0</v>
      </c>
      <c r="AQ508" t="n">
        <v>0.0</v>
      </c>
      <c r="AR508" t="n">
        <v>0.0</v>
      </c>
      <c r="AS508" t="n">
        <v>0.0</v>
      </c>
      <c r="AT508" t="inlineStr">
        <is>
          <t>N/A</t>
        </is>
      </c>
      <c r="AU508" t="inlineStr">
        <is>
          <t>N/A</t>
        </is>
      </c>
      <c r="AV508" t="inlineStr">
        <is>
          <t>N/A</t>
        </is>
      </c>
      <c r="AW508" t="inlineStr">
        <is>
          <t>N/A</t>
        </is>
      </c>
      <c r="AX508" t="inlineStr">
        <is>
          <t>N/A</t>
        </is>
      </c>
      <c r="AY508" t="inlineStr">
        <is>
          <t>N/A</t>
        </is>
      </c>
      <c r="AZ508" t="inlineStr">
        <is>
          <t>N/A</t>
        </is>
      </c>
      <c r="BA508" t="inlineStr">
        <is>
          <t>N/A</t>
        </is>
      </c>
      <c r="BB508" t="inlineStr">
        <is>
          <t>N/A</t>
        </is>
      </c>
      <c r="BC508" t="inlineStr">
        <is>
          <t>N/A</t>
        </is>
      </c>
      <c r="BD508" t="inlineStr">
        <is>
          <t>N/A</t>
        </is>
      </c>
      <c r="BE508" t="inlineStr">
        <is>
          <t>N/A</t>
        </is>
      </c>
    </row>
    <row r="509">
      <c r="A509" t="inlineStr">
        <is>
          <t>WI211230233</t>
        </is>
      </c>
      <c r="B509" t="inlineStr">
        <is>
          <t>DATA_VALIDATION</t>
        </is>
      </c>
      <c r="C509" t="inlineStr">
        <is>
          <t>201330014342</t>
        </is>
      </c>
      <c r="D509" t="inlineStr">
        <is>
          <t>Folder</t>
        </is>
      </c>
      <c r="E509" s="2">
        <f>HYPERLINK("capsilon://?command=openfolder&amp;siteaddress=FAM.docvelocity-na8.net&amp;folderid=FX9B5CC6B9-698A-790A-8A1E-AE4285A8A27C","FX21125831")</f>
        <v>0.0</v>
      </c>
      <c r="F509" t="inlineStr">
        <is>
          <t/>
        </is>
      </c>
      <c r="G509" t="inlineStr">
        <is>
          <t/>
        </is>
      </c>
      <c r="H509" t="inlineStr">
        <is>
          <t>Mailitem</t>
        </is>
      </c>
      <c r="I509" t="inlineStr">
        <is>
          <t>MI2112313003</t>
        </is>
      </c>
      <c r="J509" t="n">
        <v>351.0</v>
      </c>
      <c r="K509" t="inlineStr">
        <is>
          <t>COMPLETED</t>
        </is>
      </c>
      <c r="L509" t="inlineStr">
        <is>
          <t>MARK_AS_COMPLETED</t>
        </is>
      </c>
      <c r="M509" t="inlineStr">
        <is>
          <t>Queue</t>
        </is>
      </c>
      <c r="N509" t="n">
        <v>2.0</v>
      </c>
      <c r="O509" s="1" t="n">
        <v>44539.26467592592</v>
      </c>
      <c r="P509" s="1" t="n">
        <v>44539.293344907404</v>
      </c>
      <c r="Q509" t="n">
        <v>41.0</v>
      </c>
      <c r="R509" t="n">
        <v>2436.0</v>
      </c>
      <c r="S509" t="b">
        <v>0</v>
      </c>
      <c r="T509" t="inlineStr">
        <is>
          <t>N/A</t>
        </is>
      </c>
      <c r="U509" t="b">
        <v>1</v>
      </c>
      <c r="V509" t="inlineStr">
        <is>
          <t>Aditya Tade</t>
        </is>
      </c>
      <c r="W509" s="1" t="n">
        <v>44539.278078703705</v>
      </c>
      <c r="X509" t="n">
        <v>1158.0</v>
      </c>
      <c r="Y509" t="n">
        <v>258.0</v>
      </c>
      <c r="Z509" t="n">
        <v>0.0</v>
      </c>
      <c r="AA509" t="n">
        <v>258.0</v>
      </c>
      <c r="AB509" t="n">
        <v>0.0</v>
      </c>
      <c r="AC509" t="n">
        <v>78.0</v>
      </c>
      <c r="AD509" t="n">
        <v>93.0</v>
      </c>
      <c r="AE509" t="n">
        <v>0.0</v>
      </c>
      <c r="AF509" t="n">
        <v>0.0</v>
      </c>
      <c r="AG509" t="n">
        <v>0.0</v>
      </c>
      <c r="AH509" t="inlineStr">
        <is>
          <t>Saloni Uttekar</t>
        </is>
      </c>
      <c r="AI509" s="1" t="n">
        <v>44539.293344907404</v>
      </c>
      <c r="AJ509" t="n">
        <v>1278.0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93.0</v>
      </c>
      <c r="AQ509" t="n">
        <v>0.0</v>
      </c>
      <c r="AR509" t="n">
        <v>0.0</v>
      </c>
      <c r="AS509" t="n">
        <v>0.0</v>
      </c>
      <c r="AT509" t="inlineStr">
        <is>
          <t>N/A</t>
        </is>
      </c>
      <c r="AU509" t="inlineStr">
        <is>
          <t>N/A</t>
        </is>
      </c>
      <c r="AV509" t="inlineStr">
        <is>
          <t>N/A</t>
        </is>
      </c>
      <c r="AW509" t="inlineStr">
        <is>
          <t>N/A</t>
        </is>
      </c>
      <c r="AX509" t="inlineStr">
        <is>
          <t>N/A</t>
        </is>
      </c>
      <c r="AY509" t="inlineStr">
        <is>
          <t>N/A</t>
        </is>
      </c>
      <c r="AZ509" t="inlineStr">
        <is>
          <t>N/A</t>
        </is>
      </c>
      <c r="BA509" t="inlineStr">
        <is>
          <t>N/A</t>
        </is>
      </c>
      <c r="BB509" t="inlineStr">
        <is>
          <t>N/A</t>
        </is>
      </c>
      <c r="BC509" t="inlineStr">
        <is>
          <t>N/A</t>
        </is>
      </c>
      <c r="BD509" t="inlineStr">
        <is>
          <t>N/A</t>
        </is>
      </c>
      <c r="BE509" t="inlineStr">
        <is>
          <t>N/A</t>
        </is>
      </c>
    </row>
    <row r="510">
      <c r="A510" t="inlineStr">
        <is>
          <t>WI211230234</t>
        </is>
      </c>
      <c r="B510" t="inlineStr">
        <is>
          <t>DATA_VALIDATION</t>
        </is>
      </c>
      <c r="C510" t="inlineStr">
        <is>
          <t>201308007820</t>
        </is>
      </c>
      <c r="D510" t="inlineStr">
        <is>
          <t>Folder</t>
        </is>
      </c>
      <c r="E510" s="2">
        <f>HYPERLINK("capsilon://?command=openfolder&amp;siteaddress=FAM.docvelocity-na8.net&amp;folderid=FXB8064634-A279-2266-C4D4-06ACB50D5BE8","FX21119419")</f>
        <v>0.0</v>
      </c>
      <c r="F510" t="inlineStr">
        <is>
          <t/>
        </is>
      </c>
      <c r="G510" t="inlineStr">
        <is>
          <t/>
        </is>
      </c>
      <c r="H510" t="inlineStr">
        <is>
          <t>Mailitem</t>
        </is>
      </c>
      <c r="I510" t="inlineStr">
        <is>
          <t>MI2112313256</t>
        </is>
      </c>
      <c r="J510" t="n">
        <v>79.0</v>
      </c>
      <c r="K510" t="inlineStr">
        <is>
          <t>COMPLETED</t>
        </is>
      </c>
      <c r="L510" t="inlineStr">
        <is>
          <t>MARK_AS_COMPLETED</t>
        </is>
      </c>
      <c r="M510" t="inlineStr">
        <is>
          <t>Queue</t>
        </is>
      </c>
      <c r="N510" t="n">
        <v>2.0</v>
      </c>
      <c r="O510" s="1" t="n">
        <v>44539.26548611111</v>
      </c>
      <c r="P510" s="1" t="n">
        <v>44539.28917824074</v>
      </c>
      <c r="Q510" t="n">
        <v>166.0</v>
      </c>
      <c r="R510" t="n">
        <v>1881.0</v>
      </c>
      <c r="S510" t="b">
        <v>0</v>
      </c>
      <c r="T510" t="inlineStr">
        <is>
          <t>N/A</t>
        </is>
      </c>
      <c r="U510" t="b">
        <v>1</v>
      </c>
      <c r="V510" t="inlineStr">
        <is>
          <t>Ujwala Ajabe</t>
        </is>
      </c>
      <c r="W510" s="1" t="n">
        <v>44539.2784837963</v>
      </c>
      <c r="X510" t="n">
        <v>1026.0</v>
      </c>
      <c r="Y510" t="n">
        <v>76.0</v>
      </c>
      <c r="Z510" t="n">
        <v>0.0</v>
      </c>
      <c r="AA510" t="n">
        <v>76.0</v>
      </c>
      <c r="AB510" t="n">
        <v>0.0</v>
      </c>
      <c r="AC510" t="n">
        <v>61.0</v>
      </c>
      <c r="AD510" t="n">
        <v>3.0</v>
      </c>
      <c r="AE510" t="n">
        <v>0.0</v>
      </c>
      <c r="AF510" t="n">
        <v>0.0</v>
      </c>
      <c r="AG510" t="n">
        <v>0.0</v>
      </c>
      <c r="AH510" t="inlineStr">
        <is>
          <t>Ashish Sutar</t>
        </is>
      </c>
      <c r="AI510" s="1" t="n">
        <v>44539.28917824074</v>
      </c>
      <c r="AJ510" t="n">
        <v>855.0</v>
      </c>
      <c r="AK510" t="n">
        <v>1.0</v>
      </c>
      <c r="AL510" t="n">
        <v>0.0</v>
      </c>
      <c r="AM510" t="n">
        <v>1.0</v>
      </c>
      <c r="AN510" t="n">
        <v>0.0</v>
      </c>
      <c r="AO510" t="n">
        <v>1.0</v>
      </c>
      <c r="AP510" t="n">
        <v>2.0</v>
      </c>
      <c r="AQ510" t="n">
        <v>0.0</v>
      </c>
      <c r="AR510" t="n">
        <v>0.0</v>
      </c>
      <c r="AS510" t="n">
        <v>0.0</v>
      </c>
      <c r="AT510" t="inlineStr">
        <is>
          <t>N/A</t>
        </is>
      </c>
      <c r="AU510" t="inlineStr">
        <is>
          <t>N/A</t>
        </is>
      </c>
      <c r="AV510" t="inlineStr">
        <is>
          <t>N/A</t>
        </is>
      </c>
      <c r="AW510" t="inlineStr">
        <is>
          <t>N/A</t>
        </is>
      </c>
      <c r="AX510" t="inlineStr">
        <is>
          <t>N/A</t>
        </is>
      </c>
      <c r="AY510" t="inlineStr">
        <is>
          <t>N/A</t>
        </is>
      </c>
      <c r="AZ510" t="inlineStr">
        <is>
          <t>N/A</t>
        </is>
      </c>
      <c r="BA510" t="inlineStr">
        <is>
          <t>N/A</t>
        </is>
      </c>
      <c r="BB510" t="inlineStr">
        <is>
          <t>N/A</t>
        </is>
      </c>
      <c r="BC510" t="inlineStr">
        <is>
          <t>N/A</t>
        </is>
      </c>
      <c r="BD510" t="inlineStr">
        <is>
          <t>N/A</t>
        </is>
      </c>
      <c r="BE510" t="inlineStr">
        <is>
          <t>N/A</t>
        </is>
      </c>
    </row>
    <row r="511">
      <c r="A511" t="inlineStr">
        <is>
          <t>WI211230236</t>
        </is>
      </c>
      <c r="B511" t="inlineStr">
        <is>
          <t>DATA_VALIDATION</t>
        </is>
      </c>
      <c r="C511" t="inlineStr">
        <is>
          <t>201300020189</t>
        </is>
      </c>
      <c r="D511" t="inlineStr">
        <is>
          <t>Folder</t>
        </is>
      </c>
      <c r="E511" s="2">
        <f>HYPERLINK("capsilon://?command=openfolder&amp;siteaddress=FAM.docvelocity-na8.net&amp;folderid=FXEB3DBED7-252B-E200-60E6-D4F498252A5B","FX21126011")</f>
        <v>0.0</v>
      </c>
      <c r="F511" t="inlineStr">
        <is>
          <t/>
        </is>
      </c>
      <c r="G511" t="inlineStr">
        <is>
          <t/>
        </is>
      </c>
      <c r="H511" t="inlineStr">
        <is>
          <t>Mailitem</t>
        </is>
      </c>
      <c r="I511" t="inlineStr">
        <is>
          <t>MI2112314356</t>
        </is>
      </c>
      <c r="J511" t="n">
        <v>271.0</v>
      </c>
      <c r="K511" t="inlineStr">
        <is>
          <t>COMPLETED</t>
        </is>
      </c>
      <c r="L511" t="inlineStr">
        <is>
          <t>MARK_AS_COMPLETED</t>
        </is>
      </c>
      <c r="M511" t="inlineStr">
        <is>
          <t>Queue</t>
        </is>
      </c>
      <c r="N511" t="n">
        <v>2.0</v>
      </c>
      <c r="O511" s="1" t="n">
        <v>44539.278645833336</v>
      </c>
      <c r="P511" s="1" t="n">
        <v>44539.31296296296</v>
      </c>
      <c r="Q511" t="n">
        <v>143.0</v>
      </c>
      <c r="R511" t="n">
        <v>2822.0</v>
      </c>
      <c r="S511" t="b">
        <v>0</v>
      </c>
      <c r="T511" t="inlineStr">
        <is>
          <t>N/A</t>
        </is>
      </c>
      <c r="U511" t="b">
        <v>1</v>
      </c>
      <c r="V511" t="inlineStr">
        <is>
          <t>Ujwala Ajabe</t>
        </is>
      </c>
      <c r="W511" s="1" t="n">
        <v>44539.29094907407</v>
      </c>
      <c r="X511" t="n">
        <v>1055.0</v>
      </c>
      <c r="Y511" t="n">
        <v>242.0</v>
      </c>
      <c r="Z511" t="n">
        <v>0.0</v>
      </c>
      <c r="AA511" t="n">
        <v>242.0</v>
      </c>
      <c r="AB511" t="n">
        <v>0.0</v>
      </c>
      <c r="AC511" t="n">
        <v>83.0</v>
      </c>
      <c r="AD511" t="n">
        <v>29.0</v>
      </c>
      <c r="AE511" t="n">
        <v>0.0</v>
      </c>
      <c r="AF511" t="n">
        <v>0.0</v>
      </c>
      <c r="AG511" t="n">
        <v>0.0</v>
      </c>
      <c r="AH511" t="inlineStr">
        <is>
          <t>Rohit Mawal</t>
        </is>
      </c>
      <c r="AI511" s="1" t="n">
        <v>44539.31296296296</v>
      </c>
      <c r="AJ511" t="n">
        <v>1767.0</v>
      </c>
      <c r="AK511" t="n">
        <v>3.0</v>
      </c>
      <c r="AL511" t="n">
        <v>0.0</v>
      </c>
      <c r="AM511" t="n">
        <v>3.0</v>
      </c>
      <c r="AN511" t="n">
        <v>0.0</v>
      </c>
      <c r="AO511" t="n">
        <v>3.0</v>
      </c>
      <c r="AP511" t="n">
        <v>26.0</v>
      </c>
      <c r="AQ511" t="n">
        <v>0.0</v>
      </c>
      <c r="AR511" t="n">
        <v>0.0</v>
      </c>
      <c r="AS511" t="n">
        <v>0.0</v>
      </c>
      <c r="AT511" t="inlineStr">
        <is>
          <t>N/A</t>
        </is>
      </c>
      <c r="AU511" t="inlineStr">
        <is>
          <t>N/A</t>
        </is>
      </c>
      <c r="AV511" t="inlineStr">
        <is>
          <t>N/A</t>
        </is>
      </c>
      <c r="AW511" t="inlineStr">
        <is>
          <t>N/A</t>
        </is>
      </c>
      <c r="AX511" t="inlineStr">
        <is>
          <t>N/A</t>
        </is>
      </c>
      <c r="AY511" t="inlineStr">
        <is>
          <t>N/A</t>
        </is>
      </c>
      <c r="AZ511" t="inlineStr">
        <is>
          <t>N/A</t>
        </is>
      </c>
      <c r="BA511" t="inlineStr">
        <is>
          <t>N/A</t>
        </is>
      </c>
      <c r="BB511" t="inlineStr">
        <is>
          <t>N/A</t>
        </is>
      </c>
      <c r="BC511" t="inlineStr">
        <is>
          <t>N/A</t>
        </is>
      </c>
      <c r="BD511" t="inlineStr">
        <is>
          <t>N/A</t>
        </is>
      </c>
      <c r="BE511" t="inlineStr">
        <is>
          <t>N/A</t>
        </is>
      </c>
    </row>
    <row r="512">
      <c r="A512" t="inlineStr">
        <is>
          <t>WI211230240</t>
        </is>
      </c>
      <c r="B512" t="inlineStr">
        <is>
          <t>DATA_VALIDATION</t>
        </is>
      </c>
      <c r="C512" t="inlineStr">
        <is>
          <t>201300020203</t>
        </is>
      </c>
      <c r="D512" t="inlineStr">
        <is>
          <t>Folder</t>
        </is>
      </c>
      <c r="E512" s="2">
        <f>HYPERLINK("capsilon://?command=openfolder&amp;siteaddress=FAM.docvelocity-na8.net&amp;folderid=FX119391DE-EF8A-1DE0-7CAB-ED15EF85209F","FX21126172")</f>
        <v>0.0</v>
      </c>
      <c r="F512" t="inlineStr">
        <is>
          <t/>
        </is>
      </c>
      <c r="G512" t="inlineStr">
        <is>
          <t/>
        </is>
      </c>
      <c r="H512" t="inlineStr">
        <is>
          <t>Mailitem</t>
        </is>
      </c>
      <c r="I512" t="inlineStr">
        <is>
          <t>MI2112315426</t>
        </is>
      </c>
      <c r="J512" t="n">
        <v>226.0</v>
      </c>
      <c r="K512" t="inlineStr">
        <is>
          <t>COMPLETED</t>
        </is>
      </c>
      <c r="L512" t="inlineStr">
        <is>
          <t>MARK_AS_COMPLETED</t>
        </is>
      </c>
      <c r="M512" t="inlineStr">
        <is>
          <t>Queue</t>
        </is>
      </c>
      <c r="N512" t="n">
        <v>2.0</v>
      </c>
      <c r="O512" s="1" t="n">
        <v>44539.291296296295</v>
      </c>
      <c r="P512" s="1" t="n">
        <v>44539.33357638889</v>
      </c>
      <c r="Q512" t="n">
        <v>397.0</v>
      </c>
      <c r="R512" t="n">
        <v>3256.0</v>
      </c>
      <c r="S512" t="b">
        <v>0</v>
      </c>
      <c r="T512" t="inlineStr">
        <is>
          <t>N/A</t>
        </is>
      </c>
      <c r="U512" t="b">
        <v>1</v>
      </c>
      <c r="V512" t="inlineStr">
        <is>
          <t>Ujwala Ajabe</t>
        </is>
      </c>
      <c r="W512" s="1" t="n">
        <v>44539.32241898148</v>
      </c>
      <c r="X512" t="n">
        <v>2618.0</v>
      </c>
      <c r="Y512" t="n">
        <v>197.0</v>
      </c>
      <c r="Z512" t="n">
        <v>0.0</v>
      </c>
      <c r="AA512" t="n">
        <v>197.0</v>
      </c>
      <c r="AB512" t="n">
        <v>0.0</v>
      </c>
      <c r="AC512" t="n">
        <v>109.0</v>
      </c>
      <c r="AD512" t="n">
        <v>29.0</v>
      </c>
      <c r="AE512" t="n">
        <v>0.0</v>
      </c>
      <c r="AF512" t="n">
        <v>0.0</v>
      </c>
      <c r="AG512" t="n">
        <v>0.0</v>
      </c>
      <c r="AH512" t="inlineStr">
        <is>
          <t>Poonam Patil</t>
        </is>
      </c>
      <c r="AI512" s="1" t="n">
        <v>44539.33357638889</v>
      </c>
      <c r="AJ512" t="n">
        <v>638.0</v>
      </c>
      <c r="AK512" t="n">
        <v>2.0</v>
      </c>
      <c r="AL512" t="n">
        <v>0.0</v>
      </c>
      <c r="AM512" t="n">
        <v>2.0</v>
      </c>
      <c r="AN512" t="n">
        <v>0.0</v>
      </c>
      <c r="AO512" t="n">
        <v>2.0</v>
      </c>
      <c r="AP512" t="n">
        <v>27.0</v>
      </c>
      <c r="AQ512" t="n">
        <v>0.0</v>
      </c>
      <c r="AR512" t="n">
        <v>0.0</v>
      </c>
      <c r="AS512" t="n">
        <v>0.0</v>
      </c>
      <c r="AT512" t="inlineStr">
        <is>
          <t>N/A</t>
        </is>
      </c>
      <c r="AU512" t="inlineStr">
        <is>
          <t>N/A</t>
        </is>
      </c>
      <c r="AV512" t="inlineStr">
        <is>
          <t>N/A</t>
        </is>
      </c>
      <c r="AW512" t="inlineStr">
        <is>
          <t>N/A</t>
        </is>
      </c>
      <c r="AX512" t="inlineStr">
        <is>
          <t>N/A</t>
        </is>
      </c>
      <c r="AY512" t="inlineStr">
        <is>
          <t>N/A</t>
        </is>
      </c>
      <c r="AZ512" t="inlineStr">
        <is>
          <t>N/A</t>
        </is>
      </c>
      <c r="BA512" t="inlineStr">
        <is>
          <t>N/A</t>
        </is>
      </c>
      <c r="BB512" t="inlineStr">
        <is>
          <t>N/A</t>
        </is>
      </c>
      <c r="BC512" t="inlineStr">
        <is>
          <t>N/A</t>
        </is>
      </c>
      <c r="BD512" t="inlineStr">
        <is>
          <t>N/A</t>
        </is>
      </c>
      <c r="BE512" t="inlineStr">
        <is>
          <t>N/A</t>
        </is>
      </c>
    </row>
    <row r="513">
      <c r="A513" t="inlineStr">
        <is>
          <t>WI211230247</t>
        </is>
      </c>
      <c r="B513" t="inlineStr">
        <is>
          <t>DATA_VALIDATION</t>
        </is>
      </c>
      <c r="C513" t="inlineStr">
        <is>
          <t>201300020196</t>
        </is>
      </c>
      <c r="D513" t="inlineStr">
        <is>
          <t>Folder</t>
        </is>
      </c>
      <c r="E513" s="2">
        <f>HYPERLINK("capsilon://?command=openfolder&amp;siteaddress=FAM.docvelocity-na8.net&amp;folderid=FXC4C4743B-5E63-4C47-85D8-3BBDBE779CD1","FX21126108")</f>
        <v>0.0</v>
      </c>
      <c r="F513" t="inlineStr">
        <is>
          <t/>
        </is>
      </c>
      <c r="G513" t="inlineStr">
        <is>
          <t/>
        </is>
      </c>
      <c r="H513" t="inlineStr">
        <is>
          <t>Mailitem</t>
        </is>
      </c>
      <c r="I513" t="inlineStr">
        <is>
          <t>MI2112315697</t>
        </is>
      </c>
      <c r="J513" t="n">
        <v>548.0</v>
      </c>
      <c r="K513" t="inlineStr">
        <is>
          <t>COMPLETED</t>
        </is>
      </c>
      <c r="L513" t="inlineStr">
        <is>
          <t>MARK_AS_COMPLETED</t>
        </is>
      </c>
      <c r="M513" t="inlineStr">
        <is>
          <t>Queue</t>
        </is>
      </c>
      <c r="N513" t="n">
        <v>2.0</v>
      </c>
      <c r="O513" s="1" t="n">
        <v>44539.3090625</v>
      </c>
      <c r="P513" s="1" t="n">
        <v>44539.45667824074</v>
      </c>
      <c r="Q513" t="n">
        <v>409.0</v>
      </c>
      <c r="R513" t="n">
        <v>12345.0</v>
      </c>
      <c r="S513" t="b">
        <v>0</v>
      </c>
      <c r="T513" t="inlineStr">
        <is>
          <t>N/A</t>
        </is>
      </c>
      <c r="U513" t="b">
        <v>1</v>
      </c>
      <c r="V513" t="inlineStr">
        <is>
          <t>Supriya Khape</t>
        </is>
      </c>
      <c r="W513" s="1" t="n">
        <v>44539.4115625</v>
      </c>
      <c r="X513" t="n">
        <v>8472.0</v>
      </c>
      <c r="Y513" t="n">
        <v>973.0</v>
      </c>
      <c r="Z513" t="n">
        <v>0.0</v>
      </c>
      <c r="AA513" t="n">
        <v>973.0</v>
      </c>
      <c r="AB513" t="n">
        <v>0.0</v>
      </c>
      <c r="AC513" t="n">
        <v>753.0</v>
      </c>
      <c r="AD513" t="n">
        <v>-425.0</v>
      </c>
      <c r="AE513" t="n">
        <v>0.0</v>
      </c>
      <c r="AF513" t="n">
        <v>0.0</v>
      </c>
      <c r="AG513" t="n">
        <v>0.0</v>
      </c>
      <c r="AH513" t="inlineStr">
        <is>
          <t>Poonam Patil</t>
        </is>
      </c>
      <c r="AI513" s="1" t="n">
        <v>44539.45667824074</v>
      </c>
      <c r="AJ513" t="n">
        <v>79.0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-425.0</v>
      </c>
      <c r="AQ513" t="n">
        <v>0.0</v>
      </c>
      <c r="AR513" t="n">
        <v>0.0</v>
      </c>
      <c r="AS513" t="n">
        <v>0.0</v>
      </c>
      <c r="AT513" t="inlineStr">
        <is>
          <t>N/A</t>
        </is>
      </c>
      <c r="AU513" t="inlineStr">
        <is>
          <t>N/A</t>
        </is>
      </c>
      <c r="AV513" t="inlineStr">
        <is>
          <t>N/A</t>
        </is>
      </c>
      <c r="AW513" t="inlineStr">
        <is>
          <t>N/A</t>
        </is>
      </c>
      <c r="AX513" t="inlineStr">
        <is>
          <t>N/A</t>
        </is>
      </c>
      <c r="AY513" t="inlineStr">
        <is>
          <t>N/A</t>
        </is>
      </c>
      <c r="AZ513" t="inlineStr">
        <is>
          <t>N/A</t>
        </is>
      </c>
      <c r="BA513" t="inlineStr">
        <is>
          <t>N/A</t>
        </is>
      </c>
      <c r="BB513" t="inlineStr">
        <is>
          <t>N/A</t>
        </is>
      </c>
      <c r="BC513" t="inlineStr">
        <is>
          <t>N/A</t>
        </is>
      </c>
      <c r="BD513" t="inlineStr">
        <is>
          <t>N/A</t>
        </is>
      </c>
      <c r="BE513" t="inlineStr">
        <is>
          <t>N/A</t>
        </is>
      </c>
    </row>
    <row r="514">
      <c r="A514" t="inlineStr">
        <is>
          <t>WI21123063</t>
        </is>
      </c>
      <c r="B514" t="inlineStr">
        <is>
          <t>DATA_VALIDATION</t>
        </is>
      </c>
      <c r="C514" t="inlineStr">
        <is>
          <t>201110012221</t>
        </is>
      </c>
      <c r="D514" t="inlineStr">
        <is>
          <t>Folder</t>
        </is>
      </c>
      <c r="E514" s="2">
        <f>HYPERLINK("capsilon://?command=openfolder&amp;siteaddress=FAM.docvelocity-na8.net&amp;folderid=FXA7A48469-4C4A-9682-5490-F5CA37A5EF69","FX211114520")</f>
        <v>0.0</v>
      </c>
      <c r="F514" t="inlineStr">
        <is>
          <t/>
        </is>
      </c>
      <c r="G514" t="inlineStr">
        <is>
          <t/>
        </is>
      </c>
      <c r="H514" t="inlineStr">
        <is>
          <t>Mailitem</t>
        </is>
      </c>
      <c r="I514" t="inlineStr">
        <is>
          <t>MI211231712</t>
        </is>
      </c>
      <c r="J514" t="n">
        <v>96.0</v>
      </c>
      <c r="K514" t="inlineStr">
        <is>
          <t>COMPLETED</t>
        </is>
      </c>
      <c r="L514" t="inlineStr">
        <is>
          <t>MARK_AS_COMPLETED</t>
        </is>
      </c>
      <c r="M514" t="inlineStr">
        <is>
          <t>Queue</t>
        </is>
      </c>
      <c r="N514" t="n">
        <v>2.0</v>
      </c>
      <c r="O514" s="1" t="n">
        <v>44531.610625</v>
      </c>
      <c r="P514" s="1" t="n">
        <v>44531.690405092595</v>
      </c>
      <c r="Q514" t="n">
        <v>5958.0</v>
      </c>
      <c r="R514" t="n">
        <v>935.0</v>
      </c>
      <c r="S514" t="b">
        <v>0</v>
      </c>
      <c r="T514" t="inlineStr">
        <is>
          <t>N/A</t>
        </is>
      </c>
      <c r="U514" t="b">
        <v>0</v>
      </c>
      <c r="V514" t="inlineStr">
        <is>
          <t>Sumit Jarhad</t>
        </is>
      </c>
      <c r="W514" s="1" t="n">
        <v>44531.62</v>
      </c>
      <c r="X514" t="n">
        <v>399.0</v>
      </c>
      <c r="Y514" t="n">
        <v>91.0</v>
      </c>
      <c r="Z514" t="n">
        <v>0.0</v>
      </c>
      <c r="AA514" t="n">
        <v>91.0</v>
      </c>
      <c r="AB514" t="n">
        <v>0.0</v>
      </c>
      <c r="AC514" t="n">
        <v>41.0</v>
      </c>
      <c r="AD514" t="n">
        <v>5.0</v>
      </c>
      <c r="AE514" t="n">
        <v>0.0</v>
      </c>
      <c r="AF514" t="n">
        <v>0.0</v>
      </c>
      <c r="AG514" t="n">
        <v>0.0</v>
      </c>
      <c r="AH514" t="inlineStr">
        <is>
          <t>Dashrath Soren</t>
        </is>
      </c>
      <c r="AI514" s="1" t="n">
        <v>44531.690405092595</v>
      </c>
      <c r="AJ514" t="n">
        <v>527.0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5.0</v>
      </c>
      <c r="AQ514" t="n">
        <v>0.0</v>
      </c>
      <c r="AR514" t="n">
        <v>0.0</v>
      </c>
      <c r="AS514" t="n">
        <v>0.0</v>
      </c>
      <c r="AT514" t="inlineStr">
        <is>
          <t>N/A</t>
        </is>
      </c>
      <c r="AU514" t="inlineStr">
        <is>
          <t>N/A</t>
        </is>
      </c>
      <c r="AV514" t="inlineStr">
        <is>
          <t>N/A</t>
        </is>
      </c>
      <c r="AW514" t="inlineStr">
        <is>
          <t>N/A</t>
        </is>
      </c>
      <c r="AX514" t="inlineStr">
        <is>
          <t>N/A</t>
        </is>
      </c>
      <c r="AY514" t="inlineStr">
        <is>
          <t>N/A</t>
        </is>
      </c>
      <c r="AZ514" t="inlineStr">
        <is>
          <t>N/A</t>
        </is>
      </c>
      <c r="BA514" t="inlineStr">
        <is>
          <t>N/A</t>
        </is>
      </c>
      <c r="BB514" t="inlineStr">
        <is>
          <t>N/A</t>
        </is>
      </c>
      <c r="BC514" t="inlineStr">
        <is>
          <t>N/A</t>
        </is>
      </c>
      <c r="BD514" t="inlineStr">
        <is>
          <t>N/A</t>
        </is>
      </c>
      <c r="BE514" t="inlineStr">
        <is>
          <t>N/A</t>
        </is>
      </c>
    </row>
    <row r="515">
      <c r="A515" t="inlineStr">
        <is>
          <t>WI21123072</t>
        </is>
      </c>
      <c r="B515" t="inlineStr">
        <is>
          <t>DATA_VALIDATION</t>
        </is>
      </c>
      <c r="C515" t="inlineStr">
        <is>
          <t>201300019995</t>
        </is>
      </c>
      <c r="D515" t="inlineStr">
        <is>
          <t>Folder</t>
        </is>
      </c>
      <c r="E515" s="2">
        <f>HYPERLINK("capsilon://?command=openfolder&amp;siteaddress=FAM.docvelocity-na8.net&amp;folderid=FX04D29698-9BE9-52D1-C492-33764EC407AB","FX211114964")</f>
        <v>0.0</v>
      </c>
      <c r="F515" t="inlineStr">
        <is>
          <t/>
        </is>
      </c>
      <c r="G515" t="inlineStr">
        <is>
          <t/>
        </is>
      </c>
      <c r="H515" t="inlineStr">
        <is>
          <t>Mailitem</t>
        </is>
      </c>
      <c r="I515" t="inlineStr">
        <is>
          <t>MI211231598</t>
        </is>
      </c>
      <c r="J515" t="n">
        <v>60.0</v>
      </c>
      <c r="K515" t="inlineStr">
        <is>
          <t>COMPLETED</t>
        </is>
      </c>
      <c r="L515" t="inlineStr">
        <is>
          <t>MARK_AS_COMPLETED</t>
        </is>
      </c>
      <c r="M515" t="inlineStr">
        <is>
          <t>Queue</t>
        </is>
      </c>
      <c r="N515" t="n">
        <v>1.0</v>
      </c>
      <c r="O515" s="1" t="n">
        <v>44531.61114583333</v>
      </c>
      <c r="P515" s="1" t="n">
        <v>44532.179189814815</v>
      </c>
      <c r="Q515" t="n">
        <v>48412.0</v>
      </c>
      <c r="R515" t="n">
        <v>667.0</v>
      </c>
      <c r="S515" t="b">
        <v>0</v>
      </c>
      <c r="T515" t="inlineStr">
        <is>
          <t>N/A</t>
        </is>
      </c>
      <c r="U515" t="b">
        <v>0</v>
      </c>
      <c r="V515" t="inlineStr">
        <is>
          <t>Hemanshi Deshlahara</t>
        </is>
      </c>
      <c r="W515" s="1" t="n">
        <v>44532.179189814815</v>
      </c>
      <c r="X515" t="n">
        <v>229.0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60.0</v>
      </c>
      <c r="AE515" t="n">
        <v>48.0</v>
      </c>
      <c r="AF515" t="n">
        <v>0.0</v>
      </c>
      <c r="AG515" t="n">
        <v>7.0</v>
      </c>
      <c r="AH515" t="inlineStr">
        <is>
          <t>N/A</t>
        </is>
      </c>
      <c r="AI515" t="inlineStr">
        <is>
          <t>N/A</t>
        </is>
      </c>
      <c r="AJ515" t="inlineStr">
        <is>
          <t>N/A</t>
        </is>
      </c>
      <c r="AK515" t="inlineStr">
        <is>
          <t>N/A</t>
        </is>
      </c>
      <c r="AL515" t="inlineStr">
        <is>
          <t>N/A</t>
        </is>
      </c>
      <c r="AM515" t="inlineStr">
        <is>
          <t>N/A</t>
        </is>
      </c>
      <c r="AN515" t="inlineStr">
        <is>
          <t>N/A</t>
        </is>
      </c>
      <c r="AO515" t="inlineStr">
        <is>
          <t>N/A</t>
        </is>
      </c>
      <c r="AP515" t="inlineStr">
        <is>
          <t>N/A</t>
        </is>
      </c>
      <c r="AQ515" t="inlineStr">
        <is>
          <t>N/A</t>
        </is>
      </c>
      <c r="AR515" t="inlineStr">
        <is>
          <t>N/A</t>
        </is>
      </c>
      <c r="AS515" t="inlineStr">
        <is>
          <t>N/A</t>
        </is>
      </c>
      <c r="AT515" t="inlineStr">
        <is>
          <t>N/A</t>
        </is>
      </c>
      <c r="AU515" t="inlineStr">
        <is>
          <t>N/A</t>
        </is>
      </c>
      <c r="AV515" t="inlineStr">
        <is>
          <t>N/A</t>
        </is>
      </c>
      <c r="AW515" t="inlineStr">
        <is>
          <t>N/A</t>
        </is>
      </c>
      <c r="AX515" t="inlineStr">
        <is>
          <t>N/A</t>
        </is>
      </c>
      <c r="AY515" t="inlineStr">
        <is>
          <t>N/A</t>
        </is>
      </c>
      <c r="AZ515" t="inlineStr">
        <is>
          <t>N/A</t>
        </is>
      </c>
      <c r="BA515" t="inlineStr">
        <is>
          <t>N/A</t>
        </is>
      </c>
      <c r="BB515" t="inlineStr">
        <is>
          <t>N/A</t>
        </is>
      </c>
      <c r="BC515" t="inlineStr">
        <is>
          <t>N/A</t>
        </is>
      </c>
      <c r="BD515" t="inlineStr">
        <is>
          <t>N/A</t>
        </is>
      </c>
      <c r="BE515" t="inlineStr">
        <is>
          <t>N/A</t>
        </is>
      </c>
    </row>
    <row r="516">
      <c r="A516" t="inlineStr">
        <is>
          <t>WI21123077</t>
        </is>
      </c>
      <c r="B516" t="inlineStr">
        <is>
          <t>DATA_VALIDATION</t>
        </is>
      </c>
      <c r="C516" t="inlineStr">
        <is>
          <t>201110012221</t>
        </is>
      </c>
      <c r="D516" t="inlineStr">
        <is>
          <t>Folder</t>
        </is>
      </c>
      <c r="E516" s="2">
        <f>HYPERLINK("capsilon://?command=openfolder&amp;siteaddress=FAM.docvelocity-na8.net&amp;folderid=FXA7A48469-4C4A-9682-5490-F5CA37A5EF69","FX211114520")</f>
        <v>0.0</v>
      </c>
      <c r="F516" t="inlineStr">
        <is>
          <t/>
        </is>
      </c>
      <c r="G516" t="inlineStr">
        <is>
          <t/>
        </is>
      </c>
      <c r="H516" t="inlineStr">
        <is>
          <t>Mailitem</t>
        </is>
      </c>
      <c r="I516" t="inlineStr">
        <is>
          <t>MI211231791</t>
        </is>
      </c>
      <c r="J516" t="n">
        <v>28.0</v>
      </c>
      <c r="K516" t="inlineStr">
        <is>
          <t>COMPLETED</t>
        </is>
      </c>
      <c r="L516" t="inlineStr">
        <is>
          <t>MARK_AS_COMPLETED</t>
        </is>
      </c>
      <c r="M516" t="inlineStr">
        <is>
          <t>Queue</t>
        </is>
      </c>
      <c r="N516" t="n">
        <v>2.0</v>
      </c>
      <c r="O516" s="1" t="n">
        <v>44531.611342592594</v>
      </c>
      <c r="P516" s="1" t="n">
        <v>44531.69212962963</v>
      </c>
      <c r="Q516" t="n">
        <v>6763.0</v>
      </c>
      <c r="R516" t="n">
        <v>217.0</v>
      </c>
      <c r="S516" t="b">
        <v>0</v>
      </c>
      <c r="T516" t="inlineStr">
        <is>
          <t>N/A</t>
        </is>
      </c>
      <c r="U516" t="b">
        <v>0</v>
      </c>
      <c r="V516" t="inlineStr">
        <is>
          <t>Poonam Patil</t>
        </is>
      </c>
      <c r="W516" s="1" t="n">
        <v>44531.617314814815</v>
      </c>
      <c r="X516" t="n">
        <v>69.0</v>
      </c>
      <c r="Y516" t="n">
        <v>21.0</v>
      </c>
      <c r="Z516" t="n">
        <v>0.0</v>
      </c>
      <c r="AA516" t="n">
        <v>21.0</v>
      </c>
      <c r="AB516" t="n">
        <v>0.0</v>
      </c>
      <c r="AC516" t="n">
        <v>3.0</v>
      </c>
      <c r="AD516" t="n">
        <v>7.0</v>
      </c>
      <c r="AE516" t="n">
        <v>0.0</v>
      </c>
      <c r="AF516" t="n">
        <v>0.0</v>
      </c>
      <c r="AG516" t="n">
        <v>0.0</v>
      </c>
      <c r="AH516" t="inlineStr">
        <is>
          <t>Dashrath Soren</t>
        </is>
      </c>
      <c r="AI516" s="1" t="n">
        <v>44531.69212962963</v>
      </c>
      <c r="AJ516" t="n">
        <v>148.0</v>
      </c>
      <c r="AK516" t="n">
        <v>0.0</v>
      </c>
      <c r="AL516" t="n">
        <v>0.0</v>
      </c>
      <c r="AM516" t="n">
        <v>0.0</v>
      </c>
      <c r="AN516" t="n">
        <v>0.0</v>
      </c>
      <c r="AO516" t="n">
        <v>1.0</v>
      </c>
      <c r="AP516" t="n">
        <v>7.0</v>
      </c>
      <c r="AQ516" t="n">
        <v>0.0</v>
      </c>
      <c r="AR516" t="n">
        <v>0.0</v>
      </c>
      <c r="AS516" t="n">
        <v>0.0</v>
      </c>
      <c r="AT516" t="inlineStr">
        <is>
          <t>N/A</t>
        </is>
      </c>
      <c r="AU516" t="inlineStr">
        <is>
          <t>N/A</t>
        </is>
      </c>
      <c r="AV516" t="inlineStr">
        <is>
          <t>N/A</t>
        </is>
      </c>
      <c r="AW516" t="inlineStr">
        <is>
          <t>N/A</t>
        </is>
      </c>
      <c r="AX516" t="inlineStr">
        <is>
          <t>N/A</t>
        </is>
      </c>
      <c r="AY516" t="inlineStr">
        <is>
          <t>N/A</t>
        </is>
      </c>
      <c r="AZ516" t="inlineStr">
        <is>
          <t>N/A</t>
        </is>
      </c>
      <c r="BA516" t="inlineStr">
        <is>
          <t>N/A</t>
        </is>
      </c>
      <c r="BB516" t="inlineStr">
        <is>
          <t>N/A</t>
        </is>
      </c>
      <c r="BC516" t="inlineStr">
        <is>
          <t>N/A</t>
        </is>
      </c>
      <c r="BD516" t="inlineStr">
        <is>
          <t>N/A</t>
        </is>
      </c>
      <c r="BE516" t="inlineStr">
        <is>
          <t>N/A</t>
        </is>
      </c>
    </row>
    <row r="517">
      <c r="A517" t="inlineStr">
        <is>
          <t>WI211230775</t>
        </is>
      </c>
      <c r="B517" t="inlineStr">
        <is>
          <t>DATA_VALIDATION</t>
        </is>
      </c>
      <c r="C517" t="inlineStr">
        <is>
          <t>201308007748</t>
        </is>
      </c>
      <c r="D517" t="inlineStr">
        <is>
          <t>Folder</t>
        </is>
      </c>
      <c r="E517" s="2">
        <f>HYPERLINK("capsilon://?command=openfolder&amp;siteaddress=FAM.docvelocity-na8.net&amp;folderid=FX0E3FB999-25AD-AD81-CF02-F76E61BADDE8","FX21115378")</f>
        <v>0.0</v>
      </c>
      <c r="F517" t="inlineStr">
        <is>
          <t/>
        </is>
      </c>
      <c r="G517" t="inlineStr">
        <is>
          <t/>
        </is>
      </c>
      <c r="H517" t="inlineStr">
        <is>
          <t>Mailitem</t>
        </is>
      </c>
      <c r="I517" t="inlineStr">
        <is>
          <t>MI2112321660</t>
        </is>
      </c>
      <c r="J517" t="n">
        <v>38.0</v>
      </c>
      <c r="K517" t="inlineStr">
        <is>
          <t>COMPLETED</t>
        </is>
      </c>
      <c r="L517" t="inlineStr">
        <is>
          <t>MARK_AS_COMPLETED</t>
        </is>
      </c>
      <c r="M517" t="inlineStr">
        <is>
          <t>Queue</t>
        </is>
      </c>
      <c r="N517" t="n">
        <v>2.0</v>
      </c>
      <c r="O517" s="1" t="n">
        <v>44539.44704861111</v>
      </c>
      <c r="P517" s="1" t="n">
        <v>44539.457280092596</v>
      </c>
      <c r="Q517" t="n">
        <v>783.0</v>
      </c>
      <c r="R517" t="n">
        <v>101.0</v>
      </c>
      <c r="S517" t="b">
        <v>0</v>
      </c>
      <c r="T517" t="inlineStr">
        <is>
          <t>N/A</t>
        </is>
      </c>
      <c r="U517" t="b">
        <v>0</v>
      </c>
      <c r="V517" t="inlineStr">
        <is>
          <t>Sanjay Kharade</t>
        </is>
      </c>
      <c r="W517" s="1" t="n">
        <v>44539.44924768519</v>
      </c>
      <c r="X517" t="n">
        <v>50.0</v>
      </c>
      <c r="Y517" t="n">
        <v>0.0</v>
      </c>
      <c r="Z517" t="n">
        <v>0.0</v>
      </c>
      <c r="AA517" t="n">
        <v>0.0</v>
      </c>
      <c r="AB517" t="n">
        <v>37.0</v>
      </c>
      <c r="AC517" t="n">
        <v>0.0</v>
      </c>
      <c r="AD517" t="n">
        <v>38.0</v>
      </c>
      <c r="AE517" t="n">
        <v>0.0</v>
      </c>
      <c r="AF517" t="n">
        <v>0.0</v>
      </c>
      <c r="AG517" t="n">
        <v>0.0</v>
      </c>
      <c r="AH517" t="inlineStr">
        <is>
          <t>Poonam Patil</t>
        </is>
      </c>
      <c r="AI517" s="1" t="n">
        <v>44539.457280092596</v>
      </c>
      <c r="AJ517" t="n">
        <v>51.0</v>
      </c>
      <c r="AK517" t="n">
        <v>0.0</v>
      </c>
      <c r="AL517" t="n">
        <v>0.0</v>
      </c>
      <c r="AM517" t="n">
        <v>0.0</v>
      </c>
      <c r="AN517" t="n">
        <v>37.0</v>
      </c>
      <c r="AO517" t="n">
        <v>0.0</v>
      </c>
      <c r="AP517" t="n">
        <v>38.0</v>
      </c>
      <c r="AQ517" t="n">
        <v>0.0</v>
      </c>
      <c r="AR517" t="n">
        <v>0.0</v>
      </c>
      <c r="AS517" t="n">
        <v>0.0</v>
      </c>
      <c r="AT517" t="inlineStr">
        <is>
          <t>N/A</t>
        </is>
      </c>
      <c r="AU517" t="inlineStr">
        <is>
          <t>N/A</t>
        </is>
      </c>
      <c r="AV517" t="inlineStr">
        <is>
          <t>N/A</t>
        </is>
      </c>
      <c r="AW517" t="inlineStr">
        <is>
          <t>N/A</t>
        </is>
      </c>
      <c r="AX517" t="inlineStr">
        <is>
          <t>N/A</t>
        </is>
      </c>
      <c r="AY517" t="inlineStr">
        <is>
          <t>N/A</t>
        </is>
      </c>
      <c r="AZ517" t="inlineStr">
        <is>
          <t>N/A</t>
        </is>
      </c>
      <c r="BA517" t="inlineStr">
        <is>
          <t>N/A</t>
        </is>
      </c>
      <c r="BB517" t="inlineStr">
        <is>
          <t>N/A</t>
        </is>
      </c>
      <c r="BC517" t="inlineStr">
        <is>
          <t>N/A</t>
        </is>
      </c>
      <c r="BD517" t="inlineStr">
        <is>
          <t>N/A</t>
        </is>
      </c>
      <c r="BE517" t="inlineStr">
        <is>
          <t>N/A</t>
        </is>
      </c>
    </row>
    <row r="518">
      <c r="A518" t="inlineStr">
        <is>
          <t>WI211230832</t>
        </is>
      </c>
      <c r="B518" t="inlineStr">
        <is>
          <t>DATA_VALIDATION</t>
        </is>
      </c>
      <c r="C518" t="inlineStr">
        <is>
          <t>201300020204</t>
        </is>
      </c>
      <c r="D518" t="inlineStr">
        <is>
          <t>Folder</t>
        </is>
      </c>
      <c r="E518" s="2">
        <f>HYPERLINK("capsilon://?command=openfolder&amp;siteaddress=FAM.docvelocity-na8.net&amp;folderid=FX9B963EE6-9D13-2E83-BEA0-C9A30B09F7F0","FX21126190")</f>
        <v>0.0</v>
      </c>
      <c r="F518" t="inlineStr">
        <is>
          <t/>
        </is>
      </c>
      <c r="G518" t="inlineStr">
        <is>
          <t/>
        </is>
      </c>
      <c r="H518" t="inlineStr">
        <is>
          <t>Mailitem</t>
        </is>
      </c>
      <c r="I518" t="inlineStr">
        <is>
          <t>MI2112322266</t>
        </is>
      </c>
      <c r="J518" t="n">
        <v>28.0</v>
      </c>
      <c r="K518" t="inlineStr">
        <is>
          <t>COMPLETED</t>
        </is>
      </c>
      <c r="L518" t="inlineStr">
        <is>
          <t>MARK_AS_COMPLETED</t>
        </is>
      </c>
      <c r="M518" t="inlineStr">
        <is>
          <t>Queue</t>
        </is>
      </c>
      <c r="N518" t="n">
        <v>2.0</v>
      </c>
      <c r="O518" s="1" t="n">
        <v>44539.45208333333</v>
      </c>
      <c r="P518" s="1" t="n">
        <v>44539.45872685185</v>
      </c>
      <c r="Q518" t="n">
        <v>358.0</v>
      </c>
      <c r="R518" t="n">
        <v>216.0</v>
      </c>
      <c r="S518" t="b">
        <v>0</v>
      </c>
      <c r="T518" t="inlineStr">
        <is>
          <t>N/A</t>
        </is>
      </c>
      <c r="U518" t="b">
        <v>0</v>
      </c>
      <c r="V518" t="inlineStr">
        <is>
          <t>Aditya Tade</t>
        </is>
      </c>
      <c r="W518" s="1" t="n">
        <v>44539.4562037037</v>
      </c>
      <c r="X518" t="n">
        <v>92.0</v>
      </c>
      <c r="Y518" t="n">
        <v>21.0</v>
      </c>
      <c r="Z518" t="n">
        <v>0.0</v>
      </c>
      <c r="AA518" t="n">
        <v>21.0</v>
      </c>
      <c r="AB518" t="n">
        <v>0.0</v>
      </c>
      <c r="AC518" t="n">
        <v>3.0</v>
      </c>
      <c r="AD518" t="n">
        <v>7.0</v>
      </c>
      <c r="AE518" t="n">
        <v>0.0</v>
      </c>
      <c r="AF518" t="n">
        <v>0.0</v>
      </c>
      <c r="AG518" t="n">
        <v>0.0</v>
      </c>
      <c r="AH518" t="inlineStr">
        <is>
          <t>Poonam Patil</t>
        </is>
      </c>
      <c r="AI518" s="1" t="n">
        <v>44539.45872685185</v>
      </c>
      <c r="AJ518" t="n">
        <v>124.0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7.0</v>
      </c>
      <c r="AQ518" t="n">
        <v>0.0</v>
      </c>
      <c r="AR518" t="n">
        <v>0.0</v>
      </c>
      <c r="AS518" t="n">
        <v>0.0</v>
      </c>
      <c r="AT518" t="inlineStr">
        <is>
          <t>N/A</t>
        </is>
      </c>
      <c r="AU518" t="inlineStr">
        <is>
          <t>N/A</t>
        </is>
      </c>
      <c r="AV518" t="inlineStr">
        <is>
          <t>N/A</t>
        </is>
      </c>
      <c r="AW518" t="inlineStr">
        <is>
          <t>N/A</t>
        </is>
      </c>
      <c r="AX518" t="inlineStr">
        <is>
          <t>N/A</t>
        </is>
      </c>
      <c r="AY518" t="inlineStr">
        <is>
          <t>N/A</t>
        </is>
      </c>
      <c r="AZ518" t="inlineStr">
        <is>
          <t>N/A</t>
        </is>
      </c>
      <c r="BA518" t="inlineStr">
        <is>
          <t>N/A</t>
        </is>
      </c>
      <c r="BB518" t="inlineStr">
        <is>
          <t>N/A</t>
        </is>
      </c>
      <c r="BC518" t="inlineStr">
        <is>
          <t>N/A</t>
        </is>
      </c>
      <c r="BD518" t="inlineStr">
        <is>
          <t>N/A</t>
        </is>
      </c>
      <c r="BE518" t="inlineStr">
        <is>
          <t>N/A</t>
        </is>
      </c>
    </row>
    <row r="519">
      <c r="A519" t="inlineStr">
        <is>
          <t>WI211230837</t>
        </is>
      </c>
      <c r="B519" t="inlineStr">
        <is>
          <t>DATA_VALIDATION</t>
        </is>
      </c>
      <c r="C519" t="inlineStr">
        <is>
          <t>201300020204</t>
        </is>
      </c>
      <c r="D519" t="inlineStr">
        <is>
          <t>Folder</t>
        </is>
      </c>
      <c r="E519" s="2">
        <f>HYPERLINK("capsilon://?command=openfolder&amp;siteaddress=FAM.docvelocity-na8.net&amp;folderid=FX9B963EE6-9D13-2E83-BEA0-C9A30B09F7F0","FX21126190")</f>
        <v>0.0</v>
      </c>
      <c r="F519" t="inlineStr">
        <is>
          <t/>
        </is>
      </c>
      <c r="G519" t="inlineStr">
        <is>
          <t/>
        </is>
      </c>
      <c r="H519" t="inlineStr">
        <is>
          <t>Mailitem</t>
        </is>
      </c>
      <c r="I519" t="inlineStr">
        <is>
          <t>MI2112322269</t>
        </is>
      </c>
      <c r="J519" t="n">
        <v>28.0</v>
      </c>
      <c r="K519" t="inlineStr">
        <is>
          <t>COMPLETED</t>
        </is>
      </c>
      <c r="L519" t="inlineStr">
        <is>
          <t>MARK_AS_COMPLETED</t>
        </is>
      </c>
      <c r="M519" t="inlineStr">
        <is>
          <t>Queue</t>
        </is>
      </c>
      <c r="N519" t="n">
        <v>2.0</v>
      </c>
      <c r="O519" s="1" t="n">
        <v>44539.45226851852</v>
      </c>
      <c r="P519" s="1" t="n">
        <v>44539.46128472222</v>
      </c>
      <c r="Q519" t="n">
        <v>444.0</v>
      </c>
      <c r="R519" t="n">
        <v>335.0</v>
      </c>
      <c r="S519" t="b">
        <v>0</v>
      </c>
      <c r="T519" t="inlineStr">
        <is>
          <t>N/A</t>
        </is>
      </c>
      <c r="U519" t="b">
        <v>0</v>
      </c>
      <c r="V519" t="inlineStr">
        <is>
          <t>Sumit Jarhad</t>
        </is>
      </c>
      <c r="W519" s="1" t="n">
        <v>44539.45731481481</v>
      </c>
      <c r="X519" t="n">
        <v>115.0</v>
      </c>
      <c r="Y519" t="n">
        <v>21.0</v>
      </c>
      <c r="Z519" t="n">
        <v>0.0</v>
      </c>
      <c r="AA519" t="n">
        <v>21.0</v>
      </c>
      <c r="AB519" t="n">
        <v>0.0</v>
      </c>
      <c r="AC519" t="n">
        <v>7.0</v>
      </c>
      <c r="AD519" t="n">
        <v>7.0</v>
      </c>
      <c r="AE519" t="n">
        <v>0.0</v>
      </c>
      <c r="AF519" t="n">
        <v>0.0</v>
      </c>
      <c r="AG519" t="n">
        <v>0.0</v>
      </c>
      <c r="AH519" t="inlineStr">
        <is>
          <t>Poonam Patil</t>
        </is>
      </c>
      <c r="AI519" s="1" t="n">
        <v>44539.46128472222</v>
      </c>
      <c r="AJ519" t="n">
        <v>220.0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7.0</v>
      </c>
      <c r="AQ519" t="n">
        <v>0.0</v>
      </c>
      <c r="AR519" t="n">
        <v>0.0</v>
      </c>
      <c r="AS519" t="n">
        <v>0.0</v>
      </c>
      <c r="AT519" t="inlineStr">
        <is>
          <t>N/A</t>
        </is>
      </c>
      <c r="AU519" t="inlineStr">
        <is>
          <t>N/A</t>
        </is>
      </c>
      <c r="AV519" t="inlineStr">
        <is>
          <t>N/A</t>
        </is>
      </c>
      <c r="AW519" t="inlineStr">
        <is>
          <t>N/A</t>
        </is>
      </c>
      <c r="AX519" t="inlineStr">
        <is>
          <t>N/A</t>
        </is>
      </c>
      <c r="AY519" t="inlineStr">
        <is>
          <t>N/A</t>
        </is>
      </c>
      <c r="AZ519" t="inlineStr">
        <is>
          <t>N/A</t>
        </is>
      </c>
      <c r="BA519" t="inlineStr">
        <is>
          <t>N/A</t>
        </is>
      </c>
      <c r="BB519" t="inlineStr">
        <is>
          <t>N/A</t>
        </is>
      </c>
      <c r="BC519" t="inlineStr">
        <is>
          <t>N/A</t>
        </is>
      </c>
      <c r="BD519" t="inlineStr">
        <is>
          <t>N/A</t>
        </is>
      </c>
      <c r="BE519" t="inlineStr">
        <is>
          <t>N/A</t>
        </is>
      </c>
    </row>
    <row r="520">
      <c r="A520" t="inlineStr">
        <is>
          <t>WI211230858</t>
        </is>
      </c>
      <c r="B520" t="inlineStr">
        <is>
          <t>DATA_VALIDATION</t>
        </is>
      </c>
      <c r="C520" t="inlineStr">
        <is>
          <t>201300020204</t>
        </is>
      </c>
      <c r="D520" t="inlineStr">
        <is>
          <t>Folder</t>
        </is>
      </c>
      <c r="E520" s="2">
        <f>HYPERLINK("capsilon://?command=openfolder&amp;siteaddress=FAM.docvelocity-na8.net&amp;folderid=FX9B963EE6-9D13-2E83-BEA0-C9A30B09F7F0","FX21126190")</f>
        <v>0.0</v>
      </c>
      <c r="F520" t="inlineStr">
        <is>
          <t/>
        </is>
      </c>
      <c r="G520" t="inlineStr">
        <is>
          <t/>
        </is>
      </c>
      <c r="H520" t="inlineStr">
        <is>
          <t>Mailitem</t>
        </is>
      </c>
      <c r="I520" t="inlineStr">
        <is>
          <t>MI2112322328</t>
        </is>
      </c>
      <c r="J520" t="n">
        <v>32.0</v>
      </c>
      <c r="K520" t="inlineStr">
        <is>
          <t>COMPLETED</t>
        </is>
      </c>
      <c r="L520" t="inlineStr">
        <is>
          <t>MARK_AS_COMPLETED</t>
        </is>
      </c>
      <c r="M520" t="inlineStr">
        <is>
          <t>Queue</t>
        </is>
      </c>
      <c r="N520" t="n">
        <v>1.0</v>
      </c>
      <c r="O520" s="1" t="n">
        <v>44539.454513888886</v>
      </c>
      <c r="P520" s="1" t="n">
        <v>44539.45872685185</v>
      </c>
      <c r="Q520" t="n">
        <v>195.0</v>
      </c>
      <c r="R520" t="n">
        <v>169.0</v>
      </c>
      <c r="S520" t="b">
        <v>0</v>
      </c>
      <c r="T520" t="inlineStr">
        <is>
          <t>N/A</t>
        </is>
      </c>
      <c r="U520" t="b">
        <v>0</v>
      </c>
      <c r="V520" t="inlineStr">
        <is>
          <t>Sumit Jarhad</t>
        </is>
      </c>
      <c r="W520" s="1" t="n">
        <v>44539.45872685185</v>
      </c>
      <c r="X520" t="n">
        <v>122.0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32.0</v>
      </c>
      <c r="AE520" t="n">
        <v>27.0</v>
      </c>
      <c r="AF520" t="n">
        <v>0.0</v>
      </c>
      <c r="AG520" t="n">
        <v>4.0</v>
      </c>
      <c r="AH520" t="inlineStr">
        <is>
          <t>N/A</t>
        </is>
      </c>
      <c r="AI520" t="inlineStr">
        <is>
          <t>N/A</t>
        </is>
      </c>
      <c r="AJ520" t="inlineStr">
        <is>
          <t>N/A</t>
        </is>
      </c>
      <c r="AK520" t="inlineStr">
        <is>
          <t>N/A</t>
        </is>
      </c>
      <c r="AL520" t="inlineStr">
        <is>
          <t>N/A</t>
        </is>
      </c>
      <c r="AM520" t="inlineStr">
        <is>
          <t>N/A</t>
        </is>
      </c>
      <c r="AN520" t="inlineStr">
        <is>
          <t>N/A</t>
        </is>
      </c>
      <c r="AO520" t="inlineStr">
        <is>
          <t>N/A</t>
        </is>
      </c>
      <c r="AP520" t="inlineStr">
        <is>
          <t>N/A</t>
        </is>
      </c>
      <c r="AQ520" t="inlineStr">
        <is>
          <t>N/A</t>
        </is>
      </c>
      <c r="AR520" t="inlineStr">
        <is>
          <t>N/A</t>
        </is>
      </c>
      <c r="AS520" t="inlineStr">
        <is>
          <t>N/A</t>
        </is>
      </c>
      <c r="AT520" t="inlineStr">
        <is>
          <t>N/A</t>
        </is>
      </c>
      <c r="AU520" t="inlineStr">
        <is>
          <t>N/A</t>
        </is>
      </c>
      <c r="AV520" t="inlineStr">
        <is>
          <t>N/A</t>
        </is>
      </c>
      <c r="AW520" t="inlineStr">
        <is>
          <t>N/A</t>
        </is>
      </c>
      <c r="AX520" t="inlineStr">
        <is>
          <t>N/A</t>
        </is>
      </c>
      <c r="AY520" t="inlineStr">
        <is>
          <t>N/A</t>
        </is>
      </c>
      <c r="AZ520" t="inlineStr">
        <is>
          <t>N/A</t>
        </is>
      </c>
      <c r="BA520" t="inlineStr">
        <is>
          <t>N/A</t>
        </is>
      </c>
      <c r="BB520" t="inlineStr">
        <is>
          <t>N/A</t>
        </is>
      </c>
      <c r="BC520" t="inlineStr">
        <is>
          <t>N/A</t>
        </is>
      </c>
      <c r="BD520" t="inlineStr">
        <is>
          <t>N/A</t>
        </is>
      </c>
      <c r="BE520" t="inlineStr">
        <is>
          <t>N/A</t>
        </is>
      </c>
    </row>
    <row r="521">
      <c r="A521" t="inlineStr">
        <is>
          <t>WI211230875</t>
        </is>
      </c>
      <c r="B521" t="inlineStr">
        <is>
          <t>DATA_VALIDATION</t>
        </is>
      </c>
      <c r="C521" t="inlineStr">
        <is>
          <t>201330004134</t>
        </is>
      </c>
      <c r="D521" t="inlineStr">
        <is>
          <t>Folder</t>
        </is>
      </c>
      <c r="E521" s="2">
        <f>HYPERLINK("capsilon://?command=openfolder&amp;siteaddress=FAM.docvelocity-na8.net&amp;folderid=FX805B7A4D-A55E-8A29-4CB2-511F6108AC4E","FX21125889")</f>
        <v>0.0</v>
      </c>
      <c r="F521" t="inlineStr">
        <is>
          <t/>
        </is>
      </c>
      <c r="G521" t="inlineStr">
        <is>
          <t/>
        </is>
      </c>
      <c r="H521" t="inlineStr">
        <is>
          <t>Mailitem</t>
        </is>
      </c>
      <c r="I521" t="inlineStr">
        <is>
          <t>MI2112322727</t>
        </is>
      </c>
      <c r="J521" t="n">
        <v>70.0</v>
      </c>
      <c r="K521" t="inlineStr">
        <is>
          <t>COMPLETED</t>
        </is>
      </c>
      <c r="L521" t="inlineStr">
        <is>
          <t>MARK_AS_COMPLETED</t>
        </is>
      </c>
      <c r="M521" t="inlineStr">
        <is>
          <t>Queue</t>
        </is>
      </c>
      <c r="N521" t="n">
        <v>2.0</v>
      </c>
      <c r="O521" s="1" t="n">
        <v>44539.45831018518</v>
      </c>
      <c r="P521" s="1" t="n">
        <v>44539.46303240741</v>
      </c>
      <c r="Q521" t="n">
        <v>116.0</v>
      </c>
      <c r="R521" t="n">
        <v>292.0</v>
      </c>
      <c r="S521" t="b">
        <v>0</v>
      </c>
      <c r="T521" t="inlineStr">
        <is>
          <t>N/A</t>
        </is>
      </c>
      <c r="U521" t="b">
        <v>0</v>
      </c>
      <c r="V521" t="inlineStr">
        <is>
          <t>Sumit Jarhad</t>
        </is>
      </c>
      <c r="W521" s="1" t="n">
        <v>44539.460381944446</v>
      </c>
      <c r="X521" t="n">
        <v>142.0</v>
      </c>
      <c r="Y521" t="n">
        <v>36.0</v>
      </c>
      <c r="Z521" t="n">
        <v>0.0</v>
      </c>
      <c r="AA521" t="n">
        <v>36.0</v>
      </c>
      <c r="AB521" t="n">
        <v>0.0</v>
      </c>
      <c r="AC521" t="n">
        <v>14.0</v>
      </c>
      <c r="AD521" t="n">
        <v>34.0</v>
      </c>
      <c r="AE521" t="n">
        <v>0.0</v>
      </c>
      <c r="AF521" t="n">
        <v>0.0</v>
      </c>
      <c r="AG521" t="n">
        <v>0.0</v>
      </c>
      <c r="AH521" t="inlineStr">
        <is>
          <t>Poonam Patil</t>
        </is>
      </c>
      <c r="AI521" s="1" t="n">
        <v>44539.46303240741</v>
      </c>
      <c r="AJ521" t="n">
        <v>150.0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34.0</v>
      </c>
      <c r="AQ521" t="n">
        <v>0.0</v>
      </c>
      <c r="AR521" t="n">
        <v>0.0</v>
      </c>
      <c r="AS521" t="n">
        <v>0.0</v>
      </c>
      <c r="AT521" t="inlineStr">
        <is>
          <t>N/A</t>
        </is>
      </c>
      <c r="AU521" t="inlineStr">
        <is>
          <t>N/A</t>
        </is>
      </c>
      <c r="AV521" t="inlineStr">
        <is>
          <t>N/A</t>
        </is>
      </c>
      <c r="AW521" t="inlineStr">
        <is>
          <t>N/A</t>
        </is>
      </c>
      <c r="AX521" t="inlineStr">
        <is>
          <t>N/A</t>
        </is>
      </c>
      <c r="AY521" t="inlineStr">
        <is>
          <t>N/A</t>
        </is>
      </c>
      <c r="AZ521" t="inlineStr">
        <is>
          <t>N/A</t>
        </is>
      </c>
      <c r="BA521" t="inlineStr">
        <is>
          <t>N/A</t>
        </is>
      </c>
      <c r="BB521" t="inlineStr">
        <is>
          <t>N/A</t>
        </is>
      </c>
      <c r="BC521" t="inlineStr">
        <is>
          <t>N/A</t>
        </is>
      </c>
      <c r="BD521" t="inlineStr">
        <is>
          <t>N/A</t>
        </is>
      </c>
      <c r="BE521" t="inlineStr">
        <is>
          <t>N/A</t>
        </is>
      </c>
    </row>
    <row r="522">
      <c r="A522" t="inlineStr">
        <is>
          <t>WI211230888</t>
        </is>
      </c>
      <c r="B522" t="inlineStr">
        <is>
          <t>DATA_VALIDATION</t>
        </is>
      </c>
      <c r="C522" t="inlineStr">
        <is>
          <t>201330004134</t>
        </is>
      </c>
      <c r="D522" t="inlineStr">
        <is>
          <t>Folder</t>
        </is>
      </c>
      <c r="E522" s="2">
        <f>HYPERLINK("capsilon://?command=openfolder&amp;siteaddress=FAM.docvelocity-na8.net&amp;folderid=FX805B7A4D-A55E-8A29-4CB2-511F6108AC4E","FX21125889")</f>
        <v>0.0</v>
      </c>
      <c r="F522" t="inlineStr">
        <is>
          <t/>
        </is>
      </c>
      <c r="G522" t="inlineStr">
        <is>
          <t/>
        </is>
      </c>
      <c r="H522" t="inlineStr">
        <is>
          <t>Mailitem</t>
        </is>
      </c>
      <c r="I522" t="inlineStr">
        <is>
          <t>MI2112322737</t>
        </is>
      </c>
      <c r="J522" t="n">
        <v>65.0</v>
      </c>
      <c r="K522" t="inlineStr">
        <is>
          <t>COMPLETED</t>
        </is>
      </c>
      <c r="L522" t="inlineStr">
        <is>
          <t>MARK_AS_COMPLETED</t>
        </is>
      </c>
      <c r="M522" t="inlineStr">
        <is>
          <t>Queue</t>
        </is>
      </c>
      <c r="N522" t="n">
        <v>2.0</v>
      </c>
      <c r="O522" s="1" t="n">
        <v>44539.45940972222</v>
      </c>
      <c r="P522" s="1" t="n">
        <v>44539.46501157407</v>
      </c>
      <c r="Q522" t="n">
        <v>228.0</v>
      </c>
      <c r="R522" t="n">
        <v>256.0</v>
      </c>
      <c r="S522" t="b">
        <v>0</v>
      </c>
      <c r="T522" t="inlineStr">
        <is>
          <t>N/A</t>
        </is>
      </c>
      <c r="U522" t="b">
        <v>0</v>
      </c>
      <c r="V522" t="inlineStr">
        <is>
          <t>Sumit Jarhad</t>
        </is>
      </c>
      <c r="W522" s="1" t="n">
        <v>44539.461388888885</v>
      </c>
      <c r="X522" t="n">
        <v>86.0</v>
      </c>
      <c r="Y522" t="n">
        <v>36.0</v>
      </c>
      <c r="Z522" t="n">
        <v>0.0</v>
      </c>
      <c r="AA522" t="n">
        <v>36.0</v>
      </c>
      <c r="AB522" t="n">
        <v>0.0</v>
      </c>
      <c r="AC522" t="n">
        <v>13.0</v>
      </c>
      <c r="AD522" t="n">
        <v>29.0</v>
      </c>
      <c r="AE522" t="n">
        <v>0.0</v>
      </c>
      <c r="AF522" t="n">
        <v>0.0</v>
      </c>
      <c r="AG522" t="n">
        <v>0.0</v>
      </c>
      <c r="AH522" t="inlineStr">
        <is>
          <t>Poonam Patil</t>
        </is>
      </c>
      <c r="AI522" s="1" t="n">
        <v>44539.46501157407</v>
      </c>
      <c r="AJ522" t="n">
        <v>170.0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29.0</v>
      </c>
      <c r="AQ522" t="n">
        <v>0.0</v>
      </c>
      <c r="AR522" t="n">
        <v>0.0</v>
      </c>
      <c r="AS522" t="n">
        <v>0.0</v>
      </c>
      <c r="AT522" t="inlineStr">
        <is>
          <t>N/A</t>
        </is>
      </c>
      <c r="AU522" t="inlineStr">
        <is>
          <t>N/A</t>
        </is>
      </c>
      <c r="AV522" t="inlineStr">
        <is>
          <t>N/A</t>
        </is>
      </c>
      <c r="AW522" t="inlineStr">
        <is>
          <t>N/A</t>
        </is>
      </c>
      <c r="AX522" t="inlineStr">
        <is>
          <t>N/A</t>
        </is>
      </c>
      <c r="AY522" t="inlineStr">
        <is>
          <t>N/A</t>
        </is>
      </c>
      <c r="AZ522" t="inlineStr">
        <is>
          <t>N/A</t>
        </is>
      </c>
      <c r="BA522" t="inlineStr">
        <is>
          <t>N/A</t>
        </is>
      </c>
      <c r="BB522" t="inlineStr">
        <is>
          <t>N/A</t>
        </is>
      </c>
      <c r="BC522" t="inlineStr">
        <is>
          <t>N/A</t>
        </is>
      </c>
      <c r="BD522" t="inlineStr">
        <is>
          <t>N/A</t>
        </is>
      </c>
      <c r="BE522" t="inlineStr">
        <is>
          <t>N/A</t>
        </is>
      </c>
    </row>
    <row r="523">
      <c r="A523" t="inlineStr">
        <is>
          <t>WI211230896</t>
        </is>
      </c>
      <c r="B523" t="inlineStr">
        <is>
          <t>DATA_VALIDATION</t>
        </is>
      </c>
      <c r="C523" t="inlineStr">
        <is>
          <t>201330004134</t>
        </is>
      </c>
      <c r="D523" t="inlineStr">
        <is>
          <t>Folder</t>
        </is>
      </c>
      <c r="E523" s="2">
        <f>HYPERLINK("capsilon://?command=openfolder&amp;siteaddress=FAM.docvelocity-na8.net&amp;folderid=FX805B7A4D-A55E-8A29-4CB2-511F6108AC4E","FX21125889")</f>
        <v>0.0</v>
      </c>
      <c r="F523" t="inlineStr">
        <is>
          <t/>
        </is>
      </c>
      <c r="G523" t="inlineStr">
        <is>
          <t/>
        </is>
      </c>
      <c r="H523" t="inlineStr">
        <is>
          <t>Mailitem</t>
        </is>
      </c>
      <c r="I523" t="inlineStr">
        <is>
          <t>MI2112322793</t>
        </is>
      </c>
      <c r="J523" t="n">
        <v>28.0</v>
      </c>
      <c r="K523" t="inlineStr">
        <is>
          <t>COMPLETED</t>
        </is>
      </c>
      <c r="L523" t="inlineStr">
        <is>
          <t>MARK_AS_COMPLETED</t>
        </is>
      </c>
      <c r="M523" t="inlineStr">
        <is>
          <t>Queue</t>
        </is>
      </c>
      <c r="N523" t="n">
        <v>2.0</v>
      </c>
      <c r="O523" s="1" t="n">
        <v>44539.459756944445</v>
      </c>
      <c r="P523" s="1" t="n">
        <v>44539.47278935185</v>
      </c>
      <c r="Q523" t="n">
        <v>735.0</v>
      </c>
      <c r="R523" t="n">
        <v>391.0</v>
      </c>
      <c r="S523" t="b">
        <v>0</v>
      </c>
      <c r="T523" t="inlineStr">
        <is>
          <t>N/A</t>
        </is>
      </c>
      <c r="U523" t="b">
        <v>0</v>
      </c>
      <c r="V523" t="inlineStr">
        <is>
          <t>Snehal Sathe</t>
        </is>
      </c>
      <c r="W523" s="1" t="n">
        <v>44539.467997685184</v>
      </c>
      <c r="X523" t="n">
        <v>127.0</v>
      </c>
      <c r="Y523" t="n">
        <v>21.0</v>
      </c>
      <c r="Z523" t="n">
        <v>0.0</v>
      </c>
      <c r="AA523" t="n">
        <v>21.0</v>
      </c>
      <c r="AB523" t="n">
        <v>0.0</v>
      </c>
      <c r="AC523" t="n">
        <v>5.0</v>
      </c>
      <c r="AD523" t="n">
        <v>7.0</v>
      </c>
      <c r="AE523" t="n">
        <v>0.0</v>
      </c>
      <c r="AF523" t="n">
        <v>0.0</v>
      </c>
      <c r="AG523" t="n">
        <v>0.0</v>
      </c>
      <c r="AH523" t="inlineStr">
        <is>
          <t>Mohini Shinde</t>
        </is>
      </c>
      <c r="AI523" s="1" t="n">
        <v>44539.47278935185</v>
      </c>
      <c r="AJ523" t="n">
        <v>264.0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7.0</v>
      </c>
      <c r="AQ523" t="n">
        <v>0.0</v>
      </c>
      <c r="AR523" t="n">
        <v>0.0</v>
      </c>
      <c r="AS523" t="n">
        <v>0.0</v>
      </c>
      <c r="AT523" t="inlineStr">
        <is>
          <t>N/A</t>
        </is>
      </c>
      <c r="AU523" t="inlineStr">
        <is>
          <t>N/A</t>
        </is>
      </c>
      <c r="AV523" t="inlineStr">
        <is>
          <t>N/A</t>
        </is>
      </c>
      <c r="AW523" t="inlineStr">
        <is>
          <t>N/A</t>
        </is>
      </c>
      <c r="AX523" t="inlineStr">
        <is>
          <t>N/A</t>
        </is>
      </c>
      <c r="AY523" t="inlineStr">
        <is>
          <t>N/A</t>
        </is>
      </c>
      <c r="AZ523" t="inlineStr">
        <is>
          <t>N/A</t>
        </is>
      </c>
      <c r="BA523" t="inlineStr">
        <is>
          <t>N/A</t>
        </is>
      </c>
      <c r="BB523" t="inlineStr">
        <is>
          <t>N/A</t>
        </is>
      </c>
      <c r="BC523" t="inlineStr">
        <is>
          <t>N/A</t>
        </is>
      </c>
      <c r="BD523" t="inlineStr">
        <is>
          <t>N/A</t>
        </is>
      </c>
      <c r="BE523" t="inlineStr">
        <is>
          <t>N/A</t>
        </is>
      </c>
    </row>
    <row r="524">
      <c r="A524" t="inlineStr">
        <is>
          <t>WI211230901</t>
        </is>
      </c>
      <c r="B524" t="inlineStr">
        <is>
          <t>DATA_VALIDATION</t>
        </is>
      </c>
      <c r="C524" t="inlineStr">
        <is>
          <t>201300020204</t>
        </is>
      </c>
      <c r="D524" t="inlineStr">
        <is>
          <t>Folder</t>
        </is>
      </c>
      <c r="E524" s="2">
        <f>HYPERLINK("capsilon://?command=openfolder&amp;siteaddress=FAM.docvelocity-na8.net&amp;folderid=FX9B963EE6-9D13-2E83-BEA0-C9A30B09F7F0","FX21126190")</f>
        <v>0.0</v>
      </c>
      <c r="F524" t="inlineStr">
        <is>
          <t/>
        </is>
      </c>
      <c r="G524" t="inlineStr">
        <is>
          <t/>
        </is>
      </c>
      <c r="H524" t="inlineStr">
        <is>
          <t>Mailitem</t>
        </is>
      </c>
      <c r="I524" t="inlineStr">
        <is>
          <t>MI2112322328</t>
        </is>
      </c>
      <c r="J524" t="n">
        <v>128.0</v>
      </c>
      <c r="K524" t="inlineStr">
        <is>
          <t>COMPLETED</t>
        </is>
      </c>
      <c r="L524" t="inlineStr">
        <is>
          <t>MARK_AS_COMPLETED</t>
        </is>
      </c>
      <c r="M524" t="inlineStr">
        <is>
          <t>Queue</t>
        </is>
      </c>
      <c r="N524" t="n">
        <v>2.0</v>
      </c>
      <c r="O524" s="1" t="n">
        <v>44539.46059027778</v>
      </c>
      <c r="P524" s="1" t="n">
        <v>44539.514074074075</v>
      </c>
      <c r="Q524" t="n">
        <v>1027.0</v>
      </c>
      <c r="R524" t="n">
        <v>3594.0</v>
      </c>
      <c r="S524" t="b">
        <v>0</v>
      </c>
      <c r="T524" t="inlineStr">
        <is>
          <t>N/A</t>
        </is>
      </c>
      <c r="U524" t="b">
        <v>1</v>
      </c>
      <c r="V524" t="inlineStr">
        <is>
          <t>Raman Vaidya</t>
        </is>
      </c>
      <c r="W524" s="1" t="n">
        <v>44539.497037037036</v>
      </c>
      <c r="X524" t="n">
        <v>2866.0</v>
      </c>
      <c r="Y524" t="n">
        <v>257.0</v>
      </c>
      <c r="Z524" t="n">
        <v>0.0</v>
      </c>
      <c r="AA524" t="n">
        <v>257.0</v>
      </c>
      <c r="AB524" t="n">
        <v>0.0</v>
      </c>
      <c r="AC524" t="n">
        <v>192.0</v>
      </c>
      <c r="AD524" t="n">
        <v>-129.0</v>
      </c>
      <c r="AE524" t="n">
        <v>0.0</v>
      </c>
      <c r="AF524" t="n">
        <v>0.0</v>
      </c>
      <c r="AG524" t="n">
        <v>0.0</v>
      </c>
      <c r="AH524" t="inlineStr">
        <is>
          <t>Vikash Suryakanth Parmar</t>
        </is>
      </c>
      <c r="AI524" s="1" t="n">
        <v>44539.514074074075</v>
      </c>
      <c r="AJ524" t="n">
        <v>710.0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-129.0</v>
      </c>
      <c r="AQ524" t="n">
        <v>0.0</v>
      </c>
      <c r="AR524" t="n">
        <v>0.0</v>
      </c>
      <c r="AS524" t="n">
        <v>0.0</v>
      </c>
      <c r="AT524" t="inlineStr">
        <is>
          <t>N/A</t>
        </is>
      </c>
      <c r="AU524" t="inlineStr">
        <is>
          <t>N/A</t>
        </is>
      </c>
      <c r="AV524" t="inlineStr">
        <is>
          <t>N/A</t>
        </is>
      </c>
      <c r="AW524" t="inlineStr">
        <is>
          <t>N/A</t>
        </is>
      </c>
      <c r="AX524" t="inlineStr">
        <is>
          <t>N/A</t>
        </is>
      </c>
      <c r="AY524" t="inlineStr">
        <is>
          <t>N/A</t>
        </is>
      </c>
      <c r="AZ524" t="inlineStr">
        <is>
          <t>N/A</t>
        </is>
      </c>
      <c r="BA524" t="inlineStr">
        <is>
          <t>N/A</t>
        </is>
      </c>
      <c r="BB524" t="inlineStr">
        <is>
          <t>N/A</t>
        </is>
      </c>
      <c r="BC524" t="inlineStr">
        <is>
          <t>N/A</t>
        </is>
      </c>
      <c r="BD524" t="inlineStr">
        <is>
          <t>N/A</t>
        </is>
      </c>
      <c r="BE524" t="inlineStr">
        <is>
          <t>N/A</t>
        </is>
      </c>
    </row>
    <row r="525">
      <c r="A525" t="inlineStr">
        <is>
          <t>WI21123098</t>
        </is>
      </c>
      <c r="B525" t="inlineStr">
        <is>
          <t>DATA_VALIDATION</t>
        </is>
      </c>
      <c r="C525" t="inlineStr">
        <is>
          <t>201110012221</t>
        </is>
      </c>
      <c r="D525" t="inlineStr">
        <is>
          <t>Folder</t>
        </is>
      </c>
      <c r="E525" s="2">
        <f>HYPERLINK("capsilon://?command=openfolder&amp;siteaddress=FAM.docvelocity-na8.net&amp;folderid=FXA7A48469-4C4A-9682-5490-F5CA37A5EF69","FX211114520")</f>
        <v>0.0</v>
      </c>
      <c r="F525" t="inlineStr">
        <is>
          <t/>
        </is>
      </c>
      <c r="G525" t="inlineStr">
        <is>
          <t/>
        </is>
      </c>
      <c r="H525" t="inlineStr">
        <is>
          <t>Mailitem</t>
        </is>
      </c>
      <c r="I525" t="inlineStr">
        <is>
          <t>MI211231946</t>
        </is>
      </c>
      <c r="J525" t="n">
        <v>28.0</v>
      </c>
      <c r="K525" t="inlineStr">
        <is>
          <t>COMPLETED</t>
        </is>
      </c>
      <c r="L525" t="inlineStr">
        <is>
          <t>MARK_AS_COMPLETED</t>
        </is>
      </c>
      <c r="M525" t="inlineStr">
        <is>
          <t>Queue</t>
        </is>
      </c>
      <c r="N525" t="n">
        <v>2.0</v>
      </c>
      <c r="O525" s="1" t="n">
        <v>44531.61298611111</v>
      </c>
      <c r="P525" s="1" t="n">
        <v>44531.69380787037</v>
      </c>
      <c r="Q525" t="n">
        <v>6706.0</v>
      </c>
      <c r="R525" t="n">
        <v>277.0</v>
      </c>
      <c r="S525" t="b">
        <v>0</v>
      </c>
      <c r="T525" t="inlineStr">
        <is>
          <t>N/A</t>
        </is>
      </c>
      <c r="U525" t="b">
        <v>0</v>
      </c>
      <c r="V525" t="inlineStr">
        <is>
          <t>Poonam Patil</t>
        </is>
      </c>
      <c r="W525" s="1" t="n">
        <v>44531.62299768518</v>
      </c>
      <c r="X525" t="n">
        <v>133.0</v>
      </c>
      <c r="Y525" t="n">
        <v>21.0</v>
      </c>
      <c r="Z525" t="n">
        <v>0.0</v>
      </c>
      <c r="AA525" t="n">
        <v>21.0</v>
      </c>
      <c r="AB525" t="n">
        <v>0.0</v>
      </c>
      <c r="AC525" t="n">
        <v>8.0</v>
      </c>
      <c r="AD525" t="n">
        <v>7.0</v>
      </c>
      <c r="AE525" t="n">
        <v>0.0</v>
      </c>
      <c r="AF525" t="n">
        <v>0.0</v>
      </c>
      <c r="AG525" t="n">
        <v>0.0</v>
      </c>
      <c r="AH525" t="inlineStr">
        <is>
          <t>Dashrath Soren</t>
        </is>
      </c>
      <c r="AI525" s="1" t="n">
        <v>44531.69380787037</v>
      </c>
      <c r="AJ525" t="n">
        <v>144.0</v>
      </c>
      <c r="AK525" t="n">
        <v>0.0</v>
      </c>
      <c r="AL525" t="n">
        <v>0.0</v>
      </c>
      <c r="AM525" t="n">
        <v>0.0</v>
      </c>
      <c r="AN525" t="n">
        <v>0.0</v>
      </c>
      <c r="AO525" t="n">
        <v>1.0</v>
      </c>
      <c r="AP525" t="n">
        <v>7.0</v>
      </c>
      <c r="AQ525" t="n">
        <v>0.0</v>
      </c>
      <c r="AR525" t="n">
        <v>0.0</v>
      </c>
      <c r="AS525" t="n">
        <v>0.0</v>
      </c>
      <c r="AT525" t="inlineStr">
        <is>
          <t>N/A</t>
        </is>
      </c>
      <c r="AU525" t="inlineStr">
        <is>
          <t>N/A</t>
        </is>
      </c>
      <c r="AV525" t="inlineStr">
        <is>
          <t>N/A</t>
        </is>
      </c>
      <c r="AW525" t="inlineStr">
        <is>
          <t>N/A</t>
        </is>
      </c>
      <c r="AX525" t="inlineStr">
        <is>
          <t>N/A</t>
        </is>
      </c>
      <c r="AY525" t="inlineStr">
        <is>
          <t>N/A</t>
        </is>
      </c>
      <c r="AZ525" t="inlineStr">
        <is>
          <t>N/A</t>
        </is>
      </c>
      <c r="BA525" t="inlineStr">
        <is>
          <t>N/A</t>
        </is>
      </c>
      <c r="BB525" t="inlineStr">
        <is>
          <t>N/A</t>
        </is>
      </c>
      <c r="BC525" t="inlineStr">
        <is>
          <t>N/A</t>
        </is>
      </c>
      <c r="BD525" t="inlineStr">
        <is>
          <t>N/A</t>
        </is>
      </c>
      <c r="BE525" t="inlineStr">
        <is>
          <t>N/A</t>
        </is>
      </c>
    </row>
    <row r="526">
      <c r="A526" t="inlineStr">
        <is>
          <t>WI21123099</t>
        </is>
      </c>
      <c r="B526" t="inlineStr">
        <is>
          <t>DATA_VALIDATION</t>
        </is>
      </c>
      <c r="C526" t="inlineStr">
        <is>
          <t>201110012221</t>
        </is>
      </c>
      <c r="D526" t="inlineStr">
        <is>
          <t>Folder</t>
        </is>
      </c>
      <c r="E526" s="2">
        <f>HYPERLINK("capsilon://?command=openfolder&amp;siteaddress=FAM.docvelocity-na8.net&amp;folderid=FXA7A48469-4C4A-9682-5490-F5CA37A5EF69","FX211114520")</f>
        <v>0.0</v>
      </c>
      <c r="F526" t="inlineStr">
        <is>
          <t/>
        </is>
      </c>
      <c r="G526" t="inlineStr">
        <is>
          <t/>
        </is>
      </c>
      <c r="H526" t="inlineStr">
        <is>
          <t>Mailitem</t>
        </is>
      </c>
      <c r="I526" t="inlineStr">
        <is>
          <t>MI211231929</t>
        </is>
      </c>
      <c r="J526" t="n">
        <v>37.0</v>
      </c>
      <c r="K526" t="inlineStr">
        <is>
          <t>COMPLETED</t>
        </is>
      </c>
      <c r="L526" t="inlineStr">
        <is>
          <t>MARK_AS_COMPLETED</t>
        </is>
      </c>
      <c r="M526" t="inlineStr">
        <is>
          <t>Queue</t>
        </is>
      </c>
      <c r="N526" t="n">
        <v>2.0</v>
      </c>
      <c r="O526" s="1" t="n">
        <v>44531.61332175926</v>
      </c>
      <c r="P526" s="1" t="n">
        <v>44531.6965625</v>
      </c>
      <c r="Q526" t="n">
        <v>6837.0</v>
      </c>
      <c r="R526" t="n">
        <v>355.0</v>
      </c>
      <c r="S526" t="b">
        <v>0</v>
      </c>
      <c r="T526" t="inlineStr">
        <is>
          <t>N/A</t>
        </is>
      </c>
      <c r="U526" t="b">
        <v>0</v>
      </c>
      <c r="V526" t="inlineStr">
        <is>
          <t>Poonam Patil</t>
        </is>
      </c>
      <c r="W526" s="1" t="n">
        <v>44531.624375</v>
      </c>
      <c r="X526" t="n">
        <v>118.0</v>
      </c>
      <c r="Y526" t="n">
        <v>41.0</v>
      </c>
      <c r="Z526" t="n">
        <v>0.0</v>
      </c>
      <c r="AA526" t="n">
        <v>41.0</v>
      </c>
      <c r="AB526" t="n">
        <v>0.0</v>
      </c>
      <c r="AC526" t="n">
        <v>24.0</v>
      </c>
      <c r="AD526" t="n">
        <v>-4.0</v>
      </c>
      <c r="AE526" t="n">
        <v>0.0</v>
      </c>
      <c r="AF526" t="n">
        <v>0.0</v>
      </c>
      <c r="AG526" t="n">
        <v>0.0</v>
      </c>
      <c r="AH526" t="inlineStr">
        <is>
          <t>Dashrath Soren</t>
        </is>
      </c>
      <c r="AI526" s="1" t="n">
        <v>44531.6965625</v>
      </c>
      <c r="AJ526" t="n">
        <v>237.0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-4.0</v>
      </c>
      <c r="AQ526" t="n">
        <v>0.0</v>
      </c>
      <c r="AR526" t="n">
        <v>0.0</v>
      </c>
      <c r="AS526" t="n">
        <v>0.0</v>
      </c>
      <c r="AT526" t="inlineStr">
        <is>
          <t>N/A</t>
        </is>
      </c>
      <c r="AU526" t="inlineStr">
        <is>
          <t>N/A</t>
        </is>
      </c>
      <c r="AV526" t="inlineStr">
        <is>
          <t>N/A</t>
        </is>
      </c>
      <c r="AW526" t="inlineStr">
        <is>
          <t>N/A</t>
        </is>
      </c>
      <c r="AX526" t="inlineStr">
        <is>
          <t>N/A</t>
        </is>
      </c>
      <c r="AY526" t="inlineStr">
        <is>
          <t>N/A</t>
        </is>
      </c>
      <c r="AZ526" t="inlineStr">
        <is>
          <t>N/A</t>
        </is>
      </c>
      <c r="BA526" t="inlineStr">
        <is>
          <t>N/A</t>
        </is>
      </c>
      <c r="BB526" t="inlineStr">
        <is>
          <t>N/A</t>
        </is>
      </c>
      <c r="BC526" t="inlineStr">
        <is>
          <t>N/A</t>
        </is>
      </c>
      <c r="BD526" t="inlineStr">
        <is>
          <t>N/A</t>
        </is>
      </c>
      <c r="BE526" t="inlineStr">
        <is>
          <t>N/A</t>
        </is>
      </c>
    </row>
    <row r="527">
      <c r="A527" t="inlineStr">
        <is>
          <t>WI211231001</t>
        </is>
      </c>
      <c r="B527" t="inlineStr">
        <is>
          <t>DATA_VALIDATION</t>
        </is>
      </c>
      <c r="C527" t="inlineStr">
        <is>
          <t>201330004069</t>
        </is>
      </c>
      <c r="D527" t="inlineStr">
        <is>
          <t>Folder</t>
        </is>
      </c>
      <c r="E527" s="2">
        <f>HYPERLINK("capsilon://?command=openfolder&amp;siteaddress=FAM.docvelocity-na8.net&amp;folderid=FX147DCA39-42EF-240E-950A-DA5D42259F16","FX21124177")</f>
        <v>0.0</v>
      </c>
      <c r="F527" t="inlineStr">
        <is>
          <t/>
        </is>
      </c>
      <c r="G527" t="inlineStr">
        <is>
          <t/>
        </is>
      </c>
      <c r="H527" t="inlineStr">
        <is>
          <t>Mailitem</t>
        </is>
      </c>
      <c r="I527" t="inlineStr">
        <is>
          <t>MI2112323729</t>
        </is>
      </c>
      <c r="J527" t="n">
        <v>28.0</v>
      </c>
      <c r="K527" t="inlineStr">
        <is>
          <t>COMPLETED</t>
        </is>
      </c>
      <c r="L527" t="inlineStr">
        <is>
          <t>MARK_AS_COMPLETED</t>
        </is>
      </c>
      <c r="M527" t="inlineStr">
        <is>
          <t>Queue</t>
        </is>
      </c>
      <c r="N527" t="n">
        <v>2.0</v>
      </c>
      <c r="O527" s="1" t="n">
        <v>44539.470983796295</v>
      </c>
      <c r="P527" s="1" t="n">
        <v>44539.478472222225</v>
      </c>
      <c r="Q527" t="n">
        <v>245.0</v>
      </c>
      <c r="R527" t="n">
        <v>402.0</v>
      </c>
      <c r="S527" t="b">
        <v>0</v>
      </c>
      <c r="T527" t="inlineStr">
        <is>
          <t>N/A</t>
        </is>
      </c>
      <c r="U527" t="b">
        <v>0</v>
      </c>
      <c r="V527" t="inlineStr">
        <is>
          <t>Sanjay Kharade</t>
        </is>
      </c>
      <c r="W527" s="1" t="n">
        <v>44539.47388888889</v>
      </c>
      <c r="X527" t="n">
        <v>138.0</v>
      </c>
      <c r="Y527" t="n">
        <v>21.0</v>
      </c>
      <c r="Z527" t="n">
        <v>0.0</v>
      </c>
      <c r="AA527" t="n">
        <v>21.0</v>
      </c>
      <c r="AB527" t="n">
        <v>0.0</v>
      </c>
      <c r="AC527" t="n">
        <v>2.0</v>
      </c>
      <c r="AD527" t="n">
        <v>7.0</v>
      </c>
      <c r="AE527" t="n">
        <v>0.0</v>
      </c>
      <c r="AF527" t="n">
        <v>0.0</v>
      </c>
      <c r="AG527" t="n">
        <v>0.0</v>
      </c>
      <c r="AH527" t="inlineStr">
        <is>
          <t>Mohini Shinde</t>
        </is>
      </c>
      <c r="AI527" s="1" t="n">
        <v>44539.478472222225</v>
      </c>
      <c r="AJ527" t="n">
        <v>246.0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7.0</v>
      </c>
      <c r="AQ527" t="n">
        <v>0.0</v>
      </c>
      <c r="AR527" t="n">
        <v>0.0</v>
      </c>
      <c r="AS527" t="n">
        <v>0.0</v>
      </c>
      <c r="AT527" t="inlineStr">
        <is>
          <t>N/A</t>
        </is>
      </c>
      <c r="AU527" t="inlineStr">
        <is>
          <t>N/A</t>
        </is>
      </c>
      <c r="AV527" t="inlineStr">
        <is>
          <t>N/A</t>
        </is>
      </c>
      <c r="AW527" t="inlineStr">
        <is>
          <t>N/A</t>
        </is>
      </c>
      <c r="AX527" t="inlineStr">
        <is>
          <t>N/A</t>
        </is>
      </c>
      <c r="AY527" t="inlineStr">
        <is>
          <t>N/A</t>
        </is>
      </c>
      <c r="AZ527" t="inlineStr">
        <is>
          <t>N/A</t>
        </is>
      </c>
      <c r="BA527" t="inlineStr">
        <is>
          <t>N/A</t>
        </is>
      </c>
      <c r="BB527" t="inlineStr">
        <is>
          <t>N/A</t>
        </is>
      </c>
      <c r="BC527" t="inlineStr">
        <is>
          <t>N/A</t>
        </is>
      </c>
      <c r="BD527" t="inlineStr">
        <is>
          <t>N/A</t>
        </is>
      </c>
      <c r="BE527" t="inlineStr">
        <is>
          <t>N/A</t>
        </is>
      </c>
    </row>
    <row r="528">
      <c r="A528" t="inlineStr">
        <is>
          <t>WI211231003</t>
        </is>
      </c>
      <c r="B528" t="inlineStr">
        <is>
          <t>DATA_VALIDATION</t>
        </is>
      </c>
      <c r="C528" t="inlineStr">
        <is>
          <t>201330004069</t>
        </is>
      </c>
      <c r="D528" t="inlineStr">
        <is>
          <t>Folder</t>
        </is>
      </c>
      <c r="E528" s="2">
        <f>HYPERLINK("capsilon://?command=openfolder&amp;siteaddress=FAM.docvelocity-na8.net&amp;folderid=FX147DCA39-42EF-240E-950A-DA5D42259F16","FX21124177")</f>
        <v>0.0</v>
      </c>
      <c r="F528" t="inlineStr">
        <is>
          <t/>
        </is>
      </c>
      <c r="G528" t="inlineStr">
        <is>
          <t/>
        </is>
      </c>
      <c r="H528" t="inlineStr">
        <is>
          <t>Mailitem</t>
        </is>
      </c>
      <c r="I528" t="inlineStr">
        <is>
          <t>MI2112323730</t>
        </is>
      </c>
      <c r="J528" t="n">
        <v>28.0</v>
      </c>
      <c r="K528" t="inlineStr">
        <is>
          <t>COMPLETED</t>
        </is>
      </c>
      <c r="L528" t="inlineStr">
        <is>
          <t>MARK_AS_COMPLETED</t>
        </is>
      </c>
      <c r="M528" t="inlineStr">
        <is>
          <t>Queue</t>
        </is>
      </c>
      <c r="N528" t="n">
        <v>2.0</v>
      </c>
      <c r="O528" s="1" t="n">
        <v>44539.47133101852</v>
      </c>
      <c r="P528" s="1" t="n">
        <v>44539.48412037037</v>
      </c>
      <c r="Q528" t="n">
        <v>638.0</v>
      </c>
      <c r="R528" t="n">
        <v>467.0</v>
      </c>
      <c r="S528" t="b">
        <v>0</v>
      </c>
      <c r="T528" t="inlineStr">
        <is>
          <t>N/A</t>
        </is>
      </c>
      <c r="U528" t="b">
        <v>0</v>
      </c>
      <c r="V528" t="inlineStr">
        <is>
          <t>Sanjay Kharade</t>
        </is>
      </c>
      <c r="W528" s="1" t="n">
        <v>44539.47572916667</v>
      </c>
      <c r="X528" t="n">
        <v>159.0</v>
      </c>
      <c r="Y528" t="n">
        <v>21.0</v>
      </c>
      <c r="Z528" t="n">
        <v>0.0</v>
      </c>
      <c r="AA528" t="n">
        <v>21.0</v>
      </c>
      <c r="AB528" t="n">
        <v>0.0</v>
      </c>
      <c r="AC528" t="n">
        <v>5.0</v>
      </c>
      <c r="AD528" t="n">
        <v>7.0</v>
      </c>
      <c r="AE528" t="n">
        <v>0.0</v>
      </c>
      <c r="AF528" t="n">
        <v>0.0</v>
      </c>
      <c r="AG528" t="n">
        <v>0.0</v>
      </c>
      <c r="AH528" t="inlineStr">
        <is>
          <t>Saloni Uttekar</t>
        </is>
      </c>
      <c r="AI528" s="1" t="n">
        <v>44539.48412037037</v>
      </c>
      <c r="AJ528" t="n">
        <v>299.0</v>
      </c>
      <c r="AK528" t="n">
        <v>1.0</v>
      </c>
      <c r="AL528" t="n">
        <v>0.0</v>
      </c>
      <c r="AM528" t="n">
        <v>1.0</v>
      </c>
      <c r="AN528" t="n">
        <v>0.0</v>
      </c>
      <c r="AO528" t="n">
        <v>1.0</v>
      </c>
      <c r="AP528" t="n">
        <v>6.0</v>
      </c>
      <c r="AQ528" t="n">
        <v>0.0</v>
      </c>
      <c r="AR528" t="n">
        <v>0.0</v>
      </c>
      <c r="AS528" t="n">
        <v>0.0</v>
      </c>
      <c r="AT528" t="inlineStr">
        <is>
          <t>N/A</t>
        </is>
      </c>
      <c r="AU528" t="inlineStr">
        <is>
          <t>N/A</t>
        </is>
      </c>
      <c r="AV528" t="inlineStr">
        <is>
          <t>N/A</t>
        </is>
      </c>
      <c r="AW528" t="inlineStr">
        <is>
          <t>N/A</t>
        </is>
      </c>
      <c r="AX528" t="inlineStr">
        <is>
          <t>N/A</t>
        </is>
      </c>
      <c r="AY528" t="inlineStr">
        <is>
          <t>N/A</t>
        </is>
      </c>
      <c r="AZ528" t="inlineStr">
        <is>
          <t>N/A</t>
        </is>
      </c>
      <c r="BA528" t="inlineStr">
        <is>
          <t>N/A</t>
        </is>
      </c>
      <c r="BB528" t="inlineStr">
        <is>
          <t>N/A</t>
        </is>
      </c>
      <c r="BC528" t="inlineStr">
        <is>
          <t>N/A</t>
        </is>
      </c>
      <c r="BD528" t="inlineStr">
        <is>
          <t>N/A</t>
        </is>
      </c>
      <c r="BE528" t="inlineStr">
        <is>
          <t>N/A</t>
        </is>
      </c>
    </row>
    <row r="529">
      <c r="A529" t="inlineStr">
        <is>
          <t>WI211231009</t>
        </is>
      </c>
      <c r="B529" t="inlineStr">
        <is>
          <t>DATA_VALIDATION</t>
        </is>
      </c>
      <c r="C529" t="inlineStr">
        <is>
          <t>201330004069</t>
        </is>
      </c>
      <c r="D529" t="inlineStr">
        <is>
          <t>Folder</t>
        </is>
      </c>
      <c r="E529" s="2">
        <f>HYPERLINK("capsilon://?command=openfolder&amp;siteaddress=FAM.docvelocity-na8.net&amp;folderid=FX147DCA39-42EF-240E-950A-DA5D42259F16","FX21124177")</f>
        <v>0.0</v>
      </c>
      <c r="F529" t="inlineStr">
        <is>
          <t/>
        </is>
      </c>
      <c r="G529" t="inlineStr">
        <is>
          <t/>
        </is>
      </c>
      <c r="H529" t="inlineStr">
        <is>
          <t>Mailitem</t>
        </is>
      </c>
      <c r="I529" t="inlineStr">
        <is>
          <t>MI2112323738</t>
        </is>
      </c>
      <c r="J529" t="n">
        <v>76.0</v>
      </c>
      <c r="K529" t="inlineStr">
        <is>
          <t>COMPLETED</t>
        </is>
      </c>
      <c r="L529" t="inlineStr">
        <is>
          <t>MARK_AS_COMPLETED</t>
        </is>
      </c>
      <c r="M529" t="inlineStr">
        <is>
          <t>Queue</t>
        </is>
      </c>
      <c r="N529" t="n">
        <v>2.0</v>
      </c>
      <c r="O529" s="1" t="n">
        <v>44539.472291666665</v>
      </c>
      <c r="P529" s="1" t="n">
        <v>44539.52064814815</v>
      </c>
      <c r="Q529" t="n">
        <v>2205.0</v>
      </c>
      <c r="R529" t="n">
        <v>1973.0</v>
      </c>
      <c r="S529" t="b">
        <v>0</v>
      </c>
      <c r="T529" t="inlineStr">
        <is>
          <t>N/A</t>
        </is>
      </c>
      <c r="U529" t="b">
        <v>0</v>
      </c>
      <c r="V529" t="inlineStr">
        <is>
          <t>Amruta Erande</t>
        </is>
      </c>
      <c r="W529" s="1" t="n">
        <v>44539.49105324074</v>
      </c>
      <c r="X529" t="n">
        <v>1437.0</v>
      </c>
      <c r="Y529" t="n">
        <v>76.0</v>
      </c>
      <c r="Z529" t="n">
        <v>0.0</v>
      </c>
      <c r="AA529" t="n">
        <v>76.0</v>
      </c>
      <c r="AB529" t="n">
        <v>0.0</v>
      </c>
      <c r="AC529" t="n">
        <v>72.0</v>
      </c>
      <c r="AD529" t="n">
        <v>0.0</v>
      </c>
      <c r="AE529" t="n">
        <v>0.0</v>
      </c>
      <c r="AF529" t="n">
        <v>0.0</v>
      </c>
      <c r="AG529" t="n">
        <v>0.0</v>
      </c>
      <c r="AH529" t="inlineStr">
        <is>
          <t>Dashrath Soren</t>
        </is>
      </c>
      <c r="AI529" s="1" t="n">
        <v>44539.52064814815</v>
      </c>
      <c r="AJ529" t="n">
        <v>478.0</v>
      </c>
      <c r="AK529" t="n">
        <v>1.0</v>
      </c>
      <c r="AL529" t="n">
        <v>0.0</v>
      </c>
      <c r="AM529" t="n">
        <v>1.0</v>
      </c>
      <c r="AN529" t="n">
        <v>0.0</v>
      </c>
      <c r="AO529" t="n">
        <v>1.0</v>
      </c>
      <c r="AP529" t="n">
        <v>-1.0</v>
      </c>
      <c r="AQ529" t="n">
        <v>0.0</v>
      </c>
      <c r="AR529" t="n">
        <v>0.0</v>
      </c>
      <c r="AS529" t="n">
        <v>0.0</v>
      </c>
      <c r="AT529" t="inlineStr">
        <is>
          <t>N/A</t>
        </is>
      </c>
      <c r="AU529" t="inlineStr">
        <is>
          <t>N/A</t>
        </is>
      </c>
      <c r="AV529" t="inlineStr">
        <is>
          <t>N/A</t>
        </is>
      </c>
      <c r="AW529" t="inlineStr">
        <is>
          <t>N/A</t>
        </is>
      </c>
      <c r="AX529" t="inlineStr">
        <is>
          <t>N/A</t>
        </is>
      </c>
      <c r="AY529" t="inlineStr">
        <is>
          <t>N/A</t>
        </is>
      </c>
      <c r="AZ529" t="inlineStr">
        <is>
          <t>N/A</t>
        </is>
      </c>
      <c r="BA529" t="inlineStr">
        <is>
          <t>N/A</t>
        </is>
      </c>
      <c r="BB529" t="inlineStr">
        <is>
          <t>N/A</t>
        </is>
      </c>
      <c r="BC529" t="inlineStr">
        <is>
          <t>N/A</t>
        </is>
      </c>
      <c r="BD529" t="inlineStr">
        <is>
          <t>N/A</t>
        </is>
      </c>
      <c r="BE529" t="inlineStr">
        <is>
          <t>N/A</t>
        </is>
      </c>
    </row>
    <row r="530">
      <c r="A530" t="inlineStr">
        <is>
          <t>WI211231017</t>
        </is>
      </c>
      <c r="B530" t="inlineStr">
        <is>
          <t>DATA_VALIDATION</t>
        </is>
      </c>
      <c r="C530" t="inlineStr">
        <is>
          <t>201330004069</t>
        </is>
      </c>
      <c r="D530" t="inlineStr">
        <is>
          <t>Folder</t>
        </is>
      </c>
      <c r="E530" s="2">
        <f>HYPERLINK("capsilon://?command=openfolder&amp;siteaddress=FAM.docvelocity-na8.net&amp;folderid=FX147DCA39-42EF-240E-950A-DA5D42259F16","FX21124177")</f>
        <v>0.0</v>
      </c>
      <c r="F530" t="inlineStr">
        <is>
          <t/>
        </is>
      </c>
      <c r="G530" t="inlineStr">
        <is>
          <t/>
        </is>
      </c>
      <c r="H530" t="inlineStr">
        <is>
          <t>Mailitem</t>
        </is>
      </c>
      <c r="I530" t="inlineStr">
        <is>
          <t>MI2112323739</t>
        </is>
      </c>
      <c r="J530" t="n">
        <v>76.0</v>
      </c>
      <c r="K530" t="inlineStr">
        <is>
          <t>COMPLETED</t>
        </is>
      </c>
      <c r="L530" t="inlineStr">
        <is>
          <t>MARK_AS_COMPLETED</t>
        </is>
      </c>
      <c r="M530" t="inlineStr">
        <is>
          <t>Queue</t>
        </is>
      </c>
      <c r="N530" t="n">
        <v>2.0</v>
      </c>
      <c r="O530" s="1" t="n">
        <v>44539.47325231481</v>
      </c>
      <c r="P530" s="1" t="n">
        <v>44539.4915625</v>
      </c>
      <c r="Q530" t="n">
        <v>627.0</v>
      </c>
      <c r="R530" t="n">
        <v>955.0</v>
      </c>
      <c r="S530" t="b">
        <v>0</v>
      </c>
      <c r="T530" t="inlineStr">
        <is>
          <t>N/A</t>
        </is>
      </c>
      <c r="U530" t="b">
        <v>0</v>
      </c>
      <c r="V530" t="inlineStr">
        <is>
          <t>Snehal Sathe</t>
        </is>
      </c>
      <c r="W530" s="1" t="n">
        <v>44539.48105324074</v>
      </c>
      <c r="X530" t="n">
        <v>496.0</v>
      </c>
      <c r="Y530" t="n">
        <v>76.0</v>
      </c>
      <c r="Z530" t="n">
        <v>0.0</v>
      </c>
      <c r="AA530" t="n">
        <v>76.0</v>
      </c>
      <c r="AB530" t="n">
        <v>0.0</v>
      </c>
      <c r="AC530" t="n">
        <v>59.0</v>
      </c>
      <c r="AD530" t="n">
        <v>0.0</v>
      </c>
      <c r="AE530" t="n">
        <v>0.0</v>
      </c>
      <c r="AF530" t="n">
        <v>0.0</v>
      </c>
      <c r="AG530" t="n">
        <v>0.0</v>
      </c>
      <c r="AH530" t="inlineStr">
        <is>
          <t>Mohini Shinde</t>
        </is>
      </c>
      <c r="AI530" s="1" t="n">
        <v>44539.4915625</v>
      </c>
      <c r="AJ530" t="n">
        <v>434.0</v>
      </c>
      <c r="AK530" t="n">
        <v>1.0</v>
      </c>
      <c r="AL530" t="n">
        <v>0.0</v>
      </c>
      <c r="AM530" t="n">
        <v>1.0</v>
      </c>
      <c r="AN530" t="n">
        <v>0.0</v>
      </c>
      <c r="AO530" t="n">
        <v>1.0</v>
      </c>
      <c r="AP530" t="n">
        <v>-1.0</v>
      </c>
      <c r="AQ530" t="n">
        <v>0.0</v>
      </c>
      <c r="AR530" t="n">
        <v>0.0</v>
      </c>
      <c r="AS530" t="n">
        <v>0.0</v>
      </c>
      <c r="AT530" t="inlineStr">
        <is>
          <t>N/A</t>
        </is>
      </c>
      <c r="AU530" t="inlineStr">
        <is>
          <t>N/A</t>
        </is>
      </c>
      <c r="AV530" t="inlineStr">
        <is>
          <t>N/A</t>
        </is>
      </c>
      <c r="AW530" t="inlineStr">
        <is>
          <t>N/A</t>
        </is>
      </c>
      <c r="AX530" t="inlineStr">
        <is>
          <t>N/A</t>
        </is>
      </c>
      <c r="AY530" t="inlineStr">
        <is>
          <t>N/A</t>
        </is>
      </c>
      <c r="AZ530" t="inlineStr">
        <is>
          <t>N/A</t>
        </is>
      </c>
      <c r="BA530" t="inlineStr">
        <is>
          <t>N/A</t>
        </is>
      </c>
      <c r="BB530" t="inlineStr">
        <is>
          <t>N/A</t>
        </is>
      </c>
      <c r="BC530" t="inlineStr">
        <is>
          <t>N/A</t>
        </is>
      </c>
      <c r="BD530" t="inlineStr">
        <is>
          <t>N/A</t>
        </is>
      </c>
      <c r="BE530" t="inlineStr">
        <is>
          <t>N/A</t>
        </is>
      </c>
    </row>
    <row r="531">
      <c r="A531" t="inlineStr">
        <is>
          <t>WI211231033</t>
        </is>
      </c>
      <c r="B531" t="inlineStr">
        <is>
          <t>DATA_VALIDATION</t>
        </is>
      </c>
      <c r="C531" t="inlineStr">
        <is>
          <t>201330004069</t>
        </is>
      </c>
      <c r="D531" t="inlineStr">
        <is>
          <t>Folder</t>
        </is>
      </c>
      <c r="E531" s="2">
        <f>HYPERLINK("capsilon://?command=openfolder&amp;siteaddress=FAM.docvelocity-na8.net&amp;folderid=FX147DCA39-42EF-240E-950A-DA5D42259F16","FX21124177")</f>
        <v>0.0</v>
      </c>
      <c r="F531" t="inlineStr">
        <is>
          <t/>
        </is>
      </c>
      <c r="G531" t="inlineStr">
        <is>
          <t/>
        </is>
      </c>
      <c r="H531" t="inlineStr">
        <is>
          <t>Mailitem</t>
        </is>
      </c>
      <c r="I531" t="inlineStr">
        <is>
          <t>MI2112323750</t>
        </is>
      </c>
      <c r="J531" t="n">
        <v>76.0</v>
      </c>
      <c r="K531" t="inlineStr">
        <is>
          <t>COMPLETED</t>
        </is>
      </c>
      <c r="L531" t="inlineStr">
        <is>
          <t>MARK_AS_COMPLETED</t>
        </is>
      </c>
      <c r="M531" t="inlineStr">
        <is>
          <t>Queue</t>
        </is>
      </c>
      <c r="N531" t="n">
        <v>2.0</v>
      </c>
      <c r="O531" s="1" t="n">
        <v>44539.47416666667</v>
      </c>
      <c r="P531" s="1" t="n">
        <v>44539.48652777778</v>
      </c>
      <c r="Q531" t="n">
        <v>268.0</v>
      </c>
      <c r="R531" t="n">
        <v>800.0</v>
      </c>
      <c r="S531" t="b">
        <v>0</v>
      </c>
      <c r="T531" t="inlineStr">
        <is>
          <t>N/A</t>
        </is>
      </c>
      <c r="U531" t="b">
        <v>0</v>
      </c>
      <c r="V531" t="inlineStr">
        <is>
          <t>Sanjay Kharade</t>
        </is>
      </c>
      <c r="W531" s="1" t="n">
        <v>44539.479212962964</v>
      </c>
      <c r="X531" t="n">
        <v>300.0</v>
      </c>
      <c r="Y531" t="n">
        <v>76.0</v>
      </c>
      <c r="Z531" t="n">
        <v>0.0</v>
      </c>
      <c r="AA531" t="n">
        <v>76.0</v>
      </c>
      <c r="AB531" t="n">
        <v>0.0</v>
      </c>
      <c r="AC531" t="n">
        <v>50.0</v>
      </c>
      <c r="AD531" t="n">
        <v>0.0</v>
      </c>
      <c r="AE531" t="n">
        <v>0.0</v>
      </c>
      <c r="AF531" t="n">
        <v>0.0</v>
      </c>
      <c r="AG531" t="n">
        <v>0.0</v>
      </c>
      <c r="AH531" t="inlineStr">
        <is>
          <t>Mohini Shinde</t>
        </is>
      </c>
      <c r="AI531" s="1" t="n">
        <v>44539.48652777778</v>
      </c>
      <c r="AJ531" t="n">
        <v>500.0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inlineStr">
        <is>
          <t>N/A</t>
        </is>
      </c>
      <c r="AU531" t="inlineStr">
        <is>
          <t>N/A</t>
        </is>
      </c>
      <c r="AV531" t="inlineStr">
        <is>
          <t>N/A</t>
        </is>
      </c>
      <c r="AW531" t="inlineStr">
        <is>
          <t>N/A</t>
        </is>
      </c>
      <c r="AX531" t="inlineStr">
        <is>
          <t>N/A</t>
        </is>
      </c>
      <c r="AY531" t="inlineStr">
        <is>
          <t>N/A</t>
        </is>
      </c>
      <c r="AZ531" t="inlineStr">
        <is>
          <t>N/A</t>
        </is>
      </c>
      <c r="BA531" t="inlineStr">
        <is>
          <t>N/A</t>
        </is>
      </c>
      <c r="BB531" t="inlineStr">
        <is>
          <t>N/A</t>
        </is>
      </c>
      <c r="BC531" t="inlineStr">
        <is>
          <t>N/A</t>
        </is>
      </c>
      <c r="BD531" t="inlineStr">
        <is>
          <t>N/A</t>
        </is>
      </c>
      <c r="BE531" t="inlineStr">
        <is>
          <t>N/A</t>
        </is>
      </c>
    </row>
    <row r="532">
      <c r="A532" t="inlineStr">
        <is>
          <t>WI21123107</t>
        </is>
      </c>
      <c r="B532" t="inlineStr">
        <is>
          <t>DATA_VALIDATION</t>
        </is>
      </c>
      <c r="C532" t="inlineStr">
        <is>
          <t>201110012221</t>
        </is>
      </c>
      <c r="D532" t="inlineStr">
        <is>
          <t>Folder</t>
        </is>
      </c>
      <c r="E532" s="2">
        <f>HYPERLINK("capsilon://?command=openfolder&amp;siteaddress=FAM.docvelocity-na8.net&amp;folderid=FXA7A48469-4C4A-9682-5490-F5CA37A5EF69","FX211114520")</f>
        <v>0.0</v>
      </c>
      <c r="F532" t="inlineStr">
        <is>
          <t/>
        </is>
      </c>
      <c r="G532" t="inlineStr">
        <is>
          <t/>
        </is>
      </c>
      <c r="H532" t="inlineStr">
        <is>
          <t>Mailitem</t>
        </is>
      </c>
      <c r="I532" t="inlineStr">
        <is>
          <t>MI211231975</t>
        </is>
      </c>
      <c r="J532" t="n">
        <v>28.0</v>
      </c>
      <c r="K532" t="inlineStr">
        <is>
          <t>COMPLETED</t>
        </is>
      </c>
      <c r="L532" t="inlineStr">
        <is>
          <t>MARK_AS_COMPLETED</t>
        </is>
      </c>
      <c r="M532" t="inlineStr">
        <is>
          <t>Queue</t>
        </is>
      </c>
      <c r="N532" t="n">
        <v>2.0</v>
      </c>
      <c r="O532" s="1" t="n">
        <v>44531.613703703704</v>
      </c>
      <c r="P532" s="1" t="n">
        <v>44531.69866898148</v>
      </c>
      <c r="Q532" t="n">
        <v>7045.0</v>
      </c>
      <c r="R532" t="n">
        <v>296.0</v>
      </c>
      <c r="S532" t="b">
        <v>0</v>
      </c>
      <c r="T532" t="inlineStr">
        <is>
          <t>N/A</t>
        </is>
      </c>
      <c r="U532" t="b">
        <v>0</v>
      </c>
      <c r="V532" t="inlineStr">
        <is>
          <t>Poonam Patil</t>
        </is>
      </c>
      <c r="W532" s="1" t="n">
        <v>44531.62572916667</v>
      </c>
      <c r="X532" t="n">
        <v>116.0</v>
      </c>
      <c r="Y532" t="n">
        <v>21.0</v>
      </c>
      <c r="Z532" t="n">
        <v>0.0</v>
      </c>
      <c r="AA532" t="n">
        <v>21.0</v>
      </c>
      <c r="AB532" t="n">
        <v>0.0</v>
      </c>
      <c r="AC532" t="n">
        <v>18.0</v>
      </c>
      <c r="AD532" t="n">
        <v>7.0</v>
      </c>
      <c r="AE532" t="n">
        <v>0.0</v>
      </c>
      <c r="AF532" t="n">
        <v>0.0</v>
      </c>
      <c r="AG532" t="n">
        <v>0.0</v>
      </c>
      <c r="AH532" t="inlineStr">
        <is>
          <t>Dashrath Soren</t>
        </is>
      </c>
      <c r="AI532" s="1" t="n">
        <v>44531.69866898148</v>
      </c>
      <c r="AJ532" t="n">
        <v>180.0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7.0</v>
      </c>
      <c r="AQ532" t="n">
        <v>0.0</v>
      </c>
      <c r="AR532" t="n">
        <v>0.0</v>
      </c>
      <c r="AS532" t="n">
        <v>0.0</v>
      </c>
      <c r="AT532" t="inlineStr">
        <is>
          <t>N/A</t>
        </is>
      </c>
      <c r="AU532" t="inlineStr">
        <is>
          <t>N/A</t>
        </is>
      </c>
      <c r="AV532" t="inlineStr">
        <is>
          <t>N/A</t>
        </is>
      </c>
      <c r="AW532" t="inlineStr">
        <is>
          <t>N/A</t>
        </is>
      </c>
      <c r="AX532" t="inlineStr">
        <is>
          <t>N/A</t>
        </is>
      </c>
      <c r="AY532" t="inlineStr">
        <is>
          <t>N/A</t>
        </is>
      </c>
      <c r="AZ532" t="inlineStr">
        <is>
          <t>N/A</t>
        </is>
      </c>
      <c r="BA532" t="inlineStr">
        <is>
          <t>N/A</t>
        </is>
      </c>
      <c r="BB532" t="inlineStr">
        <is>
          <t>N/A</t>
        </is>
      </c>
      <c r="BC532" t="inlineStr">
        <is>
          <t>N/A</t>
        </is>
      </c>
      <c r="BD532" t="inlineStr">
        <is>
          <t>N/A</t>
        </is>
      </c>
      <c r="BE532" t="inlineStr">
        <is>
          <t>N/A</t>
        </is>
      </c>
    </row>
    <row r="533">
      <c r="A533" t="inlineStr">
        <is>
          <t>WI21123134</t>
        </is>
      </c>
      <c r="B533" t="inlineStr">
        <is>
          <t>DATA_VALIDATION</t>
        </is>
      </c>
      <c r="C533" t="inlineStr">
        <is>
          <t>201110012221</t>
        </is>
      </c>
      <c r="D533" t="inlineStr">
        <is>
          <t>Folder</t>
        </is>
      </c>
      <c r="E533" s="2">
        <f>HYPERLINK("capsilon://?command=openfolder&amp;siteaddress=FAM.docvelocity-na8.net&amp;folderid=FXA7A48469-4C4A-9682-5490-F5CA37A5EF69","FX211114520")</f>
        <v>0.0</v>
      </c>
      <c r="F533" t="inlineStr">
        <is>
          <t/>
        </is>
      </c>
      <c r="G533" t="inlineStr">
        <is>
          <t/>
        </is>
      </c>
      <c r="H533" t="inlineStr">
        <is>
          <t>Mailitem</t>
        </is>
      </c>
      <c r="I533" t="inlineStr">
        <is>
          <t>MI211232036</t>
        </is>
      </c>
      <c r="J533" t="n">
        <v>37.0</v>
      </c>
      <c r="K533" t="inlineStr">
        <is>
          <t>COMPLETED</t>
        </is>
      </c>
      <c r="L533" t="inlineStr">
        <is>
          <t>MARK_AS_COMPLETED</t>
        </is>
      </c>
      <c r="M533" t="inlineStr">
        <is>
          <t>Queue</t>
        </is>
      </c>
      <c r="N533" t="n">
        <v>1.0</v>
      </c>
      <c r="O533" s="1" t="n">
        <v>44531.61556712963</v>
      </c>
      <c r="P533" s="1" t="n">
        <v>44532.18817129629</v>
      </c>
      <c r="Q533" t="n">
        <v>48549.0</v>
      </c>
      <c r="R533" t="n">
        <v>924.0</v>
      </c>
      <c r="S533" t="b">
        <v>0</v>
      </c>
      <c r="T533" t="inlineStr">
        <is>
          <t>N/A</t>
        </is>
      </c>
      <c r="U533" t="b">
        <v>0</v>
      </c>
      <c r="V533" t="inlineStr">
        <is>
          <t>Hemanshi Deshlahara</t>
        </is>
      </c>
      <c r="W533" s="1" t="n">
        <v>44532.18817129629</v>
      </c>
      <c r="X533" t="n">
        <v>775.0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37.0</v>
      </c>
      <c r="AE533" t="n">
        <v>32.0</v>
      </c>
      <c r="AF533" t="n">
        <v>0.0</v>
      </c>
      <c r="AG533" t="n">
        <v>2.0</v>
      </c>
      <c r="AH533" t="inlineStr">
        <is>
          <t>N/A</t>
        </is>
      </c>
      <c r="AI533" t="inlineStr">
        <is>
          <t>N/A</t>
        </is>
      </c>
      <c r="AJ533" t="inlineStr">
        <is>
          <t>N/A</t>
        </is>
      </c>
      <c r="AK533" t="inlineStr">
        <is>
          <t>N/A</t>
        </is>
      </c>
      <c r="AL533" t="inlineStr">
        <is>
          <t>N/A</t>
        </is>
      </c>
      <c r="AM533" t="inlineStr">
        <is>
          <t>N/A</t>
        </is>
      </c>
      <c r="AN533" t="inlineStr">
        <is>
          <t>N/A</t>
        </is>
      </c>
      <c r="AO533" t="inlineStr">
        <is>
          <t>N/A</t>
        </is>
      </c>
      <c r="AP533" t="inlineStr">
        <is>
          <t>N/A</t>
        </is>
      </c>
      <c r="AQ533" t="inlineStr">
        <is>
          <t>N/A</t>
        </is>
      </c>
      <c r="AR533" t="inlineStr">
        <is>
          <t>N/A</t>
        </is>
      </c>
      <c r="AS533" t="inlineStr">
        <is>
          <t>N/A</t>
        </is>
      </c>
      <c r="AT533" t="inlineStr">
        <is>
          <t>N/A</t>
        </is>
      </c>
      <c r="AU533" t="inlineStr">
        <is>
          <t>N/A</t>
        </is>
      </c>
      <c r="AV533" t="inlineStr">
        <is>
          <t>N/A</t>
        </is>
      </c>
      <c r="AW533" t="inlineStr">
        <is>
          <t>N/A</t>
        </is>
      </c>
      <c r="AX533" t="inlineStr">
        <is>
          <t>N/A</t>
        </is>
      </c>
      <c r="AY533" t="inlineStr">
        <is>
          <t>N/A</t>
        </is>
      </c>
      <c r="AZ533" t="inlineStr">
        <is>
          <t>N/A</t>
        </is>
      </c>
      <c r="BA533" t="inlineStr">
        <is>
          <t>N/A</t>
        </is>
      </c>
      <c r="BB533" t="inlineStr">
        <is>
          <t>N/A</t>
        </is>
      </c>
      <c r="BC533" t="inlineStr">
        <is>
          <t>N/A</t>
        </is>
      </c>
      <c r="BD533" t="inlineStr">
        <is>
          <t>N/A</t>
        </is>
      </c>
      <c r="BE533" t="inlineStr">
        <is>
          <t>N/A</t>
        </is>
      </c>
    </row>
    <row r="534">
      <c r="A534" t="inlineStr">
        <is>
          <t>WI21123136</t>
        </is>
      </c>
      <c r="B534" t="inlineStr">
        <is>
          <t>DATA_VALIDATION</t>
        </is>
      </c>
      <c r="C534" t="inlineStr">
        <is>
          <t>201110012221</t>
        </is>
      </c>
      <c r="D534" t="inlineStr">
        <is>
          <t>Folder</t>
        </is>
      </c>
      <c r="E534" s="2">
        <f>HYPERLINK("capsilon://?command=openfolder&amp;siteaddress=FAM.docvelocity-na8.net&amp;folderid=FXA7A48469-4C4A-9682-5490-F5CA37A5EF69","FX211114520")</f>
        <v>0.0</v>
      </c>
      <c r="F534" t="inlineStr">
        <is>
          <t/>
        </is>
      </c>
      <c r="G534" t="inlineStr">
        <is>
          <t/>
        </is>
      </c>
      <c r="H534" t="inlineStr">
        <is>
          <t>Mailitem</t>
        </is>
      </c>
      <c r="I534" t="inlineStr">
        <is>
          <t>MI211232056</t>
        </is>
      </c>
      <c r="J534" t="n">
        <v>28.0</v>
      </c>
      <c r="K534" t="inlineStr">
        <is>
          <t>COMPLETED</t>
        </is>
      </c>
      <c r="L534" t="inlineStr">
        <is>
          <t>MARK_AS_COMPLETED</t>
        </is>
      </c>
      <c r="M534" t="inlineStr">
        <is>
          <t>Queue</t>
        </is>
      </c>
      <c r="N534" t="n">
        <v>1.0</v>
      </c>
      <c r="O534" s="1" t="n">
        <v>44531.615636574075</v>
      </c>
      <c r="P534" s="1" t="n">
        <v>44532.19074074074</v>
      </c>
      <c r="Q534" t="n">
        <v>49321.0</v>
      </c>
      <c r="R534" t="n">
        <v>368.0</v>
      </c>
      <c r="S534" t="b">
        <v>0</v>
      </c>
      <c r="T534" t="inlineStr">
        <is>
          <t>N/A</t>
        </is>
      </c>
      <c r="U534" t="b">
        <v>0</v>
      </c>
      <c r="V534" t="inlineStr">
        <is>
          <t>Hemanshi Deshlahara</t>
        </is>
      </c>
      <c r="W534" s="1" t="n">
        <v>44532.19074074074</v>
      </c>
      <c r="X534" t="n">
        <v>222.0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28.0</v>
      </c>
      <c r="AE534" t="n">
        <v>21.0</v>
      </c>
      <c r="AF534" t="n">
        <v>0.0</v>
      </c>
      <c r="AG534" t="n">
        <v>2.0</v>
      </c>
      <c r="AH534" t="inlineStr">
        <is>
          <t>N/A</t>
        </is>
      </c>
      <c r="AI534" t="inlineStr">
        <is>
          <t>N/A</t>
        </is>
      </c>
      <c r="AJ534" t="inlineStr">
        <is>
          <t>N/A</t>
        </is>
      </c>
      <c r="AK534" t="inlineStr">
        <is>
          <t>N/A</t>
        </is>
      </c>
      <c r="AL534" t="inlineStr">
        <is>
          <t>N/A</t>
        </is>
      </c>
      <c r="AM534" t="inlineStr">
        <is>
          <t>N/A</t>
        </is>
      </c>
      <c r="AN534" t="inlineStr">
        <is>
          <t>N/A</t>
        </is>
      </c>
      <c r="AO534" t="inlineStr">
        <is>
          <t>N/A</t>
        </is>
      </c>
      <c r="AP534" t="inlineStr">
        <is>
          <t>N/A</t>
        </is>
      </c>
      <c r="AQ534" t="inlineStr">
        <is>
          <t>N/A</t>
        </is>
      </c>
      <c r="AR534" t="inlineStr">
        <is>
          <t>N/A</t>
        </is>
      </c>
      <c r="AS534" t="inlineStr">
        <is>
          <t>N/A</t>
        </is>
      </c>
      <c r="AT534" t="inlineStr">
        <is>
          <t>N/A</t>
        </is>
      </c>
      <c r="AU534" t="inlineStr">
        <is>
          <t>N/A</t>
        </is>
      </c>
      <c r="AV534" t="inlineStr">
        <is>
          <t>N/A</t>
        </is>
      </c>
      <c r="AW534" t="inlineStr">
        <is>
          <t>N/A</t>
        </is>
      </c>
      <c r="AX534" t="inlineStr">
        <is>
          <t>N/A</t>
        </is>
      </c>
      <c r="AY534" t="inlineStr">
        <is>
          <t>N/A</t>
        </is>
      </c>
      <c r="AZ534" t="inlineStr">
        <is>
          <t>N/A</t>
        </is>
      </c>
      <c r="BA534" t="inlineStr">
        <is>
          <t>N/A</t>
        </is>
      </c>
      <c r="BB534" t="inlineStr">
        <is>
          <t>N/A</t>
        </is>
      </c>
      <c r="BC534" t="inlineStr">
        <is>
          <t>N/A</t>
        </is>
      </c>
      <c r="BD534" t="inlineStr">
        <is>
          <t>N/A</t>
        </is>
      </c>
      <c r="BE534" t="inlineStr">
        <is>
          <t>N/A</t>
        </is>
      </c>
    </row>
    <row r="535">
      <c r="A535" t="inlineStr">
        <is>
          <t>WI21123165</t>
        </is>
      </c>
      <c r="B535" t="inlineStr">
        <is>
          <t>DATA_VALIDATION</t>
        </is>
      </c>
      <c r="C535" t="inlineStr">
        <is>
          <t>201130012855</t>
        </is>
      </c>
      <c r="D535" t="inlineStr">
        <is>
          <t>Folder</t>
        </is>
      </c>
      <c r="E535" s="2">
        <f>HYPERLINK("capsilon://?command=openfolder&amp;siteaddress=FAM.docvelocity-na8.net&amp;folderid=FX77070EF4-0B88-ADAA-B59F-C9FDB77B075B","FX211114698")</f>
        <v>0.0</v>
      </c>
      <c r="F535" t="inlineStr">
        <is>
          <t/>
        </is>
      </c>
      <c r="G535" t="inlineStr">
        <is>
          <t/>
        </is>
      </c>
      <c r="H535" t="inlineStr">
        <is>
          <t>Mailitem</t>
        </is>
      </c>
      <c r="I535" t="inlineStr">
        <is>
          <t>MI211222969</t>
        </is>
      </c>
      <c r="J535" t="n">
        <v>112.0</v>
      </c>
      <c r="K535" t="inlineStr">
        <is>
          <t>COMPLETED</t>
        </is>
      </c>
      <c r="L535" t="inlineStr">
        <is>
          <t>MARK_AS_COMPLETED</t>
        </is>
      </c>
      <c r="M535" t="inlineStr">
        <is>
          <t>Queue</t>
        </is>
      </c>
      <c r="N535" t="n">
        <v>2.0</v>
      </c>
      <c r="O535" s="1" t="n">
        <v>44531.61675925926</v>
      </c>
      <c r="P535" s="1" t="n">
        <v>44531.68429398148</v>
      </c>
      <c r="Q535" t="n">
        <v>4959.0</v>
      </c>
      <c r="R535" t="n">
        <v>876.0</v>
      </c>
      <c r="S535" t="b">
        <v>0</v>
      </c>
      <c r="T535" t="inlineStr">
        <is>
          <t>N/A</t>
        </is>
      </c>
      <c r="U535" t="b">
        <v>1</v>
      </c>
      <c r="V535" t="inlineStr">
        <is>
          <t>Poonam Patil</t>
        </is>
      </c>
      <c r="W535" s="1" t="n">
        <v>44531.62144675926</v>
      </c>
      <c r="X535" t="n">
        <v>356.0</v>
      </c>
      <c r="Y535" t="n">
        <v>84.0</v>
      </c>
      <c r="Z535" t="n">
        <v>0.0</v>
      </c>
      <c r="AA535" t="n">
        <v>84.0</v>
      </c>
      <c r="AB535" t="n">
        <v>0.0</v>
      </c>
      <c r="AC535" t="n">
        <v>38.0</v>
      </c>
      <c r="AD535" t="n">
        <v>28.0</v>
      </c>
      <c r="AE535" t="n">
        <v>0.0</v>
      </c>
      <c r="AF535" t="n">
        <v>0.0</v>
      </c>
      <c r="AG535" t="n">
        <v>0.0</v>
      </c>
      <c r="AH535" t="inlineStr">
        <is>
          <t>Dashrath Soren</t>
        </is>
      </c>
      <c r="AI535" s="1" t="n">
        <v>44531.68429398148</v>
      </c>
      <c r="AJ535" t="n">
        <v>447.0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28.0</v>
      </c>
      <c r="AQ535" t="n">
        <v>0.0</v>
      </c>
      <c r="AR535" t="n">
        <v>0.0</v>
      </c>
      <c r="AS535" t="n">
        <v>0.0</v>
      </c>
      <c r="AT535" t="inlineStr">
        <is>
          <t>N/A</t>
        </is>
      </c>
      <c r="AU535" t="inlineStr">
        <is>
          <t>N/A</t>
        </is>
      </c>
      <c r="AV535" t="inlineStr">
        <is>
          <t>N/A</t>
        </is>
      </c>
      <c r="AW535" t="inlineStr">
        <is>
          <t>N/A</t>
        </is>
      </c>
      <c r="AX535" t="inlineStr">
        <is>
          <t>N/A</t>
        </is>
      </c>
      <c r="AY535" t="inlineStr">
        <is>
          <t>N/A</t>
        </is>
      </c>
      <c r="AZ535" t="inlineStr">
        <is>
          <t>N/A</t>
        </is>
      </c>
      <c r="BA535" t="inlineStr">
        <is>
          <t>N/A</t>
        </is>
      </c>
      <c r="BB535" t="inlineStr">
        <is>
          <t>N/A</t>
        </is>
      </c>
      <c r="BC535" t="inlineStr">
        <is>
          <t>N/A</t>
        </is>
      </c>
      <c r="BD535" t="inlineStr">
        <is>
          <t>N/A</t>
        </is>
      </c>
      <c r="BE535" t="inlineStr">
        <is>
          <t>N/A</t>
        </is>
      </c>
    </row>
    <row r="536">
      <c r="A536" t="inlineStr">
        <is>
          <t>WI21123182</t>
        </is>
      </c>
      <c r="B536" t="inlineStr">
        <is>
          <t>DATA_VALIDATION</t>
        </is>
      </c>
      <c r="C536" t="inlineStr">
        <is>
          <t>201300019946</t>
        </is>
      </c>
      <c r="D536" t="inlineStr">
        <is>
          <t>Folder</t>
        </is>
      </c>
      <c r="E536" s="2">
        <f>HYPERLINK("capsilon://?command=openfolder&amp;siteaddress=FAM.docvelocity-na8.net&amp;folderid=FX65EE3118-1FBD-EE34-9FEA-C3E4DE6C5093","FX211114300")</f>
        <v>0.0</v>
      </c>
      <c r="F536" t="inlineStr">
        <is>
          <t/>
        </is>
      </c>
      <c r="G536" t="inlineStr">
        <is>
          <t/>
        </is>
      </c>
      <c r="H536" t="inlineStr">
        <is>
          <t>Mailitem</t>
        </is>
      </c>
      <c r="I536" t="inlineStr">
        <is>
          <t>MI211232694</t>
        </is>
      </c>
      <c r="J536" t="n">
        <v>30.0</v>
      </c>
      <c r="K536" t="inlineStr">
        <is>
          <t>COMPLETED</t>
        </is>
      </c>
      <c r="L536" t="inlineStr">
        <is>
          <t>MARK_AS_COMPLETED</t>
        </is>
      </c>
      <c r="M536" t="inlineStr">
        <is>
          <t>Queue</t>
        </is>
      </c>
      <c r="N536" t="n">
        <v>2.0</v>
      </c>
      <c r="O536" s="1" t="n">
        <v>44531.617268518516</v>
      </c>
      <c r="P536" s="1" t="n">
        <v>44531.70025462963</v>
      </c>
      <c r="Q536" t="n">
        <v>6996.0</v>
      </c>
      <c r="R536" t="n">
        <v>174.0</v>
      </c>
      <c r="S536" t="b">
        <v>0</v>
      </c>
      <c r="T536" t="inlineStr">
        <is>
          <t>N/A</t>
        </is>
      </c>
      <c r="U536" t="b">
        <v>0</v>
      </c>
      <c r="V536" t="inlineStr">
        <is>
          <t>Poonam Patil</t>
        </is>
      </c>
      <c r="W536" s="1" t="n">
        <v>44531.62726851852</v>
      </c>
      <c r="X536" t="n">
        <v>38.0</v>
      </c>
      <c r="Y536" t="n">
        <v>9.0</v>
      </c>
      <c r="Z536" t="n">
        <v>0.0</v>
      </c>
      <c r="AA536" t="n">
        <v>9.0</v>
      </c>
      <c r="AB536" t="n">
        <v>0.0</v>
      </c>
      <c r="AC536" t="n">
        <v>2.0</v>
      </c>
      <c r="AD536" t="n">
        <v>21.0</v>
      </c>
      <c r="AE536" t="n">
        <v>0.0</v>
      </c>
      <c r="AF536" t="n">
        <v>0.0</v>
      </c>
      <c r="AG536" t="n">
        <v>0.0</v>
      </c>
      <c r="AH536" t="inlineStr">
        <is>
          <t>Dashrath Soren</t>
        </is>
      </c>
      <c r="AI536" s="1" t="n">
        <v>44531.70025462963</v>
      </c>
      <c r="AJ536" t="n">
        <v>136.0</v>
      </c>
      <c r="AK536" t="n">
        <v>0.0</v>
      </c>
      <c r="AL536" t="n">
        <v>0.0</v>
      </c>
      <c r="AM536" t="n">
        <v>0.0</v>
      </c>
      <c r="AN536" t="n">
        <v>0.0</v>
      </c>
      <c r="AO536" t="n">
        <v>2.0</v>
      </c>
      <c r="AP536" t="n">
        <v>21.0</v>
      </c>
      <c r="AQ536" t="n">
        <v>0.0</v>
      </c>
      <c r="AR536" t="n">
        <v>0.0</v>
      </c>
      <c r="AS536" t="n">
        <v>0.0</v>
      </c>
      <c r="AT536" t="inlineStr">
        <is>
          <t>N/A</t>
        </is>
      </c>
      <c r="AU536" t="inlineStr">
        <is>
          <t>N/A</t>
        </is>
      </c>
      <c r="AV536" t="inlineStr">
        <is>
          <t>N/A</t>
        </is>
      </c>
      <c r="AW536" t="inlineStr">
        <is>
          <t>N/A</t>
        </is>
      </c>
      <c r="AX536" t="inlineStr">
        <is>
          <t>N/A</t>
        </is>
      </c>
      <c r="AY536" t="inlineStr">
        <is>
          <t>N/A</t>
        </is>
      </c>
      <c r="AZ536" t="inlineStr">
        <is>
          <t>N/A</t>
        </is>
      </c>
      <c r="BA536" t="inlineStr">
        <is>
          <t>N/A</t>
        </is>
      </c>
      <c r="BB536" t="inlineStr">
        <is>
          <t>N/A</t>
        </is>
      </c>
      <c r="BC536" t="inlineStr">
        <is>
          <t>N/A</t>
        </is>
      </c>
      <c r="BD536" t="inlineStr">
        <is>
          <t>N/A</t>
        </is>
      </c>
      <c r="BE536" t="inlineStr">
        <is>
          <t>N/A</t>
        </is>
      </c>
    </row>
    <row r="537">
      <c r="A537" t="inlineStr">
        <is>
          <t>WI211231873</t>
        </is>
      </c>
      <c r="B537" t="inlineStr">
        <is>
          <t>DATA_VALIDATION</t>
        </is>
      </c>
      <c r="C537" t="inlineStr">
        <is>
          <t>201330014340</t>
        </is>
      </c>
      <c r="D537" t="inlineStr">
        <is>
          <t>Folder</t>
        </is>
      </c>
      <c r="E537" s="2">
        <f>HYPERLINK("capsilon://?command=openfolder&amp;siteaddress=FAM.docvelocity-na8.net&amp;folderid=FX4F8FA24B-60AC-F958-82D7-D5B957B3083D","FX21125167")</f>
        <v>0.0</v>
      </c>
      <c r="F537" t="inlineStr">
        <is>
          <t/>
        </is>
      </c>
      <c r="G537" t="inlineStr">
        <is>
          <t/>
        </is>
      </c>
      <c r="H537" t="inlineStr">
        <is>
          <t>Mailitem</t>
        </is>
      </c>
      <c r="I537" t="inlineStr">
        <is>
          <t>MI2112330809</t>
        </is>
      </c>
      <c r="J537" t="n">
        <v>68.0</v>
      </c>
      <c r="K537" t="inlineStr">
        <is>
          <t>COMPLETED</t>
        </is>
      </c>
      <c r="L537" t="inlineStr">
        <is>
          <t>MARK_AS_COMPLETED</t>
        </is>
      </c>
      <c r="M537" t="inlineStr">
        <is>
          <t>Queue</t>
        </is>
      </c>
      <c r="N537" t="n">
        <v>2.0</v>
      </c>
      <c r="O537" s="1" t="n">
        <v>44539.53796296296</v>
      </c>
      <c r="P537" s="1" t="n">
        <v>44539.576261574075</v>
      </c>
      <c r="Q537" t="n">
        <v>1593.0</v>
      </c>
      <c r="R537" t="n">
        <v>1716.0</v>
      </c>
      <c r="S537" t="b">
        <v>0</v>
      </c>
      <c r="T537" t="inlineStr">
        <is>
          <t>N/A</t>
        </is>
      </c>
      <c r="U537" t="b">
        <v>0</v>
      </c>
      <c r="V537" t="inlineStr">
        <is>
          <t>Sumit Jarhad</t>
        </is>
      </c>
      <c r="W537" s="1" t="n">
        <v>44539.55273148148</v>
      </c>
      <c r="X537" t="n">
        <v>191.0</v>
      </c>
      <c r="Y537" t="n">
        <v>54.0</v>
      </c>
      <c r="Z537" t="n">
        <v>0.0</v>
      </c>
      <c r="AA537" t="n">
        <v>54.0</v>
      </c>
      <c r="AB537" t="n">
        <v>0.0</v>
      </c>
      <c r="AC537" t="n">
        <v>20.0</v>
      </c>
      <c r="AD537" t="n">
        <v>14.0</v>
      </c>
      <c r="AE537" t="n">
        <v>0.0</v>
      </c>
      <c r="AF537" t="n">
        <v>0.0</v>
      </c>
      <c r="AG537" t="n">
        <v>0.0</v>
      </c>
      <c r="AH537" t="inlineStr">
        <is>
          <t>Mohini Shinde</t>
        </is>
      </c>
      <c r="AI537" s="1" t="n">
        <v>44539.576261574075</v>
      </c>
      <c r="AJ537" t="n">
        <v>1525.0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14.0</v>
      </c>
      <c r="AQ537" t="n">
        <v>0.0</v>
      </c>
      <c r="AR537" t="n">
        <v>0.0</v>
      </c>
      <c r="AS537" t="n">
        <v>0.0</v>
      </c>
      <c r="AT537" t="inlineStr">
        <is>
          <t>N/A</t>
        </is>
      </c>
      <c r="AU537" t="inlineStr">
        <is>
          <t>N/A</t>
        </is>
      </c>
      <c r="AV537" t="inlineStr">
        <is>
          <t>N/A</t>
        </is>
      </c>
      <c r="AW537" t="inlineStr">
        <is>
          <t>N/A</t>
        </is>
      </c>
      <c r="AX537" t="inlineStr">
        <is>
          <t>N/A</t>
        </is>
      </c>
      <c r="AY537" t="inlineStr">
        <is>
          <t>N/A</t>
        </is>
      </c>
      <c r="AZ537" t="inlineStr">
        <is>
          <t>N/A</t>
        </is>
      </c>
      <c r="BA537" t="inlineStr">
        <is>
          <t>N/A</t>
        </is>
      </c>
      <c r="BB537" t="inlineStr">
        <is>
          <t>N/A</t>
        </is>
      </c>
      <c r="BC537" t="inlineStr">
        <is>
          <t>N/A</t>
        </is>
      </c>
      <c r="BD537" t="inlineStr">
        <is>
          <t>N/A</t>
        </is>
      </c>
      <c r="BE537" t="inlineStr">
        <is>
          <t>N/A</t>
        </is>
      </c>
    </row>
    <row r="538">
      <c r="A538" t="inlineStr">
        <is>
          <t>WI211231904</t>
        </is>
      </c>
      <c r="B538" t="inlineStr">
        <is>
          <t>DATA_VALIDATION</t>
        </is>
      </c>
      <c r="C538" t="inlineStr">
        <is>
          <t>201330014340</t>
        </is>
      </c>
      <c r="D538" t="inlineStr">
        <is>
          <t>Folder</t>
        </is>
      </c>
      <c r="E538" s="2">
        <f>HYPERLINK("capsilon://?command=openfolder&amp;siteaddress=FAM.docvelocity-na8.net&amp;folderid=FX4F8FA24B-60AC-F958-82D7-D5B957B3083D","FX21125167")</f>
        <v>0.0</v>
      </c>
      <c r="F538" t="inlineStr">
        <is>
          <t/>
        </is>
      </c>
      <c r="G538" t="inlineStr">
        <is>
          <t/>
        </is>
      </c>
      <c r="H538" t="inlineStr">
        <is>
          <t>Mailitem</t>
        </is>
      </c>
      <c r="I538" t="inlineStr">
        <is>
          <t>MI2112330822</t>
        </is>
      </c>
      <c r="J538" t="n">
        <v>68.0</v>
      </c>
      <c r="K538" t="inlineStr">
        <is>
          <t>COMPLETED</t>
        </is>
      </c>
      <c r="L538" t="inlineStr">
        <is>
          <t>MARK_AS_COMPLETED</t>
        </is>
      </c>
      <c r="M538" t="inlineStr">
        <is>
          <t>Queue</t>
        </is>
      </c>
      <c r="N538" t="n">
        <v>2.0</v>
      </c>
      <c r="O538" s="1" t="n">
        <v>44539.5390625</v>
      </c>
      <c r="P538" s="1" t="n">
        <v>44539.603217592594</v>
      </c>
      <c r="Q538" t="n">
        <v>5080.0</v>
      </c>
      <c r="R538" t="n">
        <v>463.0</v>
      </c>
      <c r="S538" t="b">
        <v>0</v>
      </c>
      <c r="T538" t="inlineStr">
        <is>
          <t>N/A</t>
        </is>
      </c>
      <c r="U538" t="b">
        <v>0</v>
      </c>
      <c r="V538" t="inlineStr">
        <is>
          <t>Sumit Jarhad</t>
        </is>
      </c>
      <c r="W538" s="1" t="n">
        <v>44539.55435185185</v>
      </c>
      <c r="X538" t="n">
        <v>140.0</v>
      </c>
      <c r="Y538" t="n">
        <v>54.0</v>
      </c>
      <c r="Z538" t="n">
        <v>0.0</v>
      </c>
      <c r="AA538" t="n">
        <v>54.0</v>
      </c>
      <c r="AB538" t="n">
        <v>0.0</v>
      </c>
      <c r="AC538" t="n">
        <v>20.0</v>
      </c>
      <c r="AD538" t="n">
        <v>14.0</v>
      </c>
      <c r="AE538" t="n">
        <v>0.0</v>
      </c>
      <c r="AF538" t="n">
        <v>0.0</v>
      </c>
      <c r="AG538" t="n">
        <v>0.0</v>
      </c>
      <c r="AH538" t="inlineStr">
        <is>
          <t>Dashrath Soren</t>
        </is>
      </c>
      <c r="AI538" s="1" t="n">
        <v>44539.603217592594</v>
      </c>
      <c r="AJ538" t="n">
        <v>323.0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14.0</v>
      </c>
      <c r="AQ538" t="n">
        <v>0.0</v>
      </c>
      <c r="AR538" t="n">
        <v>0.0</v>
      </c>
      <c r="AS538" t="n">
        <v>0.0</v>
      </c>
      <c r="AT538" t="inlineStr">
        <is>
          <t>N/A</t>
        </is>
      </c>
      <c r="AU538" t="inlineStr">
        <is>
          <t>N/A</t>
        </is>
      </c>
      <c r="AV538" t="inlineStr">
        <is>
          <t>N/A</t>
        </is>
      </c>
      <c r="AW538" t="inlineStr">
        <is>
          <t>N/A</t>
        </is>
      </c>
      <c r="AX538" t="inlineStr">
        <is>
          <t>N/A</t>
        </is>
      </c>
      <c r="AY538" t="inlineStr">
        <is>
          <t>N/A</t>
        </is>
      </c>
      <c r="AZ538" t="inlineStr">
        <is>
          <t>N/A</t>
        </is>
      </c>
      <c r="BA538" t="inlineStr">
        <is>
          <t>N/A</t>
        </is>
      </c>
      <c r="BB538" t="inlineStr">
        <is>
          <t>N/A</t>
        </is>
      </c>
      <c r="BC538" t="inlineStr">
        <is>
          <t>N/A</t>
        </is>
      </c>
      <c r="BD538" t="inlineStr">
        <is>
          <t>N/A</t>
        </is>
      </c>
      <c r="BE538" t="inlineStr">
        <is>
          <t>N/A</t>
        </is>
      </c>
    </row>
    <row r="539">
      <c r="A539" t="inlineStr">
        <is>
          <t>WI211231934</t>
        </is>
      </c>
      <c r="B539" t="inlineStr">
        <is>
          <t>DATA_VALIDATION</t>
        </is>
      </c>
      <c r="C539" t="inlineStr">
        <is>
          <t>201330014340</t>
        </is>
      </c>
      <c r="D539" t="inlineStr">
        <is>
          <t>Folder</t>
        </is>
      </c>
      <c r="E539" s="2">
        <f>HYPERLINK("capsilon://?command=openfolder&amp;siteaddress=FAM.docvelocity-na8.net&amp;folderid=FX4F8FA24B-60AC-F958-82D7-D5B957B3083D","FX21125167")</f>
        <v>0.0</v>
      </c>
      <c r="F539" t="inlineStr">
        <is>
          <t/>
        </is>
      </c>
      <c r="G539" t="inlineStr">
        <is>
          <t/>
        </is>
      </c>
      <c r="H539" t="inlineStr">
        <is>
          <t>Mailitem</t>
        </is>
      </c>
      <c r="I539" t="inlineStr">
        <is>
          <t>MI2112330866</t>
        </is>
      </c>
      <c r="J539" t="n">
        <v>59.0</v>
      </c>
      <c r="K539" t="inlineStr">
        <is>
          <t>COMPLETED</t>
        </is>
      </c>
      <c r="L539" t="inlineStr">
        <is>
          <t>MARK_AS_COMPLETED</t>
        </is>
      </c>
      <c r="M539" t="inlineStr">
        <is>
          <t>Queue</t>
        </is>
      </c>
      <c r="N539" t="n">
        <v>1.0</v>
      </c>
      <c r="O539" s="1" t="n">
        <v>44539.5405787037</v>
      </c>
      <c r="P539" s="1" t="n">
        <v>44539.56091435185</v>
      </c>
      <c r="Q539" t="n">
        <v>1328.0</v>
      </c>
      <c r="R539" t="n">
        <v>429.0</v>
      </c>
      <c r="S539" t="b">
        <v>0</v>
      </c>
      <c r="T539" t="inlineStr">
        <is>
          <t>N/A</t>
        </is>
      </c>
      <c r="U539" t="b">
        <v>0</v>
      </c>
      <c r="V539" t="inlineStr">
        <is>
          <t>Sumit Jarhad</t>
        </is>
      </c>
      <c r="W539" s="1" t="n">
        <v>44539.56091435185</v>
      </c>
      <c r="X539" t="n">
        <v>60.0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59.0</v>
      </c>
      <c r="AE539" t="n">
        <v>54.0</v>
      </c>
      <c r="AF539" t="n">
        <v>0.0</v>
      </c>
      <c r="AG539" t="n">
        <v>2.0</v>
      </c>
      <c r="AH539" t="inlineStr">
        <is>
          <t>N/A</t>
        </is>
      </c>
      <c r="AI539" t="inlineStr">
        <is>
          <t>N/A</t>
        </is>
      </c>
      <c r="AJ539" t="inlineStr">
        <is>
          <t>N/A</t>
        </is>
      </c>
      <c r="AK539" t="inlineStr">
        <is>
          <t>N/A</t>
        </is>
      </c>
      <c r="AL539" t="inlineStr">
        <is>
          <t>N/A</t>
        </is>
      </c>
      <c r="AM539" t="inlineStr">
        <is>
          <t>N/A</t>
        </is>
      </c>
      <c r="AN539" t="inlineStr">
        <is>
          <t>N/A</t>
        </is>
      </c>
      <c r="AO539" t="inlineStr">
        <is>
          <t>N/A</t>
        </is>
      </c>
      <c r="AP539" t="inlineStr">
        <is>
          <t>N/A</t>
        </is>
      </c>
      <c r="AQ539" t="inlineStr">
        <is>
          <t>N/A</t>
        </is>
      </c>
      <c r="AR539" t="inlineStr">
        <is>
          <t>N/A</t>
        </is>
      </c>
      <c r="AS539" t="inlineStr">
        <is>
          <t>N/A</t>
        </is>
      </c>
      <c r="AT539" t="inlineStr">
        <is>
          <t>N/A</t>
        </is>
      </c>
      <c r="AU539" t="inlineStr">
        <is>
          <t>N/A</t>
        </is>
      </c>
      <c r="AV539" t="inlineStr">
        <is>
          <t>N/A</t>
        </is>
      </c>
      <c r="AW539" t="inlineStr">
        <is>
          <t>N/A</t>
        </is>
      </c>
      <c r="AX539" t="inlineStr">
        <is>
          <t>N/A</t>
        </is>
      </c>
      <c r="AY539" t="inlineStr">
        <is>
          <t>N/A</t>
        </is>
      </c>
      <c r="AZ539" t="inlineStr">
        <is>
          <t>N/A</t>
        </is>
      </c>
      <c r="BA539" t="inlineStr">
        <is>
          <t>N/A</t>
        </is>
      </c>
      <c r="BB539" t="inlineStr">
        <is>
          <t>N/A</t>
        </is>
      </c>
      <c r="BC539" t="inlineStr">
        <is>
          <t>N/A</t>
        </is>
      </c>
      <c r="BD539" t="inlineStr">
        <is>
          <t>N/A</t>
        </is>
      </c>
      <c r="BE539" t="inlineStr">
        <is>
          <t>N/A</t>
        </is>
      </c>
    </row>
    <row r="540">
      <c r="A540" t="inlineStr">
        <is>
          <t>WI211231983</t>
        </is>
      </c>
      <c r="B540" t="inlineStr">
        <is>
          <t>DATA_VALIDATION</t>
        </is>
      </c>
      <c r="C540" t="inlineStr">
        <is>
          <t>201330014340</t>
        </is>
      </c>
      <c r="D540" t="inlineStr">
        <is>
          <t>Folder</t>
        </is>
      </c>
      <c r="E540" s="2">
        <f>HYPERLINK("capsilon://?command=openfolder&amp;siteaddress=FAM.docvelocity-na8.net&amp;folderid=FX4F8FA24B-60AC-F958-82D7-D5B957B3083D","FX21125167")</f>
        <v>0.0</v>
      </c>
      <c r="F540" t="inlineStr">
        <is>
          <t/>
        </is>
      </c>
      <c r="G540" t="inlineStr">
        <is>
          <t/>
        </is>
      </c>
      <c r="H540" t="inlineStr">
        <is>
          <t>Mailitem</t>
        </is>
      </c>
      <c r="I540" t="inlineStr">
        <is>
          <t>MI2112331232</t>
        </is>
      </c>
      <c r="J540" t="n">
        <v>135.0</v>
      </c>
      <c r="K540" t="inlineStr">
        <is>
          <t>COMPLETED</t>
        </is>
      </c>
      <c r="L540" t="inlineStr">
        <is>
          <t>MARK_AS_COMPLETED</t>
        </is>
      </c>
      <c r="M540" t="inlineStr">
        <is>
          <t>Queue</t>
        </is>
      </c>
      <c r="N540" t="n">
        <v>1.0</v>
      </c>
      <c r="O540" s="1" t="n">
        <v>44539.54280092593</v>
      </c>
      <c r="P540" s="1" t="n">
        <v>44539.58222222222</v>
      </c>
      <c r="Q540" t="n">
        <v>2646.0</v>
      </c>
      <c r="R540" t="n">
        <v>760.0</v>
      </c>
      <c r="S540" t="b">
        <v>0</v>
      </c>
      <c r="T540" t="inlineStr">
        <is>
          <t>N/A</t>
        </is>
      </c>
      <c r="U540" t="b">
        <v>0</v>
      </c>
      <c r="V540" t="inlineStr">
        <is>
          <t>Sumit Jarhad</t>
        </is>
      </c>
      <c r="W540" s="1" t="n">
        <v>44539.58222222222</v>
      </c>
      <c r="X540" t="n">
        <v>184.0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135.0</v>
      </c>
      <c r="AE540" t="n">
        <v>116.0</v>
      </c>
      <c r="AF540" t="n">
        <v>0.0</v>
      </c>
      <c r="AG540" t="n">
        <v>4.0</v>
      </c>
      <c r="AH540" t="inlineStr">
        <is>
          <t>N/A</t>
        </is>
      </c>
      <c r="AI540" t="inlineStr">
        <is>
          <t>N/A</t>
        </is>
      </c>
      <c r="AJ540" t="inlineStr">
        <is>
          <t>N/A</t>
        </is>
      </c>
      <c r="AK540" t="inlineStr">
        <is>
          <t>N/A</t>
        </is>
      </c>
      <c r="AL540" t="inlineStr">
        <is>
          <t>N/A</t>
        </is>
      </c>
      <c r="AM540" t="inlineStr">
        <is>
          <t>N/A</t>
        </is>
      </c>
      <c r="AN540" t="inlineStr">
        <is>
          <t>N/A</t>
        </is>
      </c>
      <c r="AO540" t="inlineStr">
        <is>
          <t>N/A</t>
        </is>
      </c>
      <c r="AP540" t="inlineStr">
        <is>
          <t>N/A</t>
        </is>
      </c>
      <c r="AQ540" t="inlineStr">
        <is>
          <t>N/A</t>
        </is>
      </c>
      <c r="AR540" t="inlineStr">
        <is>
          <t>N/A</t>
        </is>
      </c>
      <c r="AS540" t="inlineStr">
        <is>
          <t>N/A</t>
        </is>
      </c>
      <c r="AT540" t="inlineStr">
        <is>
          <t>N/A</t>
        </is>
      </c>
      <c r="AU540" t="inlineStr">
        <is>
          <t>N/A</t>
        </is>
      </c>
      <c r="AV540" t="inlineStr">
        <is>
          <t>N/A</t>
        </is>
      </c>
      <c r="AW540" t="inlineStr">
        <is>
          <t>N/A</t>
        </is>
      </c>
      <c r="AX540" t="inlineStr">
        <is>
          <t>N/A</t>
        </is>
      </c>
      <c r="AY540" t="inlineStr">
        <is>
          <t>N/A</t>
        </is>
      </c>
      <c r="AZ540" t="inlineStr">
        <is>
          <t>N/A</t>
        </is>
      </c>
      <c r="BA540" t="inlineStr">
        <is>
          <t>N/A</t>
        </is>
      </c>
      <c r="BB540" t="inlineStr">
        <is>
          <t>N/A</t>
        </is>
      </c>
      <c r="BC540" t="inlineStr">
        <is>
          <t>N/A</t>
        </is>
      </c>
      <c r="BD540" t="inlineStr">
        <is>
          <t>N/A</t>
        </is>
      </c>
      <c r="BE540" t="inlineStr">
        <is>
          <t>N/A</t>
        </is>
      </c>
    </row>
    <row r="541">
      <c r="A541" t="inlineStr">
        <is>
          <t>WI211231990</t>
        </is>
      </c>
      <c r="B541" t="inlineStr">
        <is>
          <t>DATA_VALIDATION</t>
        </is>
      </c>
      <c r="C541" t="inlineStr">
        <is>
          <t>201330014340</t>
        </is>
      </c>
      <c r="D541" t="inlineStr">
        <is>
          <t>Folder</t>
        </is>
      </c>
      <c r="E541" s="2">
        <f>HYPERLINK("capsilon://?command=openfolder&amp;siteaddress=FAM.docvelocity-na8.net&amp;folderid=FX4F8FA24B-60AC-F958-82D7-D5B957B3083D","FX21125167")</f>
        <v>0.0</v>
      </c>
      <c r="F541" t="inlineStr">
        <is>
          <t/>
        </is>
      </c>
      <c r="G541" t="inlineStr">
        <is>
          <t/>
        </is>
      </c>
      <c r="H541" t="inlineStr">
        <is>
          <t>Mailitem</t>
        </is>
      </c>
      <c r="I541" t="inlineStr">
        <is>
          <t>MI2112331244</t>
        </is>
      </c>
      <c r="J541" t="n">
        <v>28.0</v>
      </c>
      <c r="K541" t="inlineStr">
        <is>
          <t>COMPLETED</t>
        </is>
      </c>
      <c r="L541" t="inlineStr">
        <is>
          <t>MARK_AS_COMPLETED</t>
        </is>
      </c>
      <c r="M541" t="inlineStr">
        <is>
          <t>Queue</t>
        </is>
      </c>
      <c r="N541" t="n">
        <v>1.0</v>
      </c>
      <c r="O541" s="1" t="n">
        <v>44539.54310185185</v>
      </c>
      <c r="P541" s="1" t="n">
        <v>44539.555393518516</v>
      </c>
      <c r="Q541" t="n">
        <v>973.0</v>
      </c>
      <c r="R541" t="n">
        <v>89.0</v>
      </c>
      <c r="S541" t="b">
        <v>0</v>
      </c>
      <c r="T541" t="inlineStr">
        <is>
          <t>N/A</t>
        </is>
      </c>
      <c r="U541" t="b">
        <v>0</v>
      </c>
      <c r="V541" t="inlineStr">
        <is>
          <t>Sumit Jarhad</t>
        </is>
      </c>
      <c r="W541" s="1" t="n">
        <v>44539.555393518516</v>
      </c>
      <c r="X541" t="n">
        <v>89.0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28.0</v>
      </c>
      <c r="AE541" t="n">
        <v>21.0</v>
      </c>
      <c r="AF541" t="n">
        <v>0.0</v>
      </c>
      <c r="AG541" t="n">
        <v>2.0</v>
      </c>
      <c r="AH541" t="inlineStr">
        <is>
          <t>N/A</t>
        </is>
      </c>
      <c r="AI541" t="inlineStr">
        <is>
          <t>N/A</t>
        </is>
      </c>
      <c r="AJ541" t="inlineStr">
        <is>
          <t>N/A</t>
        </is>
      </c>
      <c r="AK541" t="inlineStr">
        <is>
          <t>N/A</t>
        </is>
      </c>
      <c r="AL541" t="inlineStr">
        <is>
          <t>N/A</t>
        </is>
      </c>
      <c r="AM541" t="inlineStr">
        <is>
          <t>N/A</t>
        </is>
      </c>
      <c r="AN541" t="inlineStr">
        <is>
          <t>N/A</t>
        </is>
      </c>
      <c r="AO541" t="inlineStr">
        <is>
          <t>N/A</t>
        </is>
      </c>
      <c r="AP541" t="inlineStr">
        <is>
          <t>N/A</t>
        </is>
      </c>
      <c r="AQ541" t="inlineStr">
        <is>
          <t>N/A</t>
        </is>
      </c>
      <c r="AR541" t="inlineStr">
        <is>
          <t>N/A</t>
        </is>
      </c>
      <c r="AS541" t="inlineStr">
        <is>
          <t>N/A</t>
        </is>
      </c>
      <c r="AT541" t="inlineStr">
        <is>
          <t>N/A</t>
        </is>
      </c>
      <c r="AU541" t="inlineStr">
        <is>
          <t>N/A</t>
        </is>
      </c>
      <c r="AV541" t="inlineStr">
        <is>
          <t>N/A</t>
        </is>
      </c>
      <c r="AW541" t="inlineStr">
        <is>
          <t>N/A</t>
        </is>
      </c>
      <c r="AX541" t="inlineStr">
        <is>
          <t>N/A</t>
        </is>
      </c>
      <c r="AY541" t="inlineStr">
        <is>
          <t>N/A</t>
        </is>
      </c>
      <c r="AZ541" t="inlineStr">
        <is>
          <t>N/A</t>
        </is>
      </c>
      <c r="BA541" t="inlineStr">
        <is>
          <t>N/A</t>
        </is>
      </c>
      <c r="BB541" t="inlineStr">
        <is>
          <t>N/A</t>
        </is>
      </c>
      <c r="BC541" t="inlineStr">
        <is>
          <t>N/A</t>
        </is>
      </c>
      <c r="BD541" t="inlineStr">
        <is>
          <t>N/A</t>
        </is>
      </c>
      <c r="BE541" t="inlineStr">
        <is>
          <t>N/A</t>
        </is>
      </c>
    </row>
    <row r="542">
      <c r="A542" t="inlineStr">
        <is>
          <t>WI211232000</t>
        </is>
      </c>
      <c r="B542" t="inlineStr">
        <is>
          <t>DATA_VALIDATION</t>
        </is>
      </c>
      <c r="C542" t="inlineStr">
        <is>
          <t>201330014340</t>
        </is>
      </c>
      <c r="D542" t="inlineStr">
        <is>
          <t>Folder</t>
        </is>
      </c>
      <c r="E542" s="2">
        <f>HYPERLINK("capsilon://?command=openfolder&amp;siteaddress=FAM.docvelocity-na8.net&amp;folderid=FX4F8FA24B-60AC-F958-82D7-D5B957B3083D","FX21125167")</f>
        <v>0.0</v>
      </c>
      <c r="F542" t="inlineStr">
        <is>
          <t/>
        </is>
      </c>
      <c r="G542" t="inlineStr">
        <is>
          <t/>
        </is>
      </c>
      <c r="H542" t="inlineStr">
        <is>
          <t>Mailitem</t>
        </is>
      </c>
      <c r="I542" t="inlineStr">
        <is>
          <t>MI2112331326</t>
        </is>
      </c>
      <c r="J542" t="n">
        <v>28.0</v>
      </c>
      <c r="K542" t="inlineStr">
        <is>
          <t>COMPLETED</t>
        </is>
      </c>
      <c r="L542" t="inlineStr">
        <is>
          <t>MARK_AS_COMPLETED</t>
        </is>
      </c>
      <c r="M542" t="inlineStr">
        <is>
          <t>Queue</t>
        </is>
      </c>
      <c r="N542" t="n">
        <v>1.0</v>
      </c>
      <c r="O542" s="1" t="n">
        <v>44539.54346064815</v>
      </c>
      <c r="P542" s="1" t="n">
        <v>44539.55768518519</v>
      </c>
      <c r="Q542" t="n">
        <v>1032.0</v>
      </c>
      <c r="R542" t="n">
        <v>197.0</v>
      </c>
      <c r="S542" t="b">
        <v>0</v>
      </c>
      <c r="T542" t="inlineStr">
        <is>
          <t>N/A</t>
        </is>
      </c>
      <c r="U542" t="b">
        <v>0</v>
      </c>
      <c r="V542" t="inlineStr">
        <is>
          <t>Sumit Jarhad</t>
        </is>
      </c>
      <c r="W542" s="1" t="n">
        <v>44539.55768518519</v>
      </c>
      <c r="X542" t="n">
        <v>197.0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28.0</v>
      </c>
      <c r="AE542" t="n">
        <v>21.0</v>
      </c>
      <c r="AF542" t="n">
        <v>0.0</v>
      </c>
      <c r="AG542" t="n">
        <v>5.0</v>
      </c>
      <c r="AH542" t="inlineStr">
        <is>
          <t>N/A</t>
        </is>
      </c>
      <c r="AI542" t="inlineStr">
        <is>
          <t>N/A</t>
        </is>
      </c>
      <c r="AJ542" t="inlineStr">
        <is>
          <t>N/A</t>
        </is>
      </c>
      <c r="AK542" t="inlineStr">
        <is>
          <t>N/A</t>
        </is>
      </c>
      <c r="AL542" t="inlineStr">
        <is>
          <t>N/A</t>
        </is>
      </c>
      <c r="AM542" t="inlineStr">
        <is>
          <t>N/A</t>
        </is>
      </c>
      <c r="AN542" t="inlineStr">
        <is>
          <t>N/A</t>
        </is>
      </c>
      <c r="AO542" t="inlineStr">
        <is>
          <t>N/A</t>
        </is>
      </c>
      <c r="AP542" t="inlineStr">
        <is>
          <t>N/A</t>
        </is>
      </c>
      <c r="AQ542" t="inlineStr">
        <is>
          <t>N/A</t>
        </is>
      </c>
      <c r="AR542" t="inlineStr">
        <is>
          <t>N/A</t>
        </is>
      </c>
      <c r="AS542" t="inlineStr">
        <is>
          <t>N/A</t>
        </is>
      </c>
      <c r="AT542" t="inlineStr">
        <is>
          <t>N/A</t>
        </is>
      </c>
      <c r="AU542" t="inlineStr">
        <is>
          <t>N/A</t>
        </is>
      </c>
      <c r="AV542" t="inlineStr">
        <is>
          <t>N/A</t>
        </is>
      </c>
      <c r="AW542" t="inlineStr">
        <is>
          <t>N/A</t>
        </is>
      </c>
      <c r="AX542" t="inlineStr">
        <is>
          <t>N/A</t>
        </is>
      </c>
      <c r="AY542" t="inlineStr">
        <is>
          <t>N/A</t>
        </is>
      </c>
      <c r="AZ542" t="inlineStr">
        <is>
          <t>N/A</t>
        </is>
      </c>
      <c r="BA542" t="inlineStr">
        <is>
          <t>N/A</t>
        </is>
      </c>
      <c r="BB542" t="inlineStr">
        <is>
          <t>N/A</t>
        </is>
      </c>
      <c r="BC542" t="inlineStr">
        <is>
          <t>N/A</t>
        </is>
      </c>
      <c r="BD542" t="inlineStr">
        <is>
          <t>N/A</t>
        </is>
      </c>
      <c r="BE542" t="inlineStr">
        <is>
          <t>N/A</t>
        </is>
      </c>
    </row>
    <row r="543">
      <c r="A543" t="inlineStr">
        <is>
          <t>WI21123204</t>
        </is>
      </c>
      <c r="B543" t="inlineStr">
        <is>
          <t>DATA_VALIDATION</t>
        </is>
      </c>
      <c r="C543" t="inlineStr">
        <is>
          <t>201308007866</t>
        </is>
      </c>
      <c r="D543" t="inlineStr">
        <is>
          <t>Folder</t>
        </is>
      </c>
      <c r="E543" s="2">
        <f>HYPERLINK("capsilon://?command=openfolder&amp;siteaddress=FAM.docvelocity-na8.net&amp;folderid=FX40FF24DB-31BB-C5E8-7323-399D5C84FFC1","FX211114182")</f>
        <v>0.0</v>
      </c>
      <c r="F543" t="inlineStr">
        <is>
          <t/>
        </is>
      </c>
      <c r="G543" t="inlineStr">
        <is>
          <t/>
        </is>
      </c>
      <c r="H543" t="inlineStr">
        <is>
          <t>Mailitem</t>
        </is>
      </c>
      <c r="I543" t="inlineStr">
        <is>
          <t>MI211232258</t>
        </is>
      </c>
      <c r="J543" t="n">
        <v>90.0</v>
      </c>
      <c r="K543" t="inlineStr">
        <is>
          <t>COMPLETED</t>
        </is>
      </c>
      <c r="L543" t="inlineStr">
        <is>
          <t>MARK_AS_COMPLETED</t>
        </is>
      </c>
      <c r="M543" t="inlineStr">
        <is>
          <t>Queue</t>
        </is>
      </c>
      <c r="N543" t="n">
        <v>1.0</v>
      </c>
      <c r="O543" s="1" t="n">
        <v>44531.618368055555</v>
      </c>
      <c r="P543" s="1" t="n">
        <v>44532.19459490741</v>
      </c>
      <c r="Q543" t="n">
        <v>49326.0</v>
      </c>
      <c r="R543" t="n">
        <v>460.0</v>
      </c>
      <c r="S543" t="b">
        <v>0</v>
      </c>
      <c r="T543" t="inlineStr">
        <is>
          <t>N/A</t>
        </is>
      </c>
      <c r="U543" t="b">
        <v>0</v>
      </c>
      <c r="V543" t="inlineStr">
        <is>
          <t>Hemanshi Deshlahara</t>
        </is>
      </c>
      <c r="W543" s="1" t="n">
        <v>44532.19459490741</v>
      </c>
      <c r="X543" t="n">
        <v>332.0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90.0</v>
      </c>
      <c r="AE543" t="n">
        <v>78.0</v>
      </c>
      <c r="AF543" t="n">
        <v>0.0</v>
      </c>
      <c r="AG543" t="n">
        <v>7.0</v>
      </c>
      <c r="AH543" t="inlineStr">
        <is>
          <t>N/A</t>
        </is>
      </c>
      <c r="AI543" t="inlineStr">
        <is>
          <t>N/A</t>
        </is>
      </c>
      <c r="AJ543" t="inlineStr">
        <is>
          <t>N/A</t>
        </is>
      </c>
      <c r="AK543" t="inlineStr">
        <is>
          <t>N/A</t>
        </is>
      </c>
      <c r="AL543" t="inlineStr">
        <is>
          <t>N/A</t>
        </is>
      </c>
      <c r="AM543" t="inlineStr">
        <is>
          <t>N/A</t>
        </is>
      </c>
      <c r="AN543" t="inlineStr">
        <is>
          <t>N/A</t>
        </is>
      </c>
      <c r="AO543" t="inlineStr">
        <is>
          <t>N/A</t>
        </is>
      </c>
      <c r="AP543" t="inlineStr">
        <is>
          <t>N/A</t>
        </is>
      </c>
      <c r="AQ543" t="inlineStr">
        <is>
          <t>N/A</t>
        </is>
      </c>
      <c r="AR543" t="inlineStr">
        <is>
          <t>N/A</t>
        </is>
      </c>
      <c r="AS543" t="inlineStr">
        <is>
          <t>N/A</t>
        </is>
      </c>
      <c r="AT543" t="inlineStr">
        <is>
          <t>N/A</t>
        </is>
      </c>
      <c r="AU543" t="inlineStr">
        <is>
          <t>N/A</t>
        </is>
      </c>
      <c r="AV543" t="inlineStr">
        <is>
          <t>N/A</t>
        </is>
      </c>
      <c r="AW543" t="inlineStr">
        <is>
          <t>N/A</t>
        </is>
      </c>
      <c r="AX543" t="inlineStr">
        <is>
          <t>N/A</t>
        </is>
      </c>
      <c r="AY543" t="inlineStr">
        <is>
          <t>N/A</t>
        </is>
      </c>
      <c r="AZ543" t="inlineStr">
        <is>
          <t>N/A</t>
        </is>
      </c>
      <c r="BA543" t="inlineStr">
        <is>
          <t>N/A</t>
        </is>
      </c>
      <c r="BB543" t="inlineStr">
        <is>
          <t>N/A</t>
        </is>
      </c>
      <c r="BC543" t="inlineStr">
        <is>
          <t>N/A</t>
        </is>
      </c>
      <c r="BD543" t="inlineStr">
        <is>
          <t>N/A</t>
        </is>
      </c>
      <c r="BE543" t="inlineStr">
        <is>
          <t>N/A</t>
        </is>
      </c>
    </row>
    <row r="544">
      <c r="A544" t="inlineStr">
        <is>
          <t>WI21123213</t>
        </is>
      </c>
      <c r="B544" t="inlineStr">
        <is>
          <t>DATA_VALIDATION</t>
        </is>
      </c>
      <c r="C544" t="inlineStr">
        <is>
          <t>201330004005</t>
        </is>
      </c>
      <c r="D544" t="inlineStr">
        <is>
          <t>Folder</t>
        </is>
      </c>
      <c r="E544" s="2">
        <f>HYPERLINK("capsilon://?command=openfolder&amp;siteaddress=FAM.docvelocity-na8.net&amp;folderid=FXE1A5449C-9181-9733-2566-40064F2367AB","FX21125")</f>
        <v>0.0</v>
      </c>
      <c r="F544" t="inlineStr">
        <is>
          <t/>
        </is>
      </c>
      <c r="G544" t="inlineStr">
        <is>
          <t/>
        </is>
      </c>
      <c r="H544" t="inlineStr">
        <is>
          <t>Mailitem</t>
        </is>
      </c>
      <c r="I544" t="inlineStr">
        <is>
          <t>MI211232810</t>
        </is>
      </c>
      <c r="J544" t="n">
        <v>71.0</v>
      </c>
      <c r="K544" t="inlineStr">
        <is>
          <t>COMPLETED</t>
        </is>
      </c>
      <c r="L544" t="inlineStr">
        <is>
          <t>MARK_AS_COMPLETED</t>
        </is>
      </c>
      <c r="M544" t="inlineStr">
        <is>
          <t>Queue</t>
        </is>
      </c>
      <c r="N544" t="n">
        <v>2.0</v>
      </c>
      <c r="O544" s="1" t="n">
        <v>44531.61880787037</v>
      </c>
      <c r="P544" s="1" t="n">
        <v>44531.70328703704</v>
      </c>
      <c r="Q544" t="n">
        <v>6417.0</v>
      </c>
      <c r="R544" t="n">
        <v>882.0</v>
      </c>
      <c r="S544" t="b">
        <v>0</v>
      </c>
      <c r="T544" t="inlineStr">
        <is>
          <t>N/A</t>
        </is>
      </c>
      <c r="U544" t="b">
        <v>0</v>
      </c>
      <c r="V544" t="inlineStr">
        <is>
          <t>Poonam Patil</t>
        </is>
      </c>
      <c r="W544" s="1" t="n">
        <v>44531.63333333333</v>
      </c>
      <c r="X544" t="n">
        <v>489.0</v>
      </c>
      <c r="Y544" t="n">
        <v>64.0</v>
      </c>
      <c r="Z544" t="n">
        <v>0.0</v>
      </c>
      <c r="AA544" t="n">
        <v>64.0</v>
      </c>
      <c r="AB544" t="n">
        <v>0.0</v>
      </c>
      <c r="AC544" t="n">
        <v>15.0</v>
      </c>
      <c r="AD544" t="n">
        <v>7.0</v>
      </c>
      <c r="AE544" t="n">
        <v>0.0</v>
      </c>
      <c r="AF544" t="n">
        <v>0.0</v>
      </c>
      <c r="AG544" t="n">
        <v>0.0</v>
      </c>
      <c r="AH544" t="inlineStr">
        <is>
          <t>Smriti Gauchan</t>
        </is>
      </c>
      <c r="AI544" s="1" t="n">
        <v>44531.70328703704</v>
      </c>
      <c r="AJ544" t="n">
        <v>393.0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7.0</v>
      </c>
      <c r="AQ544" t="n">
        <v>0.0</v>
      </c>
      <c r="AR544" t="n">
        <v>0.0</v>
      </c>
      <c r="AS544" t="n">
        <v>0.0</v>
      </c>
      <c r="AT544" t="inlineStr">
        <is>
          <t>N/A</t>
        </is>
      </c>
      <c r="AU544" t="inlineStr">
        <is>
          <t>N/A</t>
        </is>
      </c>
      <c r="AV544" t="inlineStr">
        <is>
          <t>N/A</t>
        </is>
      </c>
      <c r="AW544" t="inlineStr">
        <is>
          <t>N/A</t>
        </is>
      </c>
      <c r="AX544" t="inlineStr">
        <is>
          <t>N/A</t>
        </is>
      </c>
      <c r="AY544" t="inlineStr">
        <is>
          <t>N/A</t>
        </is>
      </c>
      <c r="AZ544" t="inlineStr">
        <is>
          <t>N/A</t>
        </is>
      </c>
      <c r="BA544" t="inlineStr">
        <is>
          <t>N/A</t>
        </is>
      </c>
      <c r="BB544" t="inlineStr">
        <is>
          <t>N/A</t>
        </is>
      </c>
      <c r="BC544" t="inlineStr">
        <is>
          <t>N/A</t>
        </is>
      </c>
      <c r="BD544" t="inlineStr">
        <is>
          <t>N/A</t>
        </is>
      </c>
      <c r="BE544" t="inlineStr">
        <is>
          <t>N/A</t>
        </is>
      </c>
    </row>
    <row r="545">
      <c r="A545" t="inlineStr">
        <is>
          <t>WI211232200</t>
        </is>
      </c>
      <c r="B545" t="inlineStr">
        <is>
          <t>DATA_VALIDATION</t>
        </is>
      </c>
      <c r="C545" t="inlineStr">
        <is>
          <t>201330014340</t>
        </is>
      </c>
      <c r="D545" t="inlineStr">
        <is>
          <t>Folder</t>
        </is>
      </c>
      <c r="E545" s="2">
        <f>HYPERLINK("capsilon://?command=openfolder&amp;siteaddress=FAM.docvelocity-na8.net&amp;folderid=FX4F8FA24B-60AC-F958-82D7-D5B957B3083D","FX21125167")</f>
        <v>0.0</v>
      </c>
      <c r="F545" t="inlineStr">
        <is>
          <t/>
        </is>
      </c>
      <c r="G545" t="inlineStr">
        <is>
          <t/>
        </is>
      </c>
      <c r="H545" t="inlineStr">
        <is>
          <t>Mailitem</t>
        </is>
      </c>
      <c r="I545" t="inlineStr">
        <is>
          <t>MI2112331244</t>
        </is>
      </c>
      <c r="J545" t="n">
        <v>56.0</v>
      </c>
      <c r="K545" t="inlineStr">
        <is>
          <t>COMPLETED</t>
        </is>
      </c>
      <c r="L545" t="inlineStr">
        <is>
          <t>MARK_AS_COMPLETED</t>
        </is>
      </c>
      <c r="M545" t="inlineStr">
        <is>
          <t>Queue</t>
        </is>
      </c>
      <c r="N545" t="n">
        <v>2.0</v>
      </c>
      <c r="O545" s="1" t="n">
        <v>44539.55585648148</v>
      </c>
      <c r="P545" s="1" t="n">
        <v>44539.590995370374</v>
      </c>
      <c r="Q545" t="n">
        <v>1564.0</v>
      </c>
      <c r="R545" t="n">
        <v>1472.0</v>
      </c>
      <c r="S545" t="b">
        <v>0</v>
      </c>
      <c r="T545" t="inlineStr">
        <is>
          <t>N/A</t>
        </is>
      </c>
      <c r="U545" t="b">
        <v>1</v>
      </c>
      <c r="V545" t="inlineStr">
        <is>
          <t>Amruta Erande</t>
        </is>
      </c>
      <c r="W545" s="1" t="n">
        <v>44539.57034722222</v>
      </c>
      <c r="X545" t="n">
        <v>1163.0</v>
      </c>
      <c r="Y545" t="n">
        <v>42.0</v>
      </c>
      <c r="Z545" t="n">
        <v>0.0</v>
      </c>
      <c r="AA545" t="n">
        <v>42.0</v>
      </c>
      <c r="AB545" t="n">
        <v>0.0</v>
      </c>
      <c r="AC545" t="n">
        <v>5.0</v>
      </c>
      <c r="AD545" t="n">
        <v>14.0</v>
      </c>
      <c r="AE545" t="n">
        <v>0.0</v>
      </c>
      <c r="AF545" t="n">
        <v>0.0</v>
      </c>
      <c r="AG545" t="n">
        <v>0.0</v>
      </c>
      <c r="AH545" t="inlineStr">
        <is>
          <t>Dashrath Soren</t>
        </is>
      </c>
      <c r="AI545" s="1" t="n">
        <v>44539.590995370374</v>
      </c>
      <c r="AJ545" t="n">
        <v>305.0</v>
      </c>
      <c r="AK545" t="n">
        <v>1.0</v>
      </c>
      <c r="AL545" t="n">
        <v>0.0</v>
      </c>
      <c r="AM545" t="n">
        <v>1.0</v>
      </c>
      <c r="AN545" t="n">
        <v>0.0</v>
      </c>
      <c r="AO545" t="n">
        <v>1.0</v>
      </c>
      <c r="AP545" t="n">
        <v>13.0</v>
      </c>
      <c r="AQ545" t="n">
        <v>0.0</v>
      </c>
      <c r="AR545" t="n">
        <v>0.0</v>
      </c>
      <c r="AS545" t="n">
        <v>0.0</v>
      </c>
      <c r="AT545" t="inlineStr">
        <is>
          <t>N/A</t>
        </is>
      </c>
      <c r="AU545" t="inlineStr">
        <is>
          <t>N/A</t>
        </is>
      </c>
      <c r="AV545" t="inlineStr">
        <is>
          <t>N/A</t>
        </is>
      </c>
      <c r="AW545" t="inlineStr">
        <is>
          <t>N/A</t>
        </is>
      </c>
      <c r="AX545" t="inlineStr">
        <is>
          <t>N/A</t>
        </is>
      </c>
      <c r="AY545" t="inlineStr">
        <is>
          <t>N/A</t>
        </is>
      </c>
      <c r="AZ545" t="inlineStr">
        <is>
          <t>N/A</t>
        </is>
      </c>
      <c r="BA545" t="inlineStr">
        <is>
          <t>N/A</t>
        </is>
      </c>
      <c r="BB545" t="inlineStr">
        <is>
          <t>N/A</t>
        </is>
      </c>
      <c r="BC545" t="inlineStr">
        <is>
          <t>N/A</t>
        </is>
      </c>
      <c r="BD545" t="inlineStr">
        <is>
          <t>N/A</t>
        </is>
      </c>
      <c r="BE545" t="inlineStr">
        <is>
          <t>N/A</t>
        </is>
      </c>
    </row>
    <row r="546">
      <c r="A546" t="inlineStr">
        <is>
          <t>WI211232210</t>
        </is>
      </c>
      <c r="B546" t="inlineStr">
        <is>
          <t>DATA_VALIDATION</t>
        </is>
      </c>
      <c r="C546" t="inlineStr">
        <is>
          <t>201330014340</t>
        </is>
      </c>
      <c r="D546" t="inlineStr">
        <is>
          <t>Folder</t>
        </is>
      </c>
      <c r="E546" s="2">
        <f>HYPERLINK("capsilon://?command=openfolder&amp;siteaddress=FAM.docvelocity-na8.net&amp;folderid=FX4F8FA24B-60AC-F958-82D7-D5B957B3083D","FX21125167")</f>
        <v>0.0</v>
      </c>
      <c r="F546" t="inlineStr">
        <is>
          <t/>
        </is>
      </c>
      <c r="G546" t="inlineStr">
        <is>
          <t/>
        </is>
      </c>
      <c r="H546" t="inlineStr">
        <is>
          <t>Mailitem</t>
        </is>
      </c>
      <c r="I546" t="inlineStr">
        <is>
          <t>MI2112331326</t>
        </is>
      </c>
      <c r="J546" t="n">
        <v>140.0</v>
      </c>
      <c r="K546" t="inlineStr">
        <is>
          <t>COMPLETED</t>
        </is>
      </c>
      <c r="L546" t="inlineStr">
        <is>
          <t>MARK_AS_COMPLETED</t>
        </is>
      </c>
      <c r="M546" t="inlineStr">
        <is>
          <t>Queue</t>
        </is>
      </c>
      <c r="N546" t="n">
        <v>2.0</v>
      </c>
      <c r="O546" s="1" t="n">
        <v>44539.55810185185</v>
      </c>
      <c r="P546" s="1" t="n">
        <v>44539.59946759259</v>
      </c>
      <c r="Q546" t="n">
        <v>1049.0</v>
      </c>
      <c r="R546" t="n">
        <v>2525.0</v>
      </c>
      <c r="S546" t="b">
        <v>0</v>
      </c>
      <c r="T546" t="inlineStr">
        <is>
          <t>N/A</t>
        </is>
      </c>
      <c r="U546" t="b">
        <v>1</v>
      </c>
      <c r="V546" t="inlineStr">
        <is>
          <t>Ketan Pathak</t>
        </is>
      </c>
      <c r="W546" s="1" t="n">
        <v>44539.57974537037</v>
      </c>
      <c r="X546" t="n">
        <v>1760.0</v>
      </c>
      <c r="Y546" t="n">
        <v>105.0</v>
      </c>
      <c r="Z546" t="n">
        <v>0.0</v>
      </c>
      <c r="AA546" t="n">
        <v>105.0</v>
      </c>
      <c r="AB546" t="n">
        <v>0.0</v>
      </c>
      <c r="AC546" t="n">
        <v>47.0</v>
      </c>
      <c r="AD546" t="n">
        <v>35.0</v>
      </c>
      <c r="AE546" t="n">
        <v>0.0</v>
      </c>
      <c r="AF546" t="n">
        <v>0.0</v>
      </c>
      <c r="AG546" t="n">
        <v>0.0</v>
      </c>
      <c r="AH546" t="inlineStr">
        <is>
          <t>Dashrath Soren</t>
        </is>
      </c>
      <c r="AI546" s="1" t="n">
        <v>44539.59946759259</v>
      </c>
      <c r="AJ546" t="n">
        <v>732.0</v>
      </c>
      <c r="AK546" t="n">
        <v>3.0</v>
      </c>
      <c r="AL546" t="n">
        <v>0.0</v>
      </c>
      <c r="AM546" t="n">
        <v>3.0</v>
      </c>
      <c r="AN546" t="n">
        <v>0.0</v>
      </c>
      <c r="AO546" t="n">
        <v>3.0</v>
      </c>
      <c r="AP546" t="n">
        <v>32.0</v>
      </c>
      <c r="AQ546" t="n">
        <v>0.0</v>
      </c>
      <c r="AR546" t="n">
        <v>0.0</v>
      </c>
      <c r="AS546" t="n">
        <v>0.0</v>
      </c>
      <c r="AT546" t="inlineStr">
        <is>
          <t>N/A</t>
        </is>
      </c>
      <c r="AU546" t="inlineStr">
        <is>
          <t>N/A</t>
        </is>
      </c>
      <c r="AV546" t="inlineStr">
        <is>
          <t>N/A</t>
        </is>
      </c>
      <c r="AW546" t="inlineStr">
        <is>
          <t>N/A</t>
        </is>
      </c>
      <c r="AX546" t="inlineStr">
        <is>
          <t>N/A</t>
        </is>
      </c>
      <c r="AY546" t="inlineStr">
        <is>
          <t>N/A</t>
        </is>
      </c>
      <c r="AZ546" t="inlineStr">
        <is>
          <t>N/A</t>
        </is>
      </c>
      <c r="BA546" t="inlineStr">
        <is>
          <t>N/A</t>
        </is>
      </c>
      <c r="BB546" t="inlineStr">
        <is>
          <t>N/A</t>
        </is>
      </c>
      <c r="BC546" t="inlineStr">
        <is>
          <t>N/A</t>
        </is>
      </c>
      <c r="BD546" t="inlineStr">
        <is>
          <t>N/A</t>
        </is>
      </c>
      <c r="BE546" t="inlineStr">
        <is>
          <t>N/A</t>
        </is>
      </c>
    </row>
    <row r="547">
      <c r="A547" t="inlineStr">
        <is>
          <t>WI21123225</t>
        </is>
      </c>
      <c r="B547" t="inlineStr">
        <is>
          <t>DATA_VALIDATION</t>
        </is>
      </c>
      <c r="C547" t="inlineStr">
        <is>
          <t>201330004005</t>
        </is>
      </c>
      <c r="D547" t="inlineStr">
        <is>
          <t>Folder</t>
        </is>
      </c>
      <c r="E547" s="2">
        <f>HYPERLINK("capsilon://?command=openfolder&amp;siteaddress=FAM.docvelocity-na8.net&amp;folderid=FXE1A5449C-9181-9733-2566-40064F2367AB","FX21125")</f>
        <v>0.0</v>
      </c>
      <c r="F547" t="inlineStr">
        <is>
          <t/>
        </is>
      </c>
      <c r="G547" t="inlineStr">
        <is>
          <t/>
        </is>
      </c>
      <c r="H547" t="inlineStr">
        <is>
          <t>Mailitem</t>
        </is>
      </c>
      <c r="I547" t="inlineStr">
        <is>
          <t>MI211232821</t>
        </is>
      </c>
      <c r="J547" t="n">
        <v>71.0</v>
      </c>
      <c r="K547" t="inlineStr">
        <is>
          <t>COMPLETED</t>
        </is>
      </c>
      <c r="L547" t="inlineStr">
        <is>
          <t>MARK_AS_COMPLETED</t>
        </is>
      </c>
      <c r="M547" t="inlineStr">
        <is>
          <t>Queue</t>
        </is>
      </c>
      <c r="N547" t="n">
        <v>2.0</v>
      </c>
      <c r="O547" s="1" t="n">
        <v>44531.62049768519</v>
      </c>
      <c r="P547" s="1" t="n">
        <v>44531.703310185185</v>
      </c>
      <c r="Q547" t="n">
        <v>6704.0</v>
      </c>
      <c r="R547" t="n">
        <v>451.0</v>
      </c>
      <c r="S547" t="b">
        <v>0</v>
      </c>
      <c r="T547" t="inlineStr">
        <is>
          <t>N/A</t>
        </is>
      </c>
      <c r="U547" t="b">
        <v>0</v>
      </c>
      <c r="V547" t="inlineStr">
        <is>
          <t>Poonam Patil</t>
        </is>
      </c>
      <c r="W547" s="1" t="n">
        <v>44531.63552083333</v>
      </c>
      <c r="X547" t="n">
        <v>188.0</v>
      </c>
      <c r="Y547" t="n">
        <v>64.0</v>
      </c>
      <c r="Z547" t="n">
        <v>0.0</v>
      </c>
      <c r="AA547" t="n">
        <v>64.0</v>
      </c>
      <c r="AB547" t="n">
        <v>0.0</v>
      </c>
      <c r="AC547" t="n">
        <v>12.0</v>
      </c>
      <c r="AD547" t="n">
        <v>7.0</v>
      </c>
      <c r="AE547" t="n">
        <v>0.0</v>
      </c>
      <c r="AF547" t="n">
        <v>0.0</v>
      </c>
      <c r="AG547" t="n">
        <v>0.0</v>
      </c>
      <c r="AH547" t="inlineStr">
        <is>
          <t>Dashrath Soren</t>
        </is>
      </c>
      <c r="AI547" s="1" t="n">
        <v>44531.703310185185</v>
      </c>
      <c r="AJ547" t="n">
        <v>263.0</v>
      </c>
      <c r="AK547" t="n">
        <v>0.0</v>
      </c>
      <c r="AL547" t="n">
        <v>0.0</v>
      </c>
      <c r="AM547" t="n">
        <v>0.0</v>
      </c>
      <c r="AN547" t="n">
        <v>0.0</v>
      </c>
      <c r="AO547" t="n">
        <v>1.0</v>
      </c>
      <c r="AP547" t="n">
        <v>7.0</v>
      </c>
      <c r="AQ547" t="n">
        <v>0.0</v>
      </c>
      <c r="AR547" t="n">
        <v>0.0</v>
      </c>
      <c r="AS547" t="n">
        <v>0.0</v>
      </c>
      <c r="AT547" t="inlineStr">
        <is>
          <t>N/A</t>
        </is>
      </c>
      <c r="AU547" t="inlineStr">
        <is>
          <t>N/A</t>
        </is>
      </c>
      <c r="AV547" t="inlineStr">
        <is>
          <t>N/A</t>
        </is>
      </c>
      <c r="AW547" t="inlineStr">
        <is>
          <t>N/A</t>
        </is>
      </c>
      <c r="AX547" t="inlineStr">
        <is>
          <t>N/A</t>
        </is>
      </c>
      <c r="AY547" t="inlineStr">
        <is>
          <t>N/A</t>
        </is>
      </c>
      <c r="AZ547" t="inlineStr">
        <is>
          <t>N/A</t>
        </is>
      </c>
      <c r="BA547" t="inlineStr">
        <is>
          <t>N/A</t>
        </is>
      </c>
      <c r="BB547" t="inlineStr">
        <is>
          <t>N/A</t>
        </is>
      </c>
      <c r="BC547" t="inlineStr">
        <is>
          <t>N/A</t>
        </is>
      </c>
      <c r="BD547" t="inlineStr">
        <is>
          <t>N/A</t>
        </is>
      </c>
      <c r="BE547" t="inlineStr">
        <is>
          <t>N/A</t>
        </is>
      </c>
    </row>
    <row r="548">
      <c r="A548" t="inlineStr">
        <is>
          <t>WI211232251</t>
        </is>
      </c>
      <c r="B548" t="inlineStr">
        <is>
          <t>DATA_VALIDATION</t>
        </is>
      </c>
      <c r="C548" t="inlineStr">
        <is>
          <t>201330014340</t>
        </is>
      </c>
      <c r="D548" t="inlineStr">
        <is>
          <t>Folder</t>
        </is>
      </c>
      <c r="E548" s="2">
        <f>HYPERLINK("capsilon://?command=openfolder&amp;siteaddress=FAM.docvelocity-na8.net&amp;folderid=FX4F8FA24B-60AC-F958-82D7-D5B957B3083D","FX21125167")</f>
        <v>0.0</v>
      </c>
      <c r="F548" t="inlineStr">
        <is>
          <t/>
        </is>
      </c>
      <c r="G548" t="inlineStr">
        <is>
          <t/>
        </is>
      </c>
      <c r="H548" t="inlineStr">
        <is>
          <t>Mailitem</t>
        </is>
      </c>
      <c r="I548" t="inlineStr">
        <is>
          <t>MI2112330866</t>
        </is>
      </c>
      <c r="J548" t="n">
        <v>108.0</v>
      </c>
      <c r="K548" t="inlineStr">
        <is>
          <t>COMPLETED</t>
        </is>
      </c>
      <c r="L548" t="inlineStr">
        <is>
          <t>MARK_AS_COMPLETED</t>
        </is>
      </c>
      <c r="M548" t="inlineStr">
        <is>
          <t>Queue</t>
        </is>
      </c>
      <c r="N548" t="n">
        <v>2.0</v>
      </c>
      <c r="O548" s="1" t="n">
        <v>44539.562951388885</v>
      </c>
      <c r="P548" s="1" t="n">
        <v>44539.60266203704</v>
      </c>
      <c r="Q548" t="n">
        <v>2476.0</v>
      </c>
      <c r="R548" t="n">
        <v>955.0</v>
      </c>
      <c r="S548" t="b">
        <v>0</v>
      </c>
      <c r="T548" t="inlineStr">
        <is>
          <t>N/A</t>
        </is>
      </c>
      <c r="U548" t="b">
        <v>1</v>
      </c>
      <c r="V548" t="inlineStr">
        <is>
          <t>Sanjay Kharade</t>
        </is>
      </c>
      <c r="W548" s="1" t="n">
        <v>44539.56618055556</v>
      </c>
      <c r="X548" t="n">
        <v>233.0</v>
      </c>
      <c r="Y548" t="n">
        <v>88.0</v>
      </c>
      <c r="Z548" t="n">
        <v>0.0</v>
      </c>
      <c r="AA548" t="n">
        <v>88.0</v>
      </c>
      <c r="AB548" t="n">
        <v>0.0</v>
      </c>
      <c r="AC548" t="n">
        <v>10.0</v>
      </c>
      <c r="AD548" t="n">
        <v>20.0</v>
      </c>
      <c r="AE548" t="n">
        <v>0.0</v>
      </c>
      <c r="AF548" t="n">
        <v>0.0</v>
      </c>
      <c r="AG548" t="n">
        <v>0.0</v>
      </c>
      <c r="AH548" t="inlineStr">
        <is>
          <t>Mohini Shinde</t>
        </is>
      </c>
      <c r="AI548" s="1" t="n">
        <v>44539.60266203704</v>
      </c>
      <c r="AJ548" t="n">
        <v>722.0</v>
      </c>
      <c r="AK548" t="n">
        <v>2.0</v>
      </c>
      <c r="AL548" t="n">
        <v>0.0</v>
      </c>
      <c r="AM548" t="n">
        <v>2.0</v>
      </c>
      <c r="AN548" t="n">
        <v>0.0</v>
      </c>
      <c r="AO548" t="n">
        <v>2.0</v>
      </c>
      <c r="AP548" t="n">
        <v>18.0</v>
      </c>
      <c r="AQ548" t="n">
        <v>0.0</v>
      </c>
      <c r="AR548" t="n">
        <v>0.0</v>
      </c>
      <c r="AS548" t="n">
        <v>0.0</v>
      </c>
      <c r="AT548" t="inlineStr">
        <is>
          <t>N/A</t>
        </is>
      </c>
      <c r="AU548" t="inlineStr">
        <is>
          <t>N/A</t>
        </is>
      </c>
      <c r="AV548" t="inlineStr">
        <is>
          <t>N/A</t>
        </is>
      </c>
      <c r="AW548" t="inlineStr">
        <is>
          <t>N/A</t>
        </is>
      </c>
      <c r="AX548" t="inlineStr">
        <is>
          <t>N/A</t>
        </is>
      </c>
      <c r="AY548" t="inlineStr">
        <is>
          <t>N/A</t>
        </is>
      </c>
      <c r="AZ548" t="inlineStr">
        <is>
          <t>N/A</t>
        </is>
      </c>
      <c r="BA548" t="inlineStr">
        <is>
          <t>N/A</t>
        </is>
      </c>
      <c r="BB548" t="inlineStr">
        <is>
          <t>N/A</t>
        </is>
      </c>
      <c r="BC548" t="inlineStr">
        <is>
          <t>N/A</t>
        </is>
      </c>
      <c r="BD548" t="inlineStr">
        <is>
          <t>N/A</t>
        </is>
      </c>
      <c r="BE548" t="inlineStr">
        <is>
          <t>N/A</t>
        </is>
      </c>
    </row>
    <row r="549">
      <c r="A549" t="inlineStr">
        <is>
          <t>WI211232381</t>
        </is>
      </c>
      <c r="B549" t="inlineStr">
        <is>
          <t>DATA_VALIDATION</t>
        </is>
      </c>
      <c r="C549" t="inlineStr">
        <is>
          <t>201308007932</t>
        </is>
      </c>
      <c r="D549" t="inlineStr">
        <is>
          <t>Folder</t>
        </is>
      </c>
      <c r="E549" s="2">
        <f>HYPERLINK("capsilon://?command=openfolder&amp;siteaddress=FAM.docvelocity-na8.net&amp;folderid=FX90A6D90A-C653-1248-80DD-16611FD5C6E1","FX21126375")</f>
        <v>0.0</v>
      </c>
      <c r="F549" t="inlineStr">
        <is>
          <t/>
        </is>
      </c>
      <c r="G549" t="inlineStr">
        <is>
          <t/>
        </is>
      </c>
      <c r="H549" t="inlineStr">
        <is>
          <t>Mailitem</t>
        </is>
      </c>
      <c r="I549" t="inlineStr">
        <is>
          <t>MI2112335445</t>
        </is>
      </c>
      <c r="J549" t="n">
        <v>113.0</v>
      </c>
      <c r="K549" t="inlineStr">
        <is>
          <t>COMPLETED</t>
        </is>
      </c>
      <c r="L549" t="inlineStr">
        <is>
          <t>MARK_AS_COMPLETED</t>
        </is>
      </c>
      <c r="M549" t="inlineStr">
        <is>
          <t>Queue</t>
        </is>
      </c>
      <c r="N549" t="n">
        <v>1.0</v>
      </c>
      <c r="O549" s="1" t="n">
        <v>44539.57659722222</v>
      </c>
      <c r="P549" s="1" t="n">
        <v>44539.59119212963</v>
      </c>
      <c r="Q549" t="n">
        <v>343.0</v>
      </c>
      <c r="R549" t="n">
        <v>918.0</v>
      </c>
      <c r="S549" t="b">
        <v>0</v>
      </c>
      <c r="T549" t="inlineStr">
        <is>
          <t>N/A</t>
        </is>
      </c>
      <c r="U549" t="b">
        <v>0</v>
      </c>
      <c r="V549" t="inlineStr">
        <is>
          <t>Sumit Jarhad</t>
        </is>
      </c>
      <c r="W549" s="1" t="n">
        <v>44539.59119212963</v>
      </c>
      <c r="X549" t="n">
        <v>263.0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113.0</v>
      </c>
      <c r="AE549" t="n">
        <v>94.0</v>
      </c>
      <c r="AF549" t="n">
        <v>0.0</v>
      </c>
      <c r="AG549" t="n">
        <v>6.0</v>
      </c>
      <c r="AH549" t="inlineStr">
        <is>
          <t>N/A</t>
        </is>
      </c>
      <c r="AI549" t="inlineStr">
        <is>
          <t>N/A</t>
        </is>
      </c>
      <c r="AJ549" t="inlineStr">
        <is>
          <t>N/A</t>
        </is>
      </c>
      <c r="AK549" t="inlineStr">
        <is>
          <t>N/A</t>
        </is>
      </c>
      <c r="AL549" t="inlineStr">
        <is>
          <t>N/A</t>
        </is>
      </c>
      <c r="AM549" t="inlineStr">
        <is>
          <t>N/A</t>
        </is>
      </c>
      <c r="AN549" t="inlineStr">
        <is>
          <t>N/A</t>
        </is>
      </c>
      <c r="AO549" t="inlineStr">
        <is>
          <t>N/A</t>
        </is>
      </c>
      <c r="AP549" t="inlineStr">
        <is>
          <t>N/A</t>
        </is>
      </c>
      <c r="AQ549" t="inlineStr">
        <is>
          <t>N/A</t>
        </is>
      </c>
      <c r="AR549" t="inlineStr">
        <is>
          <t>N/A</t>
        </is>
      </c>
      <c r="AS549" t="inlineStr">
        <is>
          <t>N/A</t>
        </is>
      </c>
      <c r="AT549" t="inlineStr">
        <is>
          <t>N/A</t>
        </is>
      </c>
      <c r="AU549" t="inlineStr">
        <is>
          <t>N/A</t>
        </is>
      </c>
      <c r="AV549" t="inlineStr">
        <is>
          <t>N/A</t>
        </is>
      </c>
      <c r="AW549" t="inlineStr">
        <is>
          <t>N/A</t>
        </is>
      </c>
      <c r="AX549" t="inlineStr">
        <is>
          <t>N/A</t>
        </is>
      </c>
      <c r="AY549" t="inlineStr">
        <is>
          <t>N/A</t>
        </is>
      </c>
      <c r="AZ549" t="inlineStr">
        <is>
          <t>N/A</t>
        </is>
      </c>
      <c r="BA549" t="inlineStr">
        <is>
          <t>N/A</t>
        </is>
      </c>
      <c r="BB549" t="inlineStr">
        <is>
          <t>N/A</t>
        </is>
      </c>
      <c r="BC549" t="inlineStr">
        <is>
          <t>N/A</t>
        </is>
      </c>
      <c r="BD549" t="inlineStr">
        <is>
          <t>N/A</t>
        </is>
      </c>
      <c r="BE549" t="inlineStr">
        <is>
          <t>N/A</t>
        </is>
      </c>
    </row>
    <row r="550">
      <c r="A550" t="inlineStr">
        <is>
          <t>WI211232503</t>
        </is>
      </c>
      <c r="B550" t="inlineStr">
        <is>
          <t>DATA_VALIDATION</t>
        </is>
      </c>
      <c r="C550" t="inlineStr">
        <is>
          <t>201330014340</t>
        </is>
      </c>
      <c r="D550" t="inlineStr">
        <is>
          <t>Folder</t>
        </is>
      </c>
      <c r="E550" s="2">
        <f>HYPERLINK("capsilon://?command=openfolder&amp;siteaddress=FAM.docvelocity-na8.net&amp;folderid=FX4F8FA24B-60AC-F958-82D7-D5B957B3083D","FX21125167")</f>
        <v>0.0</v>
      </c>
      <c r="F550" t="inlineStr">
        <is>
          <t/>
        </is>
      </c>
      <c r="G550" t="inlineStr">
        <is>
          <t/>
        </is>
      </c>
      <c r="H550" t="inlineStr">
        <is>
          <t>Mailitem</t>
        </is>
      </c>
      <c r="I550" t="inlineStr">
        <is>
          <t>MI2112331232</t>
        </is>
      </c>
      <c r="J550" t="n">
        <v>238.0</v>
      </c>
      <c r="K550" t="inlineStr">
        <is>
          <t>COMPLETED</t>
        </is>
      </c>
      <c r="L550" t="inlineStr">
        <is>
          <t>MARK_AS_COMPLETED</t>
        </is>
      </c>
      <c r="M550" t="inlineStr">
        <is>
          <t>Queue</t>
        </is>
      </c>
      <c r="N550" t="n">
        <v>2.0</v>
      </c>
      <c r="O550" s="1" t="n">
        <v>44539.583553240744</v>
      </c>
      <c r="P550" s="1" t="n">
        <v>44539.63657407407</v>
      </c>
      <c r="Q550" t="n">
        <v>503.0</v>
      </c>
      <c r="R550" t="n">
        <v>4078.0</v>
      </c>
      <c r="S550" t="b">
        <v>0</v>
      </c>
      <c r="T550" t="inlineStr">
        <is>
          <t>N/A</t>
        </is>
      </c>
      <c r="U550" t="b">
        <v>1</v>
      </c>
      <c r="V550" t="inlineStr">
        <is>
          <t>Ujwala Ajabe</t>
        </is>
      </c>
      <c r="W550" s="1" t="n">
        <v>44539.62060185185</v>
      </c>
      <c r="X550" t="n">
        <v>2942.0</v>
      </c>
      <c r="Y550" t="n">
        <v>219.0</v>
      </c>
      <c r="Z550" t="n">
        <v>0.0</v>
      </c>
      <c r="AA550" t="n">
        <v>219.0</v>
      </c>
      <c r="AB550" t="n">
        <v>0.0</v>
      </c>
      <c r="AC550" t="n">
        <v>49.0</v>
      </c>
      <c r="AD550" t="n">
        <v>19.0</v>
      </c>
      <c r="AE550" t="n">
        <v>0.0</v>
      </c>
      <c r="AF550" t="n">
        <v>0.0</v>
      </c>
      <c r="AG550" t="n">
        <v>0.0</v>
      </c>
      <c r="AH550" t="inlineStr">
        <is>
          <t>Dashrath Soren</t>
        </is>
      </c>
      <c r="AI550" s="1" t="n">
        <v>44539.63657407407</v>
      </c>
      <c r="AJ550" t="n">
        <v>1074.0</v>
      </c>
      <c r="AK550" t="n">
        <v>0.0</v>
      </c>
      <c r="AL550" t="n">
        <v>0.0</v>
      </c>
      <c r="AM550" t="n">
        <v>0.0</v>
      </c>
      <c r="AN550" t="n">
        <v>0.0</v>
      </c>
      <c r="AO550" t="n">
        <v>5.0</v>
      </c>
      <c r="AP550" t="n">
        <v>19.0</v>
      </c>
      <c r="AQ550" t="n">
        <v>0.0</v>
      </c>
      <c r="AR550" t="n">
        <v>0.0</v>
      </c>
      <c r="AS550" t="n">
        <v>0.0</v>
      </c>
      <c r="AT550" t="inlineStr">
        <is>
          <t>N/A</t>
        </is>
      </c>
      <c r="AU550" t="inlineStr">
        <is>
          <t>N/A</t>
        </is>
      </c>
      <c r="AV550" t="inlineStr">
        <is>
          <t>N/A</t>
        </is>
      </c>
      <c r="AW550" t="inlineStr">
        <is>
          <t>N/A</t>
        </is>
      </c>
      <c r="AX550" t="inlineStr">
        <is>
          <t>N/A</t>
        </is>
      </c>
      <c r="AY550" t="inlineStr">
        <is>
          <t>N/A</t>
        </is>
      </c>
      <c r="AZ550" t="inlineStr">
        <is>
          <t>N/A</t>
        </is>
      </c>
      <c r="BA550" t="inlineStr">
        <is>
          <t>N/A</t>
        </is>
      </c>
      <c r="BB550" t="inlineStr">
        <is>
          <t>N/A</t>
        </is>
      </c>
      <c r="BC550" t="inlineStr">
        <is>
          <t>N/A</t>
        </is>
      </c>
      <c r="BD550" t="inlineStr">
        <is>
          <t>N/A</t>
        </is>
      </c>
      <c r="BE550" t="inlineStr">
        <is>
          <t>N/A</t>
        </is>
      </c>
    </row>
    <row r="551">
      <c r="A551" t="inlineStr">
        <is>
          <t>WI211232509</t>
        </is>
      </c>
      <c r="B551" t="inlineStr">
        <is>
          <t>DATA_VALIDATION</t>
        </is>
      </c>
      <c r="C551" t="inlineStr">
        <is>
          <t>201130012892</t>
        </is>
      </c>
      <c r="D551" t="inlineStr">
        <is>
          <t>Folder</t>
        </is>
      </c>
      <c r="E551" s="2">
        <f>HYPERLINK("capsilon://?command=openfolder&amp;siteaddress=FAM.docvelocity-na8.net&amp;folderid=FX3380E21F-E02E-57AD-6588-C51CF6F52253","FX21123580")</f>
        <v>0.0</v>
      </c>
      <c r="F551" t="inlineStr">
        <is>
          <t/>
        </is>
      </c>
      <c r="G551" t="inlineStr">
        <is>
          <t/>
        </is>
      </c>
      <c r="H551" t="inlineStr">
        <is>
          <t>Mailitem</t>
        </is>
      </c>
      <c r="I551" t="inlineStr">
        <is>
          <t>MI2112336441</t>
        </is>
      </c>
      <c r="J551" t="n">
        <v>52.0</v>
      </c>
      <c r="K551" t="inlineStr">
        <is>
          <t>COMPLETED</t>
        </is>
      </c>
      <c r="L551" t="inlineStr">
        <is>
          <t>MARK_AS_COMPLETED</t>
        </is>
      </c>
      <c r="M551" t="inlineStr">
        <is>
          <t>Queue</t>
        </is>
      </c>
      <c r="N551" t="n">
        <v>2.0</v>
      </c>
      <c r="O551" s="1" t="n">
        <v>44539.58431712963</v>
      </c>
      <c r="P551" s="1" t="n">
        <v>44539.607094907406</v>
      </c>
      <c r="Q551" t="n">
        <v>738.0</v>
      </c>
      <c r="R551" t="n">
        <v>1230.0</v>
      </c>
      <c r="S551" t="b">
        <v>0</v>
      </c>
      <c r="T551" t="inlineStr">
        <is>
          <t>N/A</t>
        </is>
      </c>
      <c r="U551" t="b">
        <v>0</v>
      </c>
      <c r="V551" t="inlineStr">
        <is>
          <t>Ketan Pathak</t>
        </is>
      </c>
      <c r="W551" s="1" t="n">
        <v>44539.59715277778</v>
      </c>
      <c r="X551" t="n">
        <v>847.0</v>
      </c>
      <c r="Y551" t="n">
        <v>50.0</v>
      </c>
      <c r="Z551" t="n">
        <v>0.0</v>
      </c>
      <c r="AA551" t="n">
        <v>50.0</v>
      </c>
      <c r="AB551" t="n">
        <v>0.0</v>
      </c>
      <c r="AC551" t="n">
        <v>16.0</v>
      </c>
      <c r="AD551" t="n">
        <v>2.0</v>
      </c>
      <c r="AE551" t="n">
        <v>0.0</v>
      </c>
      <c r="AF551" t="n">
        <v>0.0</v>
      </c>
      <c r="AG551" t="n">
        <v>0.0</v>
      </c>
      <c r="AH551" t="inlineStr">
        <is>
          <t>Mohini Shinde</t>
        </is>
      </c>
      <c r="AI551" s="1" t="n">
        <v>44539.607094907406</v>
      </c>
      <c r="AJ551" t="n">
        <v>383.0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2.0</v>
      </c>
      <c r="AQ551" t="n">
        <v>0.0</v>
      </c>
      <c r="AR551" t="n">
        <v>0.0</v>
      </c>
      <c r="AS551" t="n">
        <v>0.0</v>
      </c>
      <c r="AT551" t="inlineStr">
        <is>
          <t>N/A</t>
        </is>
      </c>
      <c r="AU551" t="inlineStr">
        <is>
          <t>N/A</t>
        </is>
      </c>
      <c r="AV551" t="inlineStr">
        <is>
          <t>N/A</t>
        </is>
      </c>
      <c r="AW551" t="inlineStr">
        <is>
          <t>N/A</t>
        </is>
      </c>
      <c r="AX551" t="inlineStr">
        <is>
          <t>N/A</t>
        </is>
      </c>
      <c r="AY551" t="inlineStr">
        <is>
          <t>N/A</t>
        </is>
      </c>
      <c r="AZ551" t="inlineStr">
        <is>
          <t>N/A</t>
        </is>
      </c>
      <c r="BA551" t="inlineStr">
        <is>
          <t>N/A</t>
        </is>
      </c>
      <c r="BB551" t="inlineStr">
        <is>
          <t>N/A</t>
        </is>
      </c>
      <c r="BC551" t="inlineStr">
        <is>
          <t>N/A</t>
        </is>
      </c>
      <c r="BD551" t="inlineStr">
        <is>
          <t>N/A</t>
        </is>
      </c>
      <c r="BE551" t="inlineStr">
        <is>
          <t>N/A</t>
        </is>
      </c>
    </row>
    <row r="552">
      <c r="A552" t="inlineStr">
        <is>
          <t>WI211232524</t>
        </is>
      </c>
      <c r="B552" t="inlineStr">
        <is>
          <t>DATA_VALIDATION</t>
        </is>
      </c>
      <c r="C552" t="inlineStr">
        <is>
          <t>201130012892</t>
        </is>
      </c>
      <c r="D552" t="inlineStr">
        <is>
          <t>Folder</t>
        </is>
      </c>
      <c r="E552" s="2">
        <f>HYPERLINK("capsilon://?command=openfolder&amp;siteaddress=FAM.docvelocity-na8.net&amp;folderid=FX3380E21F-E02E-57AD-6588-C51CF6F52253","FX21123580")</f>
        <v>0.0</v>
      </c>
      <c r="F552" t="inlineStr">
        <is>
          <t/>
        </is>
      </c>
      <c r="G552" t="inlineStr">
        <is>
          <t/>
        </is>
      </c>
      <c r="H552" t="inlineStr">
        <is>
          <t>Mailitem</t>
        </is>
      </c>
      <c r="I552" t="inlineStr">
        <is>
          <t>MI2112336445</t>
        </is>
      </c>
      <c r="J552" t="n">
        <v>50.0</v>
      </c>
      <c r="K552" t="inlineStr">
        <is>
          <t>COMPLETED</t>
        </is>
      </c>
      <c r="L552" t="inlineStr">
        <is>
          <t>MARK_AS_COMPLETED</t>
        </is>
      </c>
      <c r="M552" t="inlineStr">
        <is>
          <t>Queue</t>
        </is>
      </c>
      <c r="N552" t="n">
        <v>2.0</v>
      </c>
      <c r="O552" s="1" t="n">
        <v>44539.58521990741</v>
      </c>
      <c r="P552" s="1" t="n">
        <v>44539.624131944445</v>
      </c>
      <c r="Q552" t="n">
        <v>1215.0</v>
      </c>
      <c r="R552" t="n">
        <v>2147.0</v>
      </c>
      <c r="S552" t="b">
        <v>0</v>
      </c>
      <c r="T552" t="inlineStr">
        <is>
          <t>N/A</t>
        </is>
      </c>
      <c r="U552" t="b">
        <v>0</v>
      </c>
      <c r="V552" t="inlineStr">
        <is>
          <t>Ketan Pathak</t>
        </is>
      </c>
      <c r="W552" s="1" t="n">
        <v>44539.61181712963</v>
      </c>
      <c r="X552" t="n">
        <v>1266.0</v>
      </c>
      <c r="Y552" t="n">
        <v>68.0</v>
      </c>
      <c r="Z552" t="n">
        <v>0.0</v>
      </c>
      <c r="AA552" t="n">
        <v>68.0</v>
      </c>
      <c r="AB552" t="n">
        <v>0.0</v>
      </c>
      <c r="AC552" t="n">
        <v>60.0</v>
      </c>
      <c r="AD552" t="n">
        <v>-18.0</v>
      </c>
      <c r="AE552" t="n">
        <v>0.0</v>
      </c>
      <c r="AF552" t="n">
        <v>0.0</v>
      </c>
      <c r="AG552" t="n">
        <v>0.0</v>
      </c>
      <c r="AH552" t="inlineStr">
        <is>
          <t>Dashrath Soren</t>
        </is>
      </c>
      <c r="AI552" s="1" t="n">
        <v>44539.624131944445</v>
      </c>
      <c r="AJ552" t="n">
        <v>846.0</v>
      </c>
      <c r="AK552" t="n">
        <v>3.0</v>
      </c>
      <c r="AL552" t="n">
        <v>0.0</v>
      </c>
      <c r="AM552" t="n">
        <v>3.0</v>
      </c>
      <c r="AN552" t="n">
        <v>0.0</v>
      </c>
      <c r="AO552" t="n">
        <v>3.0</v>
      </c>
      <c r="AP552" t="n">
        <v>-21.0</v>
      </c>
      <c r="AQ552" t="n">
        <v>0.0</v>
      </c>
      <c r="AR552" t="n">
        <v>0.0</v>
      </c>
      <c r="AS552" t="n">
        <v>0.0</v>
      </c>
      <c r="AT552" t="inlineStr">
        <is>
          <t>N/A</t>
        </is>
      </c>
      <c r="AU552" t="inlineStr">
        <is>
          <t>N/A</t>
        </is>
      </c>
      <c r="AV552" t="inlineStr">
        <is>
          <t>N/A</t>
        </is>
      </c>
      <c r="AW552" t="inlineStr">
        <is>
          <t>N/A</t>
        </is>
      </c>
      <c r="AX552" t="inlineStr">
        <is>
          <t>N/A</t>
        </is>
      </c>
      <c r="AY552" t="inlineStr">
        <is>
          <t>N/A</t>
        </is>
      </c>
      <c r="AZ552" t="inlineStr">
        <is>
          <t>N/A</t>
        </is>
      </c>
      <c r="BA552" t="inlineStr">
        <is>
          <t>N/A</t>
        </is>
      </c>
      <c r="BB552" t="inlineStr">
        <is>
          <t>N/A</t>
        </is>
      </c>
      <c r="BC552" t="inlineStr">
        <is>
          <t>N/A</t>
        </is>
      </c>
      <c r="BD552" t="inlineStr">
        <is>
          <t>N/A</t>
        </is>
      </c>
      <c r="BE552" t="inlineStr">
        <is>
          <t>N/A</t>
        </is>
      </c>
    </row>
    <row r="553">
      <c r="A553" t="inlineStr">
        <is>
          <t>WI211232530</t>
        </is>
      </c>
      <c r="B553" t="inlineStr">
        <is>
          <t>DATA_VALIDATION</t>
        </is>
      </c>
      <c r="C553" t="inlineStr">
        <is>
          <t>201130012892</t>
        </is>
      </c>
      <c r="D553" t="inlineStr">
        <is>
          <t>Folder</t>
        </is>
      </c>
      <c r="E553" s="2">
        <f>HYPERLINK("capsilon://?command=openfolder&amp;siteaddress=FAM.docvelocity-na8.net&amp;folderid=FX3380E21F-E02E-57AD-6588-C51CF6F52253","FX21123580")</f>
        <v>0.0</v>
      </c>
      <c r="F553" t="inlineStr">
        <is>
          <t/>
        </is>
      </c>
      <c r="G553" t="inlineStr">
        <is>
          <t/>
        </is>
      </c>
      <c r="H553" t="inlineStr">
        <is>
          <t>Mailitem</t>
        </is>
      </c>
      <c r="I553" t="inlineStr">
        <is>
          <t>MI2112336453</t>
        </is>
      </c>
      <c r="J553" t="n">
        <v>52.0</v>
      </c>
      <c r="K553" t="inlineStr">
        <is>
          <t>COMPLETED</t>
        </is>
      </c>
      <c r="L553" t="inlineStr">
        <is>
          <t>MARK_AS_COMPLETED</t>
        </is>
      </c>
      <c r="M553" t="inlineStr">
        <is>
          <t>Queue</t>
        </is>
      </c>
      <c r="N553" t="n">
        <v>2.0</v>
      </c>
      <c r="O553" s="1" t="n">
        <v>44539.58608796296</v>
      </c>
      <c r="P553" s="1" t="n">
        <v>44539.61002314815</v>
      </c>
      <c r="Q553" t="n">
        <v>1199.0</v>
      </c>
      <c r="R553" t="n">
        <v>869.0</v>
      </c>
      <c r="S553" t="b">
        <v>0</v>
      </c>
      <c r="T553" t="inlineStr">
        <is>
          <t>N/A</t>
        </is>
      </c>
      <c r="U553" t="b">
        <v>0</v>
      </c>
      <c r="V553" t="inlineStr">
        <is>
          <t>Sumit Jarhad</t>
        </is>
      </c>
      <c r="W553" s="1" t="n">
        <v>44539.594618055555</v>
      </c>
      <c r="X553" t="n">
        <v>282.0</v>
      </c>
      <c r="Y553" t="n">
        <v>50.0</v>
      </c>
      <c r="Z553" t="n">
        <v>0.0</v>
      </c>
      <c r="AA553" t="n">
        <v>50.0</v>
      </c>
      <c r="AB553" t="n">
        <v>0.0</v>
      </c>
      <c r="AC553" t="n">
        <v>20.0</v>
      </c>
      <c r="AD553" t="n">
        <v>2.0</v>
      </c>
      <c r="AE553" t="n">
        <v>0.0</v>
      </c>
      <c r="AF553" t="n">
        <v>0.0</v>
      </c>
      <c r="AG553" t="n">
        <v>0.0</v>
      </c>
      <c r="AH553" t="inlineStr">
        <is>
          <t>Dashrath Soren</t>
        </is>
      </c>
      <c r="AI553" s="1" t="n">
        <v>44539.61002314815</v>
      </c>
      <c r="AJ553" t="n">
        <v>587.0</v>
      </c>
      <c r="AK553" t="n">
        <v>4.0</v>
      </c>
      <c r="AL553" t="n">
        <v>0.0</v>
      </c>
      <c r="AM553" t="n">
        <v>4.0</v>
      </c>
      <c r="AN553" t="n">
        <v>0.0</v>
      </c>
      <c r="AO553" t="n">
        <v>4.0</v>
      </c>
      <c r="AP553" t="n">
        <v>-2.0</v>
      </c>
      <c r="AQ553" t="n">
        <v>0.0</v>
      </c>
      <c r="AR553" t="n">
        <v>0.0</v>
      </c>
      <c r="AS553" t="n">
        <v>0.0</v>
      </c>
      <c r="AT553" t="inlineStr">
        <is>
          <t>N/A</t>
        </is>
      </c>
      <c r="AU553" t="inlineStr">
        <is>
          <t>N/A</t>
        </is>
      </c>
      <c r="AV553" t="inlineStr">
        <is>
          <t>N/A</t>
        </is>
      </c>
      <c r="AW553" t="inlineStr">
        <is>
          <t>N/A</t>
        </is>
      </c>
      <c r="AX553" t="inlineStr">
        <is>
          <t>N/A</t>
        </is>
      </c>
      <c r="AY553" t="inlineStr">
        <is>
          <t>N/A</t>
        </is>
      </c>
      <c r="AZ553" t="inlineStr">
        <is>
          <t>N/A</t>
        </is>
      </c>
      <c r="BA553" t="inlineStr">
        <is>
          <t>N/A</t>
        </is>
      </c>
      <c r="BB553" t="inlineStr">
        <is>
          <t>N/A</t>
        </is>
      </c>
      <c r="BC553" t="inlineStr">
        <is>
          <t>N/A</t>
        </is>
      </c>
      <c r="BD553" t="inlineStr">
        <is>
          <t>N/A</t>
        </is>
      </c>
      <c r="BE553" t="inlineStr">
        <is>
          <t>N/A</t>
        </is>
      </c>
    </row>
    <row r="554">
      <c r="A554" t="inlineStr">
        <is>
          <t>WI211232536</t>
        </is>
      </c>
      <c r="B554" t="inlineStr">
        <is>
          <t>DATA_VALIDATION</t>
        </is>
      </c>
      <c r="C554" t="inlineStr">
        <is>
          <t>201130012892</t>
        </is>
      </c>
      <c r="D554" t="inlineStr">
        <is>
          <t>Folder</t>
        </is>
      </c>
      <c r="E554" s="2">
        <f>HYPERLINK("capsilon://?command=openfolder&amp;siteaddress=FAM.docvelocity-na8.net&amp;folderid=FX3380E21F-E02E-57AD-6588-C51CF6F52253","FX21123580")</f>
        <v>0.0</v>
      </c>
      <c r="F554" t="inlineStr">
        <is>
          <t/>
        </is>
      </c>
      <c r="G554" t="inlineStr">
        <is>
          <t/>
        </is>
      </c>
      <c r="H554" t="inlineStr">
        <is>
          <t>Mailitem</t>
        </is>
      </c>
      <c r="I554" t="inlineStr">
        <is>
          <t>MI2112336456</t>
        </is>
      </c>
      <c r="J554" t="n">
        <v>52.0</v>
      </c>
      <c r="K554" t="inlineStr">
        <is>
          <t>COMPLETED</t>
        </is>
      </c>
      <c r="L554" t="inlineStr">
        <is>
          <t>MARK_AS_COMPLETED</t>
        </is>
      </c>
      <c r="M554" t="inlineStr">
        <is>
          <t>Queue</t>
        </is>
      </c>
      <c r="N554" t="n">
        <v>2.0</v>
      </c>
      <c r="O554" s="1" t="n">
        <v>44539.58684027778</v>
      </c>
      <c r="P554" s="1" t="n">
        <v>44539.614340277774</v>
      </c>
      <c r="Q554" t="n">
        <v>1681.0</v>
      </c>
      <c r="R554" t="n">
        <v>695.0</v>
      </c>
      <c r="S554" t="b">
        <v>0</v>
      </c>
      <c r="T554" t="inlineStr">
        <is>
          <t>N/A</t>
        </is>
      </c>
      <c r="U554" t="b">
        <v>0</v>
      </c>
      <c r="V554" t="inlineStr">
        <is>
          <t>Sumit Jarhad</t>
        </is>
      </c>
      <c r="W554" s="1" t="n">
        <v>44539.60780092593</v>
      </c>
      <c r="X554" t="n">
        <v>301.0</v>
      </c>
      <c r="Y554" t="n">
        <v>50.0</v>
      </c>
      <c r="Z554" t="n">
        <v>0.0</v>
      </c>
      <c r="AA554" t="n">
        <v>50.0</v>
      </c>
      <c r="AB554" t="n">
        <v>0.0</v>
      </c>
      <c r="AC554" t="n">
        <v>25.0</v>
      </c>
      <c r="AD554" t="n">
        <v>2.0</v>
      </c>
      <c r="AE554" t="n">
        <v>0.0</v>
      </c>
      <c r="AF554" t="n">
        <v>0.0</v>
      </c>
      <c r="AG554" t="n">
        <v>0.0</v>
      </c>
      <c r="AH554" t="inlineStr">
        <is>
          <t>Dashrath Soren</t>
        </is>
      </c>
      <c r="AI554" s="1" t="n">
        <v>44539.614340277774</v>
      </c>
      <c r="AJ554" t="n">
        <v>372.0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2.0</v>
      </c>
      <c r="AQ554" t="n">
        <v>0.0</v>
      </c>
      <c r="AR554" t="n">
        <v>0.0</v>
      </c>
      <c r="AS554" t="n">
        <v>0.0</v>
      </c>
      <c r="AT554" t="inlineStr">
        <is>
          <t>N/A</t>
        </is>
      </c>
      <c r="AU554" t="inlineStr">
        <is>
          <t>N/A</t>
        </is>
      </c>
      <c r="AV554" t="inlineStr">
        <is>
          <t>N/A</t>
        </is>
      </c>
      <c r="AW554" t="inlineStr">
        <is>
          <t>N/A</t>
        </is>
      </c>
      <c r="AX554" t="inlineStr">
        <is>
          <t>N/A</t>
        </is>
      </c>
      <c r="AY554" t="inlineStr">
        <is>
          <t>N/A</t>
        </is>
      </c>
      <c r="AZ554" t="inlineStr">
        <is>
          <t>N/A</t>
        </is>
      </c>
      <c r="BA554" t="inlineStr">
        <is>
          <t>N/A</t>
        </is>
      </c>
      <c r="BB554" t="inlineStr">
        <is>
          <t>N/A</t>
        </is>
      </c>
      <c r="BC554" t="inlineStr">
        <is>
          <t>N/A</t>
        </is>
      </c>
      <c r="BD554" t="inlineStr">
        <is>
          <t>N/A</t>
        </is>
      </c>
      <c r="BE554" t="inlineStr">
        <is>
          <t>N/A</t>
        </is>
      </c>
    </row>
    <row r="555">
      <c r="A555" t="inlineStr">
        <is>
          <t>WI211232547</t>
        </is>
      </c>
      <c r="B555" t="inlineStr">
        <is>
          <t>DATA_VALIDATION</t>
        </is>
      </c>
      <c r="C555" t="inlineStr">
        <is>
          <t>201130012892</t>
        </is>
      </c>
      <c r="D555" t="inlineStr">
        <is>
          <t>Folder</t>
        </is>
      </c>
      <c r="E555" s="2">
        <f>HYPERLINK("capsilon://?command=openfolder&amp;siteaddress=FAM.docvelocity-na8.net&amp;folderid=FX3380E21F-E02E-57AD-6588-C51CF6F52253","FX21123580")</f>
        <v>0.0</v>
      </c>
      <c r="F555" t="inlineStr">
        <is>
          <t/>
        </is>
      </c>
      <c r="G555" t="inlineStr">
        <is>
          <t/>
        </is>
      </c>
      <c r="H555" t="inlineStr">
        <is>
          <t>Mailitem</t>
        </is>
      </c>
      <c r="I555" t="inlineStr">
        <is>
          <t>MI2112336469</t>
        </is>
      </c>
      <c r="J555" t="n">
        <v>44.0</v>
      </c>
      <c r="K555" t="inlineStr">
        <is>
          <t>COMPLETED</t>
        </is>
      </c>
      <c r="L555" t="inlineStr">
        <is>
          <t>MARK_AS_COMPLETED</t>
        </is>
      </c>
      <c r="M555" t="inlineStr">
        <is>
          <t>Queue</t>
        </is>
      </c>
      <c r="N555" t="n">
        <v>2.0</v>
      </c>
      <c r="O555" s="1" t="n">
        <v>44539.58796296296</v>
      </c>
      <c r="P555" s="1" t="n">
        <v>44539.6450462963</v>
      </c>
      <c r="Q555" t="n">
        <v>2579.0</v>
      </c>
      <c r="R555" t="n">
        <v>2353.0</v>
      </c>
      <c r="S555" t="b">
        <v>0</v>
      </c>
      <c r="T555" t="inlineStr">
        <is>
          <t>N/A</t>
        </is>
      </c>
      <c r="U555" t="b">
        <v>0</v>
      </c>
      <c r="V555" t="inlineStr">
        <is>
          <t>Ketan Pathak</t>
        </is>
      </c>
      <c r="W555" s="1" t="n">
        <v>44539.62614583333</v>
      </c>
      <c r="X555" t="n">
        <v>1237.0</v>
      </c>
      <c r="Y555" t="n">
        <v>78.0</v>
      </c>
      <c r="Z555" t="n">
        <v>0.0</v>
      </c>
      <c r="AA555" t="n">
        <v>78.0</v>
      </c>
      <c r="AB555" t="n">
        <v>0.0</v>
      </c>
      <c r="AC555" t="n">
        <v>74.0</v>
      </c>
      <c r="AD555" t="n">
        <v>-34.0</v>
      </c>
      <c r="AE555" t="n">
        <v>0.0</v>
      </c>
      <c r="AF555" t="n">
        <v>0.0</v>
      </c>
      <c r="AG555" t="n">
        <v>0.0</v>
      </c>
      <c r="AH555" t="inlineStr">
        <is>
          <t>Rohit Mawal</t>
        </is>
      </c>
      <c r="AI555" s="1" t="n">
        <v>44539.6450462963</v>
      </c>
      <c r="AJ555" t="n">
        <v>1106.0</v>
      </c>
      <c r="AK555" t="n">
        <v>2.0</v>
      </c>
      <c r="AL555" t="n">
        <v>0.0</v>
      </c>
      <c r="AM555" t="n">
        <v>2.0</v>
      </c>
      <c r="AN555" t="n">
        <v>0.0</v>
      </c>
      <c r="AO555" t="n">
        <v>2.0</v>
      </c>
      <c r="AP555" t="n">
        <v>-36.0</v>
      </c>
      <c r="AQ555" t="n">
        <v>0.0</v>
      </c>
      <c r="AR555" t="n">
        <v>0.0</v>
      </c>
      <c r="AS555" t="n">
        <v>0.0</v>
      </c>
      <c r="AT555" t="inlineStr">
        <is>
          <t>N/A</t>
        </is>
      </c>
      <c r="AU555" t="inlineStr">
        <is>
          <t>N/A</t>
        </is>
      </c>
      <c r="AV555" t="inlineStr">
        <is>
          <t>N/A</t>
        </is>
      </c>
      <c r="AW555" t="inlineStr">
        <is>
          <t>N/A</t>
        </is>
      </c>
      <c r="AX555" t="inlineStr">
        <is>
          <t>N/A</t>
        </is>
      </c>
      <c r="AY555" t="inlineStr">
        <is>
          <t>N/A</t>
        </is>
      </c>
      <c r="AZ555" t="inlineStr">
        <is>
          <t>N/A</t>
        </is>
      </c>
      <c r="BA555" t="inlineStr">
        <is>
          <t>N/A</t>
        </is>
      </c>
      <c r="BB555" t="inlineStr">
        <is>
          <t>N/A</t>
        </is>
      </c>
      <c r="BC555" t="inlineStr">
        <is>
          <t>N/A</t>
        </is>
      </c>
      <c r="BD555" t="inlineStr">
        <is>
          <t>N/A</t>
        </is>
      </c>
      <c r="BE555" t="inlineStr">
        <is>
          <t>N/A</t>
        </is>
      </c>
    </row>
    <row r="556">
      <c r="A556" t="inlineStr">
        <is>
          <t>WI211232556</t>
        </is>
      </c>
      <c r="B556" t="inlineStr">
        <is>
          <t>DATA_VALIDATION</t>
        </is>
      </c>
      <c r="C556" t="inlineStr">
        <is>
          <t>201130012892</t>
        </is>
      </c>
      <c r="D556" t="inlineStr">
        <is>
          <t>Folder</t>
        </is>
      </c>
      <c r="E556" s="2">
        <f>HYPERLINK("capsilon://?command=openfolder&amp;siteaddress=FAM.docvelocity-na8.net&amp;folderid=FX3380E21F-E02E-57AD-6588-C51CF6F52253","FX21123580")</f>
        <v>0.0</v>
      </c>
      <c r="F556" t="inlineStr">
        <is>
          <t/>
        </is>
      </c>
      <c r="G556" t="inlineStr">
        <is>
          <t/>
        </is>
      </c>
      <c r="H556" t="inlineStr">
        <is>
          <t>Mailitem</t>
        </is>
      </c>
      <c r="I556" t="inlineStr">
        <is>
          <t>MI2112336481</t>
        </is>
      </c>
      <c r="J556" t="n">
        <v>52.0</v>
      </c>
      <c r="K556" t="inlineStr">
        <is>
          <t>COMPLETED</t>
        </is>
      </c>
      <c r="L556" t="inlineStr">
        <is>
          <t>MARK_AS_COMPLETED</t>
        </is>
      </c>
      <c r="M556" t="inlineStr">
        <is>
          <t>Queue</t>
        </is>
      </c>
      <c r="N556" t="n">
        <v>2.0</v>
      </c>
      <c r="O556" s="1" t="n">
        <v>44539.58875</v>
      </c>
      <c r="P556" s="1" t="n">
        <v>44539.642280092594</v>
      </c>
      <c r="Q556" t="n">
        <v>3488.0</v>
      </c>
      <c r="R556" t="n">
        <v>1137.0</v>
      </c>
      <c r="S556" t="b">
        <v>0</v>
      </c>
      <c r="T556" t="inlineStr">
        <is>
          <t>N/A</t>
        </is>
      </c>
      <c r="U556" t="b">
        <v>0</v>
      </c>
      <c r="V556" t="inlineStr">
        <is>
          <t>Snehal Sathe</t>
        </is>
      </c>
      <c r="W556" s="1" t="n">
        <v>44539.62065972222</v>
      </c>
      <c r="X556" t="n">
        <v>610.0</v>
      </c>
      <c r="Y556" t="n">
        <v>50.0</v>
      </c>
      <c r="Z556" t="n">
        <v>0.0</v>
      </c>
      <c r="AA556" t="n">
        <v>50.0</v>
      </c>
      <c r="AB556" t="n">
        <v>0.0</v>
      </c>
      <c r="AC556" t="n">
        <v>21.0</v>
      </c>
      <c r="AD556" t="n">
        <v>2.0</v>
      </c>
      <c r="AE556" t="n">
        <v>0.0</v>
      </c>
      <c r="AF556" t="n">
        <v>0.0</v>
      </c>
      <c r="AG556" t="n">
        <v>0.0</v>
      </c>
      <c r="AH556" t="inlineStr">
        <is>
          <t>Dashrath Soren</t>
        </is>
      </c>
      <c r="AI556" s="1" t="n">
        <v>44539.642280092594</v>
      </c>
      <c r="AJ556" t="n">
        <v>492.0</v>
      </c>
      <c r="AK556" t="n">
        <v>1.0</v>
      </c>
      <c r="AL556" t="n">
        <v>0.0</v>
      </c>
      <c r="AM556" t="n">
        <v>1.0</v>
      </c>
      <c r="AN556" t="n">
        <v>0.0</v>
      </c>
      <c r="AO556" t="n">
        <v>1.0</v>
      </c>
      <c r="AP556" t="n">
        <v>1.0</v>
      </c>
      <c r="AQ556" t="n">
        <v>0.0</v>
      </c>
      <c r="AR556" t="n">
        <v>0.0</v>
      </c>
      <c r="AS556" t="n">
        <v>0.0</v>
      </c>
      <c r="AT556" t="inlineStr">
        <is>
          <t>N/A</t>
        </is>
      </c>
      <c r="AU556" t="inlineStr">
        <is>
          <t>N/A</t>
        </is>
      </c>
      <c r="AV556" t="inlineStr">
        <is>
          <t>N/A</t>
        </is>
      </c>
      <c r="AW556" t="inlineStr">
        <is>
          <t>N/A</t>
        </is>
      </c>
      <c r="AX556" t="inlineStr">
        <is>
          <t>N/A</t>
        </is>
      </c>
      <c r="AY556" t="inlineStr">
        <is>
          <t>N/A</t>
        </is>
      </c>
      <c r="AZ556" t="inlineStr">
        <is>
          <t>N/A</t>
        </is>
      </c>
      <c r="BA556" t="inlineStr">
        <is>
          <t>N/A</t>
        </is>
      </c>
      <c r="BB556" t="inlineStr">
        <is>
          <t>N/A</t>
        </is>
      </c>
      <c r="BC556" t="inlineStr">
        <is>
          <t>N/A</t>
        </is>
      </c>
      <c r="BD556" t="inlineStr">
        <is>
          <t>N/A</t>
        </is>
      </c>
      <c r="BE556" t="inlineStr">
        <is>
          <t>N/A</t>
        </is>
      </c>
    </row>
    <row r="557">
      <c r="A557" t="inlineStr">
        <is>
          <t>WI211232558</t>
        </is>
      </c>
      <c r="B557" t="inlineStr">
        <is>
          <t>DATA_VALIDATION</t>
        </is>
      </c>
      <c r="C557" t="inlineStr">
        <is>
          <t>201130012892</t>
        </is>
      </c>
      <c r="D557" t="inlineStr">
        <is>
          <t>Folder</t>
        </is>
      </c>
      <c r="E557" s="2">
        <f>HYPERLINK("capsilon://?command=openfolder&amp;siteaddress=FAM.docvelocity-na8.net&amp;folderid=FX3380E21F-E02E-57AD-6588-C51CF6F52253","FX21123580")</f>
        <v>0.0</v>
      </c>
      <c r="F557" t="inlineStr">
        <is>
          <t/>
        </is>
      </c>
      <c r="G557" t="inlineStr">
        <is>
          <t/>
        </is>
      </c>
      <c r="H557" t="inlineStr">
        <is>
          <t>Mailitem</t>
        </is>
      </c>
      <c r="I557" t="inlineStr">
        <is>
          <t>MI2112336488</t>
        </is>
      </c>
      <c r="J557" t="n">
        <v>28.0</v>
      </c>
      <c r="K557" t="inlineStr">
        <is>
          <t>COMPLETED</t>
        </is>
      </c>
      <c r="L557" t="inlineStr">
        <is>
          <t>MARK_AS_COMPLETED</t>
        </is>
      </c>
      <c r="M557" t="inlineStr">
        <is>
          <t>Queue</t>
        </is>
      </c>
      <c r="N557" t="n">
        <v>2.0</v>
      </c>
      <c r="O557" s="1" t="n">
        <v>44539.589050925926</v>
      </c>
      <c r="P557" s="1" t="n">
        <v>44539.615648148145</v>
      </c>
      <c r="Q557" t="n">
        <v>1744.0</v>
      </c>
      <c r="R557" t="n">
        <v>554.0</v>
      </c>
      <c r="S557" t="b">
        <v>0</v>
      </c>
      <c r="T557" t="inlineStr">
        <is>
          <t>N/A</t>
        </is>
      </c>
      <c r="U557" t="b">
        <v>0</v>
      </c>
      <c r="V557" t="inlineStr">
        <is>
          <t>Sumit Jarhad</t>
        </is>
      </c>
      <c r="W557" s="1" t="n">
        <v>44539.60967592592</v>
      </c>
      <c r="X557" t="n">
        <v>125.0</v>
      </c>
      <c r="Y557" t="n">
        <v>21.0</v>
      </c>
      <c r="Z557" t="n">
        <v>0.0</v>
      </c>
      <c r="AA557" t="n">
        <v>21.0</v>
      </c>
      <c r="AB557" t="n">
        <v>0.0</v>
      </c>
      <c r="AC557" t="n">
        <v>11.0</v>
      </c>
      <c r="AD557" t="n">
        <v>7.0</v>
      </c>
      <c r="AE557" t="n">
        <v>0.0</v>
      </c>
      <c r="AF557" t="n">
        <v>0.0</v>
      </c>
      <c r="AG557" t="n">
        <v>0.0</v>
      </c>
      <c r="AH557" t="inlineStr">
        <is>
          <t>Mohini Shinde</t>
        </is>
      </c>
      <c r="AI557" s="1" t="n">
        <v>44539.615648148145</v>
      </c>
      <c r="AJ557" t="n">
        <v>429.0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7.0</v>
      </c>
      <c r="AQ557" t="n">
        <v>0.0</v>
      </c>
      <c r="AR557" t="n">
        <v>0.0</v>
      </c>
      <c r="AS557" t="n">
        <v>0.0</v>
      </c>
      <c r="AT557" t="inlineStr">
        <is>
          <t>N/A</t>
        </is>
      </c>
      <c r="AU557" t="inlineStr">
        <is>
          <t>N/A</t>
        </is>
      </c>
      <c r="AV557" t="inlineStr">
        <is>
          <t>N/A</t>
        </is>
      </c>
      <c r="AW557" t="inlineStr">
        <is>
          <t>N/A</t>
        </is>
      </c>
      <c r="AX557" t="inlineStr">
        <is>
          <t>N/A</t>
        </is>
      </c>
      <c r="AY557" t="inlineStr">
        <is>
          <t>N/A</t>
        </is>
      </c>
      <c r="AZ557" t="inlineStr">
        <is>
          <t>N/A</t>
        </is>
      </c>
      <c r="BA557" t="inlineStr">
        <is>
          <t>N/A</t>
        </is>
      </c>
      <c r="BB557" t="inlineStr">
        <is>
          <t>N/A</t>
        </is>
      </c>
      <c r="BC557" t="inlineStr">
        <is>
          <t>N/A</t>
        </is>
      </c>
      <c r="BD557" t="inlineStr">
        <is>
          <t>N/A</t>
        </is>
      </c>
      <c r="BE557" t="inlineStr">
        <is>
          <t>N/A</t>
        </is>
      </c>
    </row>
    <row r="558">
      <c r="A558" t="inlineStr">
        <is>
          <t>WI211232572</t>
        </is>
      </c>
      <c r="B558" t="inlineStr">
        <is>
          <t>DATA_VALIDATION</t>
        </is>
      </c>
      <c r="C558" t="inlineStr">
        <is>
          <t>201330004114</t>
        </is>
      </c>
      <c r="D558" t="inlineStr">
        <is>
          <t>Folder</t>
        </is>
      </c>
      <c r="E558" s="2">
        <f>HYPERLINK("capsilon://?command=openfolder&amp;siteaddress=FAM.docvelocity-na8.net&amp;folderid=FX72D67D61-860B-9A32-5A6A-DA3AAF44AC91","FX21125424")</f>
        <v>0.0</v>
      </c>
      <c r="F558" t="inlineStr">
        <is>
          <t/>
        </is>
      </c>
      <c r="G558" t="inlineStr">
        <is>
          <t/>
        </is>
      </c>
      <c r="H558" t="inlineStr">
        <is>
          <t>Mailitem</t>
        </is>
      </c>
      <c r="I558" t="inlineStr">
        <is>
          <t>MI2112336497</t>
        </is>
      </c>
      <c r="J558" t="n">
        <v>142.0</v>
      </c>
      <c r="K558" t="inlineStr">
        <is>
          <t>COMPLETED</t>
        </is>
      </c>
      <c r="L558" t="inlineStr">
        <is>
          <t>MARK_AS_COMPLETED</t>
        </is>
      </c>
      <c r="M558" t="inlineStr">
        <is>
          <t>Queue</t>
        </is>
      </c>
      <c r="N558" t="n">
        <v>1.0</v>
      </c>
      <c r="O558" s="1" t="n">
        <v>44539.591365740744</v>
      </c>
      <c r="P558" s="1" t="n">
        <v>44539.61193287037</v>
      </c>
      <c r="Q558" t="n">
        <v>1582.0</v>
      </c>
      <c r="R558" t="n">
        <v>195.0</v>
      </c>
      <c r="S558" t="b">
        <v>0</v>
      </c>
      <c r="T558" t="inlineStr">
        <is>
          <t>N/A</t>
        </is>
      </c>
      <c r="U558" t="b">
        <v>0</v>
      </c>
      <c r="V558" t="inlineStr">
        <is>
          <t>Sumit Jarhad</t>
        </is>
      </c>
      <c r="W558" s="1" t="n">
        <v>44539.61193287037</v>
      </c>
      <c r="X558" t="n">
        <v>195.0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142.0</v>
      </c>
      <c r="AE558" t="n">
        <v>130.0</v>
      </c>
      <c r="AF558" t="n">
        <v>0.0</v>
      </c>
      <c r="AG558" t="n">
        <v>4.0</v>
      </c>
      <c r="AH558" t="inlineStr">
        <is>
          <t>N/A</t>
        </is>
      </c>
      <c r="AI558" t="inlineStr">
        <is>
          <t>N/A</t>
        </is>
      </c>
      <c r="AJ558" t="inlineStr">
        <is>
          <t>N/A</t>
        </is>
      </c>
      <c r="AK558" t="inlineStr">
        <is>
          <t>N/A</t>
        </is>
      </c>
      <c r="AL558" t="inlineStr">
        <is>
          <t>N/A</t>
        </is>
      </c>
      <c r="AM558" t="inlineStr">
        <is>
          <t>N/A</t>
        </is>
      </c>
      <c r="AN558" t="inlineStr">
        <is>
          <t>N/A</t>
        </is>
      </c>
      <c r="AO558" t="inlineStr">
        <is>
          <t>N/A</t>
        </is>
      </c>
      <c r="AP558" t="inlineStr">
        <is>
          <t>N/A</t>
        </is>
      </c>
      <c r="AQ558" t="inlineStr">
        <is>
          <t>N/A</t>
        </is>
      </c>
      <c r="AR558" t="inlineStr">
        <is>
          <t>N/A</t>
        </is>
      </c>
      <c r="AS558" t="inlineStr">
        <is>
          <t>N/A</t>
        </is>
      </c>
      <c r="AT558" t="inlineStr">
        <is>
          <t>N/A</t>
        </is>
      </c>
      <c r="AU558" t="inlineStr">
        <is>
          <t>N/A</t>
        </is>
      </c>
      <c r="AV558" t="inlineStr">
        <is>
          <t>N/A</t>
        </is>
      </c>
      <c r="AW558" t="inlineStr">
        <is>
          <t>N/A</t>
        </is>
      </c>
      <c r="AX558" t="inlineStr">
        <is>
          <t>N/A</t>
        </is>
      </c>
      <c r="AY558" t="inlineStr">
        <is>
          <t>N/A</t>
        </is>
      </c>
      <c r="AZ558" t="inlineStr">
        <is>
          <t>N/A</t>
        </is>
      </c>
      <c r="BA558" t="inlineStr">
        <is>
          <t>N/A</t>
        </is>
      </c>
      <c r="BB558" t="inlineStr">
        <is>
          <t>N/A</t>
        </is>
      </c>
      <c r="BC558" t="inlineStr">
        <is>
          <t>N/A</t>
        </is>
      </c>
      <c r="BD558" t="inlineStr">
        <is>
          <t>N/A</t>
        </is>
      </c>
      <c r="BE558" t="inlineStr">
        <is>
          <t>N/A</t>
        </is>
      </c>
    </row>
    <row r="559">
      <c r="A559" t="inlineStr">
        <is>
          <t>WI211232576</t>
        </is>
      </c>
      <c r="B559" t="inlineStr">
        <is>
          <t>DATA_VALIDATION</t>
        </is>
      </c>
      <c r="C559" t="inlineStr">
        <is>
          <t>201130012892</t>
        </is>
      </c>
      <c r="D559" t="inlineStr">
        <is>
          <t>Folder</t>
        </is>
      </c>
      <c r="E559" s="2">
        <f>HYPERLINK("capsilon://?command=openfolder&amp;siteaddress=FAM.docvelocity-na8.net&amp;folderid=FX3380E21F-E02E-57AD-6588-C51CF6F52253","FX21123580")</f>
        <v>0.0</v>
      </c>
      <c r="F559" t="inlineStr">
        <is>
          <t/>
        </is>
      </c>
      <c r="G559" t="inlineStr">
        <is>
          <t/>
        </is>
      </c>
      <c r="H559" t="inlineStr">
        <is>
          <t>Mailitem</t>
        </is>
      </c>
      <c r="I559" t="inlineStr">
        <is>
          <t>MI2112336506</t>
        </is>
      </c>
      <c r="J559" t="n">
        <v>28.0</v>
      </c>
      <c r="K559" t="inlineStr">
        <is>
          <t>COMPLETED</t>
        </is>
      </c>
      <c r="L559" t="inlineStr">
        <is>
          <t>MARK_AS_COMPLETED</t>
        </is>
      </c>
      <c r="M559" t="inlineStr">
        <is>
          <t>Queue</t>
        </is>
      </c>
      <c r="N559" t="n">
        <v>1.0</v>
      </c>
      <c r="O559" s="1" t="n">
        <v>44539.59172453704</v>
      </c>
      <c r="P559" s="1" t="n">
        <v>44539.61383101852</v>
      </c>
      <c r="Q559" t="n">
        <v>1747.0</v>
      </c>
      <c r="R559" t="n">
        <v>163.0</v>
      </c>
      <c r="S559" t="b">
        <v>0</v>
      </c>
      <c r="T559" t="inlineStr">
        <is>
          <t>N/A</t>
        </is>
      </c>
      <c r="U559" t="b">
        <v>0</v>
      </c>
      <c r="V559" t="inlineStr">
        <is>
          <t>Sumit Jarhad</t>
        </is>
      </c>
      <c r="W559" s="1" t="n">
        <v>44539.61383101852</v>
      </c>
      <c r="X559" t="n">
        <v>163.0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28.0</v>
      </c>
      <c r="AE559" t="n">
        <v>21.0</v>
      </c>
      <c r="AF559" t="n">
        <v>0.0</v>
      </c>
      <c r="AG559" t="n">
        <v>2.0</v>
      </c>
      <c r="AH559" t="inlineStr">
        <is>
          <t>N/A</t>
        </is>
      </c>
      <c r="AI559" t="inlineStr">
        <is>
          <t>N/A</t>
        </is>
      </c>
      <c r="AJ559" t="inlineStr">
        <is>
          <t>N/A</t>
        </is>
      </c>
      <c r="AK559" t="inlineStr">
        <is>
          <t>N/A</t>
        </is>
      </c>
      <c r="AL559" t="inlineStr">
        <is>
          <t>N/A</t>
        </is>
      </c>
      <c r="AM559" t="inlineStr">
        <is>
          <t>N/A</t>
        </is>
      </c>
      <c r="AN559" t="inlineStr">
        <is>
          <t>N/A</t>
        </is>
      </c>
      <c r="AO559" t="inlineStr">
        <is>
          <t>N/A</t>
        </is>
      </c>
      <c r="AP559" t="inlineStr">
        <is>
          <t>N/A</t>
        </is>
      </c>
      <c r="AQ559" t="inlineStr">
        <is>
          <t>N/A</t>
        </is>
      </c>
      <c r="AR559" t="inlineStr">
        <is>
          <t>N/A</t>
        </is>
      </c>
      <c r="AS559" t="inlineStr">
        <is>
          <t>N/A</t>
        </is>
      </c>
      <c r="AT559" t="inlineStr">
        <is>
          <t>N/A</t>
        </is>
      </c>
      <c r="AU559" t="inlineStr">
        <is>
          <t>N/A</t>
        </is>
      </c>
      <c r="AV559" t="inlineStr">
        <is>
          <t>N/A</t>
        </is>
      </c>
      <c r="AW559" t="inlineStr">
        <is>
          <t>N/A</t>
        </is>
      </c>
      <c r="AX559" t="inlineStr">
        <is>
          <t>N/A</t>
        </is>
      </c>
      <c r="AY559" t="inlineStr">
        <is>
          <t>N/A</t>
        </is>
      </c>
      <c r="AZ559" t="inlineStr">
        <is>
          <t>N/A</t>
        </is>
      </c>
      <c r="BA559" t="inlineStr">
        <is>
          <t>N/A</t>
        </is>
      </c>
      <c r="BB559" t="inlineStr">
        <is>
          <t>N/A</t>
        </is>
      </c>
      <c r="BC559" t="inlineStr">
        <is>
          <t>N/A</t>
        </is>
      </c>
      <c r="BD559" t="inlineStr">
        <is>
          <t>N/A</t>
        </is>
      </c>
      <c r="BE559" t="inlineStr">
        <is>
          <t>N/A</t>
        </is>
      </c>
    </row>
    <row r="560">
      <c r="A560" t="inlineStr">
        <is>
          <t>WI211232585</t>
        </is>
      </c>
      <c r="B560" t="inlineStr">
        <is>
          <t>DATA_VALIDATION</t>
        </is>
      </c>
      <c r="C560" t="inlineStr">
        <is>
          <t>201130012892</t>
        </is>
      </c>
      <c r="D560" t="inlineStr">
        <is>
          <t>Folder</t>
        </is>
      </c>
      <c r="E560" s="2">
        <f>HYPERLINK("capsilon://?command=openfolder&amp;siteaddress=FAM.docvelocity-na8.net&amp;folderid=FX3380E21F-E02E-57AD-6588-C51CF6F52253","FX21123580")</f>
        <v>0.0</v>
      </c>
      <c r="F560" t="inlineStr">
        <is>
          <t/>
        </is>
      </c>
      <c r="G560" t="inlineStr">
        <is>
          <t/>
        </is>
      </c>
      <c r="H560" t="inlineStr">
        <is>
          <t>Mailitem</t>
        </is>
      </c>
      <c r="I560" t="inlineStr">
        <is>
          <t>MI2112336531</t>
        </is>
      </c>
      <c r="J560" t="n">
        <v>28.0</v>
      </c>
      <c r="K560" t="inlineStr">
        <is>
          <t>COMPLETED</t>
        </is>
      </c>
      <c r="L560" t="inlineStr">
        <is>
          <t>MARK_AS_COMPLETED</t>
        </is>
      </c>
      <c r="M560" t="inlineStr">
        <is>
          <t>Queue</t>
        </is>
      </c>
      <c r="N560" t="n">
        <v>2.0</v>
      </c>
      <c r="O560" s="1" t="n">
        <v>44539.5922337963</v>
      </c>
      <c r="P560" s="1" t="n">
        <v>44539.62210648148</v>
      </c>
      <c r="Q560" t="n">
        <v>2161.0</v>
      </c>
      <c r="R560" t="n">
        <v>420.0</v>
      </c>
      <c r="S560" t="b">
        <v>0</v>
      </c>
      <c r="T560" t="inlineStr">
        <is>
          <t>N/A</t>
        </is>
      </c>
      <c r="U560" t="b">
        <v>0</v>
      </c>
      <c r="V560" t="inlineStr">
        <is>
          <t>Sumit Jarhad</t>
        </is>
      </c>
      <c r="W560" s="1" t="n">
        <v>44539.61512731481</v>
      </c>
      <c r="X560" t="n">
        <v>111.0</v>
      </c>
      <c r="Y560" t="n">
        <v>21.0</v>
      </c>
      <c r="Z560" t="n">
        <v>0.0</v>
      </c>
      <c r="AA560" t="n">
        <v>21.0</v>
      </c>
      <c r="AB560" t="n">
        <v>0.0</v>
      </c>
      <c r="AC560" t="n">
        <v>13.0</v>
      </c>
      <c r="AD560" t="n">
        <v>7.0</v>
      </c>
      <c r="AE560" t="n">
        <v>0.0</v>
      </c>
      <c r="AF560" t="n">
        <v>0.0</v>
      </c>
      <c r="AG560" t="n">
        <v>0.0</v>
      </c>
      <c r="AH560" t="inlineStr">
        <is>
          <t>Rohit Mawal</t>
        </is>
      </c>
      <c r="AI560" s="1" t="n">
        <v>44539.62210648148</v>
      </c>
      <c r="AJ560" t="n">
        <v>303.0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7.0</v>
      </c>
      <c r="AQ560" t="n">
        <v>0.0</v>
      </c>
      <c r="AR560" t="n">
        <v>0.0</v>
      </c>
      <c r="AS560" t="n">
        <v>0.0</v>
      </c>
      <c r="AT560" t="inlineStr">
        <is>
          <t>N/A</t>
        </is>
      </c>
      <c r="AU560" t="inlineStr">
        <is>
          <t>N/A</t>
        </is>
      </c>
      <c r="AV560" t="inlineStr">
        <is>
          <t>N/A</t>
        </is>
      </c>
      <c r="AW560" t="inlineStr">
        <is>
          <t>N/A</t>
        </is>
      </c>
      <c r="AX560" t="inlineStr">
        <is>
          <t>N/A</t>
        </is>
      </c>
      <c r="AY560" t="inlineStr">
        <is>
          <t>N/A</t>
        </is>
      </c>
      <c r="AZ560" t="inlineStr">
        <is>
          <t>N/A</t>
        </is>
      </c>
      <c r="BA560" t="inlineStr">
        <is>
          <t>N/A</t>
        </is>
      </c>
      <c r="BB560" t="inlineStr">
        <is>
          <t>N/A</t>
        </is>
      </c>
      <c r="BC560" t="inlineStr">
        <is>
          <t>N/A</t>
        </is>
      </c>
      <c r="BD560" t="inlineStr">
        <is>
          <t>N/A</t>
        </is>
      </c>
      <c r="BE560" t="inlineStr">
        <is>
          <t>N/A</t>
        </is>
      </c>
    </row>
    <row r="561">
      <c r="A561" t="inlineStr">
        <is>
          <t>WI211232593</t>
        </is>
      </c>
      <c r="B561" t="inlineStr">
        <is>
          <t>DATA_VALIDATION</t>
        </is>
      </c>
      <c r="C561" t="inlineStr">
        <is>
          <t>201130012892</t>
        </is>
      </c>
      <c r="D561" t="inlineStr">
        <is>
          <t>Folder</t>
        </is>
      </c>
      <c r="E561" s="2">
        <f>HYPERLINK("capsilon://?command=openfolder&amp;siteaddress=FAM.docvelocity-na8.net&amp;folderid=FX3380E21F-E02E-57AD-6588-C51CF6F52253","FX21123580")</f>
        <v>0.0</v>
      </c>
      <c r="F561" t="inlineStr">
        <is>
          <t/>
        </is>
      </c>
      <c r="G561" t="inlineStr">
        <is>
          <t/>
        </is>
      </c>
      <c r="H561" t="inlineStr">
        <is>
          <t>Mailitem</t>
        </is>
      </c>
      <c r="I561" t="inlineStr">
        <is>
          <t>MI2112336565</t>
        </is>
      </c>
      <c r="J561" t="n">
        <v>28.0</v>
      </c>
      <c r="K561" t="inlineStr">
        <is>
          <t>COMPLETED</t>
        </is>
      </c>
      <c r="L561" t="inlineStr">
        <is>
          <t>MARK_AS_COMPLETED</t>
        </is>
      </c>
      <c r="M561" t="inlineStr">
        <is>
          <t>Queue</t>
        </is>
      </c>
      <c r="N561" t="n">
        <v>2.0</v>
      </c>
      <c r="O561" s="1" t="n">
        <v>44539.5925462963</v>
      </c>
      <c r="P561" s="1" t="n">
        <v>44539.64501157407</v>
      </c>
      <c r="Q561" t="n">
        <v>3817.0</v>
      </c>
      <c r="R561" t="n">
        <v>716.0</v>
      </c>
      <c r="S561" t="b">
        <v>0</v>
      </c>
      <c r="T561" t="inlineStr">
        <is>
          <t>N/A</t>
        </is>
      </c>
      <c r="U561" t="b">
        <v>0</v>
      </c>
      <c r="V561" t="inlineStr">
        <is>
          <t>Ketan Pathak</t>
        </is>
      </c>
      <c r="W561" s="1" t="n">
        <v>44539.63171296296</v>
      </c>
      <c r="X561" t="n">
        <v>481.0</v>
      </c>
      <c r="Y561" t="n">
        <v>21.0</v>
      </c>
      <c r="Z561" t="n">
        <v>0.0</v>
      </c>
      <c r="AA561" t="n">
        <v>21.0</v>
      </c>
      <c r="AB561" t="n">
        <v>0.0</v>
      </c>
      <c r="AC561" t="n">
        <v>8.0</v>
      </c>
      <c r="AD561" t="n">
        <v>7.0</v>
      </c>
      <c r="AE561" t="n">
        <v>0.0</v>
      </c>
      <c r="AF561" t="n">
        <v>0.0</v>
      </c>
      <c r="AG561" t="n">
        <v>0.0</v>
      </c>
      <c r="AH561" t="inlineStr">
        <is>
          <t>Dashrath Soren</t>
        </is>
      </c>
      <c r="AI561" s="1" t="n">
        <v>44539.64501157407</v>
      </c>
      <c r="AJ561" t="n">
        <v>235.0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7.0</v>
      </c>
      <c r="AQ561" t="n">
        <v>0.0</v>
      </c>
      <c r="AR561" t="n">
        <v>0.0</v>
      </c>
      <c r="AS561" t="n">
        <v>0.0</v>
      </c>
      <c r="AT561" t="inlineStr">
        <is>
          <t>N/A</t>
        </is>
      </c>
      <c r="AU561" t="inlineStr">
        <is>
          <t>N/A</t>
        </is>
      </c>
      <c r="AV561" t="inlineStr">
        <is>
          <t>N/A</t>
        </is>
      </c>
      <c r="AW561" t="inlineStr">
        <is>
          <t>N/A</t>
        </is>
      </c>
      <c r="AX561" t="inlineStr">
        <is>
          <t>N/A</t>
        </is>
      </c>
      <c r="AY561" t="inlineStr">
        <is>
          <t>N/A</t>
        </is>
      </c>
      <c r="AZ561" t="inlineStr">
        <is>
          <t>N/A</t>
        </is>
      </c>
      <c r="BA561" t="inlineStr">
        <is>
          <t>N/A</t>
        </is>
      </c>
      <c r="BB561" t="inlineStr">
        <is>
          <t>N/A</t>
        </is>
      </c>
      <c r="BC561" t="inlineStr">
        <is>
          <t>N/A</t>
        </is>
      </c>
      <c r="BD561" t="inlineStr">
        <is>
          <t>N/A</t>
        </is>
      </c>
      <c r="BE561" t="inlineStr">
        <is>
          <t>N/A</t>
        </is>
      </c>
    </row>
    <row r="562">
      <c r="A562" t="inlineStr">
        <is>
          <t>WI211232596</t>
        </is>
      </c>
      <c r="B562" t="inlineStr">
        <is>
          <t>DATA_VALIDATION</t>
        </is>
      </c>
      <c r="C562" t="inlineStr">
        <is>
          <t>201340000476</t>
        </is>
      </c>
      <c r="D562" t="inlineStr">
        <is>
          <t>Folder</t>
        </is>
      </c>
      <c r="E562" s="2">
        <f>HYPERLINK("capsilon://?command=openfolder&amp;siteaddress=FAM.docvelocity-na8.net&amp;folderid=FXE50585EB-78D3-0812-F8A9-FA039DEC72C6","FX21125270")</f>
        <v>0.0</v>
      </c>
      <c r="F562" t="inlineStr">
        <is>
          <t/>
        </is>
      </c>
      <c r="G562" t="inlineStr">
        <is>
          <t/>
        </is>
      </c>
      <c r="H562" t="inlineStr">
        <is>
          <t>Mailitem</t>
        </is>
      </c>
      <c r="I562" t="inlineStr">
        <is>
          <t>MI2112336873</t>
        </is>
      </c>
      <c r="J562" t="n">
        <v>30.0</v>
      </c>
      <c r="K562" t="inlineStr">
        <is>
          <t>COMPLETED</t>
        </is>
      </c>
      <c r="L562" t="inlineStr">
        <is>
          <t>MARK_AS_COMPLETED</t>
        </is>
      </c>
      <c r="M562" t="inlineStr">
        <is>
          <t>Queue</t>
        </is>
      </c>
      <c r="N562" t="n">
        <v>2.0</v>
      </c>
      <c r="O562" s="1" t="n">
        <v>44539.59295138889</v>
      </c>
      <c r="P562" s="1" t="n">
        <v>44539.646585648145</v>
      </c>
      <c r="Q562" t="n">
        <v>4334.0</v>
      </c>
      <c r="R562" t="n">
        <v>300.0</v>
      </c>
      <c r="S562" t="b">
        <v>0</v>
      </c>
      <c r="T562" t="inlineStr">
        <is>
          <t>N/A</t>
        </is>
      </c>
      <c r="U562" t="b">
        <v>0</v>
      </c>
      <c r="V562" t="inlineStr">
        <is>
          <t>Snehal Sathe</t>
        </is>
      </c>
      <c r="W562" s="1" t="n">
        <v>44539.629108796296</v>
      </c>
      <c r="X562" t="n">
        <v>165.0</v>
      </c>
      <c r="Y562" t="n">
        <v>9.0</v>
      </c>
      <c r="Z562" t="n">
        <v>0.0</v>
      </c>
      <c r="AA562" t="n">
        <v>9.0</v>
      </c>
      <c r="AB562" t="n">
        <v>0.0</v>
      </c>
      <c r="AC562" t="n">
        <v>3.0</v>
      </c>
      <c r="AD562" t="n">
        <v>21.0</v>
      </c>
      <c r="AE562" t="n">
        <v>0.0</v>
      </c>
      <c r="AF562" t="n">
        <v>0.0</v>
      </c>
      <c r="AG562" t="n">
        <v>0.0</v>
      </c>
      <c r="AH562" t="inlineStr">
        <is>
          <t>Dashrath Soren</t>
        </is>
      </c>
      <c r="AI562" s="1" t="n">
        <v>44539.646585648145</v>
      </c>
      <c r="AJ562" t="n">
        <v>135.0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21.0</v>
      </c>
      <c r="AQ562" t="n">
        <v>0.0</v>
      </c>
      <c r="AR562" t="n">
        <v>0.0</v>
      </c>
      <c r="AS562" t="n">
        <v>0.0</v>
      </c>
      <c r="AT562" t="inlineStr">
        <is>
          <t>N/A</t>
        </is>
      </c>
      <c r="AU562" t="inlineStr">
        <is>
          <t>N/A</t>
        </is>
      </c>
      <c r="AV562" t="inlineStr">
        <is>
          <t>N/A</t>
        </is>
      </c>
      <c r="AW562" t="inlineStr">
        <is>
          <t>N/A</t>
        </is>
      </c>
      <c r="AX562" t="inlineStr">
        <is>
          <t>N/A</t>
        </is>
      </c>
      <c r="AY562" t="inlineStr">
        <is>
          <t>N/A</t>
        </is>
      </c>
      <c r="AZ562" t="inlineStr">
        <is>
          <t>N/A</t>
        </is>
      </c>
      <c r="BA562" t="inlineStr">
        <is>
          <t>N/A</t>
        </is>
      </c>
      <c r="BB562" t="inlineStr">
        <is>
          <t>N/A</t>
        </is>
      </c>
      <c r="BC562" t="inlineStr">
        <is>
          <t>N/A</t>
        </is>
      </c>
      <c r="BD562" t="inlineStr">
        <is>
          <t>N/A</t>
        </is>
      </c>
      <c r="BE562" t="inlineStr">
        <is>
          <t>N/A</t>
        </is>
      </c>
    </row>
    <row r="563">
      <c r="A563" t="inlineStr">
        <is>
          <t>WI211232610</t>
        </is>
      </c>
      <c r="B563" t="inlineStr">
        <is>
          <t>DATA_VALIDATION</t>
        </is>
      </c>
      <c r="C563" t="inlineStr">
        <is>
          <t>201308007932</t>
        </is>
      </c>
      <c r="D563" t="inlineStr">
        <is>
          <t>Folder</t>
        </is>
      </c>
      <c r="E563" s="2">
        <f>HYPERLINK("capsilon://?command=openfolder&amp;siteaddress=FAM.docvelocity-na8.net&amp;folderid=FX90A6D90A-C653-1248-80DD-16611FD5C6E1","FX21126375")</f>
        <v>0.0</v>
      </c>
      <c r="F563" t="inlineStr">
        <is>
          <t/>
        </is>
      </c>
      <c r="G563" t="inlineStr">
        <is>
          <t/>
        </is>
      </c>
      <c r="H563" t="inlineStr">
        <is>
          <t>Mailitem</t>
        </is>
      </c>
      <c r="I563" t="inlineStr">
        <is>
          <t>MI2112335445</t>
        </is>
      </c>
      <c r="J563" t="n">
        <v>229.0</v>
      </c>
      <c r="K563" t="inlineStr">
        <is>
          <t>COMPLETED</t>
        </is>
      </c>
      <c r="L563" t="inlineStr">
        <is>
          <t>MARK_AS_COMPLETED</t>
        </is>
      </c>
      <c r="M563" t="inlineStr">
        <is>
          <t>Queue</t>
        </is>
      </c>
      <c r="N563" t="n">
        <v>2.0</v>
      </c>
      <c r="O563" s="1" t="n">
        <v>44539.59422453704</v>
      </c>
      <c r="P563" s="1" t="n">
        <v>44539.61858796296</v>
      </c>
      <c r="Q563" t="n">
        <v>53.0</v>
      </c>
      <c r="R563" t="n">
        <v>2052.0</v>
      </c>
      <c r="S563" t="b">
        <v>0</v>
      </c>
      <c r="T563" t="inlineStr">
        <is>
          <t>N/A</t>
        </is>
      </c>
      <c r="U563" t="b">
        <v>1</v>
      </c>
      <c r="V563" t="inlineStr">
        <is>
          <t>Sumit Jarhad</t>
        </is>
      </c>
      <c r="W563" s="1" t="n">
        <v>44539.60430555556</v>
      </c>
      <c r="X563" t="n">
        <v>836.0</v>
      </c>
      <c r="Y563" t="n">
        <v>193.0</v>
      </c>
      <c r="Z563" t="n">
        <v>0.0</v>
      </c>
      <c r="AA563" t="n">
        <v>193.0</v>
      </c>
      <c r="AB563" t="n">
        <v>0.0</v>
      </c>
      <c r="AC563" t="n">
        <v>83.0</v>
      </c>
      <c r="AD563" t="n">
        <v>36.0</v>
      </c>
      <c r="AE563" t="n">
        <v>0.0</v>
      </c>
      <c r="AF563" t="n">
        <v>0.0</v>
      </c>
      <c r="AG563" t="n">
        <v>0.0</v>
      </c>
      <c r="AH563" t="inlineStr">
        <is>
          <t>Rohit Mawal</t>
        </is>
      </c>
      <c r="AI563" s="1" t="n">
        <v>44539.61858796296</v>
      </c>
      <c r="AJ563" t="n">
        <v>1216.0</v>
      </c>
      <c r="AK563" t="n">
        <v>1.0</v>
      </c>
      <c r="AL563" t="n">
        <v>0.0</v>
      </c>
      <c r="AM563" t="n">
        <v>1.0</v>
      </c>
      <c r="AN563" t="n">
        <v>0.0</v>
      </c>
      <c r="AO563" t="n">
        <v>1.0</v>
      </c>
      <c r="AP563" t="n">
        <v>35.0</v>
      </c>
      <c r="AQ563" t="n">
        <v>0.0</v>
      </c>
      <c r="AR563" t="n">
        <v>0.0</v>
      </c>
      <c r="AS563" t="n">
        <v>0.0</v>
      </c>
      <c r="AT563" t="inlineStr">
        <is>
          <t>N/A</t>
        </is>
      </c>
      <c r="AU563" t="inlineStr">
        <is>
          <t>N/A</t>
        </is>
      </c>
      <c r="AV563" t="inlineStr">
        <is>
          <t>N/A</t>
        </is>
      </c>
      <c r="AW563" t="inlineStr">
        <is>
          <t>N/A</t>
        </is>
      </c>
      <c r="AX563" t="inlineStr">
        <is>
          <t>N/A</t>
        </is>
      </c>
      <c r="AY563" t="inlineStr">
        <is>
          <t>N/A</t>
        </is>
      </c>
      <c r="AZ563" t="inlineStr">
        <is>
          <t>N/A</t>
        </is>
      </c>
      <c r="BA563" t="inlineStr">
        <is>
          <t>N/A</t>
        </is>
      </c>
      <c r="BB563" t="inlineStr">
        <is>
          <t>N/A</t>
        </is>
      </c>
      <c r="BC563" t="inlineStr">
        <is>
          <t>N/A</t>
        </is>
      </c>
      <c r="BD563" t="inlineStr">
        <is>
          <t>N/A</t>
        </is>
      </c>
      <c r="BE563" t="inlineStr">
        <is>
          <t>N/A</t>
        </is>
      </c>
    </row>
    <row r="564">
      <c r="A564" t="inlineStr">
        <is>
          <t>WI21123268</t>
        </is>
      </c>
      <c r="B564" t="inlineStr">
        <is>
          <t>DATA_VALIDATION</t>
        </is>
      </c>
      <c r="C564" t="inlineStr">
        <is>
          <t>201330003935</t>
        </is>
      </c>
      <c r="D564" t="inlineStr">
        <is>
          <t>Folder</t>
        </is>
      </c>
      <c r="E564" s="2">
        <f>HYPERLINK("capsilon://?command=openfolder&amp;siteaddress=FAM.docvelocity-na8.net&amp;folderid=FXBB5019E3-07D2-02A6-2AAC-C6D3FAEF2DA0","FX211113157")</f>
        <v>0.0</v>
      </c>
      <c r="F564" t="inlineStr">
        <is>
          <t/>
        </is>
      </c>
      <c r="G564" t="inlineStr">
        <is>
          <t/>
        </is>
      </c>
      <c r="H564" t="inlineStr">
        <is>
          <t>Mailitem</t>
        </is>
      </c>
      <c r="I564" t="inlineStr">
        <is>
          <t>MI211232994</t>
        </is>
      </c>
      <c r="J564" t="n">
        <v>82.0</v>
      </c>
      <c r="K564" t="inlineStr">
        <is>
          <t>COMPLETED</t>
        </is>
      </c>
      <c r="L564" t="inlineStr">
        <is>
          <t>MARK_AS_COMPLETED</t>
        </is>
      </c>
      <c r="M564" t="inlineStr">
        <is>
          <t>Queue</t>
        </is>
      </c>
      <c r="N564" t="n">
        <v>1.0</v>
      </c>
      <c r="O564" s="1" t="n">
        <v>44531.62349537037</v>
      </c>
      <c r="P564" s="1" t="n">
        <v>44532.19969907407</v>
      </c>
      <c r="Q564" t="n">
        <v>49171.0</v>
      </c>
      <c r="R564" t="n">
        <v>613.0</v>
      </c>
      <c r="S564" t="b">
        <v>0</v>
      </c>
      <c r="T564" t="inlineStr">
        <is>
          <t>N/A</t>
        </is>
      </c>
      <c r="U564" t="b">
        <v>0</v>
      </c>
      <c r="V564" t="inlineStr">
        <is>
          <t>Hemanshi Deshlahara</t>
        </is>
      </c>
      <c r="W564" s="1" t="n">
        <v>44532.19969907407</v>
      </c>
      <c r="X564" t="n">
        <v>440.0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82.0</v>
      </c>
      <c r="AE564" t="n">
        <v>77.0</v>
      </c>
      <c r="AF564" t="n">
        <v>0.0</v>
      </c>
      <c r="AG564" t="n">
        <v>4.0</v>
      </c>
      <c r="AH564" t="inlineStr">
        <is>
          <t>N/A</t>
        </is>
      </c>
      <c r="AI564" t="inlineStr">
        <is>
          <t>N/A</t>
        </is>
      </c>
      <c r="AJ564" t="inlineStr">
        <is>
          <t>N/A</t>
        </is>
      </c>
      <c r="AK564" t="inlineStr">
        <is>
          <t>N/A</t>
        </is>
      </c>
      <c r="AL564" t="inlineStr">
        <is>
          <t>N/A</t>
        </is>
      </c>
      <c r="AM564" t="inlineStr">
        <is>
          <t>N/A</t>
        </is>
      </c>
      <c r="AN564" t="inlineStr">
        <is>
          <t>N/A</t>
        </is>
      </c>
      <c r="AO564" t="inlineStr">
        <is>
          <t>N/A</t>
        </is>
      </c>
      <c r="AP564" t="inlineStr">
        <is>
          <t>N/A</t>
        </is>
      </c>
      <c r="AQ564" t="inlineStr">
        <is>
          <t>N/A</t>
        </is>
      </c>
      <c r="AR564" t="inlineStr">
        <is>
          <t>N/A</t>
        </is>
      </c>
      <c r="AS564" t="inlineStr">
        <is>
          <t>N/A</t>
        </is>
      </c>
      <c r="AT564" t="inlineStr">
        <is>
          <t>N/A</t>
        </is>
      </c>
      <c r="AU564" t="inlineStr">
        <is>
          <t>N/A</t>
        </is>
      </c>
      <c r="AV564" t="inlineStr">
        <is>
          <t>N/A</t>
        </is>
      </c>
      <c r="AW564" t="inlineStr">
        <is>
          <t>N/A</t>
        </is>
      </c>
      <c r="AX564" t="inlineStr">
        <is>
          <t>N/A</t>
        </is>
      </c>
      <c r="AY564" t="inlineStr">
        <is>
          <t>N/A</t>
        </is>
      </c>
      <c r="AZ564" t="inlineStr">
        <is>
          <t>N/A</t>
        </is>
      </c>
      <c r="BA564" t="inlineStr">
        <is>
          <t>N/A</t>
        </is>
      </c>
      <c r="BB564" t="inlineStr">
        <is>
          <t>N/A</t>
        </is>
      </c>
      <c r="BC564" t="inlineStr">
        <is>
          <t>N/A</t>
        </is>
      </c>
      <c r="BD564" t="inlineStr">
        <is>
          <t>N/A</t>
        </is>
      </c>
      <c r="BE564" t="inlineStr">
        <is>
          <t>N/A</t>
        </is>
      </c>
    </row>
    <row r="565">
      <c r="A565" t="inlineStr">
        <is>
          <t>WI211232703</t>
        </is>
      </c>
      <c r="B565" t="inlineStr">
        <is>
          <t>DATA_VALIDATION</t>
        </is>
      </c>
      <c r="C565" t="inlineStr">
        <is>
          <t>201100014294</t>
        </is>
      </c>
      <c r="D565" t="inlineStr">
        <is>
          <t>Folder</t>
        </is>
      </c>
      <c r="E565" s="2">
        <f>HYPERLINK("capsilon://?command=openfolder&amp;siteaddress=FAM.docvelocity-na8.net&amp;folderid=FX86DACC84-07D8-5191-0E1C-B092C7FB720E","FX21125155")</f>
        <v>0.0</v>
      </c>
      <c r="F565" t="inlineStr">
        <is>
          <t/>
        </is>
      </c>
      <c r="G565" t="inlineStr">
        <is>
          <t/>
        </is>
      </c>
      <c r="H565" t="inlineStr">
        <is>
          <t>Mailitem</t>
        </is>
      </c>
      <c r="I565" t="inlineStr">
        <is>
          <t>MI2112338710</t>
        </is>
      </c>
      <c r="J565" t="n">
        <v>170.0</v>
      </c>
      <c r="K565" t="inlineStr">
        <is>
          <t>COMPLETED</t>
        </is>
      </c>
      <c r="L565" t="inlineStr">
        <is>
          <t>MARK_AS_COMPLETED</t>
        </is>
      </c>
      <c r="M565" t="inlineStr">
        <is>
          <t>Queue</t>
        </is>
      </c>
      <c r="N565" t="n">
        <v>1.0</v>
      </c>
      <c r="O565" s="1" t="n">
        <v>44539.60375</v>
      </c>
      <c r="P565" s="1" t="n">
        <v>44539.63543981482</v>
      </c>
      <c r="Q565" t="n">
        <v>2264.0</v>
      </c>
      <c r="R565" t="n">
        <v>474.0</v>
      </c>
      <c r="S565" t="b">
        <v>0</v>
      </c>
      <c r="T565" t="inlineStr">
        <is>
          <t>N/A</t>
        </is>
      </c>
      <c r="U565" t="b">
        <v>0</v>
      </c>
      <c r="V565" t="inlineStr">
        <is>
          <t>Sumit Jarhad</t>
        </is>
      </c>
      <c r="W565" s="1" t="n">
        <v>44539.63543981482</v>
      </c>
      <c r="X565" t="n">
        <v>442.0</v>
      </c>
      <c r="Y565" t="n">
        <v>0.0</v>
      </c>
      <c r="Z565" t="n">
        <v>0.0</v>
      </c>
      <c r="AA565" t="n">
        <v>0.0</v>
      </c>
      <c r="AB565" t="n">
        <v>2.0</v>
      </c>
      <c r="AC565" t="n">
        <v>3.0</v>
      </c>
      <c r="AD565" t="n">
        <v>170.0</v>
      </c>
      <c r="AE565" t="n">
        <v>159.0</v>
      </c>
      <c r="AF565" t="n">
        <v>0.0</v>
      </c>
      <c r="AG565" t="n">
        <v>6.0</v>
      </c>
      <c r="AH565" t="inlineStr">
        <is>
          <t>N/A</t>
        </is>
      </c>
      <c r="AI565" t="inlineStr">
        <is>
          <t>N/A</t>
        </is>
      </c>
      <c r="AJ565" t="inlineStr">
        <is>
          <t>N/A</t>
        </is>
      </c>
      <c r="AK565" t="inlineStr">
        <is>
          <t>N/A</t>
        </is>
      </c>
      <c r="AL565" t="inlineStr">
        <is>
          <t>N/A</t>
        </is>
      </c>
      <c r="AM565" t="inlineStr">
        <is>
          <t>N/A</t>
        </is>
      </c>
      <c r="AN565" t="inlineStr">
        <is>
          <t>N/A</t>
        </is>
      </c>
      <c r="AO565" t="inlineStr">
        <is>
          <t>N/A</t>
        </is>
      </c>
      <c r="AP565" t="inlineStr">
        <is>
          <t>N/A</t>
        </is>
      </c>
      <c r="AQ565" t="inlineStr">
        <is>
          <t>N/A</t>
        </is>
      </c>
      <c r="AR565" t="inlineStr">
        <is>
          <t>N/A</t>
        </is>
      </c>
      <c r="AS565" t="inlineStr">
        <is>
          <t>N/A</t>
        </is>
      </c>
      <c r="AT565" t="inlineStr">
        <is>
          <t>N/A</t>
        </is>
      </c>
      <c r="AU565" t="inlineStr">
        <is>
          <t>N/A</t>
        </is>
      </c>
      <c r="AV565" t="inlineStr">
        <is>
          <t>N/A</t>
        </is>
      </c>
      <c r="AW565" t="inlineStr">
        <is>
          <t>N/A</t>
        </is>
      </c>
      <c r="AX565" t="inlineStr">
        <is>
          <t>N/A</t>
        </is>
      </c>
      <c r="AY565" t="inlineStr">
        <is>
          <t>N/A</t>
        </is>
      </c>
      <c r="AZ565" t="inlineStr">
        <is>
          <t>N/A</t>
        </is>
      </c>
      <c r="BA565" t="inlineStr">
        <is>
          <t>N/A</t>
        </is>
      </c>
      <c r="BB565" t="inlineStr">
        <is>
          <t>N/A</t>
        </is>
      </c>
      <c r="BC565" t="inlineStr">
        <is>
          <t>N/A</t>
        </is>
      </c>
      <c r="BD565" t="inlineStr">
        <is>
          <t>N/A</t>
        </is>
      </c>
      <c r="BE565" t="inlineStr">
        <is>
          <t>N/A</t>
        </is>
      </c>
    </row>
    <row r="566">
      <c r="A566" t="inlineStr">
        <is>
          <t>WI211232724</t>
        </is>
      </c>
      <c r="B566" t="inlineStr">
        <is>
          <t>DATA_VALIDATION</t>
        </is>
      </c>
      <c r="C566" t="inlineStr">
        <is>
          <t>201110012257</t>
        </is>
      </c>
      <c r="D566" t="inlineStr">
        <is>
          <t>Folder</t>
        </is>
      </c>
      <c r="E566" s="2">
        <f>HYPERLINK("capsilon://?command=openfolder&amp;siteaddress=FAM.docvelocity-na8.net&amp;folderid=FX7DECB663-B4CE-BC8D-C254-44A147D91938","FX21125347")</f>
        <v>0.0</v>
      </c>
      <c r="F566" t="inlineStr">
        <is>
          <t/>
        </is>
      </c>
      <c r="G566" t="inlineStr">
        <is>
          <t/>
        </is>
      </c>
      <c r="H566" t="inlineStr">
        <is>
          <t>Mailitem</t>
        </is>
      </c>
      <c r="I566" t="inlineStr">
        <is>
          <t>MI2112338918</t>
        </is>
      </c>
      <c r="J566" t="n">
        <v>147.0</v>
      </c>
      <c r="K566" t="inlineStr">
        <is>
          <t>COMPLETED</t>
        </is>
      </c>
      <c r="L566" t="inlineStr">
        <is>
          <t>MARK_AS_COMPLETED</t>
        </is>
      </c>
      <c r="M566" t="inlineStr">
        <is>
          <t>Queue</t>
        </is>
      </c>
      <c r="N566" t="n">
        <v>1.0</v>
      </c>
      <c r="O566" s="1" t="n">
        <v>44539.606458333335</v>
      </c>
      <c r="P566" s="1" t="n">
        <v>44539.63700231481</v>
      </c>
      <c r="Q566" t="n">
        <v>2268.0</v>
      </c>
      <c r="R566" t="n">
        <v>371.0</v>
      </c>
      <c r="S566" t="b">
        <v>0</v>
      </c>
      <c r="T566" t="inlineStr">
        <is>
          <t>N/A</t>
        </is>
      </c>
      <c r="U566" t="b">
        <v>0</v>
      </c>
      <c r="V566" t="inlineStr">
        <is>
          <t>Sumit Jarhad</t>
        </is>
      </c>
      <c r="W566" s="1" t="n">
        <v>44539.63700231481</v>
      </c>
      <c r="X566" t="n">
        <v>134.0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147.0</v>
      </c>
      <c r="AE566" t="n">
        <v>0.0</v>
      </c>
      <c r="AF566" t="n">
        <v>0.0</v>
      </c>
      <c r="AG566" t="n">
        <v>2.0</v>
      </c>
      <c r="AH566" t="inlineStr">
        <is>
          <t>N/A</t>
        </is>
      </c>
      <c r="AI566" t="inlineStr">
        <is>
          <t>N/A</t>
        </is>
      </c>
      <c r="AJ566" t="inlineStr">
        <is>
          <t>N/A</t>
        </is>
      </c>
      <c r="AK566" t="inlineStr">
        <is>
          <t>N/A</t>
        </is>
      </c>
      <c r="AL566" t="inlineStr">
        <is>
          <t>N/A</t>
        </is>
      </c>
      <c r="AM566" t="inlineStr">
        <is>
          <t>N/A</t>
        </is>
      </c>
      <c r="AN566" t="inlineStr">
        <is>
          <t>N/A</t>
        </is>
      </c>
      <c r="AO566" t="inlineStr">
        <is>
          <t>N/A</t>
        </is>
      </c>
      <c r="AP566" t="inlineStr">
        <is>
          <t>N/A</t>
        </is>
      </c>
      <c r="AQ566" t="inlineStr">
        <is>
          <t>N/A</t>
        </is>
      </c>
      <c r="AR566" t="inlineStr">
        <is>
          <t>N/A</t>
        </is>
      </c>
      <c r="AS566" t="inlineStr">
        <is>
          <t>N/A</t>
        </is>
      </c>
      <c r="AT566" t="inlineStr">
        <is>
          <t>N/A</t>
        </is>
      </c>
      <c r="AU566" t="inlineStr">
        <is>
          <t>N/A</t>
        </is>
      </c>
      <c r="AV566" t="inlineStr">
        <is>
          <t>N/A</t>
        </is>
      </c>
      <c r="AW566" t="inlineStr">
        <is>
          <t>N/A</t>
        </is>
      </c>
      <c r="AX566" t="inlineStr">
        <is>
          <t>N/A</t>
        </is>
      </c>
      <c r="AY566" t="inlineStr">
        <is>
          <t>N/A</t>
        </is>
      </c>
      <c r="AZ566" t="inlineStr">
        <is>
          <t>N/A</t>
        </is>
      </c>
      <c r="BA566" t="inlineStr">
        <is>
          <t>N/A</t>
        </is>
      </c>
      <c r="BB566" t="inlineStr">
        <is>
          <t>N/A</t>
        </is>
      </c>
      <c r="BC566" t="inlineStr">
        <is>
          <t>N/A</t>
        </is>
      </c>
      <c r="BD566" t="inlineStr">
        <is>
          <t>N/A</t>
        </is>
      </c>
      <c r="BE566" t="inlineStr">
        <is>
          <t>N/A</t>
        </is>
      </c>
    </row>
    <row r="567">
      <c r="A567" t="inlineStr">
        <is>
          <t>WI211232726</t>
        </is>
      </c>
      <c r="B567" t="inlineStr">
        <is>
          <t>DATA_VALIDATION</t>
        </is>
      </c>
      <c r="C567" t="inlineStr">
        <is>
          <t>201110012257</t>
        </is>
      </c>
      <c r="D567" t="inlineStr">
        <is>
          <t>Folder</t>
        </is>
      </c>
      <c r="E567" s="2">
        <f>HYPERLINK("capsilon://?command=openfolder&amp;siteaddress=FAM.docvelocity-na8.net&amp;folderid=FX7DECB663-B4CE-BC8D-C254-44A147D91938","FX21125347")</f>
        <v>0.0</v>
      </c>
      <c r="F567" t="inlineStr">
        <is>
          <t/>
        </is>
      </c>
      <c r="G567" t="inlineStr">
        <is>
          <t/>
        </is>
      </c>
      <c r="H567" t="inlineStr">
        <is>
          <t>Mailitem</t>
        </is>
      </c>
      <c r="I567" t="inlineStr">
        <is>
          <t>MI2112338925</t>
        </is>
      </c>
      <c r="J567" t="n">
        <v>28.0</v>
      </c>
      <c r="K567" t="inlineStr">
        <is>
          <t>COMPLETED</t>
        </is>
      </c>
      <c r="L567" t="inlineStr">
        <is>
          <t>MARK_AS_COMPLETED</t>
        </is>
      </c>
      <c r="M567" t="inlineStr">
        <is>
          <t>Queue</t>
        </is>
      </c>
      <c r="N567" t="n">
        <v>1.0</v>
      </c>
      <c r="O567" s="1" t="n">
        <v>44539.60680555556</v>
      </c>
      <c r="P567" s="1" t="n">
        <v>44539.63978009259</v>
      </c>
      <c r="Q567" t="n">
        <v>2396.0</v>
      </c>
      <c r="R567" t="n">
        <v>453.0</v>
      </c>
      <c r="S567" t="b">
        <v>0</v>
      </c>
      <c r="T567" t="inlineStr">
        <is>
          <t>N/A</t>
        </is>
      </c>
      <c r="U567" t="b">
        <v>0</v>
      </c>
      <c r="V567" t="inlineStr">
        <is>
          <t>Sumit Jarhad</t>
        </is>
      </c>
      <c r="W567" s="1" t="n">
        <v>44539.63978009259</v>
      </c>
      <c r="X567" t="n">
        <v>239.0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28.0</v>
      </c>
      <c r="AE567" t="n">
        <v>21.0</v>
      </c>
      <c r="AF567" t="n">
        <v>0.0</v>
      </c>
      <c r="AG567" t="n">
        <v>2.0</v>
      </c>
      <c r="AH567" t="inlineStr">
        <is>
          <t>N/A</t>
        </is>
      </c>
      <c r="AI567" t="inlineStr">
        <is>
          <t>N/A</t>
        </is>
      </c>
      <c r="AJ567" t="inlineStr">
        <is>
          <t>N/A</t>
        </is>
      </c>
      <c r="AK567" t="inlineStr">
        <is>
          <t>N/A</t>
        </is>
      </c>
      <c r="AL567" t="inlineStr">
        <is>
          <t>N/A</t>
        </is>
      </c>
      <c r="AM567" t="inlineStr">
        <is>
          <t>N/A</t>
        </is>
      </c>
      <c r="AN567" t="inlineStr">
        <is>
          <t>N/A</t>
        </is>
      </c>
      <c r="AO567" t="inlineStr">
        <is>
          <t>N/A</t>
        </is>
      </c>
      <c r="AP567" t="inlineStr">
        <is>
          <t>N/A</t>
        </is>
      </c>
      <c r="AQ567" t="inlineStr">
        <is>
          <t>N/A</t>
        </is>
      </c>
      <c r="AR567" t="inlineStr">
        <is>
          <t>N/A</t>
        </is>
      </c>
      <c r="AS567" t="inlineStr">
        <is>
          <t>N/A</t>
        </is>
      </c>
      <c r="AT567" t="inlineStr">
        <is>
          <t>N/A</t>
        </is>
      </c>
      <c r="AU567" t="inlineStr">
        <is>
          <t>N/A</t>
        </is>
      </c>
      <c r="AV567" t="inlineStr">
        <is>
          <t>N/A</t>
        </is>
      </c>
      <c r="AW567" t="inlineStr">
        <is>
          <t>N/A</t>
        </is>
      </c>
      <c r="AX567" t="inlineStr">
        <is>
          <t>N/A</t>
        </is>
      </c>
      <c r="AY567" t="inlineStr">
        <is>
          <t>N/A</t>
        </is>
      </c>
      <c r="AZ567" t="inlineStr">
        <is>
          <t>N/A</t>
        </is>
      </c>
      <c r="BA567" t="inlineStr">
        <is>
          <t>N/A</t>
        </is>
      </c>
      <c r="BB567" t="inlineStr">
        <is>
          <t>N/A</t>
        </is>
      </c>
      <c r="BC567" t="inlineStr">
        <is>
          <t>N/A</t>
        </is>
      </c>
      <c r="BD567" t="inlineStr">
        <is>
          <t>N/A</t>
        </is>
      </c>
      <c r="BE567" t="inlineStr">
        <is>
          <t>N/A</t>
        </is>
      </c>
    </row>
    <row r="568">
      <c r="A568" t="inlineStr">
        <is>
          <t>WI21123274</t>
        </is>
      </c>
      <c r="B568" t="inlineStr">
        <is>
          <t>DATA_VALIDATION</t>
        </is>
      </c>
      <c r="C568" t="inlineStr">
        <is>
          <t>201330003935</t>
        </is>
      </c>
      <c r="D568" t="inlineStr">
        <is>
          <t>Folder</t>
        </is>
      </c>
      <c r="E568" s="2">
        <f>HYPERLINK("capsilon://?command=openfolder&amp;siteaddress=FAM.docvelocity-na8.net&amp;folderid=FXBB5019E3-07D2-02A6-2AAC-C6D3FAEF2DA0","FX211113157")</f>
        <v>0.0</v>
      </c>
      <c r="F568" t="inlineStr">
        <is>
          <t/>
        </is>
      </c>
      <c r="G568" t="inlineStr">
        <is>
          <t/>
        </is>
      </c>
      <c r="H568" t="inlineStr">
        <is>
          <t>Mailitem</t>
        </is>
      </c>
      <c r="I568" t="inlineStr">
        <is>
          <t>MI211233121</t>
        </is>
      </c>
      <c r="J568" t="n">
        <v>28.0</v>
      </c>
      <c r="K568" t="inlineStr">
        <is>
          <t>COMPLETED</t>
        </is>
      </c>
      <c r="L568" t="inlineStr">
        <is>
          <t>MARK_AS_COMPLETED</t>
        </is>
      </c>
      <c r="M568" t="inlineStr">
        <is>
          <t>Queue</t>
        </is>
      </c>
      <c r="N568" t="n">
        <v>2.0</v>
      </c>
      <c r="O568" s="1" t="n">
        <v>44531.62394675926</v>
      </c>
      <c r="P568" s="1" t="n">
        <v>44531.70732638889</v>
      </c>
      <c r="Q568" t="n">
        <v>6724.0</v>
      </c>
      <c r="R568" t="n">
        <v>480.0</v>
      </c>
      <c r="S568" t="b">
        <v>0</v>
      </c>
      <c r="T568" t="inlineStr">
        <is>
          <t>N/A</t>
        </is>
      </c>
      <c r="U568" t="b">
        <v>0</v>
      </c>
      <c r="V568" t="inlineStr">
        <is>
          <t>Poonam Patil</t>
        </is>
      </c>
      <c r="W568" s="1" t="n">
        <v>44531.68</v>
      </c>
      <c r="X568" t="n">
        <v>198.0</v>
      </c>
      <c r="Y568" t="n">
        <v>21.0</v>
      </c>
      <c r="Z568" t="n">
        <v>0.0</v>
      </c>
      <c r="AA568" t="n">
        <v>21.0</v>
      </c>
      <c r="AB568" t="n">
        <v>0.0</v>
      </c>
      <c r="AC568" t="n">
        <v>11.0</v>
      </c>
      <c r="AD568" t="n">
        <v>7.0</v>
      </c>
      <c r="AE568" t="n">
        <v>0.0</v>
      </c>
      <c r="AF568" t="n">
        <v>0.0</v>
      </c>
      <c r="AG568" t="n">
        <v>0.0</v>
      </c>
      <c r="AH568" t="inlineStr">
        <is>
          <t>Dashrath Soren</t>
        </is>
      </c>
      <c r="AI568" s="1" t="n">
        <v>44531.70732638889</v>
      </c>
      <c r="AJ568" t="n">
        <v>212.0</v>
      </c>
      <c r="AK568" t="n">
        <v>3.0</v>
      </c>
      <c r="AL568" t="n">
        <v>0.0</v>
      </c>
      <c r="AM568" t="n">
        <v>3.0</v>
      </c>
      <c r="AN568" t="n">
        <v>0.0</v>
      </c>
      <c r="AO568" t="n">
        <v>3.0</v>
      </c>
      <c r="AP568" t="n">
        <v>4.0</v>
      </c>
      <c r="AQ568" t="n">
        <v>0.0</v>
      </c>
      <c r="AR568" t="n">
        <v>0.0</v>
      </c>
      <c r="AS568" t="n">
        <v>0.0</v>
      </c>
      <c r="AT568" t="inlineStr">
        <is>
          <t>N/A</t>
        </is>
      </c>
      <c r="AU568" t="inlineStr">
        <is>
          <t>N/A</t>
        </is>
      </c>
      <c r="AV568" t="inlineStr">
        <is>
          <t>N/A</t>
        </is>
      </c>
      <c r="AW568" t="inlineStr">
        <is>
          <t>N/A</t>
        </is>
      </c>
      <c r="AX568" t="inlineStr">
        <is>
          <t>N/A</t>
        </is>
      </c>
      <c r="AY568" t="inlineStr">
        <is>
          <t>N/A</t>
        </is>
      </c>
      <c r="AZ568" t="inlineStr">
        <is>
          <t>N/A</t>
        </is>
      </c>
      <c r="BA568" t="inlineStr">
        <is>
          <t>N/A</t>
        </is>
      </c>
      <c r="BB568" t="inlineStr">
        <is>
          <t>N/A</t>
        </is>
      </c>
      <c r="BC568" t="inlineStr">
        <is>
          <t>N/A</t>
        </is>
      </c>
      <c r="BD568" t="inlineStr">
        <is>
          <t>N/A</t>
        </is>
      </c>
      <c r="BE568" t="inlineStr">
        <is>
          <t>N/A</t>
        </is>
      </c>
    </row>
    <row r="569">
      <c r="A569" t="inlineStr">
        <is>
          <t>WI211232796</t>
        </is>
      </c>
      <c r="B569" t="inlineStr">
        <is>
          <t>DATA_VALIDATION</t>
        </is>
      </c>
      <c r="C569" t="inlineStr">
        <is>
          <t>201110012257</t>
        </is>
      </c>
      <c r="D569" t="inlineStr">
        <is>
          <t>Folder</t>
        </is>
      </c>
      <c r="E569" s="2">
        <f>HYPERLINK("capsilon://?command=openfolder&amp;siteaddress=FAM.docvelocity-na8.net&amp;folderid=FX7DECB663-B4CE-BC8D-C254-44A147D91938","FX21125347")</f>
        <v>0.0</v>
      </c>
      <c r="F569" t="inlineStr">
        <is>
          <t/>
        </is>
      </c>
      <c r="G569" t="inlineStr">
        <is>
          <t/>
        </is>
      </c>
      <c r="H569" t="inlineStr">
        <is>
          <t>Mailitem</t>
        </is>
      </c>
      <c r="I569" t="inlineStr">
        <is>
          <t>MI2112338973</t>
        </is>
      </c>
      <c r="J569" t="n">
        <v>147.0</v>
      </c>
      <c r="K569" t="inlineStr">
        <is>
          <t>COMPLETED</t>
        </is>
      </c>
      <c r="L569" t="inlineStr">
        <is>
          <t>MARK_AS_COMPLETED</t>
        </is>
      </c>
      <c r="M569" t="inlineStr">
        <is>
          <t>Queue</t>
        </is>
      </c>
      <c r="N569" t="n">
        <v>1.0</v>
      </c>
      <c r="O569" s="1" t="n">
        <v>44539.61017361111</v>
      </c>
      <c r="P569" s="1" t="n">
        <v>44539.64225694445</v>
      </c>
      <c r="Q569" t="n">
        <v>2308.0</v>
      </c>
      <c r="R569" t="n">
        <v>464.0</v>
      </c>
      <c r="S569" t="b">
        <v>0</v>
      </c>
      <c r="T569" t="inlineStr">
        <is>
          <t>N/A</t>
        </is>
      </c>
      <c r="U569" t="b">
        <v>0</v>
      </c>
      <c r="V569" t="inlineStr">
        <is>
          <t>Sumit Jarhad</t>
        </is>
      </c>
      <c r="W569" s="1" t="n">
        <v>44539.64225694445</v>
      </c>
      <c r="X569" t="n">
        <v>95.0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147.0</v>
      </c>
      <c r="AE569" t="n">
        <v>142.0</v>
      </c>
      <c r="AF569" t="n">
        <v>0.0</v>
      </c>
      <c r="AG569" t="n">
        <v>2.0</v>
      </c>
      <c r="AH569" t="inlineStr">
        <is>
          <t>N/A</t>
        </is>
      </c>
      <c r="AI569" t="inlineStr">
        <is>
          <t>N/A</t>
        </is>
      </c>
      <c r="AJ569" t="inlineStr">
        <is>
          <t>N/A</t>
        </is>
      </c>
      <c r="AK569" t="inlineStr">
        <is>
          <t>N/A</t>
        </is>
      </c>
      <c r="AL569" t="inlineStr">
        <is>
          <t>N/A</t>
        </is>
      </c>
      <c r="AM569" t="inlineStr">
        <is>
          <t>N/A</t>
        </is>
      </c>
      <c r="AN569" t="inlineStr">
        <is>
          <t>N/A</t>
        </is>
      </c>
      <c r="AO569" t="inlineStr">
        <is>
          <t>N/A</t>
        </is>
      </c>
      <c r="AP569" t="inlineStr">
        <is>
          <t>N/A</t>
        </is>
      </c>
      <c r="AQ569" t="inlineStr">
        <is>
          <t>N/A</t>
        </is>
      </c>
      <c r="AR569" t="inlineStr">
        <is>
          <t>N/A</t>
        </is>
      </c>
      <c r="AS569" t="inlineStr">
        <is>
          <t>N/A</t>
        </is>
      </c>
      <c r="AT569" t="inlineStr">
        <is>
          <t>N/A</t>
        </is>
      </c>
      <c r="AU569" t="inlineStr">
        <is>
          <t>N/A</t>
        </is>
      </c>
      <c r="AV569" t="inlineStr">
        <is>
          <t>N/A</t>
        </is>
      </c>
      <c r="AW569" t="inlineStr">
        <is>
          <t>N/A</t>
        </is>
      </c>
      <c r="AX569" t="inlineStr">
        <is>
          <t>N/A</t>
        </is>
      </c>
      <c r="AY569" t="inlineStr">
        <is>
          <t>N/A</t>
        </is>
      </c>
      <c r="AZ569" t="inlineStr">
        <is>
          <t>N/A</t>
        </is>
      </c>
      <c r="BA569" t="inlineStr">
        <is>
          <t>N/A</t>
        </is>
      </c>
      <c r="BB569" t="inlineStr">
        <is>
          <t>N/A</t>
        </is>
      </c>
      <c r="BC569" t="inlineStr">
        <is>
          <t>N/A</t>
        </is>
      </c>
      <c r="BD569" t="inlineStr">
        <is>
          <t>N/A</t>
        </is>
      </c>
      <c r="BE569" t="inlineStr">
        <is>
          <t>N/A</t>
        </is>
      </c>
    </row>
    <row r="570">
      <c r="A570" t="inlineStr">
        <is>
          <t>WI211232801</t>
        </is>
      </c>
      <c r="B570" t="inlineStr">
        <is>
          <t>DATA_VALIDATION</t>
        </is>
      </c>
      <c r="C570" t="inlineStr">
        <is>
          <t>201110012257</t>
        </is>
      </c>
      <c r="D570" t="inlineStr">
        <is>
          <t>Folder</t>
        </is>
      </c>
      <c r="E570" s="2">
        <f>HYPERLINK("capsilon://?command=openfolder&amp;siteaddress=FAM.docvelocity-na8.net&amp;folderid=FX7DECB663-B4CE-BC8D-C254-44A147D91938","FX21125347")</f>
        <v>0.0</v>
      </c>
      <c r="F570" t="inlineStr">
        <is>
          <t/>
        </is>
      </c>
      <c r="G570" t="inlineStr">
        <is>
          <t/>
        </is>
      </c>
      <c r="H570" t="inlineStr">
        <is>
          <t>Mailitem</t>
        </is>
      </c>
      <c r="I570" t="inlineStr">
        <is>
          <t>MI2112338980</t>
        </is>
      </c>
      <c r="J570" t="n">
        <v>28.0</v>
      </c>
      <c r="K570" t="inlineStr">
        <is>
          <t>COMPLETED</t>
        </is>
      </c>
      <c r="L570" t="inlineStr">
        <is>
          <t>MARK_AS_COMPLETED</t>
        </is>
      </c>
      <c r="M570" t="inlineStr">
        <is>
          <t>Queue</t>
        </is>
      </c>
      <c r="N570" t="n">
        <v>1.0</v>
      </c>
      <c r="O570" s="1" t="n">
        <v>44539.610497685186</v>
      </c>
      <c r="P570" s="1" t="n">
        <v>44539.64104166667</v>
      </c>
      <c r="Q570" t="n">
        <v>2545.0</v>
      </c>
      <c r="R570" t="n">
        <v>94.0</v>
      </c>
      <c r="S570" t="b">
        <v>0</v>
      </c>
      <c r="T570" t="inlineStr">
        <is>
          <t>N/A</t>
        </is>
      </c>
      <c r="U570" t="b">
        <v>0</v>
      </c>
      <c r="V570" t="inlineStr">
        <is>
          <t>Sumit Jarhad</t>
        </is>
      </c>
      <c r="W570" s="1" t="n">
        <v>44539.64104166667</v>
      </c>
      <c r="X570" t="n">
        <v>87.0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28.0</v>
      </c>
      <c r="AE570" t="n">
        <v>21.0</v>
      </c>
      <c r="AF570" t="n">
        <v>0.0</v>
      </c>
      <c r="AG570" t="n">
        <v>2.0</v>
      </c>
      <c r="AH570" t="inlineStr">
        <is>
          <t>N/A</t>
        </is>
      </c>
      <c r="AI570" t="inlineStr">
        <is>
          <t>N/A</t>
        </is>
      </c>
      <c r="AJ570" t="inlineStr">
        <is>
          <t>N/A</t>
        </is>
      </c>
      <c r="AK570" t="inlineStr">
        <is>
          <t>N/A</t>
        </is>
      </c>
      <c r="AL570" t="inlineStr">
        <is>
          <t>N/A</t>
        </is>
      </c>
      <c r="AM570" t="inlineStr">
        <is>
          <t>N/A</t>
        </is>
      </c>
      <c r="AN570" t="inlineStr">
        <is>
          <t>N/A</t>
        </is>
      </c>
      <c r="AO570" t="inlineStr">
        <is>
          <t>N/A</t>
        </is>
      </c>
      <c r="AP570" t="inlineStr">
        <is>
          <t>N/A</t>
        </is>
      </c>
      <c r="AQ570" t="inlineStr">
        <is>
          <t>N/A</t>
        </is>
      </c>
      <c r="AR570" t="inlineStr">
        <is>
          <t>N/A</t>
        </is>
      </c>
      <c r="AS570" t="inlineStr">
        <is>
          <t>N/A</t>
        </is>
      </c>
      <c r="AT570" t="inlineStr">
        <is>
          <t>N/A</t>
        </is>
      </c>
      <c r="AU570" t="inlineStr">
        <is>
          <t>N/A</t>
        </is>
      </c>
      <c r="AV570" t="inlineStr">
        <is>
          <t>N/A</t>
        </is>
      </c>
      <c r="AW570" t="inlineStr">
        <is>
          <t>N/A</t>
        </is>
      </c>
      <c r="AX570" t="inlineStr">
        <is>
          <t>N/A</t>
        </is>
      </c>
      <c r="AY570" t="inlineStr">
        <is>
          <t>N/A</t>
        </is>
      </c>
      <c r="AZ570" t="inlineStr">
        <is>
          <t>N/A</t>
        </is>
      </c>
      <c r="BA570" t="inlineStr">
        <is>
          <t>N/A</t>
        </is>
      </c>
      <c r="BB570" t="inlineStr">
        <is>
          <t>N/A</t>
        </is>
      </c>
      <c r="BC570" t="inlineStr">
        <is>
          <t>N/A</t>
        </is>
      </c>
      <c r="BD570" t="inlineStr">
        <is>
          <t>N/A</t>
        </is>
      </c>
      <c r="BE570" t="inlineStr">
        <is>
          <t>N/A</t>
        </is>
      </c>
    </row>
    <row r="571">
      <c r="A571" t="inlineStr">
        <is>
          <t>WI211232823</t>
        </is>
      </c>
      <c r="B571" t="inlineStr">
        <is>
          <t>DATA_VALIDATION</t>
        </is>
      </c>
      <c r="C571" t="inlineStr">
        <is>
          <t>201300020126</t>
        </is>
      </c>
      <c r="D571" t="inlineStr">
        <is>
          <t>Folder</t>
        </is>
      </c>
      <c r="E571" s="2">
        <f>HYPERLINK("capsilon://?command=openfolder&amp;siteaddress=FAM.docvelocity-na8.net&amp;folderid=FX76E7A32B-7DAA-A508-16CB-27707C0361CC","FX21124803")</f>
        <v>0.0</v>
      </c>
      <c r="F571" t="inlineStr">
        <is>
          <t/>
        </is>
      </c>
      <c r="G571" t="inlineStr">
        <is>
          <t/>
        </is>
      </c>
      <c r="H571" t="inlineStr">
        <is>
          <t>Mailitem</t>
        </is>
      </c>
      <c r="I571" t="inlineStr">
        <is>
          <t>MI2112339337</t>
        </is>
      </c>
      <c r="J571" t="n">
        <v>256.0</v>
      </c>
      <c r="K571" t="inlineStr">
        <is>
          <t>COMPLETED</t>
        </is>
      </c>
      <c r="L571" t="inlineStr">
        <is>
          <t>MARK_AS_COMPLETED</t>
        </is>
      </c>
      <c r="M571" t="inlineStr">
        <is>
          <t>Queue</t>
        </is>
      </c>
      <c r="N571" t="n">
        <v>1.0</v>
      </c>
      <c r="O571" s="1" t="n">
        <v>44539.61277777778</v>
      </c>
      <c r="P571" s="1" t="n">
        <v>44539.64524305556</v>
      </c>
      <c r="Q571" t="n">
        <v>2547.0</v>
      </c>
      <c r="R571" t="n">
        <v>258.0</v>
      </c>
      <c r="S571" t="b">
        <v>0</v>
      </c>
      <c r="T571" t="inlineStr">
        <is>
          <t>N/A</t>
        </is>
      </c>
      <c r="U571" t="b">
        <v>0</v>
      </c>
      <c r="V571" t="inlineStr">
        <is>
          <t>Sumit Jarhad</t>
        </is>
      </c>
      <c r="W571" s="1" t="n">
        <v>44539.64524305556</v>
      </c>
      <c r="X571" t="n">
        <v>250.0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256.0</v>
      </c>
      <c r="AE571" t="n">
        <v>222.0</v>
      </c>
      <c r="AF571" t="n">
        <v>0.0</v>
      </c>
      <c r="AG571" t="n">
        <v>8.0</v>
      </c>
      <c r="AH571" t="inlineStr">
        <is>
          <t>N/A</t>
        </is>
      </c>
      <c r="AI571" t="inlineStr">
        <is>
          <t>N/A</t>
        </is>
      </c>
      <c r="AJ571" t="inlineStr">
        <is>
          <t>N/A</t>
        </is>
      </c>
      <c r="AK571" t="inlineStr">
        <is>
          <t>N/A</t>
        </is>
      </c>
      <c r="AL571" t="inlineStr">
        <is>
          <t>N/A</t>
        </is>
      </c>
      <c r="AM571" t="inlineStr">
        <is>
          <t>N/A</t>
        </is>
      </c>
      <c r="AN571" t="inlineStr">
        <is>
          <t>N/A</t>
        </is>
      </c>
      <c r="AO571" t="inlineStr">
        <is>
          <t>N/A</t>
        </is>
      </c>
      <c r="AP571" t="inlineStr">
        <is>
          <t>N/A</t>
        </is>
      </c>
      <c r="AQ571" t="inlineStr">
        <is>
          <t>N/A</t>
        </is>
      </c>
      <c r="AR571" t="inlineStr">
        <is>
          <t>N/A</t>
        </is>
      </c>
      <c r="AS571" t="inlineStr">
        <is>
          <t>N/A</t>
        </is>
      </c>
      <c r="AT571" t="inlineStr">
        <is>
          <t>N/A</t>
        </is>
      </c>
      <c r="AU571" t="inlineStr">
        <is>
          <t>N/A</t>
        </is>
      </c>
      <c r="AV571" t="inlineStr">
        <is>
          <t>N/A</t>
        </is>
      </c>
      <c r="AW571" t="inlineStr">
        <is>
          <t>N/A</t>
        </is>
      </c>
      <c r="AX571" t="inlineStr">
        <is>
          <t>N/A</t>
        </is>
      </c>
      <c r="AY571" t="inlineStr">
        <is>
          <t>N/A</t>
        </is>
      </c>
      <c r="AZ571" t="inlineStr">
        <is>
          <t>N/A</t>
        </is>
      </c>
      <c r="BA571" t="inlineStr">
        <is>
          <t>N/A</t>
        </is>
      </c>
      <c r="BB571" t="inlineStr">
        <is>
          <t>N/A</t>
        </is>
      </c>
      <c r="BC571" t="inlineStr">
        <is>
          <t>N/A</t>
        </is>
      </c>
      <c r="BD571" t="inlineStr">
        <is>
          <t>N/A</t>
        </is>
      </c>
      <c r="BE571" t="inlineStr">
        <is>
          <t>N/A</t>
        </is>
      </c>
    </row>
    <row r="572">
      <c r="A572" t="inlineStr">
        <is>
          <t>WI211232848</t>
        </is>
      </c>
      <c r="B572" t="inlineStr">
        <is>
          <t>DATA_VALIDATION</t>
        </is>
      </c>
      <c r="C572" t="inlineStr">
        <is>
          <t>201330004114</t>
        </is>
      </c>
      <c r="D572" t="inlineStr">
        <is>
          <t>Folder</t>
        </is>
      </c>
      <c r="E572" s="2">
        <f>HYPERLINK("capsilon://?command=openfolder&amp;siteaddress=FAM.docvelocity-na8.net&amp;folderid=FX72D67D61-860B-9A32-5A6A-DA3AAF44AC91","FX21125424")</f>
        <v>0.0</v>
      </c>
      <c r="F572" t="inlineStr">
        <is>
          <t/>
        </is>
      </c>
      <c r="G572" t="inlineStr">
        <is>
          <t/>
        </is>
      </c>
      <c r="H572" t="inlineStr">
        <is>
          <t>Mailitem</t>
        </is>
      </c>
      <c r="I572" t="inlineStr">
        <is>
          <t>MI2112336497</t>
        </is>
      </c>
      <c r="J572" t="n">
        <v>284.0</v>
      </c>
      <c r="K572" t="inlineStr">
        <is>
          <t>COMPLETED</t>
        </is>
      </c>
      <c r="L572" t="inlineStr">
        <is>
          <t>MARK_AS_COMPLETED</t>
        </is>
      </c>
      <c r="M572" t="inlineStr">
        <is>
          <t>Queue</t>
        </is>
      </c>
      <c r="N572" t="n">
        <v>2.0</v>
      </c>
      <c r="O572" s="1" t="n">
        <v>44539.61431712963</v>
      </c>
      <c r="P572" s="1" t="n">
        <v>44539.67443287037</v>
      </c>
      <c r="Q572" t="n">
        <v>1476.0</v>
      </c>
      <c r="R572" t="n">
        <v>3718.0</v>
      </c>
      <c r="S572" t="b">
        <v>0</v>
      </c>
      <c r="T572" t="inlineStr">
        <is>
          <t>N/A</t>
        </is>
      </c>
      <c r="U572" t="b">
        <v>1</v>
      </c>
      <c r="V572" t="inlineStr">
        <is>
          <t>Ujwala Ajabe</t>
        </is>
      </c>
      <c r="W572" s="1" t="n">
        <v>44539.65443287037</v>
      </c>
      <c r="X572" t="n">
        <v>2922.0</v>
      </c>
      <c r="Y572" t="n">
        <v>260.0</v>
      </c>
      <c r="Z572" t="n">
        <v>0.0</v>
      </c>
      <c r="AA572" t="n">
        <v>260.0</v>
      </c>
      <c r="AB572" t="n">
        <v>0.0</v>
      </c>
      <c r="AC572" t="n">
        <v>124.0</v>
      </c>
      <c r="AD572" t="n">
        <v>24.0</v>
      </c>
      <c r="AE572" t="n">
        <v>0.0</v>
      </c>
      <c r="AF572" t="n">
        <v>0.0</v>
      </c>
      <c r="AG572" t="n">
        <v>0.0</v>
      </c>
      <c r="AH572" t="inlineStr">
        <is>
          <t>Vikash Suryakanth Parmar</t>
        </is>
      </c>
      <c r="AI572" s="1" t="n">
        <v>44539.67443287037</v>
      </c>
      <c r="AJ572" t="n">
        <v>671.0</v>
      </c>
      <c r="AK572" t="n">
        <v>4.0</v>
      </c>
      <c r="AL572" t="n">
        <v>0.0</v>
      </c>
      <c r="AM572" t="n">
        <v>4.0</v>
      </c>
      <c r="AN572" t="n">
        <v>0.0</v>
      </c>
      <c r="AO572" t="n">
        <v>10.0</v>
      </c>
      <c r="AP572" t="n">
        <v>20.0</v>
      </c>
      <c r="AQ572" t="n">
        <v>0.0</v>
      </c>
      <c r="AR572" t="n">
        <v>0.0</v>
      </c>
      <c r="AS572" t="n">
        <v>0.0</v>
      </c>
      <c r="AT572" t="inlineStr">
        <is>
          <t>N/A</t>
        </is>
      </c>
      <c r="AU572" t="inlineStr">
        <is>
          <t>N/A</t>
        </is>
      </c>
      <c r="AV572" t="inlineStr">
        <is>
          <t>N/A</t>
        </is>
      </c>
      <c r="AW572" t="inlineStr">
        <is>
          <t>N/A</t>
        </is>
      </c>
      <c r="AX572" t="inlineStr">
        <is>
          <t>N/A</t>
        </is>
      </c>
      <c r="AY572" t="inlineStr">
        <is>
          <t>N/A</t>
        </is>
      </c>
      <c r="AZ572" t="inlineStr">
        <is>
          <t>N/A</t>
        </is>
      </c>
      <c r="BA572" t="inlineStr">
        <is>
          <t>N/A</t>
        </is>
      </c>
      <c r="BB572" t="inlineStr">
        <is>
          <t>N/A</t>
        </is>
      </c>
      <c r="BC572" t="inlineStr">
        <is>
          <t>N/A</t>
        </is>
      </c>
      <c r="BD572" t="inlineStr">
        <is>
          <t>N/A</t>
        </is>
      </c>
      <c r="BE572" t="inlineStr">
        <is>
          <t>N/A</t>
        </is>
      </c>
    </row>
    <row r="573">
      <c r="A573" t="inlineStr">
        <is>
          <t>WI211232900</t>
        </is>
      </c>
      <c r="B573" t="inlineStr">
        <is>
          <t>DATA_VALIDATION</t>
        </is>
      </c>
      <c r="C573" t="inlineStr">
        <is>
          <t>201130012892</t>
        </is>
      </c>
      <c r="D573" t="inlineStr">
        <is>
          <t>Folder</t>
        </is>
      </c>
      <c r="E573" s="2">
        <f>HYPERLINK("capsilon://?command=openfolder&amp;siteaddress=FAM.docvelocity-na8.net&amp;folderid=FX3380E21F-E02E-57AD-6588-C51CF6F52253","FX21123580")</f>
        <v>0.0</v>
      </c>
      <c r="F573" t="inlineStr">
        <is>
          <t/>
        </is>
      </c>
      <c r="G573" t="inlineStr">
        <is>
          <t/>
        </is>
      </c>
      <c r="H573" t="inlineStr">
        <is>
          <t>Mailitem</t>
        </is>
      </c>
      <c r="I573" t="inlineStr">
        <is>
          <t>MI2112336506</t>
        </is>
      </c>
      <c r="J573" t="n">
        <v>56.0</v>
      </c>
      <c r="K573" t="inlineStr">
        <is>
          <t>COMPLETED</t>
        </is>
      </c>
      <c r="L573" t="inlineStr">
        <is>
          <t>MARK_AS_COMPLETED</t>
        </is>
      </c>
      <c r="M573" t="inlineStr">
        <is>
          <t>Queue</t>
        </is>
      </c>
      <c r="N573" t="n">
        <v>2.0</v>
      </c>
      <c r="O573" s="1" t="n">
        <v>44539.616944444446</v>
      </c>
      <c r="P573" s="1" t="n">
        <v>44539.6322337963</v>
      </c>
      <c r="Q573" t="n">
        <v>526.0</v>
      </c>
      <c r="R573" t="n">
        <v>795.0</v>
      </c>
      <c r="S573" t="b">
        <v>0</v>
      </c>
      <c r="T573" t="inlineStr">
        <is>
          <t>N/A</t>
        </is>
      </c>
      <c r="U573" t="b">
        <v>1</v>
      </c>
      <c r="V573" t="inlineStr">
        <is>
          <t>Snehal Sathe</t>
        </is>
      </c>
      <c r="W573" s="1" t="n">
        <v>44539.6271875</v>
      </c>
      <c r="X573" t="n">
        <v>563.0</v>
      </c>
      <c r="Y573" t="n">
        <v>42.0</v>
      </c>
      <c r="Z573" t="n">
        <v>0.0</v>
      </c>
      <c r="AA573" t="n">
        <v>42.0</v>
      </c>
      <c r="AB573" t="n">
        <v>0.0</v>
      </c>
      <c r="AC573" t="n">
        <v>10.0</v>
      </c>
      <c r="AD573" t="n">
        <v>14.0</v>
      </c>
      <c r="AE573" t="n">
        <v>0.0</v>
      </c>
      <c r="AF573" t="n">
        <v>0.0</v>
      </c>
      <c r="AG573" t="n">
        <v>0.0</v>
      </c>
      <c r="AH573" t="inlineStr">
        <is>
          <t>Rohit Mawal</t>
        </is>
      </c>
      <c r="AI573" s="1" t="n">
        <v>44539.6322337963</v>
      </c>
      <c r="AJ573" t="n">
        <v>232.0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14.0</v>
      </c>
      <c r="AQ573" t="n">
        <v>0.0</v>
      </c>
      <c r="AR573" t="n">
        <v>0.0</v>
      </c>
      <c r="AS573" t="n">
        <v>0.0</v>
      </c>
      <c r="AT573" t="inlineStr">
        <is>
          <t>N/A</t>
        </is>
      </c>
      <c r="AU573" t="inlineStr">
        <is>
          <t>N/A</t>
        </is>
      </c>
      <c r="AV573" t="inlineStr">
        <is>
          <t>N/A</t>
        </is>
      </c>
      <c r="AW573" t="inlineStr">
        <is>
          <t>N/A</t>
        </is>
      </c>
      <c r="AX573" t="inlineStr">
        <is>
          <t>N/A</t>
        </is>
      </c>
      <c r="AY573" t="inlineStr">
        <is>
          <t>N/A</t>
        </is>
      </c>
      <c r="AZ573" t="inlineStr">
        <is>
          <t>N/A</t>
        </is>
      </c>
      <c r="BA573" t="inlineStr">
        <is>
          <t>N/A</t>
        </is>
      </c>
      <c r="BB573" t="inlineStr">
        <is>
          <t>N/A</t>
        </is>
      </c>
      <c r="BC573" t="inlineStr">
        <is>
          <t>N/A</t>
        </is>
      </c>
      <c r="BD573" t="inlineStr">
        <is>
          <t>N/A</t>
        </is>
      </c>
      <c r="BE573" t="inlineStr">
        <is>
          <t>N/A</t>
        </is>
      </c>
    </row>
    <row r="574">
      <c r="A574" t="inlineStr">
        <is>
          <t>WI211232958</t>
        </is>
      </c>
      <c r="B574" t="inlineStr">
        <is>
          <t>DATA_VALIDATION</t>
        </is>
      </c>
      <c r="C574" t="inlineStr">
        <is>
          <t>201330004097</t>
        </is>
      </c>
      <c r="D574" t="inlineStr">
        <is>
          <t>Folder</t>
        </is>
      </c>
      <c r="E574" s="2">
        <f>HYPERLINK("capsilon://?command=openfolder&amp;siteaddress=FAM.docvelocity-na8.net&amp;folderid=FX9D412D65-CC61-1770-1238-10F8C6AB83C4","FX21124993")</f>
        <v>0.0</v>
      </c>
      <c r="F574" t="inlineStr">
        <is>
          <t/>
        </is>
      </c>
      <c r="G574" t="inlineStr">
        <is>
          <t/>
        </is>
      </c>
      <c r="H574" t="inlineStr">
        <is>
          <t>Mailitem</t>
        </is>
      </c>
      <c r="I574" t="inlineStr">
        <is>
          <t>MI2112340740</t>
        </is>
      </c>
      <c r="J574" t="n">
        <v>64.0</v>
      </c>
      <c r="K574" t="inlineStr">
        <is>
          <t>COMPLETED</t>
        </is>
      </c>
      <c r="L574" t="inlineStr">
        <is>
          <t>MARK_AS_COMPLETED</t>
        </is>
      </c>
      <c r="M574" t="inlineStr">
        <is>
          <t>Queue</t>
        </is>
      </c>
      <c r="N574" t="n">
        <v>1.0</v>
      </c>
      <c r="O574" s="1" t="n">
        <v>44539.62032407407</v>
      </c>
      <c r="P574" s="1" t="n">
        <v>44539.65068287037</v>
      </c>
      <c r="Q574" t="n">
        <v>2292.0</v>
      </c>
      <c r="R574" t="n">
        <v>331.0</v>
      </c>
      <c r="S574" t="b">
        <v>0</v>
      </c>
      <c r="T574" t="inlineStr">
        <is>
          <t>N/A</t>
        </is>
      </c>
      <c r="U574" t="b">
        <v>0</v>
      </c>
      <c r="V574" t="inlineStr">
        <is>
          <t>Sumit Jarhad</t>
        </is>
      </c>
      <c r="W574" s="1" t="n">
        <v>44539.65068287037</v>
      </c>
      <c r="X574" t="n">
        <v>309.0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64.0</v>
      </c>
      <c r="AE574" t="n">
        <v>59.0</v>
      </c>
      <c r="AF574" t="n">
        <v>0.0</v>
      </c>
      <c r="AG574" t="n">
        <v>3.0</v>
      </c>
      <c r="AH574" t="inlineStr">
        <is>
          <t>N/A</t>
        </is>
      </c>
      <c r="AI574" t="inlineStr">
        <is>
          <t>N/A</t>
        </is>
      </c>
      <c r="AJ574" t="inlineStr">
        <is>
          <t>N/A</t>
        </is>
      </c>
      <c r="AK574" t="inlineStr">
        <is>
          <t>N/A</t>
        </is>
      </c>
      <c r="AL574" t="inlineStr">
        <is>
          <t>N/A</t>
        </is>
      </c>
      <c r="AM574" t="inlineStr">
        <is>
          <t>N/A</t>
        </is>
      </c>
      <c r="AN574" t="inlineStr">
        <is>
          <t>N/A</t>
        </is>
      </c>
      <c r="AO574" t="inlineStr">
        <is>
          <t>N/A</t>
        </is>
      </c>
      <c r="AP574" t="inlineStr">
        <is>
          <t>N/A</t>
        </is>
      </c>
      <c r="AQ574" t="inlineStr">
        <is>
          <t>N/A</t>
        </is>
      </c>
      <c r="AR574" t="inlineStr">
        <is>
          <t>N/A</t>
        </is>
      </c>
      <c r="AS574" t="inlineStr">
        <is>
          <t>N/A</t>
        </is>
      </c>
      <c r="AT574" t="inlineStr">
        <is>
          <t>N/A</t>
        </is>
      </c>
      <c r="AU574" t="inlineStr">
        <is>
          <t>N/A</t>
        </is>
      </c>
      <c r="AV574" t="inlineStr">
        <is>
          <t>N/A</t>
        </is>
      </c>
      <c r="AW574" t="inlineStr">
        <is>
          <t>N/A</t>
        </is>
      </c>
      <c r="AX574" t="inlineStr">
        <is>
          <t>N/A</t>
        </is>
      </c>
      <c r="AY574" t="inlineStr">
        <is>
          <t>N/A</t>
        </is>
      </c>
      <c r="AZ574" t="inlineStr">
        <is>
          <t>N/A</t>
        </is>
      </c>
      <c r="BA574" t="inlineStr">
        <is>
          <t>N/A</t>
        </is>
      </c>
      <c r="BB574" t="inlineStr">
        <is>
          <t>N/A</t>
        </is>
      </c>
      <c r="BC574" t="inlineStr">
        <is>
          <t>N/A</t>
        </is>
      </c>
      <c r="BD574" t="inlineStr">
        <is>
          <t>N/A</t>
        </is>
      </c>
      <c r="BE574" t="inlineStr">
        <is>
          <t>N/A</t>
        </is>
      </c>
    </row>
    <row r="575">
      <c r="A575" t="inlineStr">
        <is>
          <t>WI211232968</t>
        </is>
      </c>
      <c r="B575" t="inlineStr">
        <is>
          <t>DATA_VALIDATION</t>
        </is>
      </c>
      <c r="C575" t="inlineStr">
        <is>
          <t>201330004097</t>
        </is>
      </c>
      <c r="D575" t="inlineStr">
        <is>
          <t>Folder</t>
        </is>
      </c>
      <c r="E575" s="2">
        <f>HYPERLINK("capsilon://?command=openfolder&amp;siteaddress=FAM.docvelocity-na8.net&amp;folderid=FX9D412D65-CC61-1770-1238-10F8C6AB83C4","FX21124993")</f>
        <v>0.0</v>
      </c>
      <c r="F575" t="inlineStr">
        <is>
          <t/>
        </is>
      </c>
      <c r="G575" t="inlineStr">
        <is>
          <t/>
        </is>
      </c>
      <c r="H575" t="inlineStr">
        <is>
          <t>Mailitem</t>
        </is>
      </c>
      <c r="I575" t="inlineStr">
        <is>
          <t>MI2112340782</t>
        </is>
      </c>
      <c r="J575" t="n">
        <v>28.0</v>
      </c>
      <c r="K575" t="inlineStr">
        <is>
          <t>COMPLETED</t>
        </is>
      </c>
      <c r="L575" t="inlineStr">
        <is>
          <t>MARK_AS_COMPLETED</t>
        </is>
      </c>
      <c r="M575" t="inlineStr">
        <is>
          <t>Queue</t>
        </is>
      </c>
      <c r="N575" t="n">
        <v>2.0</v>
      </c>
      <c r="O575" s="1" t="n">
        <v>44539.62097222222</v>
      </c>
      <c r="P575" s="1" t="n">
        <v>44539.646828703706</v>
      </c>
      <c r="Q575" t="n">
        <v>1995.0</v>
      </c>
      <c r="R575" t="n">
        <v>239.0</v>
      </c>
      <c r="S575" t="b">
        <v>0</v>
      </c>
      <c r="T575" t="inlineStr">
        <is>
          <t>N/A</t>
        </is>
      </c>
      <c r="U575" t="b">
        <v>0</v>
      </c>
      <c r="V575" t="inlineStr">
        <is>
          <t>Sanjay Kharade</t>
        </is>
      </c>
      <c r="W575" s="1" t="n">
        <v>44539.63721064815</v>
      </c>
      <c r="X575" t="n">
        <v>86.0</v>
      </c>
      <c r="Y575" t="n">
        <v>21.0</v>
      </c>
      <c r="Z575" t="n">
        <v>0.0</v>
      </c>
      <c r="AA575" t="n">
        <v>21.0</v>
      </c>
      <c r="AB575" t="n">
        <v>0.0</v>
      </c>
      <c r="AC575" t="n">
        <v>1.0</v>
      </c>
      <c r="AD575" t="n">
        <v>7.0</v>
      </c>
      <c r="AE575" t="n">
        <v>0.0</v>
      </c>
      <c r="AF575" t="n">
        <v>0.0</v>
      </c>
      <c r="AG575" t="n">
        <v>0.0</v>
      </c>
      <c r="AH575" t="inlineStr">
        <is>
          <t>Rohit Mawal</t>
        </is>
      </c>
      <c r="AI575" s="1" t="n">
        <v>44539.646828703706</v>
      </c>
      <c r="AJ575" t="n">
        <v>153.0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7.0</v>
      </c>
      <c r="AQ575" t="n">
        <v>0.0</v>
      </c>
      <c r="AR575" t="n">
        <v>0.0</v>
      </c>
      <c r="AS575" t="n">
        <v>0.0</v>
      </c>
      <c r="AT575" t="inlineStr">
        <is>
          <t>N/A</t>
        </is>
      </c>
      <c r="AU575" t="inlineStr">
        <is>
          <t>N/A</t>
        </is>
      </c>
      <c r="AV575" t="inlineStr">
        <is>
          <t>N/A</t>
        </is>
      </c>
      <c r="AW575" t="inlineStr">
        <is>
          <t>N/A</t>
        </is>
      </c>
      <c r="AX575" t="inlineStr">
        <is>
          <t>N/A</t>
        </is>
      </c>
      <c r="AY575" t="inlineStr">
        <is>
          <t>N/A</t>
        </is>
      </c>
      <c r="AZ575" t="inlineStr">
        <is>
          <t>N/A</t>
        </is>
      </c>
      <c r="BA575" t="inlineStr">
        <is>
          <t>N/A</t>
        </is>
      </c>
      <c r="BB575" t="inlineStr">
        <is>
          <t>N/A</t>
        </is>
      </c>
      <c r="BC575" t="inlineStr">
        <is>
          <t>N/A</t>
        </is>
      </c>
      <c r="BD575" t="inlineStr">
        <is>
          <t>N/A</t>
        </is>
      </c>
      <c r="BE575" t="inlineStr">
        <is>
          <t>N/A</t>
        </is>
      </c>
    </row>
    <row r="576">
      <c r="A576" t="inlineStr">
        <is>
          <t>WI211232969</t>
        </is>
      </c>
      <c r="B576" t="inlineStr">
        <is>
          <t>DATA_VALIDATION</t>
        </is>
      </c>
      <c r="C576" t="inlineStr">
        <is>
          <t>201330004097</t>
        </is>
      </c>
      <c r="D576" t="inlineStr">
        <is>
          <t>Folder</t>
        </is>
      </c>
      <c r="E576" s="2">
        <f>HYPERLINK("capsilon://?command=openfolder&amp;siteaddress=FAM.docvelocity-na8.net&amp;folderid=FX9D412D65-CC61-1770-1238-10F8C6AB83C4","FX21124993")</f>
        <v>0.0</v>
      </c>
      <c r="F576" t="inlineStr">
        <is>
          <t/>
        </is>
      </c>
      <c r="G576" t="inlineStr">
        <is>
          <t/>
        </is>
      </c>
      <c r="H576" t="inlineStr">
        <is>
          <t>Mailitem</t>
        </is>
      </c>
      <c r="I576" t="inlineStr">
        <is>
          <t>MI2112340794</t>
        </is>
      </c>
      <c r="J576" t="n">
        <v>28.0</v>
      </c>
      <c r="K576" t="inlineStr">
        <is>
          <t>COMPLETED</t>
        </is>
      </c>
      <c r="L576" t="inlineStr">
        <is>
          <t>MARK_AS_COMPLETED</t>
        </is>
      </c>
      <c r="M576" t="inlineStr">
        <is>
          <t>Queue</t>
        </is>
      </c>
      <c r="N576" t="n">
        <v>2.0</v>
      </c>
      <c r="O576" s="1" t="n">
        <v>44539.62136574074</v>
      </c>
      <c r="P576" s="1" t="n">
        <v>44539.65106481482</v>
      </c>
      <c r="Q576" t="n">
        <v>2019.0</v>
      </c>
      <c r="R576" t="n">
        <v>547.0</v>
      </c>
      <c r="S576" t="b">
        <v>0</v>
      </c>
      <c r="T576" t="inlineStr">
        <is>
          <t>N/A</t>
        </is>
      </c>
      <c r="U576" t="b">
        <v>0</v>
      </c>
      <c r="V576" t="inlineStr">
        <is>
          <t>Sanjay Kharade</t>
        </is>
      </c>
      <c r="W576" s="1" t="n">
        <v>44539.639074074075</v>
      </c>
      <c r="X576" t="n">
        <v>161.0</v>
      </c>
      <c r="Y576" t="n">
        <v>21.0</v>
      </c>
      <c r="Z576" t="n">
        <v>0.0</v>
      </c>
      <c r="AA576" t="n">
        <v>21.0</v>
      </c>
      <c r="AB576" t="n">
        <v>0.0</v>
      </c>
      <c r="AC576" t="n">
        <v>5.0</v>
      </c>
      <c r="AD576" t="n">
        <v>7.0</v>
      </c>
      <c r="AE576" t="n">
        <v>0.0</v>
      </c>
      <c r="AF576" t="n">
        <v>0.0</v>
      </c>
      <c r="AG576" t="n">
        <v>0.0</v>
      </c>
      <c r="AH576" t="inlineStr">
        <is>
          <t>Dashrath Soren</t>
        </is>
      </c>
      <c r="AI576" s="1" t="n">
        <v>44539.65106481482</v>
      </c>
      <c r="AJ576" t="n">
        <v>386.0</v>
      </c>
      <c r="AK576" t="n">
        <v>1.0</v>
      </c>
      <c r="AL576" t="n">
        <v>0.0</v>
      </c>
      <c r="AM576" t="n">
        <v>1.0</v>
      </c>
      <c r="AN576" t="n">
        <v>0.0</v>
      </c>
      <c r="AO576" t="n">
        <v>1.0</v>
      </c>
      <c r="AP576" t="n">
        <v>6.0</v>
      </c>
      <c r="AQ576" t="n">
        <v>0.0</v>
      </c>
      <c r="AR576" t="n">
        <v>0.0</v>
      </c>
      <c r="AS576" t="n">
        <v>0.0</v>
      </c>
      <c r="AT576" t="inlineStr">
        <is>
          <t>N/A</t>
        </is>
      </c>
      <c r="AU576" t="inlineStr">
        <is>
          <t>N/A</t>
        </is>
      </c>
      <c r="AV576" t="inlineStr">
        <is>
          <t>N/A</t>
        </is>
      </c>
      <c r="AW576" t="inlineStr">
        <is>
          <t>N/A</t>
        </is>
      </c>
      <c r="AX576" t="inlineStr">
        <is>
          <t>N/A</t>
        </is>
      </c>
      <c r="AY576" t="inlineStr">
        <is>
          <t>N/A</t>
        </is>
      </c>
      <c r="AZ576" t="inlineStr">
        <is>
          <t>N/A</t>
        </is>
      </c>
      <c r="BA576" t="inlineStr">
        <is>
          <t>N/A</t>
        </is>
      </c>
      <c r="BB576" t="inlineStr">
        <is>
          <t>N/A</t>
        </is>
      </c>
      <c r="BC576" t="inlineStr">
        <is>
          <t>N/A</t>
        </is>
      </c>
      <c r="BD576" t="inlineStr">
        <is>
          <t>N/A</t>
        </is>
      </c>
      <c r="BE576" t="inlineStr">
        <is>
          <t>N/A</t>
        </is>
      </c>
    </row>
    <row r="577">
      <c r="A577" t="inlineStr">
        <is>
          <t>WI211233004</t>
        </is>
      </c>
      <c r="B577" t="inlineStr">
        <is>
          <t>DATA_VALIDATION</t>
        </is>
      </c>
      <c r="C577" t="inlineStr">
        <is>
          <t>201308007928</t>
        </is>
      </c>
      <c r="D577" t="inlineStr">
        <is>
          <t>Folder</t>
        </is>
      </c>
      <c r="E577" s="2">
        <f>HYPERLINK("capsilon://?command=openfolder&amp;siteaddress=FAM.docvelocity-na8.net&amp;folderid=FXAD66F2FF-0F35-B6AC-456F-A944C6430194","FX21125940")</f>
        <v>0.0</v>
      </c>
      <c r="F577" t="inlineStr">
        <is>
          <t/>
        </is>
      </c>
      <c r="G577" t="inlineStr">
        <is>
          <t/>
        </is>
      </c>
      <c r="H577" t="inlineStr">
        <is>
          <t>Mailitem</t>
        </is>
      </c>
      <c r="I577" t="inlineStr">
        <is>
          <t>MI2112341070</t>
        </is>
      </c>
      <c r="J577" t="n">
        <v>104.0</v>
      </c>
      <c r="K577" t="inlineStr">
        <is>
          <t>COMPLETED</t>
        </is>
      </c>
      <c r="L577" t="inlineStr">
        <is>
          <t>MARK_AS_COMPLETED</t>
        </is>
      </c>
      <c r="M577" t="inlineStr">
        <is>
          <t>Queue</t>
        </is>
      </c>
      <c r="N577" t="n">
        <v>1.0</v>
      </c>
      <c r="O577" s="1" t="n">
        <v>44539.625625</v>
      </c>
      <c r="P577" s="1" t="n">
        <v>44539.65319444444</v>
      </c>
      <c r="Q577" t="n">
        <v>2166.0</v>
      </c>
      <c r="R577" t="n">
        <v>216.0</v>
      </c>
      <c r="S577" t="b">
        <v>0</v>
      </c>
      <c r="T577" t="inlineStr">
        <is>
          <t>N/A</t>
        </is>
      </c>
      <c r="U577" t="b">
        <v>0</v>
      </c>
      <c r="V577" t="inlineStr">
        <is>
          <t>Sumit Jarhad</t>
        </is>
      </c>
      <c r="W577" s="1" t="n">
        <v>44539.65319444444</v>
      </c>
      <c r="X577" t="n">
        <v>216.0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104.0</v>
      </c>
      <c r="AE577" t="n">
        <v>91.0</v>
      </c>
      <c r="AF577" t="n">
        <v>0.0</v>
      </c>
      <c r="AG577" t="n">
        <v>5.0</v>
      </c>
      <c r="AH577" t="inlineStr">
        <is>
          <t>N/A</t>
        </is>
      </c>
      <c r="AI577" t="inlineStr">
        <is>
          <t>N/A</t>
        </is>
      </c>
      <c r="AJ577" t="inlineStr">
        <is>
          <t>N/A</t>
        </is>
      </c>
      <c r="AK577" t="inlineStr">
        <is>
          <t>N/A</t>
        </is>
      </c>
      <c r="AL577" t="inlineStr">
        <is>
          <t>N/A</t>
        </is>
      </c>
      <c r="AM577" t="inlineStr">
        <is>
          <t>N/A</t>
        </is>
      </c>
      <c r="AN577" t="inlineStr">
        <is>
          <t>N/A</t>
        </is>
      </c>
      <c r="AO577" t="inlineStr">
        <is>
          <t>N/A</t>
        </is>
      </c>
      <c r="AP577" t="inlineStr">
        <is>
          <t>N/A</t>
        </is>
      </c>
      <c r="AQ577" t="inlineStr">
        <is>
          <t>N/A</t>
        </is>
      </c>
      <c r="AR577" t="inlineStr">
        <is>
          <t>N/A</t>
        </is>
      </c>
      <c r="AS577" t="inlineStr">
        <is>
          <t>N/A</t>
        </is>
      </c>
      <c r="AT577" t="inlineStr">
        <is>
          <t>N/A</t>
        </is>
      </c>
      <c r="AU577" t="inlineStr">
        <is>
          <t>N/A</t>
        </is>
      </c>
      <c r="AV577" t="inlineStr">
        <is>
          <t>N/A</t>
        </is>
      </c>
      <c r="AW577" t="inlineStr">
        <is>
          <t>N/A</t>
        </is>
      </c>
      <c r="AX577" t="inlineStr">
        <is>
          <t>N/A</t>
        </is>
      </c>
      <c r="AY577" t="inlineStr">
        <is>
          <t>N/A</t>
        </is>
      </c>
      <c r="AZ577" t="inlineStr">
        <is>
          <t>N/A</t>
        </is>
      </c>
      <c r="BA577" t="inlineStr">
        <is>
          <t>N/A</t>
        </is>
      </c>
      <c r="BB577" t="inlineStr">
        <is>
          <t>N/A</t>
        </is>
      </c>
      <c r="BC577" t="inlineStr">
        <is>
          <t>N/A</t>
        </is>
      </c>
      <c r="BD577" t="inlineStr">
        <is>
          <t>N/A</t>
        </is>
      </c>
      <c r="BE577" t="inlineStr">
        <is>
          <t>N/A</t>
        </is>
      </c>
    </row>
    <row r="578">
      <c r="A578" t="inlineStr">
        <is>
          <t>WI211233085</t>
        </is>
      </c>
      <c r="B578" t="inlineStr">
        <is>
          <t>DATA_VALIDATION</t>
        </is>
      </c>
      <c r="C578" t="inlineStr">
        <is>
          <t>201100014294</t>
        </is>
      </c>
      <c r="D578" t="inlineStr">
        <is>
          <t>Folder</t>
        </is>
      </c>
      <c r="E578" s="2">
        <f>HYPERLINK("capsilon://?command=openfolder&amp;siteaddress=FAM.docvelocity-na8.net&amp;folderid=FX86DACC84-07D8-5191-0E1C-B092C7FB720E","FX21125155")</f>
        <v>0.0</v>
      </c>
      <c r="F578" t="inlineStr">
        <is>
          <t/>
        </is>
      </c>
      <c r="G578" t="inlineStr">
        <is>
          <t/>
        </is>
      </c>
      <c r="H578" t="inlineStr">
        <is>
          <t>Mailitem</t>
        </is>
      </c>
      <c r="I578" t="inlineStr">
        <is>
          <t>MI2112338710</t>
        </is>
      </c>
      <c r="J578" t="n">
        <v>340.0</v>
      </c>
      <c r="K578" t="inlineStr">
        <is>
          <t>COMPLETED</t>
        </is>
      </c>
      <c r="L578" t="inlineStr">
        <is>
          <t>MARK_AS_COMPLETED</t>
        </is>
      </c>
      <c r="M578" t="inlineStr">
        <is>
          <t>Queue</t>
        </is>
      </c>
      <c r="N578" t="n">
        <v>2.0</v>
      </c>
      <c r="O578" s="1" t="n">
        <v>44539.63690972222</v>
      </c>
      <c r="P578" s="1" t="n">
        <v>44539.77820601852</v>
      </c>
      <c r="Q578" t="n">
        <v>4692.0</v>
      </c>
      <c r="R578" t="n">
        <v>7516.0</v>
      </c>
      <c r="S578" t="b">
        <v>0</v>
      </c>
      <c r="T578" t="inlineStr">
        <is>
          <t>N/A</t>
        </is>
      </c>
      <c r="U578" t="b">
        <v>1</v>
      </c>
      <c r="V578" t="inlineStr">
        <is>
          <t>Nisha Verma</t>
        </is>
      </c>
      <c r="W578" s="1" t="n">
        <v>44539.72642361111</v>
      </c>
      <c r="X578" t="n">
        <v>5075.0</v>
      </c>
      <c r="Y578" t="n">
        <v>398.0</v>
      </c>
      <c r="Z578" t="n">
        <v>0.0</v>
      </c>
      <c r="AA578" t="n">
        <v>398.0</v>
      </c>
      <c r="AB578" t="n">
        <v>0.0</v>
      </c>
      <c r="AC578" t="n">
        <v>184.0</v>
      </c>
      <c r="AD578" t="n">
        <v>-58.0</v>
      </c>
      <c r="AE578" t="n">
        <v>0.0</v>
      </c>
      <c r="AF578" t="n">
        <v>0.0</v>
      </c>
      <c r="AG578" t="n">
        <v>0.0</v>
      </c>
      <c r="AH578" t="inlineStr">
        <is>
          <t>Dashrath Soren</t>
        </is>
      </c>
      <c r="AI578" s="1" t="n">
        <v>44539.77820601852</v>
      </c>
      <c r="AJ578" t="n">
        <v>2138.0</v>
      </c>
      <c r="AK578" t="n">
        <v>5.0</v>
      </c>
      <c r="AL578" t="n">
        <v>0.0</v>
      </c>
      <c r="AM578" t="n">
        <v>5.0</v>
      </c>
      <c r="AN578" t="n">
        <v>0.0</v>
      </c>
      <c r="AO578" t="n">
        <v>8.0</v>
      </c>
      <c r="AP578" t="n">
        <v>-63.0</v>
      </c>
      <c r="AQ578" t="n">
        <v>0.0</v>
      </c>
      <c r="AR578" t="n">
        <v>0.0</v>
      </c>
      <c r="AS578" t="n">
        <v>0.0</v>
      </c>
      <c r="AT578" t="inlineStr">
        <is>
          <t>N/A</t>
        </is>
      </c>
      <c r="AU578" t="inlineStr">
        <is>
          <t>N/A</t>
        </is>
      </c>
      <c r="AV578" t="inlineStr">
        <is>
          <t>N/A</t>
        </is>
      </c>
      <c r="AW578" t="inlineStr">
        <is>
          <t>N/A</t>
        </is>
      </c>
      <c r="AX578" t="inlineStr">
        <is>
          <t>N/A</t>
        </is>
      </c>
      <c r="AY578" t="inlineStr">
        <is>
          <t>N/A</t>
        </is>
      </c>
      <c r="AZ578" t="inlineStr">
        <is>
          <t>N/A</t>
        </is>
      </c>
      <c r="BA578" t="inlineStr">
        <is>
          <t>N/A</t>
        </is>
      </c>
      <c r="BB578" t="inlineStr">
        <is>
          <t>N/A</t>
        </is>
      </c>
      <c r="BC578" t="inlineStr">
        <is>
          <t>N/A</t>
        </is>
      </c>
      <c r="BD578" t="inlineStr">
        <is>
          <t>N/A</t>
        </is>
      </c>
      <c r="BE578" t="inlineStr">
        <is>
          <t>N/A</t>
        </is>
      </c>
    </row>
    <row r="579">
      <c r="A579" t="inlineStr">
        <is>
          <t>WI211233086</t>
        </is>
      </c>
      <c r="B579" t="inlineStr">
        <is>
          <t>DATA_VALIDATION</t>
        </is>
      </c>
      <c r="C579" t="inlineStr">
        <is>
          <t>201100014292</t>
        </is>
      </c>
      <c r="D579" t="inlineStr">
        <is>
          <t>Folder</t>
        </is>
      </c>
      <c r="E579" s="2">
        <f>HYPERLINK("capsilon://?command=openfolder&amp;siteaddress=FAM.docvelocity-na8.net&amp;folderid=FX4A02B8CA-9665-CEBA-F091-4B31ACAE0BC5","FX21124987")</f>
        <v>0.0</v>
      </c>
      <c r="F579" t="inlineStr">
        <is>
          <t/>
        </is>
      </c>
      <c r="G579" t="inlineStr">
        <is>
          <t/>
        </is>
      </c>
      <c r="H579" t="inlineStr">
        <is>
          <t>Mailitem</t>
        </is>
      </c>
      <c r="I579" t="inlineStr">
        <is>
          <t>MI2112343006</t>
        </is>
      </c>
      <c r="J579" t="n">
        <v>56.0</v>
      </c>
      <c r="K579" t="inlineStr">
        <is>
          <t>COMPLETED</t>
        </is>
      </c>
      <c r="L579" t="inlineStr">
        <is>
          <t>MARK_AS_COMPLETED</t>
        </is>
      </c>
      <c r="M579" t="inlineStr">
        <is>
          <t>Queue</t>
        </is>
      </c>
      <c r="N579" t="n">
        <v>1.0</v>
      </c>
      <c r="O579" s="1" t="n">
        <v>44539.63725694444</v>
      </c>
      <c r="P579" s="1" t="n">
        <v>44539.65454861111</v>
      </c>
      <c r="Q579" t="n">
        <v>1378.0</v>
      </c>
      <c r="R579" t="n">
        <v>116.0</v>
      </c>
      <c r="S579" t="b">
        <v>0</v>
      </c>
      <c r="T579" t="inlineStr">
        <is>
          <t>N/A</t>
        </is>
      </c>
      <c r="U579" t="b">
        <v>0</v>
      </c>
      <c r="V579" t="inlineStr">
        <is>
          <t>Sumit Jarhad</t>
        </is>
      </c>
      <c r="W579" s="1" t="n">
        <v>44539.65454861111</v>
      </c>
      <c r="X579" t="n">
        <v>116.0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56.0</v>
      </c>
      <c r="AE579" t="n">
        <v>42.0</v>
      </c>
      <c r="AF579" t="n">
        <v>0.0</v>
      </c>
      <c r="AG579" t="n">
        <v>4.0</v>
      </c>
      <c r="AH579" t="inlineStr">
        <is>
          <t>N/A</t>
        </is>
      </c>
      <c r="AI579" t="inlineStr">
        <is>
          <t>N/A</t>
        </is>
      </c>
      <c r="AJ579" t="inlineStr">
        <is>
          <t>N/A</t>
        </is>
      </c>
      <c r="AK579" t="inlineStr">
        <is>
          <t>N/A</t>
        </is>
      </c>
      <c r="AL579" t="inlineStr">
        <is>
          <t>N/A</t>
        </is>
      </c>
      <c r="AM579" t="inlineStr">
        <is>
          <t>N/A</t>
        </is>
      </c>
      <c r="AN579" t="inlineStr">
        <is>
          <t>N/A</t>
        </is>
      </c>
      <c r="AO579" t="inlineStr">
        <is>
          <t>N/A</t>
        </is>
      </c>
      <c r="AP579" t="inlineStr">
        <is>
          <t>N/A</t>
        </is>
      </c>
      <c r="AQ579" t="inlineStr">
        <is>
          <t>N/A</t>
        </is>
      </c>
      <c r="AR579" t="inlineStr">
        <is>
          <t>N/A</t>
        </is>
      </c>
      <c r="AS579" t="inlineStr">
        <is>
          <t>N/A</t>
        </is>
      </c>
      <c r="AT579" t="inlineStr">
        <is>
          <t>N/A</t>
        </is>
      </c>
      <c r="AU579" t="inlineStr">
        <is>
          <t>N/A</t>
        </is>
      </c>
      <c r="AV579" t="inlineStr">
        <is>
          <t>N/A</t>
        </is>
      </c>
      <c r="AW579" t="inlineStr">
        <is>
          <t>N/A</t>
        </is>
      </c>
      <c r="AX579" t="inlineStr">
        <is>
          <t>N/A</t>
        </is>
      </c>
      <c r="AY579" t="inlineStr">
        <is>
          <t>N/A</t>
        </is>
      </c>
      <c r="AZ579" t="inlineStr">
        <is>
          <t>N/A</t>
        </is>
      </c>
      <c r="BA579" t="inlineStr">
        <is>
          <t>N/A</t>
        </is>
      </c>
      <c r="BB579" t="inlineStr">
        <is>
          <t>N/A</t>
        </is>
      </c>
      <c r="BC579" t="inlineStr">
        <is>
          <t>N/A</t>
        </is>
      </c>
      <c r="BD579" t="inlineStr">
        <is>
          <t>N/A</t>
        </is>
      </c>
      <c r="BE579" t="inlineStr">
        <is>
          <t>N/A</t>
        </is>
      </c>
    </row>
    <row r="580">
      <c r="A580" t="inlineStr">
        <is>
          <t>WI211233095</t>
        </is>
      </c>
      <c r="B580" t="inlineStr">
        <is>
          <t>DATA_VALIDATION</t>
        </is>
      </c>
      <c r="C580" t="inlineStr">
        <is>
          <t>201110012257</t>
        </is>
      </c>
      <c r="D580" t="inlineStr">
        <is>
          <t>Folder</t>
        </is>
      </c>
      <c r="E580" s="2">
        <f>HYPERLINK("capsilon://?command=openfolder&amp;siteaddress=FAM.docvelocity-na8.net&amp;folderid=FX7DECB663-B4CE-BC8D-C254-44A147D91938","FX21125347")</f>
        <v>0.0</v>
      </c>
      <c r="F580" t="inlineStr">
        <is>
          <t/>
        </is>
      </c>
      <c r="G580" t="inlineStr">
        <is>
          <t/>
        </is>
      </c>
      <c r="H580" t="inlineStr">
        <is>
          <t>Mailitem</t>
        </is>
      </c>
      <c r="I580" t="inlineStr">
        <is>
          <t>MI2112338918</t>
        </is>
      </c>
      <c r="J580" t="n">
        <v>182.0</v>
      </c>
      <c r="K580" t="inlineStr">
        <is>
          <t>COMPLETED</t>
        </is>
      </c>
      <c r="L580" t="inlineStr">
        <is>
          <t>MARK_AS_COMPLETED</t>
        </is>
      </c>
      <c r="M580" t="inlineStr">
        <is>
          <t>Queue</t>
        </is>
      </c>
      <c r="N580" t="n">
        <v>2.0</v>
      </c>
      <c r="O580" s="1" t="n">
        <v>44539.638877314814</v>
      </c>
      <c r="P580" s="1" t="n">
        <v>44539.71498842593</v>
      </c>
      <c r="Q580" t="n">
        <v>355.0</v>
      </c>
      <c r="R580" t="n">
        <v>6221.0</v>
      </c>
      <c r="S580" t="b">
        <v>0</v>
      </c>
      <c r="T580" t="inlineStr">
        <is>
          <t>N/A</t>
        </is>
      </c>
      <c r="U580" t="b">
        <v>1</v>
      </c>
      <c r="V580" t="inlineStr">
        <is>
          <t>Amruta Erande</t>
        </is>
      </c>
      <c r="W580" s="1" t="n">
        <v>44539.68225694444</v>
      </c>
      <c r="X580" t="n">
        <v>3652.0</v>
      </c>
      <c r="Y580" t="n">
        <v>195.0</v>
      </c>
      <c r="Z580" t="n">
        <v>0.0</v>
      </c>
      <c r="AA580" t="n">
        <v>195.0</v>
      </c>
      <c r="AB580" t="n">
        <v>0.0</v>
      </c>
      <c r="AC580" t="n">
        <v>101.0</v>
      </c>
      <c r="AD580" t="n">
        <v>-13.0</v>
      </c>
      <c r="AE580" t="n">
        <v>0.0</v>
      </c>
      <c r="AF580" t="n">
        <v>0.0</v>
      </c>
      <c r="AG580" t="n">
        <v>0.0</v>
      </c>
      <c r="AH580" t="inlineStr">
        <is>
          <t>Dashrath Soren</t>
        </is>
      </c>
      <c r="AI580" s="1" t="n">
        <v>44539.71498842593</v>
      </c>
      <c r="AJ580" t="n">
        <v>2569.0</v>
      </c>
      <c r="AK580" t="n">
        <v>9.0</v>
      </c>
      <c r="AL580" t="n">
        <v>0.0</v>
      </c>
      <c r="AM580" t="n">
        <v>9.0</v>
      </c>
      <c r="AN580" t="n">
        <v>0.0</v>
      </c>
      <c r="AO580" t="n">
        <v>9.0</v>
      </c>
      <c r="AP580" t="n">
        <v>-22.0</v>
      </c>
      <c r="AQ580" t="n">
        <v>0.0</v>
      </c>
      <c r="AR580" t="n">
        <v>0.0</v>
      </c>
      <c r="AS580" t="n">
        <v>0.0</v>
      </c>
      <c r="AT580" t="inlineStr">
        <is>
          <t>N/A</t>
        </is>
      </c>
      <c r="AU580" t="inlineStr">
        <is>
          <t>N/A</t>
        </is>
      </c>
      <c r="AV580" t="inlineStr">
        <is>
          <t>N/A</t>
        </is>
      </c>
      <c r="AW580" t="inlineStr">
        <is>
          <t>N/A</t>
        </is>
      </c>
      <c r="AX580" t="inlineStr">
        <is>
          <t>N/A</t>
        </is>
      </c>
      <c r="AY580" t="inlineStr">
        <is>
          <t>N/A</t>
        </is>
      </c>
      <c r="AZ580" t="inlineStr">
        <is>
          <t>N/A</t>
        </is>
      </c>
      <c r="BA580" t="inlineStr">
        <is>
          <t>N/A</t>
        </is>
      </c>
      <c r="BB580" t="inlineStr">
        <is>
          <t>N/A</t>
        </is>
      </c>
      <c r="BC580" t="inlineStr">
        <is>
          <t>N/A</t>
        </is>
      </c>
      <c r="BD580" t="inlineStr">
        <is>
          <t>N/A</t>
        </is>
      </c>
      <c r="BE580" t="inlineStr">
        <is>
          <t>N/A</t>
        </is>
      </c>
    </row>
    <row r="581">
      <c r="A581" t="inlineStr">
        <is>
          <t>WI211233109</t>
        </is>
      </c>
      <c r="B581" t="inlineStr">
        <is>
          <t>DATA_VALIDATION</t>
        </is>
      </c>
      <c r="C581" t="inlineStr">
        <is>
          <t>201110012257</t>
        </is>
      </c>
      <c r="D581" t="inlineStr">
        <is>
          <t>Folder</t>
        </is>
      </c>
      <c r="E581" s="2">
        <f>HYPERLINK("capsilon://?command=openfolder&amp;siteaddress=FAM.docvelocity-na8.net&amp;folderid=FX7DECB663-B4CE-BC8D-C254-44A147D91938","FX21125347")</f>
        <v>0.0</v>
      </c>
      <c r="F581" t="inlineStr">
        <is>
          <t/>
        </is>
      </c>
      <c r="G581" t="inlineStr">
        <is>
          <t/>
        </is>
      </c>
      <c r="H581" t="inlineStr">
        <is>
          <t>Mailitem</t>
        </is>
      </c>
      <c r="I581" t="inlineStr">
        <is>
          <t>MI2112338925</t>
        </is>
      </c>
      <c r="J581" t="n">
        <v>56.0</v>
      </c>
      <c r="K581" t="inlineStr">
        <is>
          <t>COMPLETED</t>
        </is>
      </c>
      <c r="L581" t="inlineStr">
        <is>
          <t>MARK_AS_COMPLETED</t>
        </is>
      </c>
      <c r="M581" t="inlineStr">
        <is>
          <t>Queue</t>
        </is>
      </c>
      <c r="N581" t="n">
        <v>2.0</v>
      </c>
      <c r="O581" s="1" t="n">
        <v>44539.64037037037</v>
      </c>
      <c r="P581" s="1" t="n">
        <v>44539.68524305556</v>
      </c>
      <c r="Q581" t="n">
        <v>2904.0</v>
      </c>
      <c r="R581" t="n">
        <v>973.0</v>
      </c>
      <c r="S581" t="b">
        <v>0</v>
      </c>
      <c r="T581" t="inlineStr">
        <is>
          <t>N/A</t>
        </is>
      </c>
      <c r="U581" t="b">
        <v>1</v>
      </c>
      <c r="V581" t="inlineStr">
        <is>
          <t>Snehal Sathe</t>
        </is>
      </c>
      <c r="W581" s="1" t="n">
        <v>44539.67753472222</v>
      </c>
      <c r="X581" t="n">
        <v>515.0</v>
      </c>
      <c r="Y581" t="n">
        <v>42.0</v>
      </c>
      <c r="Z581" t="n">
        <v>0.0</v>
      </c>
      <c r="AA581" t="n">
        <v>42.0</v>
      </c>
      <c r="AB581" t="n">
        <v>0.0</v>
      </c>
      <c r="AC581" t="n">
        <v>31.0</v>
      </c>
      <c r="AD581" t="n">
        <v>14.0</v>
      </c>
      <c r="AE581" t="n">
        <v>0.0</v>
      </c>
      <c r="AF581" t="n">
        <v>0.0</v>
      </c>
      <c r="AG581" t="n">
        <v>0.0</v>
      </c>
      <c r="AH581" t="inlineStr">
        <is>
          <t>Dashrath Soren</t>
        </is>
      </c>
      <c r="AI581" s="1" t="n">
        <v>44539.68524305556</v>
      </c>
      <c r="AJ581" t="n">
        <v>450.0</v>
      </c>
      <c r="AK581" t="n">
        <v>1.0</v>
      </c>
      <c r="AL581" t="n">
        <v>0.0</v>
      </c>
      <c r="AM581" t="n">
        <v>1.0</v>
      </c>
      <c r="AN581" t="n">
        <v>0.0</v>
      </c>
      <c r="AO581" t="n">
        <v>1.0</v>
      </c>
      <c r="AP581" t="n">
        <v>13.0</v>
      </c>
      <c r="AQ581" t="n">
        <v>0.0</v>
      </c>
      <c r="AR581" t="n">
        <v>0.0</v>
      </c>
      <c r="AS581" t="n">
        <v>0.0</v>
      </c>
      <c r="AT581" t="inlineStr">
        <is>
          <t>N/A</t>
        </is>
      </c>
      <c r="AU581" t="inlineStr">
        <is>
          <t>N/A</t>
        </is>
      </c>
      <c r="AV581" t="inlineStr">
        <is>
          <t>N/A</t>
        </is>
      </c>
      <c r="AW581" t="inlineStr">
        <is>
          <t>N/A</t>
        </is>
      </c>
      <c r="AX581" t="inlineStr">
        <is>
          <t>N/A</t>
        </is>
      </c>
      <c r="AY581" t="inlineStr">
        <is>
          <t>N/A</t>
        </is>
      </c>
      <c r="AZ581" t="inlineStr">
        <is>
          <t>N/A</t>
        </is>
      </c>
      <c r="BA581" t="inlineStr">
        <is>
          <t>N/A</t>
        </is>
      </c>
      <c r="BB581" t="inlineStr">
        <is>
          <t>N/A</t>
        </is>
      </c>
      <c r="BC581" t="inlineStr">
        <is>
          <t>N/A</t>
        </is>
      </c>
      <c r="BD581" t="inlineStr">
        <is>
          <t>N/A</t>
        </is>
      </c>
      <c r="BE581" t="inlineStr">
        <is>
          <t>N/A</t>
        </is>
      </c>
    </row>
    <row r="582">
      <c r="A582" t="inlineStr">
        <is>
          <t>WI211233128</t>
        </is>
      </c>
      <c r="B582" t="inlineStr">
        <is>
          <t>DATA_VALIDATION</t>
        </is>
      </c>
      <c r="C582" t="inlineStr">
        <is>
          <t>201110012257</t>
        </is>
      </c>
      <c r="D582" t="inlineStr">
        <is>
          <t>Folder</t>
        </is>
      </c>
      <c r="E582" s="2">
        <f>HYPERLINK("capsilon://?command=openfolder&amp;siteaddress=FAM.docvelocity-na8.net&amp;folderid=FX7DECB663-B4CE-BC8D-C254-44A147D91938","FX21125347")</f>
        <v>0.0</v>
      </c>
      <c r="F582" t="inlineStr">
        <is>
          <t/>
        </is>
      </c>
      <c r="G582" t="inlineStr">
        <is>
          <t/>
        </is>
      </c>
      <c r="H582" t="inlineStr">
        <is>
          <t>Mailitem</t>
        </is>
      </c>
      <c r="I582" t="inlineStr">
        <is>
          <t>MI2112338980</t>
        </is>
      </c>
      <c r="J582" t="n">
        <v>56.0</v>
      </c>
      <c r="K582" t="inlineStr">
        <is>
          <t>COMPLETED</t>
        </is>
      </c>
      <c r="L582" t="inlineStr">
        <is>
          <t>MARK_AS_COMPLETED</t>
        </is>
      </c>
      <c r="M582" t="inlineStr">
        <is>
          <t>Queue</t>
        </is>
      </c>
      <c r="N582" t="n">
        <v>2.0</v>
      </c>
      <c r="O582" s="1" t="n">
        <v>44539.6415625</v>
      </c>
      <c r="P582" s="1" t="n">
        <v>44539.702418981484</v>
      </c>
      <c r="Q582" t="n">
        <v>4716.0</v>
      </c>
      <c r="R582" t="n">
        <v>542.0</v>
      </c>
      <c r="S582" t="b">
        <v>0</v>
      </c>
      <c r="T582" t="inlineStr">
        <is>
          <t>N/A</t>
        </is>
      </c>
      <c r="U582" t="b">
        <v>1</v>
      </c>
      <c r="V582" t="inlineStr">
        <is>
          <t>Snehal Sathe</t>
        </is>
      </c>
      <c r="W582" s="1" t="n">
        <v>44539.68133101852</v>
      </c>
      <c r="X582" t="n">
        <v>327.0</v>
      </c>
      <c r="Y582" t="n">
        <v>42.0</v>
      </c>
      <c r="Z582" t="n">
        <v>0.0</v>
      </c>
      <c r="AA582" t="n">
        <v>42.0</v>
      </c>
      <c r="AB582" t="n">
        <v>0.0</v>
      </c>
      <c r="AC582" t="n">
        <v>29.0</v>
      </c>
      <c r="AD582" t="n">
        <v>14.0</v>
      </c>
      <c r="AE582" t="n">
        <v>0.0</v>
      </c>
      <c r="AF582" t="n">
        <v>0.0</v>
      </c>
      <c r="AG582" t="n">
        <v>0.0</v>
      </c>
      <c r="AH582" t="inlineStr">
        <is>
          <t>Vikash Suryakanth Parmar</t>
        </is>
      </c>
      <c r="AI582" s="1" t="n">
        <v>44539.702418981484</v>
      </c>
      <c r="AJ582" t="n">
        <v>209.0</v>
      </c>
      <c r="AK582" t="n">
        <v>1.0</v>
      </c>
      <c r="AL582" t="n">
        <v>0.0</v>
      </c>
      <c r="AM582" t="n">
        <v>1.0</v>
      </c>
      <c r="AN582" t="n">
        <v>0.0</v>
      </c>
      <c r="AO582" t="n">
        <v>1.0</v>
      </c>
      <c r="AP582" t="n">
        <v>13.0</v>
      </c>
      <c r="AQ582" t="n">
        <v>0.0</v>
      </c>
      <c r="AR582" t="n">
        <v>0.0</v>
      </c>
      <c r="AS582" t="n">
        <v>0.0</v>
      </c>
      <c r="AT582" t="inlineStr">
        <is>
          <t>N/A</t>
        </is>
      </c>
      <c r="AU582" t="inlineStr">
        <is>
          <t>N/A</t>
        </is>
      </c>
      <c r="AV582" t="inlineStr">
        <is>
          <t>N/A</t>
        </is>
      </c>
      <c r="AW582" t="inlineStr">
        <is>
          <t>N/A</t>
        </is>
      </c>
      <c r="AX582" t="inlineStr">
        <is>
          <t>N/A</t>
        </is>
      </c>
      <c r="AY582" t="inlineStr">
        <is>
          <t>N/A</t>
        </is>
      </c>
      <c r="AZ582" t="inlineStr">
        <is>
          <t>N/A</t>
        </is>
      </c>
      <c r="BA582" t="inlineStr">
        <is>
          <t>N/A</t>
        </is>
      </c>
      <c r="BB582" t="inlineStr">
        <is>
          <t>N/A</t>
        </is>
      </c>
      <c r="BC582" t="inlineStr">
        <is>
          <t>N/A</t>
        </is>
      </c>
      <c r="BD582" t="inlineStr">
        <is>
          <t>N/A</t>
        </is>
      </c>
      <c r="BE582" t="inlineStr">
        <is>
          <t>N/A</t>
        </is>
      </c>
    </row>
    <row r="583">
      <c r="A583" t="inlineStr">
        <is>
          <t>WI211233154</t>
        </is>
      </c>
      <c r="B583" t="inlineStr">
        <is>
          <t>DATA_VALIDATION</t>
        </is>
      </c>
      <c r="C583" t="inlineStr">
        <is>
          <t>201110012257</t>
        </is>
      </c>
      <c r="D583" t="inlineStr">
        <is>
          <t>Folder</t>
        </is>
      </c>
      <c r="E583" s="2">
        <f>HYPERLINK("capsilon://?command=openfolder&amp;siteaddress=FAM.docvelocity-na8.net&amp;folderid=FX7DECB663-B4CE-BC8D-C254-44A147D91938","FX21125347")</f>
        <v>0.0</v>
      </c>
      <c r="F583" t="inlineStr">
        <is>
          <t/>
        </is>
      </c>
      <c r="G583" t="inlineStr">
        <is>
          <t/>
        </is>
      </c>
      <c r="H583" t="inlineStr">
        <is>
          <t>Mailitem</t>
        </is>
      </c>
      <c r="I583" t="inlineStr">
        <is>
          <t>MI2112338973</t>
        </is>
      </c>
      <c r="J583" t="n">
        <v>182.0</v>
      </c>
      <c r="K583" t="inlineStr">
        <is>
          <t>COMPLETED</t>
        </is>
      </c>
      <c r="L583" t="inlineStr">
        <is>
          <t>MARK_AS_COMPLETED</t>
        </is>
      </c>
      <c r="M583" t="inlineStr">
        <is>
          <t>Queue</t>
        </is>
      </c>
      <c r="N583" t="n">
        <v>2.0</v>
      </c>
      <c r="O583" s="1" t="n">
        <v>44539.64412037037</v>
      </c>
      <c r="P583" s="1" t="n">
        <v>44539.789189814815</v>
      </c>
      <c r="Q583" t="n">
        <v>8041.0</v>
      </c>
      <c r="R583" t="n">
        <v>4493.0</v>
      </c>
      <c r="S583" t="b">
        <v>0</v>
      </c>
      <c r="T583" t="inlineStr">
        <is>
          <t>N/A</t>
        </is>
      </c>
      <c r="U583" t="b">
        <v>1</v>
      </c>
      <c r="V583" t="inlineStr">
        <is>
          <t>Amruta Erande</t>
        </is>
      </c>
      <c r="W583" s="1" t="n">
        <v>44539.72645833333</v>
      </c>
      <c r="X583" t="n">
        <v>3360.0</v>
      </c>
      <c r="Y583" t="n">
        <v>195.0</v>
      </c>
      <c r="Z583" t="n">
        <v>0.0</v>
      </c>
      <c r="AA583" t="n">
        <v>195.0</v>
      </c>
      <c r="AB583" t="n">
        <v>0.0</v>
      </c>
      <c r="AC583" t="n">
        <v>104.0</v>
      </c>
      <c r="AD583" t="n">
        <v>-13.0</v>
      </c>
      <c r="AE583" t="n">
        <v>0.0</v>
      </c>
      <c r="AF583" t="n">
        <v>0.0</v>
      </c>
      <c r="AG583" t="n">
        <v>0.0</v>
      </c>
      <c r="AH583" t="inlineStr">
        <is>
          <t>Dashrath Soren</t>
        </is>
      </c>
      <c r="AI583" s="1" t="n">
        <v>44539.789189814815</v>
      </c>
      <c r="AJ583" t="n">
        <v>948.0</v>
      </c>
      <c r="AK583" t="n">
        <v>5.0</v>
      </c>
      <c r="AL583" t="n">
        <v>0.0</v>
      </c>
      <c r="AM583" t="n">
        <v>5.0</v>
      </c>
      <c r="AN583" t="n">
        <v>0.0</v>
      </c>
      <c r="AO583" t="n">
        <v>5.0</v>
      </c>
      <c r="AP583" t="n">
        <v>-18.0</v>
      </c>
      <c r="AQ583" t="n">
        <v>0.0</v>
      </c>
      <c r="AR583" t="n">
        <v>0.0</v>
      </c>
      <c r="AS583" t="n">
        <v>0.0</v>
      </c>
      <c r="AT583" t="inlineStr">
        <is>
          <t>N/A</t>
        </is>
      </c>
      <c r="AU583" t="inlineStr">
        <is>
          <t>N/A</t>
        </is>
      </c>
      <c r="AV583" t="inlineStr">
        <is>
          <t>N/A</t>
        </is>
      </c>
      <c r="AW583" t="inlineStr">
        <is>
          <t>N/A</t>
        </is>
      </c>
      <c r="AX583" t="inlineStr">
        <is>
          <t>N/A</t>
        </is>
      </c>
      <c r="AY583" t="inlineStr">
        <is>
          <t>N/A</t>
        </is>
      </c>
      <c r="AZ583" t="inlineStr">
        <is>
          <t>N/A</t>
        </is>
      </c>
      <c r="BA583" t="inlineStr">
        <is>
          <t>N/A</t>
        </is>
      </c>
      <c r="BB583" t="inlineStr">
        <is>
          <t>N/A</t>
        </is>
      </c>
      <c r="BC583" t="inlineStr">
        <is>
          <t>N/A</t>
        </is>
      </c>
      <c r="BD583" t="inlineStr">
        <is>
          <t>N/A</t>
        </is>
      </c>
      <c r="BE583" t="inlineStr">
        <is>
          <t>N/A</t>
        </is>
      </c>
    </row>
    <row r="584">
      <c r="A584" t="inlineStr">
        <is>
          <t>WI211233169</t>
        </is>
      </c>
      <c r="B584" t="inlineStr">
        <is>
          <t>DATA_VALIDATION</t>
        </is>
      </c>
      <c r="C584" t="inlineStr">
        <is>
          <t>201300020126</t>
        </is>
      </c>
      <c r="D584" t="inlineStr">
        <is>
          <t>Folder</t>
        </is>
      </c>
      <c r="E584" s="2">
        <f>HYPERLINK("capsilon://?command=openfolder&amp;siteaddress=FAM.docvelocity-na8.net&amp;folderid=FX76E7A32B-7DAA-A508-16CB-27707C0361CC","FX21124803")</f>
        <v>0.0</v>
      </c>
      <c r="F584" t="inlineStr">
        <is>
          <t/>
        </is>
      </c>
      <c r="G584" t="inlineStr">
        <is>
          <t/>
        </is>
      </c>
      <c r="H584" t="inlineStr">
        <is>
          <t>Mailitem</t>
        </is>
      </c>
      <c r="I584" t="inlineStr">
        <is>
          <t>MI2112339337</t>
        </is>
      </c>
      <c r="J584" t="n">
        <v>408.0</v>
      </c>
      <c r="K584" t="inlineStr">
        <is>
          <t>COMPLETED</t>
        </is>
      </c>
      <c r="L584" t="inlineStr">
        <is>
          <t>MARK_AS_COMPLETED</t>
        </is>
      </c>
      <c r="M584" t="inlineStr">
        <is>
          <t>Queue</t>
        </is>
      </c>
      <c r="N584" t="n">
        <v>2.0</v>
      </c>
      <c r="O584" s="1" t="n">
        <v>44539.646875</v>
      </c>
      <c r="P584" s="1" t="n">
        <v>44539.815358796295</v>
      </c>
      <c r="Q584" t="n">
        <v>10355.0</v>
      </c>
      <c r="R584" t="n">
        <v>4202.0</v>
      </c>
      <c r="S584" t="b">
        <v>0</v>
      </c>
      <c r="T584" t="inlineStr">
        <is>
          <t>N/A</t>
        </is>
      </c>
      <c r="U584" t="b">
        <v>1</v>
      </c>
      <c r="V584" t="inlineStr">
        <is>
          <t>Suraj Toradmal</t>
        </is>
      </c>
      <c r="W584" s="1" t="n">
        <v>44539.77342592592</v>
      </c>
      <c r="X584" t="n">
        <v>1831.0</v>
      </c>
      <c r="Y584" t="n">
        <v>304.0</v>
      </c>
      <c r="Z584" t="n">
        <v>0.0</v>
      </c>
      <c r="AA584" t="n">
        <v>304.0</v>
      </c>
      <c r="AB584" t="n">
        <v>21.0</v>
      </c>
      <c r="AC584" t="n">
        <v>139.0</v>
      </c>
      <c r="AD584" t="n">
        <v>104.0</v>
      </c>
      <c r="AE584" t="n">
        <v>0.0</v>
      </c>
      <c r="AF584" t="n">
        <v>0.0</v>
      </c>
      <c r="AG584" t="n">
        <v>0.0</v>
      </c>
      <c r="AH584" t="inlineStr">
        <is>
          <t>Rohit Mawal</t>
        </is>
      </c>
      <c r="AI584" s="1" t="n">
        <v>44539.815358796295</v>
      </c>
      <c r="AJ584" t="n">
        <v>2278.0</v>
      </c>
      <c r="AK584" t="n">
        <v>2.0</v>
      </c>
      <c r="AL584" t="n">
        <v>0.0</v>
      </c>
      <c r="AM584" t="n">
        <v>2.0</v>
      </c>
      <c r="AN584" t="n">
        <v>21.0</v>
      </c>
      <c r="AO584" t="n">
        <v>2.0</v>
      </c>
      <c r="AP584" t="n">
        <v>102.0</v>
      </c>
      <c r="AQ584" t="n">
        <v>0.0</v>
      </c>
      <c r="AR584" t="n">
        <v>0.0</v>
      </c>
      <c r="AS584" t="n">
        <v>0.0</v>
      </c>
      <c r="AT584" t="inlineStr">
        <is>
          <t>N/A</t>
        </is>
      </c>
      <c r="AU584" t="inlineStr">
        <is>
          <t>N/A</t>
        </is>
      </c>
      <c r="AV584" t="inlineStr">
        <is>
          <t>N/A</t>
        </is>
      </c>
      <c r="AW584" t="inlineStr">
        <is>
          <t>N/A</t>
        </is>
      </c>
      <c r="AX584" t="inlineStr">
        <is>
          <t>N/A</t>
        </is>
      </c>
      <c r="AY584" t="inlineStr">
        <is>
          <t>N/A</t>
        </is>
      </c>
      <c r="AZ584" t="inlineStr">
        <is>
          <t>N/A</t>
        </is>
      </c>
      <c r="BA584" t="inlineStr">
        <is>
          <t>N/A</t>
        </is>
      </c>
      <c r="BB584" t="inlineStr">
        <is>
          <t>N/A</t>
        </is>
      </c>
      <c r="BC584" t="inlineStr">
        <is>
          <t>N/A</t>
        </is>
      </c>
      <c r="BD584" t="inlineStr">
        <is>
          <t>N/A</t>
        </is>
      </c>
      <c r="BE584" t="inlineStr">
        <is>
          <t>N/A</t>
        </is>
      </c>
    </row>
    <row r="585">
      <c r="A585" t="inlineStr">
        <is>
          <t>WI211233187</t>
        </is>
      </c>
      <c r="B585" t="inlineStr">
        <is>
          <t>DATA_VALIDATION</t>
        </is>
      </c>
      <c r="C585" t="inlineStr">
        <is>
          <t>201330004088</t>
        </is>
      </c>
      <c r="D585" t="inlineStr">
        <is>
          <t>Folder</t>
        </is>
      </c>
      <c r="E585" s="2">
        <f>HYPERLINK("capsilon://?command=openfolder&amp;siteaddress=FAM.docvelocity-na8.net&amp;folderid=FX33091F49-73F0-F9A5-2DDD-CA6FABC656CA","FX21124888")</f>
        <v>0.0</v>
      </c>
      <c r="F585" t="inlineStr">
        <is>
          <t/>
        </is>
      </c>
      <c r="G585" t="inlineStr">
        <is>
          <t/>
        </is>
      </c>
      <c r="H585" t="inlineStr">
        <is>
          <t>Mailitem</t>
        </is>
      </c>
      <c r="I585" t="inlineStr">
        <is>
          <t>MI2112344076</t>
        </is>
      </c>
      <c r="J585" t="n">
        <v>43.0</v>
      </c>
      <c r="K585" t="inlineStr">
        <is>
          <t>COMPLETED</t>
        </is>
      </c>
      <c r="L585" t="inlineStr">
        <is>
          <t>MARK_AS_COMPLETED</t>
        </is>
      </c>
      <c r="M585" t="inlineStr">
        <is>
          <t>Queue</t>
        </is>
      </c>
      <c r="N585" t="n">
        <v>1.0</v>
      </c>
      <c r="O585" s="1" t="n">
        <v>44539.64902777778</v>
      </c>
      <c r="P585" s="1" t="n">
        <v>44539.656006944446</v>
      </c>
      <c r="Q585" t="n">
        <v>478.0</v>
      </c>
      <c r="R585" t="n">
        <v>125.0</v>
      </c>
      <c r="S585" t="b">
        <v>0</v>
      </c>
      <c r="T585" t="inlineStr">
        <is>
          <t>N/A</t>
        </is>
      </c>
      <c r="U585" t="b">
        <v>0</v>
      </c>
      <c r="V585" t="inlineStr">
        <is>
          <t>Sumit Jarhad</t>
        </is>
      </c>
      <c r="W585" s="1" t="n">
        <v>44539.656006944446</v>
      </c>
      <c r="X585" t="n">
        <v>125.0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43.0</v>
      </c>
      <c r="AE585" t="n">
        <v>38.0</v>
      </c>
      <c r="AF585" t="n">
        <v>0.0</v>
      </c>
      <c r="AG585" t="n">
        <v>5.0</v>
      </c>
      <c r="AH585" t="inlineStr">
        <is>
          <t>N/A</t>
        </is>
      </c>
      <c r="AI585" t="inlineStr">
        <is>
          <t>N/A</t>
        </is>
      </c>
      <c r="AJ585" t="inlineStr">
        <is>
          <t>N/A</t>
        </is>
      </c>
      <c r="AK585" t="inlineStr">
        <is>
          <t>N/A</t>
        </is>
      </c>
      <c r="AL585" t="inlineStr">
        <is>
          <t>N/A</t>
        </is>
      </c>
      <c r="AM585" t="inlineStr">
        <is>
          <t>N/A</t>
        </is>
      </c>
      <c r="AN585" t="inlineStr">
        <is>
          <t>N/A</t>
        </is>
      </c>
      <c r="AO585" t="inlineStr">
        <is>
          <t>N/A</t>
        </is>
      </c>
      <c r="AP585" t="inlineStr">
        <is>
          <t>N/A</t>
        </is>
      </c>
      <c r="AQ585" t="inlineStr">
        <is>
          <t>N/A</t>
        </is>
      </c>
      <c r="AR585" t="inlineStr">
        <is>
          <t>N/A</t>
        </is>
      </c>
      <c r="AS585" t="inlineStr">
        <is>
          <t>N/A</t>
        </is>
      </c>
      <c r="AT585" t="inlineStr">
        <is>
          <t>N/A</t>
        </is>
      </c>
      <c r="AU585" t="inlineStr">
        <is>
          <t>N/A</t>
        </is>
      </c>
      <c r="AV585" t="inlineStr">
        <is>
          <t>N/A</t>
        </is>
      </c>
      <c r="AW585" t="inlineStr">
        <is>
          <t>N/A</t>
        </is>
      </c>
      <c r="AX585" t="inlineStr">
        <is>
          <t>N/A</t>
        </is>
      </c>
      <c r="AY585" t="inlineStr">
        <is>
          <t>N/A</t>
        </is>
      </c>
      <c r="AZ585" t="inlineStr">
        <is>
          <t>N/A</t>
        </is>
      </c>
      <c r="BA585" t="inlineStr">
        <is>
          <t>N/A</t>
        </is>
      </c>
      <c r="BB585" t="inlineStr">
        <is>
          <t>N/A</t>
        </is>
      </c>
      <c r="BC585" t="inlineStr">
        <is>
          <t>N/A</t>
        </is>
      </c>
      <c r="BD585" t="inlineStr">
        <is>
          <t>N/A</t>
        </is>
      </c>
      <c r="BE585" t="inlineStr">
        <is>
          <t>N/A</t>
        </is>
      </c>
    </row>
    <row r="586">
      <c r="A586" t="inlineStr">
        <is>
          <t>WI211233193</t>
        </is>
      </c>
      <c r="B586" t="inlineStr">
        <is>
          <t>DATA_VALIDATION</t>
        </is>
      </c>
      <c r="C586" t="inlineStr">
        <is>
          <t>201330004088</t>
        </is>
      </c>
      <c r="D586" t="inlineStr">
        <is>
          <t>Folder</t>
        </is>
      </c>
      <c r="E586" s="2">
        <f>HYPERLINK("capsilon://?command=openfolder&amp;siteaddress=FAM.docvelocity-na8.net&amp;folderid=FX33091F49-73F0-F9A5-2DDD-CA6FABC656CA","FX21124888")</f>
        <v>0.0</v>
      </c>
      <c r="F586" t="inlineStr">
        <is>
          <t/>
        </is>
      </c>
      <c r="G586" t="inlineStr">
        <is>
          <t/>
        </is>
      </c>
      <c r="H586" t="inlineStr">
        <is>
          <t>Mailitem</t>
        </is>
      </c>
      <c r="I586" t="inlineStr">
        <is>
          <t>MI2112344165</t>
        </is>
      </c>
      <c r="J586" t="n">
        <v>28.0</v>
      </c>
      <c r="K586" t="inlineStr">
        <is>
          <t>COMPLETED</t>
        </is>
      </c>
      <c r="L586" t="inlineStr">
        <is>
          <t>MARK_AS_COMPLETED</t>
        </is>
      </c>
      <c r="M586" t="inlineStr">
        <is>
          <t>Queue</t>
        </is>
      </c>
      <c r="N586" t="n">
        <v>2.0</v>
      </c>
      <c r="O586" s="1" t="n">
        <v>44539.64971064815</v>
      </c>
      <c r="P586" s="1" t="n">
        <v>44540.167662037034</v>
      </c>
      <c r="Q586" t="n">
        <v>43706.0</v>
      </c>
      <c r="R586" t="n">
        <v>1045.0</v>
      </c>
      <c r="S586" t="b">
        <v>0</v>
      </c>
      <c r="T586" t="inlineStr">
        <is>
          <t>N/A</t>
        </is>
      </c>
      <c r="U586" t="b">
        <v>0</v>
      </c>
      <c r="V586" t="inlineStr">
        <is>
          <t>Suraj Toradmal</t>
        </is>
      </c>
      <c r="W586" s="1" t="n">
        <v>44539.831458333334</v>
      </c>
      <c r="X586" t="n">
        <v>509.0</v>
      </c>
      <c r="Y586" t="n">
        <v>21.0</v>
      </c>
      <c r="Z586" t="n">
        <v>0.0</v>
      </c>
      <c r="AA586" t="n">
        <v>21.0</v>
      </c>
      <c r="AB586" t="n">
        <v>0.0</v>
      </c>
      <c r="AC586" t="n">
        <v>19.0</v>
      </c>
      <c r="AD586" t="n">
        <v>7.0</v>
      </c>
      <c r="AE586" t="n">
        <v>0.0</v>
      </c>
      <c r="AF586" t="n">
        <v>0.0</v>
      </c>
      <c r="AG586" t="n">
        <v>0.0</v>
      </c>
      <c r="AH586" t="inlineStr">
        <is>
          <t>Rohit Mawal</t>
        </is>
      </c>
      <c r="AI586" s="1" t="n">
        <v>44540.167662037034</v>
      </c>
      <c r="AJ586" t="n">
        <v>448.0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7.0</v>
      </c>
      <c r="AQ586" t="n">
        <v>0.0</v>
      </c>
      <c r="AR586" t="n">
        <v>0.0</v>
      </c>
      <c r="AS586" t="n">
        <v>0.0</v>
      </c>
      <c r="AT586" t="inlineStr">
        <is>
          <t>N/A</t>
        </is>
      </c>
      <c r="AU586" t="inlineStr">
        <is>
          <t>N/A</t>
        </is>
      </c>
      <c r="AV586" t="inlineStr">
        <is>
          <t>N/A</t>
        </is>
      </c>
      <c r="AW586" t="inlineStr">
        <is>
          <t>N/A</t>
        </is>
      </c>
      <c r="AX586" t="inlineStr">
        <is>
          <t>N/A</t>
        </is>
      </c>
      <c r="AY586" t="inlineStr">
        <is>
          <t>N/A</t>
        </is>
      </c>
      <c r="AZ586" t="inlineStr">
        <is>
          <t>N/A</t>
        </is>
      </c>
      <c r="BA586" t="inlineStr">
        <is>
          <t>N/A</t>
        </is>
      </c>
      <c r="BB586" t="inlineStr">
        <is>
          <t>N/A</t>
        </is>
      </c>
      <c r="BC586" t="inlineStr">
        <is>
          <t>N/A</t>
        </is>
      </c>
      <c r="BD586" t="inlineStr">
        <is>
          <t>N/A</t>
        </is>
      </c>
      <c r="BE586" t="inlineStr">
        <is>
          <t>N/A</t>
        </is>
      </c>
    </row>
    <row r="587">
      <c r="A587" t="inlineStr">
        <is>
          <t>WI211233195</t>
        </is>
      </c>
      <c r="B587" t="inlineStr">
        <is>
          <t>DATA_VALIDATION</t>
        </is>
      </c>
      <c r="C587" t="inlineStr">
        <is>
          <t>201330004088</t>
        </is>
      </c>
      <c r="D587" t="inlineStr">
        <is>
          <t>Folder</t>
        </is>
      </c>
      <c r="E587" s="2">
        <f>HYPERLINK("capsilon://?command=openfolder&amp;siteaddress=FAM.docvelocity-na8.net&amp;folderid=FX33091F49-73F0-F9A5-2DDD-CA6FABC656CA","FX21124888")</f>
        <v>0.0</v>
      </c>
      <c r="F587" t="inlineStr">
        <is>
          <t/>
        </is>
      </c>
      <c r="G587" t="inlineStr">
        <is>
          <t/>
        </is>
      </c>
      <c r="H587" t="inlineStr">
        <is>
          <t>Mailitem</t>
        </is>
      </c>
      <c r="I587" t="inlineStr">
        <is>
          <t>MI2112344178</t>
        </is>
      </c>
      <c r="J587" t="n">
        <v>28.0</v>
      </c>
      <c r="K587" t="inlineStr">
        <is>
          <t>COMPLETED</t>
        </is>
      </c>
      <c r="L587" t="inlineStr">
        <is>
          <t>MARK_AS_COMPLETED</t>
        </is>
      </c>
      <c r="M587" t="inlineStr">
        <is>
          <t>Queue</t>
        </is>
      </c>
      <c r="N587" t="n">
        <v>2.0</v>
      </c>
      <c r="O587" s="1" t="n">
        <v>44539.65010416666</v>
      </c>
      <c r="P587" s="1" t="n">
        <v>44540.169016203705</v>
      </c>
      <c r="Q587" t="n">
        <v>44656.0</v>
      </c>
      <c r="R587" t="n">
        <v>178.0</v>
      </c>
      <c r="S587" t="b">
        <v>0</v>
      </c>
      <c r="T587" t="inlineStr">
        <is>
          <t>N/A</t>
        </is>
      </c>
      <c r="U587" t="b">
        <v>0</v>
      </c>
      <c r="V587" t="inlineStr">
        <is>
          <t>Suraj Toradmal</t>
        </is>
      </c>
      <c r="W587" s="1" t="n">
        <v>44539.83222222222</v>
      </c>
      <c r="X587" t="n">
        <v>65.0</v>
      </c>
      <c r="Y587" t="n">
        <v>0.0</v>
      </c>
      <c r="Z587" t="n">
        <v>0.0</v>
      </c>
      <c r="AA587" t="n">
        <v>0.0</v>
      </c>
      <c r="AB587" t="n">
        <v>21.0</v>
      </c>
      <c r="AC587" t="n">
        <v>0.0</v>
      </c>
      <c r="AD587" t="n">
        <v>28.0</v>
      </c>
      <c r="AE587" t="n">
        <v>0.0</v>
      </c>
      <c r="AF587" t="n">
        <v>0.0</v>
      </c>
      <c r="AG587" t="n">
        <v>0.0</v>
      </c>
      <c r="AH587" t="inlineStr">
        <is>
          <t>Rohit Mawal</t>
        </is>
      </c>
      <c r="AI587" s="1" t="n">
        <v>44540.169016203705</v>
      </c>
      <c r="AJ587" t="n">
        <v>86.0</v>
      </c>
      <c r="AK587" t="n">
        <v>0.0</v>
      </c>
      <c r="AL587" t="n">
        <v>0.0</v>
      </c>
      <c r="AM587" t="n">
        <v>0.0</v>
      </c>
      <c r="AN587" t="n">
        <v>21.0</v>
      </c>
      <c r="AO587" t="n">
        <v>0.0</v>
      </c>
      <c r="AP587" t="n">
        <v>28.0</v>
      </c>
      <c r="AQ587" t="n">
        <v>0.0</v>
      </c>
      <c r="AR587" t="n">
        <v>0.0</v>
      </c>
      <c r="AS587" t="n">
        <v>0.0</v>
      </c>
      <c r="AT587" t="inlineStr">
        <is>
          <t>N/A</t>
        </is>
      </c>
      <c r="AU587" t="inlineStr">
        <is>
          <t>N/A</t>
        </is>
      </c>
      <c r="AV587" t="inlineStr">
        <is>
          <t>N/A</t>
        </is>
      </c>
      <c r="AW587" t="inlineStr">
        <is>
          <t>N/A</t>
        </is>
      </c>
      <c r="AX587" t="inlineStr">
        <is>
          <t>N/A</t>
        </is>
      </c>
      <c r="AY587" t="inlineStr">
        <is>
          <t>N/A</t>
        </is>
      </c>
      <c r="AZ587" t="inlineStr">
        <is>
          <t>N/A</t>
        </is>
      </c>
      <c r="BA587" t="inlineStr">
        <is>
          <t>N/A</t>
        </is>
      </c>
      <c r="BB587" t="inlineStr">
        <is>
          <t>N/A</t>
        </is>
      </c>
      <c r="BC587" t="inlineStr">
        <is>
          <t>N/A</t>
        </is>
      </c>
      <c r="BD587" t="inlineStr">
        <is>
          <t>N/A</t>
        </is>
      </c>
      <c r="BE587" t="inlineStr">
        <is>
          <t>N/A</t>
        </is>
      </c>
    </row>
    <row r="588">
      <c r="A588" t="inlineStr">
        <is>
          <t>WI211233208</t>
        </is>
      </c>
      <c r="B588" t="inlineStr">
        <is>
          <t>DATA_VALIDATION</t>
        </is>
      </c>
      <c r="C588" t="inlineStr">
        <is>
          <t>201330004088</t>
        </is>
      </c>
      <c r="D588" t="inlineStr">
        <is>
          <t>Folder</t>
        </is>
      </c>
      <c r="E588" s="2">
        <f>HYPERLINK("capsilon://?command=openfolder&amp;siteaddress=FAM.docvelocity-na8.net&amp;folderid=FX33091F49-73F0-F9A5-2DDD-CA6FABC656CA","FX21124888")</f>
        <v>0.0</v>
      </c>
      <c r="F588" t="inlineStr">
        <is>
          <t/>
        </is>
      </c>
      <c r="G588" t="inlineStr">
        <is>
          <t/>
        </is>
      </c>
      <c r="H588" t="inlineStr">
        <is>
          <t>Mailitem</t>
        </is>
      </c>
      <c r="I588" t="inlineStr">
        <is>
          <t>MI2112344226</t>
        </is>
      </c>
      <c r="J588" t="n">
        <v>32.0</v>
      </c>
      <c r="K588" t="inlineStr">
        <is>
          <t>COMPLETED</t>
        </is>
      </c>
      <c r="L588" t="inlineStr">
        <is>
          <t>MARK_AS_COMPLETED</t>
        </is>
      </c>
      <c r="M588" t="inlineStr">
        <is>
          <t>Queue</t>
        </is>
      </c>
      <c r="N588" t="n">
        <v>2.0</v>
      </c>
      <c r="O588" s="1" t="n">
        <v>44539.65101851852</v>
      </c>
      <c r="P588" s="1" t="n">
        <v>44540.17288194445</v>
      </c>
      <c r="Q588" t="n">
        <v>43955.0</v>
      </c>
      <c r="R588" t="n">
        <v>1134.0</v>
      </c>
      <c r="S588" t="b">
        <v>0</v>
      </c>
      <c r="T588" t="inlineStr">
        <is>
          <t>N/A</t>
        </is>
      </c>
      <c r="U588" t="b">
        <v>0</v>
      </c>
      <c r="V588" t="inlineStr">
        <is>
          <t>Karnal Akhare</t>
        </is>
      </c>
      <c r="W588" s="1" t="n">
        <v>44540.16542824074</v>
      </c>
      <c r="X588" t="n">
        <v>717.0</v>
      </c>
      <c r="Y588" t="n">
        <v>44.0</v>
      </c>
      <c r="Z588" t="n">
        <v>0.0</v>
      </c>
      <c r="AA588" t="n">
        <v>44.0</v>
      </c>
      <c r="AB588" t="n">
        <v>0.0</v>
      </c>
      <c r="AC588" t="n">
        <v>27.0</v>
      </c>
      <c r="AD588" t="n">
        <v>-12.0</v>
      </c>
      <c r="AE588" t="n">
        <v>0.0</v>
      </c>
      <c r="AF588" t="n">
        <v>0.0</v>
      </c>
      <c r="AG588" t="n">
        <v>0.0</v>
      </c>
      <c r="AH588" t="inlineStr">
        <is>
          <t>Saloni Uttekar</t>
        </is>
      </c>
      <c r="AI588" s="1" t="n">
        <v>44540.17288194445</v>
      </c>
      <c r="AJ588" t="n">
        <v>272.0</v>
      </c>
      <c r="AK588" t="n">
        <v>1.0</v>
      </c>
      <c r="AL588" t="n">
        <v>0.0</v>
      </c>
      <c r="AM588" t="n">
        <v>1.0</v>
      </c>
      <c r="AN588" t="n">
        <v>0.0</v>
      </c>
      <c r="AO588" t="n">
        <v>1.0</v>
      </c>
      <c r="AP588" t="n">
        <v>-13.0</v>
      </c>
      <c r="AQ588" t="n">
        <v>0.0</v>
      </c>
      <c r="AR588" t="n">
        <v>0.0</v>
      </c>
      <c r="AS588" t="n">
        <v>0.0</v>
      </c>
      <c r="AT588" t="inlineStr">
        <is>
          <t>N/A</t>
        </is>
      </c>
      <c r="AU588" t="inlineStr">
        <is>
          <t>N/A</t>
        </is>
      </c>
      <c r="AV588" t="inlineStr">
        <is>
          <t>N/A</t>
        </is>
      </c>
      <c r="AW588" t="inlineStr">
        <is>
          <t>N/A</t>
        </is>
      </c>
      <c r="AX588" t="inlineStr">
        <is>
          <t>N/A</t>
        </is>
      </c>
      <c r="AY588" t="inlineStr">
        <is>
          <t>N/A</t>
        </is>
      </c>
      <c r="AZ588" t="inlineStr">
        <is>
          <t>N/A</t>
        </is>
      </c>
      <c r="BA588" t="inlineStr">
        <is>
          <t>N/A</t>
        </is>
      </c>
      <c r="BB588" t="inlineStr">
        <is>
          <t>N/A</t>
        </is>
      </c>
      <c r="BC588" t="inlineStr">
        <is>
          <t>N/A</t>
        </is>
      </c>
      <c r="BD588" t="inlineStr">
        <is>
          <t>N/A</t>
        </is>
      </c>
      <c r="BE588" t="inlineStr">
        <is>
          <t>N/A</t>
        </is>
      </c>
    </row>
    <row r="589">
      <c r="A589" t="inlineStr">
        <is>
          <t>WI211233219</t>
        </is>
      </c>
      <c r="B589" t="inlineStr">
        <is>
          <t>DATA_VALIDATION</t>
        </is>
      </c>
      <c r="C589" t="inlineStr">
        <is>
          <t>201330004088</t>
        </is>
      </c>
      <c r="D589" t="inlineStr">
        <is>
          <t>Folder</t>
        </is>
      </c>
      <c r="E589" s="2">
        <f>HYPERLINK("capsilon://?command=openfolder&amp;siteaddress=FAM.docvelocity-na8.net&amp;folderid=FX33091F49-73F0-F9A5-2DDD-CA6FABC656CA","FX21124888")</f>
        <v>0.0</v>
      </c>
      <c r="F589" t="inlineStr">
        <is>
          <t/>
        </is>
      </c>
      <c r="G589" t="inlineStr">
        <is>
          <t/>
        </is>
      </c>
      <c r="H589" t="inlineStr">
        <is>
          <t>Mailitem</t>
        </is>
      </c>
      <c r="I589" t="inlineStr">
        <is>
          <t>MI2112344267</t>
        </is>
      </c>
      <c r="J589" t="n">
        <v>28.0</v>
      </c>
      <c r="K589" t="inlineStr">
        <is>
          <t>COMPLETED</t>
        </is>
      </c>
      <c r="L589" t="inlineStr">
        <is>
          <t>MARK_AS_COMPLETED</t>
        </is>
      </c>
      <c r="M589" t="inlineStr">
        <is>
          <t>Queue</t>
        </is>
      </c>
      <c r="N589" t="n">
        <v>2.0</v>
      </c>
      <c r="O589" s="1" t="n">
        <v>44539.651458333334</v>
      </c>
      <c r="P589" s="1" t="n">
        <v>44540.17056712963</v>
      </c>
      <c r="Q589" t="n">
        <v>44639.0</v>
      </c>
      <c r="R589" t="n">
        <v>212.0</v>
      </c>
      <c r="S589" t="b">
        <v>0</v>
      </c>
      <c r="T589" t="inlineStr">
        <is>
          <t>N/A</t>
        </is>
      </c>
      <c r="U589" t="b">
        <v>0</v>
      </c>
      <c r="V589" t="inlineStr">
        <is>
          <t>Aditya Tade</t>
        </is>
      </c>
      <c r="W589" s="1" t="n">
        <v>44540.15981481481</v>
      </c>
      <c r="X589" t="n">
        <v>47.0</v>
      </c>
      <c r="Y589" t="n">
        <v>0.0</v>
      </c>
      <c r="Z589" t="n">
        <v>0.0</v>
      </c>
      <c r="AA589" t="n">
        <v>0.0</v>
      </c>
      <c r="AB589" t="n">
        <v>21.0</v>
      </c>
      <c r="AC589" t="n">
        <v>0.0</v>
      </c>
      <c r="AD589" t="n">
        <v>28.0</v>
      </c>
      <c r="AE589" t="n">
        <v>0.0</v>
      </c>
      <c r="AF589" t="n">
        <v>0.0</v>
      </c>
      <c r="AG589" t="n">
        <v>0.0</v>
      </c>
      <c r="AH589" t="inlineStr">
        <is>
          <t>Rohit Mawal</t>
        </is>
      </c>
      <c r="AI589" s="1" t="n">
        <v>44540.17056712963</v>
      </c>
      <c r="AJ589" t="n">
        <v>134.0</v>
      </c>
      <c r="AK589" t="n">
        <v>0.0</v>
      </c>
      <c r="AL589" t="n">
        <v>0.0</v>
      </c>
      <c r="AM589" t="n">
        <v>0.0</v>
      </c>
      <c r="AN589" t="n">
        <v>21.0</v>
      </c>
      <c r="AO589" t="n">
        <v>0.0</v>
      </c>
      <c r="AP589" t="n">
        <v>28.0</v>
      </c>
      <c r="AQ589" t="n">
        <v>0.0</v>
      </c>
      <c r="AR589" t="n">
        <v>0.0</v>
      </c>
      <c r="AS589" t="n">
        <v>0.0</v>
      </c>
      <c r="AT589" t="inlineStr">
        <is>
          <t>N/A</t>
        </is>
      </c>
      <c r="AU589" t="inlineStr">
        <is>
          <t>N/A</t>
        </is>
      </c>
      <c r="AV589" t="inlineStr">
        <is>
          <t>N/A</t>
        </is>
      </c>
      <c r="AW589" t="inlineStr">
        <is>
          <t>N/A</t>
        </is>
      </c>
      <c r="AX589" t="inlineStr">
        <is>
          <t>N/A</t>
        </is>
      </c>
      <c r="AY589" t="inlineStr">
        <is>
          <t>N/A</t>
        </is>
      </c>
      <c r="AZ589" t="inlineStr">
        <is>
          <t>N/A</t>
        </is>
      </c>
      <c r="BA589" t="inlineStr">
        <is>
          <t>N/A</t>
        </is>
      </c>
      <c r="BB589" t="inlineStr">
        <is>
          <t>N/A</t>
        </is>
      </c>
      <c r="BC589" t="inlineStr">
        <is>
          <t>N/A</t>
        </is>
      </c>
      <c r="BD589" t="inlineStr">
        <is>
          <t>N/A</t>
        </is>
      </c>
      <c r="BE589" t="inlineStr">
        <is>
          <t>N/A</t>
        </is>
      </c>
    </row>
    <row r="590">
      <c r="A590" t="inlineStr">
        <is>
          <t>WI211233224</t>
        </is>
      </c>
      <c r="B590" t="inlineStr">
        <is>
          <t>DATA_VALIDATION</t>
        </is>
      </c>
      <c r="C590" t="inlineStr">
        <is>
          <t>201330004088</t>
        </is>
      </c>
      <c r="D590" t="inlineStr">
        <is>
          <t>Folder</t>
        </is>
      </c>
      <c r="E590" s="2">
        <f>HYPERLINK("capsilon://?command=openfolder&amp;siteaddress=FAM.docvelocity-na8.net&amp;folderid=FX33091F49-73F0-F9A5-2DDD-CA6FABC656CA","FX21124888")</f>
        <v>0.0</v>
      </c>
      <c r="F590" t="inlineStr">
        <is>
          <t/>
        </is>
      </c>
      <c r="G590" t="inlineStr">
        <is>
          <t/>
        </is>
      </c>
      <c r="H590" t="inlineStr">
        <is>
          <t>Mailitem</t>
        </is>
      </c>
      <c r="I590" t="inlineStr">
        <is>
          <t>MI2112344281</t>
        </is>
      </c>
      <c r="J590" t="n">
        <v>28.0</v>
      </c>
      <c r="K590" t="inlineStr">
        <is>
          <t>COMPLETED</t>
        </is>
      </c>
      <c r="L590" t="inlineStr">
        <is>
          <t>MARK_AS_COMPLETED</t>
        </is>
      </c>
      <c r="M590" t="inlineStr">
        <is>
          <t>Queue</t>
        </is>
      </c>
      <c r="N590" t="n">
        <v>2.0</v>
      </c>
      <c r="O590" s="1" t="n">
        <v>44539.65180555556</v>
      </c>
      <c r="P590" s="1" t="n">
        <v>44540.17166666667</v>
      </c>
      <c r="Q590" t="n">
        <v>44741.0</v>
      </c>
      <c r="R590" t="n">
        <v>175.0</v>
      </c>
      <c r="S590" t="b">
        <v>0</v>
      </c>
      <c r="T590" t="inlineStr">
        <is>
          <t>N/A</t>
        </is>
      </c>
      <c r="U590" t="b">
        <v>0</v>
      </c>
      <c r="V590" t="inlineStr">
        <is>
          <t>Aditya Tade</t>
        </is>
      </c>
      <c r="W590" s="1" t="n">
        <v>44540.16049768519</v>
      </c>
      <c r="X590" t="n">
        <v>58.0</v>
      </c>
      <c r="Y590" t="n">
        <v>0.0</v>
      </c>
      <c r="Z590" t="n">
        <v>0.0</v>
      </c>
      <c r="AA590" t="n">
        <v>0.0</v>
      </c>
      <c r="AB590" t="n">
        <v>21.0</v>
      </c>
      <c r="AC590" t="n">
        <v>0.0</v>
      </c>
      <c r="AD590" t="n">
        <v>28.0</v>
      </c>
      <c r="AE590" t="n">
        <v>0.0</v>
      </c>
      <c r="AF590" t="n">
        <v>0.0</v>
      </c>
      <c r="AG590" t="n">
        <v>0.0</v>
      </c>
      <c r="AH590" t="inlineStr">
        <is>
          <t>Rohit Mawal</t>
        </is>
      </c>
      <c r="AI590" s="1" t="n">
        <v>44540.17166666667</v>
      </c>
      <c r="AJ590" t="n">
        <v>94.0</v>
      </c>
      <c r="AK590" t="n">
        <v>0.0</v>
      </c>
      <c r="AL590" t="n">
        <v>0.0</v>
      </c>
      <c r="AM590" t="n">
        <v>0.0</v>
      </c>
      <c r="AN590" t="n">
        <v>21.0</v>
      </c>
      <c r="AO590" t="n">
        <v>0.0</v>
      </c>
      <c r="AP590" t="n">
        <v>28.0</v>
      </c>
      <c r="AQ590" t="n">
        <v>0.0</v>
      </c>
      <c r="AR590" t="n">
        <v>0.0</v>
      </c>
      <c r="AS590" t="n">
        <v>0.0</v>
      </c>
      <c r="AT590" t="inlineStr">
        <is>
          <t>N/A</t>
        </is>
      </c>
      <c r="AU590" t="inlineStr">
        <is>
          <t>N/A</t>
        </is>
      </c>
      <c r="AV590" t="inlineStr">
        <is>
          <t>N/A</t>
        </is>
      </c>
      <c r="AW590" t="inlineStr">
        <is>
          <t>N/A</t>
        </is>
      </c>
      <c r="AX590" t="inlineStr">
        <is>
          <t>N/A</t>
        </is>
      </c>
      <c r="AY590" t="inlineStr">
        <is>
          <t>N/A</t>
        </is>
      </c>
      <c r="AZ590" t="inlineStr">
        <is>
          <t>N/A</t>
        </is>
      </c>
      <c r="BA590" t="inlineStr">
        <is>
          <t>N/A</t>
        </is>
      </c>
      <c r="BB590" t="inlineStr">
        <is>
          <t>N/A</t>
        </is>
      </c>
      <c r="BC590" t="inlineStr">
        <is>
          <t>N/A</t>
        </is>
      </c>
      <c r="BD590" t="inlineStr">
        <is>
          <t>N/A</t>
        </is>
      </c>
      <c r="BE590" t="inlineStr">
        <is>
          <t>N/A</t>
        </is>
      </c>
    </row>
    <row r="591">
      <c r="A591" t="inlineStr">
        <is>
          <t>WI211233284</t>
        </is>
      </c>
      <c r="B591" t="inlineStr">
        <is>
          <t>DATA_VALIDATION</t>
        </is>
      </c>
      <c r="C591" t="inlineStr">
        <is>
          <t>201330004097</t>
        </is>
      </c>
      <c r="D591" t="inlineStr">
        <is>
          <t>Folder</t>
        </is>
      </c>
      <c r="E591" s="2">
        <f>HYPERLINK("capsilon://?command=openfolder&amp;siteaddress=FAM.docvelocity-na8.net&amp;folderid=FX9D412D65-CC61-1770-1238-10F8C6AB83C4","FX21124993")</f>
        <v>0.0</v>
      </c>
      <c r="F591" t="inlineStr">
        <is>
          <t/>
        </is>
      </c>
      <c r="G591" t="inlineStr">
        <is>
          <t/>
        </is>
      </c>
      <c r="H591" t="inlineStr">
        <is>
          <t>Mailitem</t>
        </is>
      </c>
      <c r="I591" t="inlineStr">
        <is>
          <t>MI2112340740</t>
        </is>
      </c>
      <c r="J591" t="n">
        <v>182.0</v>
      </c>
      <c r="K591" t="inlineStr">
        <is>
          <t>COMPLETED</t>
        </is>
      </c>
      <c r="L591" t="inlineStr">
        <is>
          <t>MARK_AS_COMPLETED</t>
        </is>
      </c>
      <c r="M591" t="inlineStr">
        <is>
          <t>Queue</t>
        </is>
      </c>
      <c r="N591" t="n">
        <v>2.0</v>
      </c>
      <c r="O591" s="1" t="n">
        <v>44539.65571759259</v>
      </c>
      <c r="P591" s="1" t="n">
        <v>44539.807291666664</v>
      </c>
      <c r="Q591" t="n">
        <v>8499.0</v>
      </c>
      <c r="R591" t="n">
        <v>4597.0</v>
      </c>
      <c r="S591" t="b">
        <v>0</v>
      </c>
      <c r="T591" t="inlineStr">
        <is>
          <t>N/A</t>
        </is>
      </c>
      <c r="U591" t="b">
        <v>1</v>
      </c>
      <c r="V591" t="inlineStr">
        <is>
          <t>Amruta Erande</t>
        </is>
      </c>
      <c r="W591" s="1" t="n">
        <v>44539.76149305556</v>
      </c>
      <c r="X591" t="n">
        <v>3026.0</v>
      </c>
      <c r="Y591" t="n">
        <v>167.0</v>
      </c>
      <c r="Z591" t="n">
        <v>0.0</v>
      </c>
      <c r="AA591" t="n">
        <v>167.0</v>
      </c>
      <c r="AB591" t="n">
        <v>0.0</v>
      </c>
      <c r="AC591" t="n">
        <v>65.0</v>
      </c>
      <c r="AD591" t="n">
        <v>15.0</v>
      </c>
      <c r="AE591" t="n">
        <v>0.0</v>
      </c>
      <c r="AF591" t="n">
        <v>0.0</v>
      </c>
      <c r="AG591" t="n">
        <v>0.0</v>
      </c>
      <c r="AH591" t="inlineStr">
        <is>
          <t>Dashrath Soren</t>
        </is>
      </c>
      <c r="AI591" s="1" t="n">
        <v>44539.807291666664</v>
      </c>
      <c r="AJ591" t="n">
        <v>1563.0</v>
      </c>
      <c r="AK591" t="n">
        <v>5.0</v>
      </c>
      <c r="AL591" t="n">
        <v>0.0</v>
      </c>
      <c r="AM591" t="n">
        <v>5.0</v>
      </c>
      <c r="AN591" t="n">
        <v>0.0</v>
      </c>
      <c r="AO591" t="n">
        <v>6.0</v>
      </c>
      <c r="AP591" t="n">
        <v>10.0</v>
      </c>
      <c r="AQ591" t="n">
        <v>0.0</v>
      </c>
      <c r="AR591" t="n">
        <v>0.0</v>
      </c>
      <c r="AS591" t="n">
        <v>0.0</v>
      </c>
      <c r="AT591" t="inlineStr">
        <is>
          <t>N/A</t>
        </is>
      </c>
      <c r="AU591" t="inlineStr">
        <is>
          <t>N/A</t>
        </is>
      </c>
      <c r="AV591" t="inlineStr">
        <is>
          <t>N/A</t>
        </is>
      </c>
      <c r="AW591" t="inlineStr">
        <is>
          <t>N/A</t>
        </is>
      </c>
      <c r="AX591" t="inlineStr">
        <is>
          <t>N/A</t>
        </is>
      </c>
      <c r="AY591" t="inlineStr">
        <is>
          <t>N/A</t>
        </is>
      </c>
      <c r="AZ591" t="inlineStr">
        <is>
          <t>N/A</t>
        </is>
      </c>
      <c r="BA591" t="inlineStr">
        <is>
          <t>N/A</t>
        </is>
      </c>
      <c r="BB591" t="inlineStr">
        <is>
          <t>N/A</t>
        </is>
      </c>
      <c r="BC591" t="inlineStr">
        <is>
          <t>N/A</t>
        </is>
      </c>
      <c r="BD591" t="inlineStr">
        <is>
          <t>N/A</t>
        </is>
      </c>
      <c r="BE591" t="inlineStr">
        <is>
          <t>N/A</t>
        </is>
      </c>
    </row>
    <row r="592">
      <c r="A592" t="inlineStr">
        <is>
          <t>WI211233297</t>
        </is>
      </c>
      <c r="B592" t="inlineStr">
        <is>
          <t>DATA_VALIDATION</t>
        </is>
      </c>
      <c r="C592" t="inlineStr">
        <is>
          <t>201308007928</t>
        </is>
      </c>
      <c r="D592" t="inlineStr">
        <is>
          <t>Folder</t>
        </is>
      </c>
      <c r="E592" s="2">
        <f>HYPERLINK("capsilon://?command=openfolder&amp;siteaddress=FAM.docvelocity-na8.net&amp;folderid=FXAD66F2FF-0F35-B6AC-456F-A944C6430194","FX21125940")</f>
        <v>0.0</v>
      </c>
      <c r="F592" t="inlineStr">
        <is>
          <t/>
        </is>
      </c>
      <c r="G592" t="inlineStr">
        <is>
          <t/>
        </is>
      </c>
      <c r="H592" t="inlineStr">
        <is>
          <t>Mailitem</t>
        </is>
      </c>
      <c r="I592" t="inlineStr">
        <is>
          <t>MI2112341070</t>
        </is>
      </c>
      <c r="J592" t="n">
        <v>170.0</v>
      </c>
      <c r="K592" t="inlineStr">
        <is>
          <t>COMPLETED</t>
        </is>
      </c>
      <c r="L592" t="inlineStr">
        <is>
          <t>MARK_AS_COMPLETED</t>
        </is>
      </c>
      <c r="M592" t="inlineStr">
        <is>
          <t>Queue</t>
        </is>
      </c>
      <c r="N592" t="n">
        <v>2.0</v>
      </c>
      <c r="O592" s="1" t="n">
        <v>44539.65734953704</v>
      </c>
      <c r="P592" s="1" t="n">
        <v>44539.803611111114</v>
      </c>
      <c r="Q592" t="n">
        <v>10708.0</v>
      </c>
      <c r="R592" t="n">
        <v>1929.0</v>
      </c>
      <c r="S592" t="b">
        <v>0</v>
      </c>
      <c r="T592" t="inlineStr">
        <is>
          <t>N/A</t>
        </is>
      </c>
      <c r="U592" t="b">
        <v>1</v>
      </c>
      <c r="V592" t="inlineStr">
        <is>
          <t>Ketan Pathak</t>
        </is>
      </c>
      <c r="W592" s="1" t="n">
        <v>44539.781793981485</v>
      </c>
      <c r="X592" t="n">
        <v>1486.0</v>
      </c>
      <c r="Y592" t="n">
        <v>145.0</v>
      </c>
      <c r="Z592" t="n">
        <v>0.0</v>
      </c>
      <c r="AA592" t="n">
        <v>145.0</v>
      </c>
      <c r="AB592" t="n">
        <v>0.0</v>
      </c>
      <c r="AC592" t="n">
        <v>78.0</v>
      </c>
      <c r="AD592" t="n">
        <v>25.0</v>
      </c>
      <c r="AE592" t="n">
        <v>0.0</v>
      </c>
      <c r="AF592" t="n">
        <v>0.0</v>
      </c>
      <c r="AG592" t="n">
        <v>0.0</v>
      </c>
      <c r="AH592" t="inlineStr">
        <is>
          <t>Vikash Suryakanth Parmar</t>
        </is>
      </c>
      <c r="AI592" s="1" t="n">
        <v>44539.803611111114</v>
      </c>
      <c r="AJ592" t="n">
        <v>404.0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25.0</v>
      </c>
      <c r="AQ592" t="n">
        <v>0.0</v>
      </c>
      <c r="AR592" t="n">
        <v>0.0</v>
      </c>
      <c r="AS592" t="n">
        <v>0.0</v>
      </c>
      <c r="AT592" t="inlineStr">
        <is>
          <t>N/A</t>
        </is>
      </c>
      <c r="AU592" t="inlineStr">
        <is>
          <t>N/A</t>
        </is>
      </c>
      <c r="AV592" t="inlineStr">
        <is>
          <t>N/A</t>
        </is>
      </c>
      <c r="AW592" t="inlineStr">
        <is>
          <t>N/A</t>
        </is>
      </c>
      <c r="AX592" t="inlineStr">
        <is>
          <t>N/A</t>
        </is>
      </c>
      <c r="AY592" t="inlineStr">
        <is>
          <t>N/A</t>
        </is>
      </c>
      <c r="AZ592" t="inlineStr">
        <is>
          <t>N/A</t>
        </is>
      </c>
      <c r="BA592" t="inlineStr">
        <is>
          <t>N/A</t>
        </is>
      </c>
      <c r="BB592" t="inlineStr">
        <is>
          <t>N/A</t>
        </is>
      </c>
      <c r="BC592" t="inlineStr">
        <is>
          <t>N/A</t>
        </is>
      </c>
      <c r="BD592" t="inlineStr">
        <is>
          <t>N/A</t>
        </is>
      </c>
      <c r="BE592" t="inlineStr">
        <is>
          <t>N/A</t>
        </is>
      </c>
    </row>
    <row r="593">
      <c r="A593" t="inlineStr">
        <is>
          <t>WI211233299</t>
        </is>
      </c>
      <c r="B593" t="inlineStr">
        <is>
          <t>DATA_VALIDATION</t>
        </is>
      </c>
      <c r="C593" t="inlineStr">
        <is>
          <t>201100014292</t>
        </is>
      </c>
      <c r="D593" t="inlineStr">
        <is>
          <t>Folder</t>
        </is>
      </c>
      <c r="E593" s="2">
        <f>HYPERLINK("capsilon://?command=openfolder&amp;siteaddress=FAM.docvelocity-na8.net&amp;folderid=FX4A02B8CA-9665-CEBA-F091-4B31ACAE0BC5","FX21124987")</f>
        <v>0.0</v>
      </c>
      <c r="F593" t="inlineStr">
        <is>
          <t/>
        </is>
      </c>
      <c r="G593" t="inlineStr">
        <is>
          <t/>
        </is>
      </c>
      <c r="H593" t="inlineStr">
        <is>
          <t>Mailitem</t>
        </is>
      </c>
      <c r="I593" t="inlineStr">
        <is>
          <t>MI2112343006</t>
        </is>
      </c>
      <c r="J593" t="n">
        <v>112.0</v>
      </c>
      <c r="K593" t="inlineStr">
        <is>
          <t>COMPLETED</t>
        </is>
      </c>
      <c r="L593" t="inlineStr">
        <is>
          <t>MARK_AS_COMPLETED</t>
        </is>
      </c>
      <c r="M593" t="inlineStr">
        <is>
          <t>Queue</t>
        </is>
      </c>
      <c r="N593" t="n">
        <v>2.0</v>
      </c>
      <c r="O593" s="1" t="n">
        <v>44539.65765046296</v>
      </c>
      <c r="P593" s="1" t="n">
        <v>44539.6772337963</v>
      </c>
      <c r="Q593" t="n">
        <v>1168.0</v>
      </c>
      <c r="R593" t="n">
        <v>524.0</v>
      </c>
      <c r="S593" t="b">
        <v>0</v>
      </c>
      <c r="T593" t="inlineStr">
        <is>
          <t>N/A</t>
        </is>
      </c>
      <c r="U593" t="b">
        <v>1</v>
      </c>
      <c r="V593" t="inlineStr">
        <is>
          <t>Sumit Jarhad</t>
        </is>
      </c>
      <c r="W593" s="1" t="n">
        <v>44539.6716087963</v>
      </c>
      <c r="X593" t="n">
        <v>270.0</v>
      </c>
      <c r="Y593" t="n">
        <v>84.0</v>
      </c>
      <c r="Z593" t="n">
        <v>0.0</v>
      </c>
      <c r="AA593" t="n">
        <v>84.0</v>
      </c>
      <c r="AB593" t="n">
        <v>0.0</v>
      </c>
      <c r="AC593" t="n">
        <v>14.0</v>
      </c>
      <c r="AD593" t="n">
        <v>28.0</v>
      </c>
      <c r="AE593" t="n">
        <v>0.0</v>
      </c>
      <c r="AF593" t="n">
        <v>0.0</v>
      </c>
      <c r="AG593" t="n">
        <v>0.0</v>
      </c>
      <c r="AH593" t="inlineStr">
        <is>
          <t>Vikash Suryakanth Parmar</t>
        </is>
      </c>
      <c r="AI593" s="1" t="n">
        <v>44539.6772337963</v>
      </c>
      <c r="AJ593" t="n">
        <v>242.0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28.0</v>
      </c>
      <c r="AQ593" t="n">
        <v>0.0</v>
      </c>
      <c r="AR593" t="n">
        <v>0.0</v>
      </c>
      <c r="AS593" t="n">
        <v>0.0</v>
      </c>
      <c r="AT593" t="inlineStr">
        <is>
          <t>N/A</t>
        </is>
      </c>
      <c r="AU593" t="inlineStr">
        <is>
          <t>N/A</t>
        </is>
      </c>
      <c r="AV593" t="inlineStr">
        <is>
          <t>N/A</t>
        </is>
      </c>
      <c r="AW593" t="inlineStr">
        <is>
          <t>N/A</t>
        </is>
      </c>
      <c r="AX593" t="inlineStr">
        <is>
          <t>N/A</t>
        </is>
      </c>
      <c r="AY593" t="inlineStr">
        <is>
          <t>N/A</t>
        </is>
      </c>
      <c r="AZ593" t="inlineStr">
        <is>
          <t>N/A</t>
        </is>
      </c>
      <c r="BA593" t="inlineStr">
        <is>
          <t>N/A</t>
        </is>
      </c>
      <c r="BB593" t="inlineStr">
        <is>
          <t>N/A</t>
        </is>
      </c>
      <c r="BC593" t="inlineStr">
        <is>
          <t>N/A</t>
        </is>
      </c>
      <c r="BD593" t="inlineStr">
        <is>
          <t>N/A</t>
        </is>
      </c>
      <c r="BE593" t="inlineStr">
        <is>
          <t>N/A</t>
        </is>
      </c>
    </row>
    <row r="594">
      <c r="A594" t="inlineStr">
        <is>
          <t>WI211233320</t>
        </is>
      </c>
      <c r="B594" t="inlineStr">
        <is>
          <t>DATA_VALIDATION</t>
        </is>
      </c>
      <c r="C594" t="inlineStr">
        <is>
          <t>201330004088</t>
        </is>
      </c>
      <c r="D594" t="inlineStr">
        <is>
          <t>Folder</t>
        </is>
      </c>
      <c r="E594" s="2">
        <f>HYPERLINK("capsilon://?command=openfolder&amp;siteaddress=FAM.docvelocity-na8.net&amp;folderid=FX33091F49-73F0-F9A5-2DDD-CA6FABC656CA","FX21124888")</f>
        <v>0.0</v>
      </c>
      <c r="F594" t="inlineStr">
        <is>
          <t/>
        </is>
      </c>
      <c r="G594" t="inlineStr">
        <is>
          <t/>
        </is>
      </c>
      <c r="H594" t="inlineStr">
        <is>
          <t>Mailitem</t>
        </is>
      </c>
      <c r="I594" t="inlineStr">
        <is>
          <t>MI2112344076</t>
        </is>
      </c>
      <c r="J594" t="n">
        <v>189.0</v>
      </c>
      <c r="K594" t="inlineStr">
        <is>
          <t>COMPLETED</t>
        </is>
      </c>
      <c r="L594" t="inlineStr">
        <is>
          <t>MARK_AS_COMPLETED</t>
        </is>
      </c>
      <c r="M594" t="inlineStr">
        <is>
          <t>Queue</t>
        </is>
      </c>
      <c r="N594" t="n">
        <v>2.0</v>
      </c>
      <c r="O594" s="1" t="n">
        <v>44539.65881944444</v>
      </c>
      <c r="P594" s="1" t="n">
        <v>44539.82644675926</v>
      </c>
      <c r="Q594" t="n">
        <v>11934.0</v>
      </c>
      <c r="R594" t="n">
        <v>2549.0</v>
      </c>
      <c r="S594" t="b">
        <v>0</v>
      </c>
      <c r="T594" t="inlineStr">
        <is>
          <t>N/A</t>
        </is>
      </c>
      <c r="U594" t="b">
        <v>1</v>
      </c>
      <c r="V594" t="inlineStr">
        <is>
          <t>Suraj Toradmal</t>
        </is>
      </c>
      <c r="W594" s="1" t="n">
        <v>44539.791446759256</v>
      </c>
      <c r="X594" t="n">
        <v>1556.0</v>
      </c>
      <c r="Y594" t="n">
        <v>144.0</v>
      </c>
      <c r="Z594" t="n">
        <v>0.0</v>
      </c>
      <c r="AA594" t="n">
        <v>144.0</v>
      </c>
      <c r="AB594" t="n">
        <v>33.0</v>
      </c>
      <c r="AC594" t="n">
        <v>79.0</v>
      </c>
      <c r="AD594" t="n">
        <v>45.0</v>
      </c>
      <c r="AE594" t="n">
        <v>0.0</v>
      </c>
      <c r="AF594" t="n">
        <v>0.0</v>
      </c>
      <c r="AG594" t="n">
        <v>0.0</v>
      </c>
      <c r="AH594" t="inlineStr">
        <is>
          <t>Rohit Mawal</t>
        </is>
      </c>
      <c r="AI594" s="1" t="n">
        <v>44539.82644675926</v>
      </c>
      <c r="AJ594" t="n">
        <v>957.0</v>
      </c>
      <c r="AK594" t="n">
        <v>5.0</v>
      </c>
      <c r="AL594" t="n">
        <v>0.0</v>
      </c>
      <c r="AM594" t="n">
        <v>5.0</v>
      </c>
      <c r="AN594" t="n">
        <v>33.0</v>
      </c>
      <c r="AO594" t="n">
        <v>5.0</v>
      </c>
      <c r="AP594" t="n">
        <v>40.0</v>
      </c>
      <c r="AQ594" t="n">
        <v>0.0</v>
      </c>
      <c r="AR594" t="n">
        <v>0.0</v>
      </c>
      <c r="AS594" t="n">
        <v>0.0</v>
      </c>
      <c r="AT594" t="inlineStr">
        <is>
          <t>N/A</t>
        </is>
      </c>
      <c r="AU594" t="inlineStr">
        <is>
          <t>N/A</t>
        </is>
      </c>
      <c r="AV594" t="inlineStr">
        <is>
          <t>N/A</t>
        </is>
      </c>
      <c r="AW594" t="inlineStr">
        <is>
          <t>N/A</t>
        </is>
      </c>
      <c r="AX594" t="inlineStr">
        <is>
          <t>N/A</t>
        </is>
      </c>
      <c r="AY594" t="inlineStr">
        <is>
          <t>N/A</t>
        </is>
      </c>
      <c r="AZ594" t="inlineStr">
        <is>
          <t>N/A</t>
        </is>
      </c>
      <c r="BA594" t="inlineStr">
        <is>
          <t>N/A</t>
        </is>
      </c>
      <c r="BB594" t="inlineStr">
        <is>
          <t>N/A</t>
        </is>
      </c>
      <c r="BC594" t="inlineStr">
        <is>
          <t>N/A</t>
        </is>
      </c>
      <c r="BD594" t="inlineStr">
        <is>
          <t>N/A</t>
        </is>
      </c>
      <c r="BE594" t="inlineStr">
        <is>
          <t>N/A</t>
        </is>
      </c>
    </row>
    <row r="595">
      <c r="A595" t="inlineStr">
        <is>
          <t>WI211233350</t>
        </is>
      </c>
      <c r="B595" t="inlineStr">
        <is>
          <t>DATA_VALIDATION</t>
        </is>
      </c>
      <c r="C595" t="inlineStr">
        <is>
          <t>201300020213</t>
        </is>
      </c>
      <c r="D595" t="inlineStr">
        <is>
          <t>Folder</t>
        </is>
      </c>
      <c r="E595" s="2">
        <f>HYPERLINK("capsilon://?command=openfolder&amp;siteaddress=FAM.docvelocity-na8.net&amp;folderid=FXFE464917-CE1B-92B7-4689-ED0E38811B51","FX21126324")</f>
        <v>0.0</v>
      </c>
      <c r="F595" t="inlineStr">
        <is>
          <t/>
        </is>
      </c>
      <c r="G595" t="inlineStr">
        <is>
          <t/>
        </is>
      </c>
      <c r="H595" t="inlineStr">
        <is>
          <t>Mailitem</t>
        </is>
      </c>
      <c r="I595" t="inlineStr">
        <is>
          <t>MI2112345343</t>
        </is>
      </c>
      <c r="J595" t="n">
        <v>28.0</v>
      </c>
      <c r="K595" t="inlineStr">
        <is>
          <t>COMPLETED</t>
        </is>
      </c>
      <c r="L595" t="inlineStr">
        <is>
          <t>MARK_AS_COMPLETED</t>
        </is>
      </c>
      <c r="M595" t="inlineStr">
        <is>
          <t>Queue</t>
        </is>
      </c>
      <c r="N595" t="n">
        <v>2.0</v>
      </c>
      <c r="O595" s="1" t="n">
        <v>44539.66033564815</v>
      </c>
      <c r="P595" s="1" t="n">
        <v>44539.704409722224</v>
      </c>
      <c r="Q595" t="n">
        <v>3400.0</v>
      </c>
      <c r="R595" t="n">
        <v>408.0</v>
      </c>
      <c r="S595" t="b">
        <v>0</v>
      </c>
      <c r="T595" t="inlineStr">
        <is>
          <t>N/A</t>
        </is>
      </c>
      <c r="U595" t="b">
        <v>0</v>
      </c>
      <c r="V595" t="inlineStr">
        <is>
          <t>Sumit Jarhad</t>
        </is>
      </c>
      <c r="W595" s="1" t="n">
        <v>44539.67439814815</v>
      </c>
      <c r="X595" t="n">
        <v>232.0</v>
      </c>
      <c r="Y595" t="n">
        <v>21.0</v>
      </c>
      <c r="Z595" t="n">
        <v>0.0</v>
      </c>
      <c r="AA595" t="n">
        <v>21.0</v>
      </c>
      <c r="AB595" t="n">
        <v>0.0</v>
      </c>
      <c r="AC595" t="n">
        <v>16.0</v>
      </c>
      <c r="AD595" t="n">
        <v>7.0</v>
      </c>
      <c r="AE595" t="n">
        <v>0.0</v>
      </c>
      <c r="AF595" t="n">
        <v>0.0</v>
      </c>
      <c r="AG595" t="n">
        <v>0.0</v>
      </c>
      <c r="AH595" t="inlineStr">
        <is>
          <t>Vikash Suryakanth Parmar</t>
        </is>
      </c>
      <c r="AI595" s="1" t="n">
        <v>44539.704409722224</v>
      </c>
      <c r="AJ595" t="n">
        <v>171.0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7.0</v>
      </c>
      <c r="AQ595" t="n">
        <v>0.0</v>
      </c>
      <c r="AR595" t="n">
        <v>0.0</v>
      </c>
      <c r="AS595" t="n">
        <v>0.0</v>
      </c>
      <c r="AT595" t="inlineStr">
        <is>
          <t>N/A</t>
        </is>
      </c>
      <c r="AU595" t="inlineStr">
        <is>
          <t>N/A</t>
        </is>
      </c>
      <c r="AV595" t="inlineStr">
        <is>
          <t>N/A</t>
        </is>
      </c>
      <c r="AW595" t="inlineStr">
        <is>
          <t>N/A</t>
        </is>
      </c>
      <c r="AX595" t="inlineStr">
        <is>
          <t>N/A</t>
        </is>
      </c>
      <c r="AY595" t="inlineStr">
        <is>
          <t>N/A</t>
        </is>
      </c>
      <c r="AZ595" t="inlineStr">
        <is>
          <t>N/A</t>
        </is>
      </c>
      <c r="BA595" t="inlineStr">
        <is>
          <t>N/A</t>
        </is>
      </c>
      <c r="BB595" t="inlineStr">
        <is>
          <t>N/A</t>
        </is>
      </c>
      <c r="BC595" t="inlineStr">
        <is>
          <t>N/A</t>
        </is>
      </c>
      <c r="BD595" t="inlineStr">
        <is>
          <t>N/A</t>
        </is>
      </c>
      <c r="BE595" t="inlineStr">
        <is>
          <t>N/A</t>
        </is>
      </c>
    </row>
    <row r="596">
      <c r="A596" t="inlineStr">
        <is>
          <t>WI211233352</t>
        </is>
      </c>
      <c r="B596" t="inlineStr">
        <is>
          <t>DATA_VALIDATION</t>
        </is>
      </c>
      <c r="C596" t="inlineStr">
        <is>
          <t>201300020213</t>
        </is>
      </c>
      <c r="D596" t="inlineStr">
        <is>
          <t>Folder</t>
        </is>
      </c>
      <c r="E596" s="2">
        <f>HYPERLINK("capsilon://?command=openfolder&amp;siteaddress=FAM.docvelocity-na8.net&amp;folderid=FXFE464917-CE1B-92B7-4689-ED0E38811B51","FX21126324")</f>
        <v>0.0</v>
      </c>
      <c r="F596" t="inlineStr">
        <is>
          <t/>
        </is>
      </c>
      <c r="G596" t="inlineStr">
        <is>
          <t/>
        </is>
      </c>
      <c r="H596" t="inlineStr">
        <is>
          <t>Mailitem</t>
        </is>
      </c>
      <c r="I596" t="inlineStr">
        <is>
          <t>MI2112345401</t>
        </is>
      </c>
      <c r="J596" t="n">
        <v>28.0</v>
      </c>
      <c r="K596" t="inlineStr">
        <is>
          <t>COMPLETED</t>
        </is>
      </c>
      <c r="L596" t="inlineStr">
        <is>
          <t>MARK_AS_COMPLETED</t>
        </is>
      </c>
      <c r="M596" t="inlineStr">
        <is>
          <t>Queue</t>
        </is>
      </c>
      <c r="N596" t="n">
        <v>2.0</v>
      </c>
      <c r="O596" s="1" t="n">
        <v>44539.66056712963</v>
      </c>
      <c r="P596" s="1" t="n">
        <v>44539.70585648148</v>
      </c>
      <c r="Q596" t="n">
        <v>3647.0</v>
      </c>
      <c r="R596" t="n">
        <v>266.0</v>
      </c>
      <c r="S596" t="b">
        <v>0</v>
      </c>
      <c r="T596" t="inlineStr">
        <is>
          <t>N/A</t>
        </is>
      </c>
      <c r="U596" t="b">
        <v>0</v>
      </c>
      <c r="V596" t="inlineStr">
        <is>
          <t>Sumit Jarhad</t>
        </is>
      </c>
      <c r="W596" s="1" t="n">
        <v>44539.67605324074</v>
      </c>
      <c r="X596" t="n">
        <v>142.0</v>
      </c>
      <c r="Y596" t="n">
        <v>21.0</v>
      </c>
      <c r="Z596" t="n">
        <v>0.0</v>
      </c>
      <c r="AA596" t="n">
        <v>21.0</v>
      </c>
      <c r="AB596" t="n">
        <v>0.0</v>
      </c>
      <c r="AC596" t="n">
        <v>9.0</v>
      </c>
      <c r="AD596" t="n">
        <v>7.0</v>
      </c>
      <c r="AE596" t="n">
        <v>0.0</v>
      </c>
      <c r="AF596" t="n">
        <v>0.0</v>
      </c>
      <c r="AG596" t="n">
        <v>0.0</v>
      </c>
      <c r="AH596" t="inlineStr">
        <is>
          <t>Vikash Suryakanth Parmar</t>
        </is>
      </c>
      <c r="AI596" s="1" t="n">
        <v>44539.70585648148</v>
      </c>
      <c r="AJ596" t="n">
        <v>124.0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7.0</v>
      </c>
      <c r="AQ596" t="n">
        <v>0.0</v>
      </c>
      <c r="AR596" t="n">
        <v>0.0</v>
      </c>
      <c r="AS596" t="n">
        <v>0.0</v>
      </c>
      <c r="AT596" t="inlineStr">
        <is>
          <t>N/A</t>
        </is>
      </c>
      <c r="AU596" t="inlineStr">
        <is>
          <t>N/A</t>
        </is>
      </c>
      <c r="AV596" t="inlineStr">
        <is>
          <t>N/A</t>
        </is>
      </c>
      <c r="AW596" t="inlineStr">
        <is>
          <t>N/A</t>
        </is>
      </c>
      <c r="AX596" t="inlineStr">
        <is>
          <t>N/A</t>
        </is>
      </c>
      <c r="AY596" t="inlineStr">
        <is>
          <t>N/A</t>
        </is>
      </c>
      <c r="AZ596" t="inlineStr">
        <is>
          <t>N/A</t>
        </is>
      </c>
      <c r="BA596" t="inlineStr">
        <is>
          <t>N/A</t>
        </is>
      </c>
      <c r="BB596" t="inlineStr">
        <is>
          <t>N/A</t>
        </is>
      </c>
      <c r="BC596" t="inlineStr">
        <is>
          <t>N/A</t>
        </is>
      </c>
      <c r="BD596" t="inlineStr">
        <is>
          <t>N/A</t>
        </is>
      </c>
      <c r="BE596" t="inlineStr">
        <is>
          <t>N/A</t>
        </is>
      </c>
    </row>
    <row r="597">
      <c r="A597" t="inlineStr">
        <is>
          <t>WI211233357</t>
        </is>
      </c>
      <c r="B597" t="inlineStr">
        <is>
          <t>DATA_VALIDATION</t>
        </is>
      </c>
      <c r="C597" t="inlineStr">
        <is>
          <t>201300020213</t>
        </is>
      </c>
      <c r="D597" t="inlineStr">
        <is>
          <t>Folder</t>
        </is>
      </c>
      <c r="E597" s="2">
        <f>HYPERLINK("capsilon://?command=openfolder&amp;siteaddress=FAM.docvelocity-na8.net&amp;folderid=FXFE464917-CE1B-92B7-4689-ED0E38811B51","FX21126324")</f>
        <v>0.0</v>
      </c>
      <c r="F597" t="inlineStr">
        <is>
          <t/>
        </is>
      </c>
      <c r="G597" t="inlineStr">
        <is>
          <t/>
        </is>
      </c>
      <c r="H597" t="inlineStr">
        <is>
          <t>Mailitem</t>
        </is>
      </c>
      <c r="I597" t="inlineStr">
        <is>
          <t>MI2112345408</t>
        </is>
      </c>
      <c r="J597" t="n">
        <v>28.0</v>
      </c>
      <c r="K597" t="inlineStr">
        <is>
          <t>COMPLETED</t>
        </is>
      </c>
      <c r="L597" t="inlineStr">
        <is>
          <t>MARK_AS_COMPLETED</t>
        </is>
      </c>
      <c r="M597" t="inlineStr">
        <is>
          <t>Queue</t>
        </is>
      </c>
      <c r="N597" t="n">
        <v>2.0</v>
      </c>
      <c r="O597" s="1" t="n">
        <v>44539.66101851852</v>
      </c>
      <c r="P597" s="1" t="n">
        <v>44539.70746527778</v>
      </c>
      <c r="Q597" t="n">
        <v>3688.0</v>
      </c>
      <c r="R597" t="n">
        <v>325.0</v>
      </c>
      <c r="S597" t="b">
        <v>0</v>
      </c>
      <c r="T597" t="inlineStr">
        <is>
          <t>N/A</t>
        </is>
      </c>
      <c r="U597" t="b">
        <v>0</v>
      </c>
      <c r="V597" t="inlineStr">
        <is>
          <t>Sumit Jarhad</t>
        </is>
      </c>
      <c r="W597" s="1" t="n">
        <v>44539.67820601852</v>
      </c>
      <c r="X597" t="n">
        <v>186.0</v>
      </c>
      <c r="Y597" t="n">
        <v>21.0</v>
      </c>
      <c r="Z597" t="n">
        <v>0.0</v>
      </c>
      <c r="AA597" t="n">
        <v>21.0</v>
      </c>
      <c r="AB597" t="n">
        <v>0.0</v>
      </c>
      <c r="AC597" t="n">
        <v>18.0</v>
      </c>
      <c r="AD597" t="n">
        <v>7.0</v>
      </c>
      <c r="AE597" t="n">
        <v>0.0</v>
      </c>
      <c r="AF597" t="n">
        <v>0.0</v>
      </c>
      <c r="AG597" t="n">
        <v>0.0</v>
      </c>
      <c r="AH597" t="inlineStr">
        <is>
          <t>Vikash Suryakanth Parmar</t>
        </is>
      </c>
      <c r="AI597" s="1" t="n">
        <v>44539.70746527778</v>
      </c>
      <c r="AJ597" t="n">
        <v>139.0</v>
      </c>
      <c r="AK597" t="n">
        <v>1.0</v>
      </c>
      <c r="AL597" t="n">
        <v>0.0</v>
      </c>
      <c r="AM597" t="n">
        <v>1.0</v>
      </c>
      <c r="AN597" t="n">
        <v>0.0</v>
      </c>
      <c r="AO597" t="n">
        <v>1.0</v>
      </c>
      <c r="AP597" t="n">
        <v>6.0</v>
      </c>
      <c r="AQ597" t="n">
        <v>0.0</v>
      </c>
      <c r="AR597" t="n">
        <v>0.0</v>
      </c>
      <c r="AS597" t="n">
        <v>0.0</v>
      </c>
      <c r="AT597" t="inlineStr">
        <is>
          <t>N/A</t>
        </is>
      </c>
      <c r="AU597" t="inlineStr">
        <is>
          <t>N/A</t>
        </is>
      </c>
      <c r="AV597" t="inlineStr">
        <is>
          <t>N/A</t>
        </is>
      </c>
      <c r="AW597" t="inlineStr">
        <is>
          <t>N/A</t>
        </is>
      </c>
      <c r="AX597" t="inlineStr">
        <is>
          <t>N/A</t>
        </is>
      </c>
      <c r="AY597" t="inlineStr">
        <is>
          <t>N/A</t>
        </is>
      </c>
      <c r="AZ597" t="inlineStr">
        <is>
          <t>N/A</t>
        </is>
      </c>
      <c r="BA597" t="inlineStr">
        <is>
          <t>N/A</t>
        </is>
      </c>
      <c r="BB597" t="inlineStr">
        <is>
          <t>N/A</t>
        </is>
      </c>
      <c r="BC597" t="inlineStr">
        <is>
          <t>N/A</t>
        </is>
      </c>
      <c r="BD597" t="inlineStr">
        <is>
          <t>N/A</t>
        </is>
      </c>
      <c r="BE597" t="inlineStr">
        <is>
          <t>N/A</t>
        </is>
      </c>
    </row>
    <row r="598">
      <c r="A598" t="inlineStr">
        <is>
          <t>WI211233362</t>
        </is>
      </c>
      <c r="B598" t="inlineStr">
        <is>
          <t>DATA_VALIDATION</t>
        </is>
      </c>
      <c r="C598" t="inlineStr">
        <is>
          <t>201300020213</t>
        </is>
      </c>
      <c r="D598" t="inlineStr">
        <is>
          <t>Folder</t>
        </is>
      </c>
      <c r="E598" s="2">
        <f>HYPERLINK("capsilon://?command=openfolder&amp;siteaddress=FAM.docvelocity-na8.net&amp;folderid=FXFE464917-CE1B-92B7-4689-ED0E38811B51","FX21126324")</f>
        <v>0.0</v>
      </c>
      <c r="F598" t="inlineStr">
        <is>
          <t/>
        </is>
      </c>
      <c r="G598" t="inlineStr">
        <is>
          <t/>
        </is>
      </c>
      <c r="H598" t="inlineStr">
        <is>
          <t>Mailitem</t>
        </is>
      </c>
      <c r="I598" t="inlineStr">
        <is>
          <t>MI2112345419</t>
        </is>
      </c>
      <c r="J598" t="n">
        <v>28.0</v>
      </c>
      <c r="K598" t="inlineStr">
        <is>
          <t>COMPLETED</t>
        </is>
      </c>
      <c r="L598" t="inlineStr">
        <is>
          <t>MARK_AS_COMPLETED</t>
        </is>
      </c>
      <c r="M598" t="inlineStr">
        <is>
          <t>Queue</t>
        </is>
      </c>
      <c r="N598" t="n">
        <v>2.0</v>
      </c>
      <c r="O598" s="1" t="n">
        <v>44539.66136574074</v>
      </c>
      <c r="P598" s="1" t="n">
        <v>44539.709340277775</v>
      </c>
      <c r="Q598" t="n">
        <v>3649.0</v>
      </c>
      <c r="R598" t="n">
        <v>496.0</v>
      </c>
      <c r="S598" t="b">
        <v>0</v>
      </c>
      <c r="T598" t="inlineStr">
        <is>
          <t>N/A</t>
        </is>
      </c>
      <c r="U598" t="b">
        <v>0</v>
      </c>
      <c r="V598" t="inlineStr">
        <is>
          <t>Sumit Jarhad</t>
        </is>
      </c>
      <c r="W598" s="1" t="n">
        <v>44539.68208333333</v>
      </c>
      <c r="X598" t="n">
        <v>335.0</v>
      </c>
      <c r="Y598" t="n">
        <v>21.0</v>
      </c>
      <c r="Z598" t="n">
        <v>0.0</v>
      </c>
      <c r="AA598" t="n">
        <v>21.0</v>
      </c>
      <c r="AB598" t="n">
        <v>0.0</v>
      </c>
      <c r="AC598" t="n">
        <v>6.0</v>
      </c>
      <c r="AD598" t="n">
        <v>7.0</v>
      </c>
      <c r="AE598" t="n">
        <v>0.0</v>
      </c>
      <c r="AF598" t="n">
        <v>0.0</v>
      </c>
      <c r="AG598" t="n">
        <v>0.0</v>
      </c>
      <c r="AH598" t="inlineStr">
        <is>
          <t>Vikash Suryakanth Parmar</t>
        </is>
      </c>
      <c r="AI598" s="1" t="n">
        <v>44539.709340277775</v>
      </c>
      <c r="AJ598" t="n">
        <v>161.0</v>
      </c>
      <c r="AK598" t="n">
        <v>1.0</v>
      </c>
      <c r="AL598" t="n">
        <v>0.0</v>
      </c>
      <c r="AM598" t="n">
        <v>1.0</v>
      </c>
      <c r="AN598" t="n">
        <v>0.0</v>
      </c>
      <c r="AO598" t="n">
        <v>1.0</v>
      </c>
      <c r="AP598" t="n">
        <v>6.0</v>
      </c>
      <c r="AQ598" t="n">
        <v>0.0</v>
      </c>
      <c r="AR598" t="n">
        <v>0.0</v>
      </c>
      <c r="AS598" t="n">
        <v>0.0</v>
      </c>
      <c r="AT598" t="inlineStr">
        <is>
          <t>N/A</t>
        </is>
      </c>
      <c r="AU598" t="inlineStr">
        <is>
          <t>N/A</t>
        </is>
      </c>
      <c r="AV598" t="inlineStr">
        <is>
          <t>N/A</t>
        </is>
      </c>
      <c r="AW598" t="inlineStr">
        <is>
          <t>N/A</t>
        </is>
      </c>
      <c r="AX598" t="inlineStr">
        <is>
          <t>N/A</t>
        </is>
      </c>
      <c r="AY598" t="inlineStr">
        <is>
          <t>N/A</t>
        </is>
      </c>
      <c r="AZ598" t="inlineStr">
        <is>
          <t>N/A</t>
        </is>
      </c>
      <c r="BA598" t="inlineStr">
        <is>
          <t>N/A</t>
        </is>
      </c>
      <c r="BB598" t="inlineStr">
        <is>
          <t>N/A</t>
        </is>
      </c>
      <c r="BC598" t="inlineStr">
        <is>
          <t>N/A</t>
        </is>
      </c>
      <c r="BD598" t="inlineStr">
        <is>
          <t>N/A</t>
        </is>
      </c>
      <c r="BE598" t="inlineStr">
        <is>
          <t>N/A</t>
        </is>
      </c>
    </row>
    <row r="599">
      <c r="A599" t="inlineStr">
        <is>
          <t>WI211233373</t>
        </is>
      </c>
      <c r="B599" t="inlineStr">
        <is>
          <t>DATA_VALIDATION</t>
        </is>
      </c>
      <c r="C599" t="inlineStr">
        <is>
          <t>201300020213</t>
        </is>
      </c>
      <c r="D599" t="inlineStr">
        <is>
          <t>Folder</t>
        </is>
      </c>
      <c r="E599" s="2">
        <f>HYPERLINK("capsilon://?command=openfolder&amp;siteaddress=FAM.docvelocity-na8.net&amp;folderid=FXFE464917-CE1B-92B7-4689-ED0E38811B51","FX21126324")</f>
        <v>0.0</v>
      </c>
      <c r="F599" t="inlineStr">
        <is>
          <t/>
        </is>
      </c>
      <c r="G599" t="inlineStr">
        <is>
          <t/>
        </is>
      </c>
      <c r="H599" t="inlineStr">
        <is>
          <t>Mailitem</t>
        </is>
      </c>
      <c r="I599" t="inlineStr">
        <is>
          <t>MI2112345423</t>
        </is>
      </c>
      <c r="J599" t="n">
        <v>59.0</v>
      </c>
      <c r="K599" t="inlineStr">
        <is>
          <t>COMPLETED</t>
        </is>
      </c>
      <c r="L599" t="inlineStr">
        <is>
          <t>MARK_AS_COMPLETED</t>
        </is>
      </c>
      <c r="M599" t="inlineStr">
        <is>
          <t>Queue</t>
        </is>
      </c>
      <c r="N599" t="n">
        <v>2.0</v>
      </c>
      <c r="O599" s="1" t="n">
        <v>44539.66226851852</v>
      </c>
      <c r="P599" s="1" t="n">
        <v>44539.71097222222</v>
      </c>
      <c r="Q599" t="n">
        <v>3951.0</v>
      </c>
      <c r="R599" t="n">
        <v>257.0</v>
      </c>
      <c r="S599" t="b">
        <v>0</v>
      </c>
      <c r="T599" t="inlineStr">
        <is>
          <t>N/A</t>
        </is>
      </c>
      <c r="U599" t="b">
        <v>0</v>
      </c>
      <c r="V599" t="inlineStr">
        <is>
          <t>Sumit Jarhad</t>
        </is>
      </c>
      <c r="W599" s="1" t="n">
        <v>44539.68344907407</v>
      </c>
      <c r="X599" t="n">
        <v>117.0</v>
      </c>
      <c r="Y599" t="n">
        <v>48.0</v>
      </c>
      <c r="Z599" t="n">
        <v>0.0</v>
      </c>
      <c r="AA599" t="n">
        <v>48.0</v>
      </c>
      <c r="AB599" t="n">
        <v>0.0</v>
      </c>
      <c r="AC599" t="n">
        <v>23.0</v>
      </c>
      <c r="AD599" t="n">
        <v>11.0</v>
      </c>
      <c r="AE599" t="n">
        <v>0.0</v>
      </c>
      <c r="AF599" t="n">
        <v>0.0</v>
      </c>
      <c r="AG599" t="n">
        <v>0.0</v>
      </c>
      <c r="AH599" t="inlineStr">
        <is>
          <t>Vikash Suryakanth Parmar</t>
        </is>
      </c>
      <c r="AI599" s="1" t="n">
        <v>44539.71097222222</v>
      </c>
      <c r="AJ599" t="n">
        <v>140.0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11.0</v>
      </c>
      <c r="AQ599" t="n">
        <v>0.0</v>
      </c>
      <c r="AR599" t="n">
        <v>0.0</v>
      </c>
      <c r="AS599" t="n">
        <v>0.0</v>
      </c>
      <c r="AT599" t="inlineStr">
        <is>
          <t>N/A</t>
        </is>
      </c>
      <c r="AU599" t="inlineStr">
        <is>
          <t>N/A</t>
        </is>
      </c>
      <c r="AV599" t="inlineStr">
        <is>
          <t>N/A</t>
        </is>
      </c>
      <c r="AW599" t="inlineStr">
        <is>
          <t>N/A</t>
        </is>
      </c>
      <c r="AX599" t="inlineStr">
        <is>
          <t>N/A</t>
        </is>
      </c>
      <c r="AY599" t="inlineStr">
        <is>
          <t>N/A</t>
        </is>
      </c>
      <c r="AZ599" t="inlineStr">
        <is>
          <t>N/A</t>
        </is>
      </c>
      <c r="BA599" t="inlineStr">
        <is>
          <t>N/A</t>
        </is>
      </c>
      <c r="BB599" t="inlineStr">
        <is>
          <t>N/A</t>
        </is>
      </c>
      <c r="BC599" t="inlineStr">
        <is>
          <t>N/A</t>
        </is>
      </c>
      <c r="BD599" t="inlineStr">
        <is>
          <t>N/A</t>
        </is>
      </c>
      <c r="BE599" t="inlineStr">
        <is>
          <t>N/A</t>
        </is>
      </c>
    </row>
    <row r="600">
      <c r="A600" t="inlineStr">
        <is>
          <t>WI211233375</t>
        </is>
      </c>
      <c r="B600" t="inlineStr">
        <is>
          <t>DATA_VALIDATION</t>
        </is>
      </c>
      <c r="C600" t="inlineStr">
        <is>
          <t>201300020213</t>
        </is>
      </c>
      <c r="D600" t="inlineStr">
        <is>
          <t>Folder</t>
        </is>
      </c>
      <c r="E600" s="2">
        <f>HYPERLINK("capsilon://?command=openfolder&amp;siteaddress=FAM.docvelocity-na8.net&amp;folderid=FXFE464917-CE1B-92B7-4689-ED0E38811B51","FX21126324")</f>
        <v>0.0</v>
      </c>
      <c r="F600" t="inlineStr">
        <is>
          <t/>
        </is>
      </c>
      <c r="G600" t="inlineStr">
        <is>
          <t/>
        </is>
      </c>
      <c r="H600" t="inlineStr">
        <is>
          <t>Mailitem</t>
        </is>
      </c>
      <c r="I600" t="inlineStr">
        <is>
          <t>MI2112345439</t>
        </is>
      </c>
      <c r="J600" t="n">
        <v>28.0</v>
      </c>
      <c r="K600" t="inlineStr">
        <is>
          <t>COMPLETED</t>
        </is>
      </c>
      <c r="L600" t="inlineStr">
        <is>
          <t>MARK_AS_COMPLETED</t>
        </is>
      </c>
      <c r="M600" t="inlineStr">
        <is>
          <t>Queue</t>
        </is>
      </c>
      <c r="N600" t="n">
        <v>2.0</v>
      </c>
      <c r="O600" s="1" t="n">
        <v>44539.662453703706</v>
      </c>
      <c r="P600" s="1" t="n">
        <v>44540.17821759259</v>
      </c>
      <c r="Q600" t="n">
        <v>43011.0</v>
      </c>
      <c r="R600" t="n">
        <v>1551.0</v>
      </c>
      <c r="S600" t="b">
        <v>0</v>
      </c>
      <c r="T600" t="inlineStr">
        <is>
          <t>N/A</t>
        </is>
      </c>
      <c r="U600" t="b">
        <v>0</v>
      </c>
      <c r="V600" t="inlineStr">
        <is>
          <t>Aditya Tade</t>
        </is>
      </c>
      <c r="W600" s="1" t="n">
        <v>44540.172627314816</v>
      </c>
      <c r="X600" t="n">
        <v>1047.0</v>
      </c>
      <c r="Y600" t="n">
        <v>21.0</v>
      </c>
      <c r="Z600" t="n">
        <v>0.0</v>
      </c>
      <c r="AA600" t="n">
        <v>21.0</v>
      </c>
      <c r="AB600" t="n">
        <v>0.0</v>
      </c>
      <c r="AC600" t="n">
        <v>18.0</v>
      </c>
      <c r="AD600" t="n">
        <v>7.0</v>
      </c>
      <c r="AE600" t="n">
        <v>0.0</v>
      </c>
      <c r="AF600" t="n">
        <v>0.0</v>
      </c>
      <c r="AG600" t="n">
        <v>0.0</v>
      </c>
      <c r="AH600" t="inlineStr">
        <is>
          <t>Saloni Uttekar</t>
        </is>
      </c>
      <c r="AI600" s="1" t="n">
        <v>44540.17821759259</v>
      </c>
      <c r="AJ600" t="n">
        <v>460.0</v>
      </c>
      <c r="AK600" t="n">
        <v>1.0</v>
      </c>
      <c r="AL600" t="n">
        <v>0.0</v>
      </c>
      <c r="AM600" t="n">
        <v>1.0</v>
      </c>
      <c r="AN600" t="n">
        <v>0.0</v>
      </c>
      <c r="AO600" t="n">
        <v>1.0</v>
      </c>
      <c r="AP600" t="n">
        <v>6.0</v>
      </c>
      <c r="AQ600" t="n">
        <v>0.0</v>
      </c>
      <c r="AR600" t="n">
        <v>0.0</v>
      </c>
      <c r="AS600" t="n">
        <v>0.0</v>
      </c>
      <c r="AT600" t="inlineStr">
        <is>
          <t>N/A</t>
        </is>
      </c>
      <c r="AU600" t="inlineStr">
        <is>
          <t>N/A</t>
        </is>
      </c>
      <c r="AV600" t="inlineStr">
        <is>
          <t>N/A</t>
        </is>
      </c>
      <c r="AW600" t="inlineStr">
        <is>
          <t>N/A</t>
        </is>
      </c>
      <c r="AX600" t="inlineStr">
        <is>
          <t>N/A</t>
        </is>
      </c>
      <c r="AY600" t="inlineStr">
        <is>
          <t>N/A</t>
        </is>
      </c>
      <c r="AZ600" t="inlineStr">
        <is>
          <t>N/A</t>
        </is>
      </c>
      <c r="BA600" t="inlineStr">
        <is>
          <t>N/A</t>
        </is>
      </c>
      <c r="BB600" t="inlineStr">
        <is>
          <t>N/A</t>
        </is>
      </c>
      <c r="BC600" t="inlineStr">
        <is>
          <t>N/A</t>
        </is>
      </c>
      <c r="BD600" t="inlineStr">
        <is>
          <t>N/A</t>
        </is>
      </c>
      <c r="BE600" t="inlineStr">
        <is>
          <t>N/A</t>
        </is>
      </c>
    </row>
    <row r="601">
      <c r="A601" t="inlineStr">
        <is>
          <t>WI211233382</t>
        </is>
      </c>
      <c r="B601" t="inlineStr">
        <is>
          <t>DATA_VALIDATION</t>
        </is>
      </c>
      <c r="C601" t="inlineStr">
        <is>
          <t>201300020213</t>
        </is>
      </c>
      <c r="D601" t="inlineStr">
        <is>
          <t>Folder</t>
        </is>
      </c>
      <c r="E601" s="2">
        <f>HYPERLINK("capsilon://?command=openfolder&amp;siteaddress=FAM.docvelocity-na8.net&amp;folderid=FXFE464917-CE1B-92B7-4689-ED0E38811B51","FX21126324")</f>
        <v>0.0</v>
      </c>
      <c r="F601" t="inlineStr">
        <is>
          <t/>
        </is>
      </c>
      <c r="G601" t="inlineStr">
        <is>
          <t/>
        </is>
      </c>
      <c r="H601" t="inlineStr">
        <is>
          <t>Mailitem</t>
        </is>
      </c>
      <c r="I601" t="inlineStr">
        <is>
          <t>MI2112345446</t>
        </is>
      </c>
      <c r="J601" t="n">
        <v>32.0</v>
      </c>
      <c r="K601" t="inlineStr">
        <is>
          <t>COMPLETED</t>
        </is>
      </c>
      <c r="L601" t="inlineStr">
        <is>
          <t>MARK_AS_COMPLETED</t>
        </is>
      </c>
      <c r="M601" t="inlineStr">
        <is>
          <t>Queue</t>
        </is>
      </c>
      <c r="N601" t="n">
        <v>2.0</v>
      </c>
      <c r="O601" s="1" t="n">
        <v>44539.66318287037</v>
      </c>
      <c r="P601" s="1" t="n">
        <v>44540.17766203704</v>
      </c>
      <c r="Q601" t="n">
        <v>43220.0</v>
      </c>
      <c r="R601" t="n">
        <v>1231.0</v>
      </c>
      <c r="S601" t="b">
        <v>0</v>
      </c>
      <c r="T601" t="inlineStr">
        <is>
          <t>N/A</t>
        </is>
      </c>
      <c r="U601" t="b">
        <v>0</v>
      </c>
      <c r="V601" t="inlineStr">
        <is>
          <t>Suraj Toradmal</t>
        </is>
      </c>
      <c r="W601" s="1" t="n">
        <v>44539.84295138889</v>
      </c>
      <c r="X601" t="n">
        <v>699.0</v>
      </c>
      <c r="Y601" t="n">
        <v>48.0</v>
      </c>
      <c r="Z601" t="n">
        <v>0.0</v>
      </c>
      <c r="AA601" t="n">
        <v>48.0</v>
      </c>
      <c r="AB601" t="n">
        <v>0.0</v>
      </c>
      <c r="AC601" t="n">
        <v>39.0</v>
      </c>
      <c r="AD601" t="n">
        <v>-16.0</v>
      </c>
      <c r="AE601" t="n">
        <v>0.0</v>
      </c>
      <c r="AF601" t="n">
        <v>0.0</v>
      </c>
      <c r="AG601" t="n">
        <v>0.0</v>
      </c>
      <c r="AH601" t="inlineStr">
        <is>
          <t>Rohit Mawal</t>
        </is>
      </c>
      <c r="AI601" s="1" t="n">
        <v>44540.17766203704</v>
      </c>
      <c r="AJ601" t="n">
        <v>517.0</v>
      </c>
      <c r="AK601" t="n">
        <v>2.0</v>
      </c>
      <c r="AL601" t="n">
        <v>0.0</v>
      </c>
      <c r="AM601" t="n">
        <v>2.0</v>
      </c>
      <c r="AN601" t="n">
        <v>0.0</v>
      </c>
      <c r="AO601" t="n">
        <v>2.0</v>
      </c>
      <c r="AP601" t="n">
        <v>-18.0</v>
      </c>
      <c r="AQ601" t="n">
        <v>0.0</v>
      </c>
      <c r="AR601" t="n">
        <v>0.0</v>
      </c>
      <c r="AS601" t="n">
        <v>0.0</v>
      </c>
      <c r="AT601" t="inlineStr">
        <is>
          <t>N/A</t>
        </is>
      </c>
      <c r="AU601" t="inlineStr">
        <is>
          <t>N/A</t>
        </is>
      </c>
      <c r="AV601" t="inlineStr">
        <is>
          <t>N/A</t>
        </is>
      </c>
      <c r="AW601" t="inlineStr">
        <is>
          <t>N/A</t>
        </is>
      </c>
      <c r="AX601" t="inlineStr">
        <is>
          <t>N/A</t>
        </is>
      </c>
      <c r="AY601" t="inlineStr">
        <is>
          <t>N/A</t>
        </is>
      </c>
      <c r="AZ601" t="inlineStr">
        <is>
          <t>N/A</t>
        </is>
      </c>
      <c r="BA601" t="inlineStr">
        <is>
          <t>N/A</t>
        </is>
      </c>
      <c r="BB601" t="inlineStr">
        <is>
          <t>N/A</t>
        </is>
      </c>
      <c r="BC601" t="inlineStr">
        <is>
          <t>N/A</t>
        </is>
      </c>
      <c r="BD601" t="inlineStr">
        <is>
          <t>N/A</t>
        </is>
      </c>
      <c r="BE601" t="inlineStr">
        <is>
          <t>N/A</t>
        </is>
      </c>
    </row>
    <row r="602">
      <c r="A602" t="inlineStr">
        <is>
          <t>WI211233389</t>
        </is>
      </c>
      <c r="B602" t="inlineStr">
        <is>
          <t>DATA_VALIDATION</t>
        </is>
      </c>
      <c r="C602" t="inlineStr">
        <is>
          <t>201300020213</t>
        </is>
      </c>
      <c r="D602" t="inlineStr">
        <is>
          <t>Folder</t>
        </is>
      </c>
      <c r="E602" s="2">
        <f>HYPERLINK("capsilon://?command=openfolder&amp;siteaddress=FAM.docvelocity-na8.net&amp;folderid=FXFE464917-CE1B-92B7-4689-ED0E38811B51","FX21126324")</f>
        <v>0.0</v>
      </c>
      <c r="F602" t="inlineStr">
        <is>
          <t/>
        </is>
      </c>
      <c r="G602" t="inlineStr">
        <is>
          <t/>
        </is>
      </c>
      <c r="H602" t="inlineStr">
        <is>
          <t>Mailitem</t>
        </is>
      </c>
      <c r="I602" t="inlineStr">
        <is>
          <t>MI2112345454</t>
        </is>
      </c>
      <c r="J602" t="n">
        <v>32.0</v>
      </c>
      <c r="K602" t="inlineStr">
        <is>
          <t>COMPLETED</t>
        </is>
      </c>
      <c r="L602" t="inlineStr">
        <is>
          <t>MARK_AS_COMPLETED</t>
        </is>
      </c>
      <c r="M602" t="inlineStr">
        <is>
          <t>Queue</t>
        </is>
      </c>
      <c r="N602" t="n">
        <v>2.0</v>
      </c>
      <c r="O602" s="1" t="n">
        <v>44539.66400462963</v>
      </c>
      <c r="P602" s="1" t="n">
        <v>44540.1853587963</v>
      </c>
      <c r="Q602" t="n">
        <v>43726.0</v>
      </c>
      <c r="R602" t="n">
        <v>1319.0</v>
      </c>
      <c r="S602" t="b">
        <v>0</v>
      </c>
      <c r="T602" t="inlineStr">
        <is>
          <t>N/A</t>
        </is>
      </c>
      <c r="U602" t="b">
        <v>0</v>
      </c>
      <c r="V602" t="inlineStr">
        <is>
          <t>Karnal Akhare</t>
        </is>
      </c>
      <c r="W602" s="1" t="n">
        <v>44540.172800925924</v>
      </c>
      <c r="X602" t="n">
        <v>636.0</v>
      </c>
      <c r="Y602" t="n">
        <v>48.0</v>
      </c>
      <c r="Z602" t="n">
        <v>0.0</v>
      </c>
      <c r="AA602" t="n">
        <v>48.0</v>
      </c>
      <c r="AB602" t="n">
        <v>0.0</v>
      </c>
      <c r="AC602" t="n">
        <v>35.0</v>
      </c>
      <c r="AD602" t="n">
        <v>-16.0</v>
      </c>
      <c r="AE602" t="n">
        <v>0.0</v>
      </c>
      <c r="AF602" t="n">
        <v>0.0</v>
      </c>
      <c r="AG602" t="n">
        <v>0.0</v>
      </c>
      <c r="AH602" t="inlineStr">
        <is>
          <t>Rohit Mawal</t>
        </is>
      </c>
      <c r="AI602" s="1" t="n">
        <v>44540.1853587963</v>
      </c>
      <c r="AJ602" t="n">
        <v>664.0</v>
      </c>
      <c r="AK602" t="n">
        <v>4.0</v>
      </c>
      <c r="AL602" t="n">
        <v>0.0</v>
      </c>
      <c r="AM602" t="n">
        <v>4.0</v>
      </c>
      <c r="AN602" t="n">
        <v>0.0</v>
      </c>
      <c r="AO602" t="n">
        <v>4.0</v>
      </c>
      <c r="AP602" t="n">
        <v>-20.0</v>
      </c>
      <c r="AQ602" t="n">
        <v>0.0</v>
      </c>
      <c r="AR602" t="n">
        <v>0.0</v>
      </c>
      <c r="AS602" t="n">
        <v>0.0</v>
      </c>
      <c r="AT602" t="inlineStr">
        <is>
          <t>N/A</t>
        </is>
      </c>
      <c r="AU602" t="inlineStr">
        <is>
          <t>N/A</t>
        </is>
      </c>
      <c r="AV602" t="inlineStr">
        <is>
          <t>N/A</t>
        </is>
      </c>
      <c r="AW602" t="inlineStr">
        <is>
          <t>N/A</t>
        </is>
      </c>
      <c r="AX602" t="inlineStr">
        <is>
          <t>N/A</t>
        </is>
      </c>
      <c r="AY602" t="inlineStr">
        <is>
          <t>N/A</t>
        </is>
      </c>
      <c r="AZ602" t="inlineStr">
        <is>
          <t>N/A</t>
        </is>
      </c>
      <c r="BA602" t="inlineStr">
        <is>
          <t>N/A</t>
        </is>
      </c>
      <c r="BB602" t="inlineStr">
        <is>
          <t>N/A</t>
        </is>
      </c>
      <c r="BC602" t="inlineStr">
        <is>
          <t>N/A</t>
        </is>
      </c>
      <c r="BD602" t="inlineStr">
        <is>
          <t>N/A</t>
        </is>
      </c>
      <c r="BE602" t="inlineStr">
        <is>
          <t>N/A</t>
        </is>
      </c>
    </row>
    <row r="603">
      <c r="A603" t="inlineStr">
        <is>
          <t>WI211233393</t>
        </is>
      </c>
      <c r="B603" t="inlineStr">
        <is>
          <t>DATA_VALIDATION</t>
        </is>
      </c>
      <c r="C603" t="inlineStr">
        <is>
          <t>201300020213</t>
        </is>
      </c>
      <c r="D603" t="inlineStr">
        <is>
          <t>Folder</t>
        </is>
      </c>
      <c r="E603" s="2">
        <f>HYPERLINK("capsilon://?command=openfolder&amp;siteaddress=FAM.docvelocity-na8.net&amp;folderid=FXFE464917-CE1B-92B7-4689-ED0E38811B51","FX21126324")</f>
        <v>0.0</v>
      </c>
      <c r="F603" t="inlineStr">
        <is>
          <t/>
        </is>
      </c>
      <c r="G603" t="inlineStr">
        <is>
          <t/>
        </is>
      </c>
      <c r="H603" t="inlineStr">
        <is>
          <t>Mailitem</t>
        </is>
      </c>
      <c r="I603" t="inlineStr">
        <is>
          <t>MI2112345476</t>
        </is>
      </c>
      <c r="J603" t="n">
        <v>32.0</v>
      </c>
      <c r="K603" t="inlineStr">
        <is>
          <t>COMPLETED</t>
        </is>
      </c>
      <c r="L603" t="inlineStr">
        <is>
          <t>MARK_AS_COMPLETED</t>
        </is>
      </c>
      <c r="M603" t="inlineStr">
        <is>
          <t>Queue</t>
        </is>
      </c>
      <c r="N603" t="n">
        <v>2.0</v>
      </c>
      <c r="O603" s="1" t="n">
        <v>44539.66459490741</v>
      </c>
      <c r="P603" s="1" t="n">
        <v>44540.19059027778</v>
      </c>
      <c r="Q603" t="n">
        <v>44334.0</v>
      </c>
      <c r="R603" t="n">
        <v>1112.0</v>
      </c>
      <c r="S603" t="b">
        <v>0</v>
      </c>
      <c r="T603" t="inlineStr">
        <is>
          <t>N/A</t>
        </is>
      </c>
      <c r="U603" t="b">
        <v>0</v>
      </c>
      <c r="V603" t="inlineStr">
        <is>
          <t>Karnal Akhare</t>
        </is>
      </c>
      <c r="W603" s="1" t="n">
        <v>44540.18883101852</v>
      </c>
      <c r="X603" t="n">
        <v>921.0</v>
      </c>
      <c r="Y603" t="n">
        <v>35.0</v>
      </c>
      <c r="Z603" t="n">
        <v>0.0</v>
      </c>
      <c r="AA603" t="n">
        <v>35.0</v>
      </c>
      <c r="AB603" t="n">
        <v>0.0</v>
      </c>
      <c r="AC603" t="n">
        <v>32.0</v>
      </c>
      <c r="AD603" t="n">
        <v>-3.0</v>
      </c>
      <c r="AE603" t="n">
        <v>0.0</v>
      </c>
      <c r="AF603" t="n">
        <v>0.0</v>
      </c>
      <c r="AG603" t="n">
        <v>0.0</v>
      </c>
      <c r="AH603" t="inlineStr">
        <is>
          <t>Poonam Patil</t>
        </is>
      </c>
      <c r="AI603" s="1" t="n">
        <v>44540.19059027778</v>
      </c>
      <c r="AJ603" t="n">
        <v>102.0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-3.0</v>
      </c>
      <c r="AQ603" t="n">
        <v>0.0</v>
      </c>
      <c r="AR603" t="n">
        <v>0.0</v>
      </c>
      <c r="AS603" t="n">
        <v>0.0</v>
      </c>
      <c r="AT603" t="inlineStr">
        <is>
          <t>N/A</t>
        </is>
      </c>
      <c r="AU603" t="inlineStr">
        <is>
          <t>N/A</t>
        </is>
      </c>
      <c r="AV603" t="inlineStr">
        <is>
          <t>N/A</t>
        </is>
      </c>
      <c r="AW603" t="inlineStr">
        <is>
          <t>N/A</t>
        </is>
      </c>
      <c r="AX603" t="inlineStr">
        <is>
          <t>N/A</t>
        </is>
      </c>
      <c r="AY603" t="inlineStr">
        <is>
          <t>N/A</t>
        </is>
      </c>
      <c r="AZ603" t="inlineStr">
        <is>
          <t>N/A</t>
        </is>
      </c>
      <c r="BA603" t="inlineStr">
        <is>
          <t>N/A</t>
        </is>
      </c>
      <c r="BB603" t="inlineStr">
        <is>
          <t>N/A</t>
        </is>
      </c>
      <c r="BC603" t="inlineStr">
        <is>
          <t>N/A</t>
        </is>
      </c>
      <c r="BD603" t="inlineStr">
        <is>
          <t>N/A</t>
        </is>
      </c>
      <c r="BE603" t="inlineStr">
        <is>
          <t>N/A</t>
        </is>
      </c>
    </row>
    <row r="604">
      <c r="A604" t="inlineStr">
        <is>
          <t>WI211233394</t>
        </is>
      </c>
      <c r="B604" t="inlineStr">
        <is>
          <t>DATA_VALIDATION</t>
        </is>
      </c>
      <c r="C604" t="inlineStr">
        <is>
          <t>201300020213</t>
        </is>
      </c>
      <c r="D604" t="inlineStr">
        <is>
          <t>Folder</t>
        </is>
      </c>
      <c r="E604" s="2">
        <f>HYPERLINK("capsilon://?command=openfolder&amp;siteaddress=FAM.docvelocity-na8.net&amp;folderid=FXFE464917-CE1B-92B7-4689-ED0E38811B51","FX21126324")</f>
        <v>0.0</v>
      </c>
      <c r="F604" t="inlineStr">
        <is>
          <t/>
        </is>
      </c>
      <c r="G604" t="inlineStr">
        <is>
          <t/>
        </is>
      </c>
      <c r="H604" t="inlineStr">
        <is>
          <t>Mailitem</t>
        </is>
      </c>
      <c r="I604" t="inlineStr">
        <is>
          <t>MI2112345483</t>
        </is>
      </c>
      <c r="J604" t="n">
        <v>28.0</v>
      </c>
      <c r="K604" t="inlineStr">
        <is>
          <t>COMPLETED</t>
        </is>
      </c>
      <c r="L604" t="inlineStr">
        <is>
          <t>MARK_AS_COMPLETED</t>
        </is>
      </c>
      <c r="M604" t="inlineStr">
        <is>
          <t>Queue</t>
        </is>
      </c>
      <c r="N604" t="n">
        <v>2.0</v>
      </c>
      <c r="O604" s="1" t="n">
        <v>44539.66486111111</v>
      </c>
      <c r="P604" s="1" t="n">
        <v>44540.18230324074</v>
      </c>
      <c r="Q604" t="n">
        <v>43882.0</v>
      </c>
      <c r="R604" t="n">
        <v>825.0</v>
      </c>
      <c r="S604" t="b">
        <v>0</v>
      </c>
      <c r="T604" t="inlineStr">
        <is>
          <t>N/A</t>
        </is>
      </c>
      <c r="U604" t="b">
        <v>0</v>
      </c>
      <c r="V604" t="inlineStr">
        <is>
          <t>Karnal Akhare</t>
        </is>
      </c>
      <c r="W604" s="1" t="n">
        <v>44540.17815972222</v>
      </c>
      <c r="X604" t="n">
        <v>462.0</v>
      </c>
      <c r="Y604" t="n">
        <v>21.0</v>
      </c>
      <c r="Z604" t="n">
        <v>0.0</v>
      </c>
      <c r="AA604" t="n">
        <v>21.0</v>
      </c>
      <c r="AB604" t="n">
        <v>0.0</v>
      </c>
      <c r="AC604" t="n">
        <v>18.0</v>
      </c>
      <c r="AD604" t="n">
        <v>7.0</v>
      </c>
      <c r="AE604" t="n">
        <v>0.0</v>
      </c>
      <c r="AF604" t="n">
        <v>0.0</v>
      </c>
      <c r="AG604" t="n">
        <v>0.0</v>
      </c>
      <c r="AH604" t="inlineStr">
        <is>
          <t>Saloni Uttekar</t>
        </is>
      </c>
      <c r="AI604" s="1" t="n">
        <v>44540.18230324074</v>
      </c>
      <c r="AJ604" t="n">
        <v>352.0</v>
      </c>
      <c r="AK604" t="n">
        <v>2.0</v>
      </c>
      <c r="AL604" t="n">
        <v>0.0</v>
      </c>
      <c r="AM604" t="n">
        <v>2.0</v>
      </c>
      <c r="AN604" t="n">
        <v>0.0</v>
      </c>
      <c r="AO604" t="n">
        <v>2.0</v>
      </c>
      <c r="AP604" t="n">
        <v>5.0</v>
      </c>
      <c r="AQ604" t="n">
        <v>0.0</v>
      </c>
      <c r="AR604" t="n">
        <v>0.0</v>
      </c>
      <c r="AS604" t="n">
        <v>0.0</v>
      </c>
      <c r="AT604" t="inlineStr">
        <is>
          <t>N/A</t>
        </is>
      </c>
      <c r="AU604" t="inlineStr">
        <is>
          <t>N/A</t>
        </is>
      </c>
      <c r="AV604" t="inlineStr">
        <is>
          <t>N/A</t>
        </is>
      </c>
      <c r="AW604" t="inlineStr">
        <is>
          <t>N/A</t>
        </is>
      </c>
      <c r="AX604" t="inlineStr">
        <is>
          <t>N/A</t>
        </is>
      </c>
      <c r="AY604" t="inlineStr">
        <is>
          <t>N/A</t>
        </is>
      </c>
      <c r="AZ604" t="inlineStr">
        <is>
          <t>N/A</t>
        </is>
      </c>
      <c r="BA604" t="inlineStr">
        <is>
          <t>N/A</t>
        </is>
      </c>
      <c r="BB604" t="inlineStr">
        <is>
          <t>N/A</t>
        </is>
      </c>
      <c r="BC604" t="inlineStr">
        <is>
          <t>N/A</t>
        </is>
      </c>
      <c r="BD604" t="inlineStr">
        <is>
          <t>N/A</t>
        </is>
      </c>
      <c r="BE604" t="inlineStr">
        <is>
          <t>N/A</t>
        </is>
      </c>
    </row>
    <row r="605">
      <c r="A605" t="inlineStr">
        <is>
          <t>WI211233398</t>
        </is>
      </c>
      <c r="B605" t="inlineStr">
        <is>
          <t>DATA_VALIDATION</t>
        </is>
      </c>
      <c r="C605" t="inlineStr">
        <is>
          <t>201300020213</t>
        </is>
      </c>
      <c r="D605" t="inlineStr">
        <is>
          <t>Folder</t>
        </is>
      </c>
      <c r="E605" s="2">
        <f>HYPERLINK("capsilon://?command=openfolder&amp;siteaddress=FAM.docvelocity-na8.net&amp;folderid=FXFE464917-CE1B-92B7-4689-ED0E38811B51","FX21126324")</f>
        <v>0.0</v>
      </c>
      <c r="F605" t="inlineStr">
        <is>
          <t/>
        </is>
      </c>
      <c r="G605" t="inlineStr">
        <is>
          <t/>
        </is>
      </c>
      <c r="H605" t="inlineStr">
        <is>
          <t>Mailitem</t>
        </is>
      </c>
      <c r="I605" t="inlineStr">
        <is>
          <t>MI2112345486</t>
        </is>
      </c>
      <c r="J605" t="n">
        <v>32.0</v>
      </c>
      <c r="K605" t="inlineStr">
        <is>
          <t>COMPLETED</t>
        </is>
      </c>
      <c r="L605" t="inlineStr">
        <is>
          <t>MARK_AS_COMPLETED</t>
        </is>
      </c>
      <c r="M605" t="inlineStr">
        <is>
          <t>Queue</t>
        </is>
      </c>
      <c r="N605" t="n">
        <v>2.0</v>
      </c>
      <c r="O605" s="1" t="n">
        <v>44539.66543981482</v>
      </c>
      <c r="P605" s="1" t="n">
        <v>44540.19196759259</v>
      </c>
      <c r="Q605" t="n">
        <v>43911.0</v>
      </c>
      <c r="R605" t="n">
        <v>1581.0</v>
      </c>
      <c r="S605" t="b">
        <v>0</v>
      </c>
      <c r="T605" t="inlineStr">
        <is>
          <t>N/A</t>
        </is>
      </c>
      <c r="U605" t="b">
        <v>0</v>
      </c>
      <c r="V605" t="inlineStr">
        <is>
          <t>Raman Vaidya</t>
        </is>
      </c>
      <c r="W605" s="1" t="n">
        <v>44540.18987268519</v>
      </c>
      <c r="X605" t="n">
        <v>1457.0</v>
      </c>
      <c r="Y605" t="n">
        <v>35.0</v>
      </c>
      <c r="Z605" t="n">
        <v>0.0</v>
      </c>
      <c r="AA605" t="n">
        <v>35.0</v>
      </c>
      <c r="AB605" t="n">
        <v>0.0</v>
      </c>
      <c r="AC605" t="n">
        <v>29.0</v>
      </c>
      <c r="AD605" t="n">
        <v>-3.0</v>
      </c>
      <c r="AE605" t="n">
        <v>0.0</v>
      </c>
      <c r="AF605" t="n">
        <v>0.0</v>
      </c>
      <c r="AG605" t="n">
        <v>0.0</v>
      </c>
      <c r="AH605" t="inlineStr">
        <is>
          <t>Poonam Patil</t>
        </is>
      </c>
      <c r="AI605" s="1" t="n">
        <v>44540.19196759259</v>
      </c>
      <c r="AJ605" t="n">
        <v>119.0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-3.0</v>
      </c>
      <c r="AQ605" t="n">
        <v>0.0</v>
      </c>
      <c r="AR605" t="n">
        <v>0.0</v>
      </c>
      <c r="AS605" t="n">
        <v>0.0</v>
      </c>
      <c r="AT605" t="inlineStr">
        <is>
          <t>N/A</t>
        </is>
      </c>
      <c r="AU605" t="inlineStr">
        <is>
          <t>N/A</t>
        </is>
      </c>
      <c r="AV605" t="inlineStr">
        <is>
          <t>N/A</t>
        </is>
      </c>
      <c r="AW605" t="inlineStr">
        <is>
          <t>N/A</t>
        </is>
      </c>
      <c r="AX605" t="inlineStr">
        <is>
          <t>N/A</t>
        </is>
      </c>
      <c r="AY605" t="inlineStr">
        <is>
          <t>N/A</t>
        </is>
      </c>
      <c r="AZ605" t="inlineStr">
        <is>
          <t>N/A</t>
        </is>
      </c>
      <c r="BA605" t="inlineStr">
        <is>
          <t>N/A</t>
        </is>
      </c>
      <c r="BB605" t="inlineStr">
        <is>
          <t>N/A</t>
        </is>
      </c>
      <c r="BC605" t="inlineStr">
        <is>
          <t>N/A</t>
        </is>
      </c>
      <c r="BD605" t="inlineStr">
        <is>
          <t>N/A</t>
        </is>
      </c>
      <c r="BE605" t="inlineStr">
        <is>
          <t>N/A</t>
        </is>
      </c>
    </row>
    <row r="606">
      <c r="A606" t="inlineStr">
        <is>
          <t>WI211233403</t>
        </is>
      </c>
      <c r="B606" t="inlineStr">
        <is>
          <t>DATA_VALIDATION</t>
        </is>
      </c>
      <c r="C606" t="inlineStr">
        <is>
          <t>201300020213</t>
        </is>
      </c>
      <c r="D606" t="inlineStr">
        <is>
          <t>Folder</t>
        </is>
      </c>
      <c r="E606" s="2">
        <f>HYPERLINK("capsilon://?command=openfolder&amp;siteaddress=FAM.docvelocity-na8.net&amp;folderid=FXFE464917-CE1B-92B7-4689-ED0E38811B51","FX21126324")</f>
        <v>0.0</v>
      </c>
      <c r="F606" t="inlineStr">
        <is>
          <t/>
        </is>
      </c>
      <c r="G606" t="inlineStr">
        <is>
          <t/>
        </is>
      </c>
      <c r="H606" t="inlineStr">
        <is>
          <t>Mailitem</t>
        </is>
      </c>
      <c r="I606" t="inlineStr">
        <is>
          <t>MI2112345493</t>
        </is>
      </c>
      <c r="J606" t="n">
        <v>32.0</v>
      </c>
      <c r="K606" t="inlineStr">
        <is>
          <t>COMPLETED</t>
        </is>
      </c>
      <c r="L606" t="inlineStr">
        <is>
          <t>MARK_AS_COMPLETED</t>
        </is>
      </c>
      <c r="M606" t="inlineStr">
        <is>
          <t>Queue</t>
        </is>
      </c>
      <c r="N606" t="n">
        <v>2.0</v>
      </c>
      <c r="O606" s="1" t="n">
        <v>44539.66607638889</v>
      </c>
      <c r="P606" s="1" t="n">
        <v>44540.204930555556</v>
      </c>
      <c r="Q606" t="n">
        <v>45481.0</v>
      </c>
      <c r="R606" t="n">
        <v>1076.0</v>
      </c>
      <c r="S606" t="b">
        <v>0</v>
      </c>
      <c r="T606" t="inlineStr">
        <is>
          <t>N/A</t>
        </is>
      </c>
      <c r="U606" t="b">
        <v>0</v>
      </c>
      <c r="V606" t="inlineStr">
        <is>
          <t>Karnal Akhare</t>
        </is>
      </c>
      <c r="W606" s="1" t="n">
        <v>44540.19629629629</v>
      </c>
      <c r="X606" t="n">
        <v>644.0</v>
      </c>
      <c r="Y606" t="n">
        <v>48.0</v>
      </c>
      <c r="Z606" t="n">
        <v>0.0</v>
      </c>
      <c r="AA606" t="n">
        <v>48.0</v>
      </c>
      <c r="AB606" t="n">
        <v>0.0</v>
      </c>
      <c r="AC606" t="n">
        <v>37.0</v>
      </c>
      <c r="AD606" t="n">
        <v>-16.0</v>
      </c>
      <c r="AE606" t="n">
        <v>0.0</v>
      </c>
      <c r="AF606" t="n">
        <v>0.0</v>
      </c>
      <c r="AG606" t="n">
        <v>0.0</v>
      </c>
      <c r="AH606" t="inlineStr">
        <is>
          <t>Saloni Uttekar</t>
        </is>
      </c>
      <c r="AI606" s="1" t="n">
        <v>44540.204930555556</v>
      </c>
      <c r="AJ606" t="n">
        <v>391.0</v>
      </c>
      <c r="AK606" t="n">
        <v>2.0</v>
      </c>
      <c r="AL606" t="n">
        <v>0.0</v>
      </c>
      <c r="AM606" t="n">
        <v>2.0</v>
      </c>
      <c r="AN606" t="n">
        <v>0.0</v>
      </c>
      <c r="AO606" t="n">
        <v>2.0</v>
      </c>
      <c r="AP606" t="n">
        <v>-18.0</v>
      </c>
      <c r="AQ606" t="n">
        <v>0.0</v>
      </c>
      <c r="AR606" t="n">
        <v>0.0</v>
      </c>
      <c r="AS606" t="n">
        <v>0.0</v>
      </c>
      <c r="AT606" t="inlineStr">
        <is>
          <t>N/A</t>
        </is>
      </c>
      <c r="AU606" t="inlineStr">
        <is>
          <t>N/A</t>
        </is>
      </c>
      <c r="AV606" t="inlineStr">
        <is>
          <t>N/A</t>
        </is>
      </c>
      <c r="AW606" t="inlineStr">
        <is>
          <t>N/A</t>
        </is>
      </c>
      <c r="AX606" t="inlineStr">
        <is>
          <t>N/A</t>
        </is>
      </c>
      <c r="AY606" t="inlineStr">
        <is>
          <t>N/A</t>
        </is>
      </c>
      <c r="AZ606" t="inlineStr">
        <is>
          <t>N/A</t>
        </is>
      </c>
      <c r="BA606" t="inlineStr">
        <is>
          <t>N/A</t>
        </is>
      </c>
      <c r="BB606" t="inlineStr">
        <is>
          <t>N/A</t>
        </is>
      </c>
      <c r="BC606" t="inlineStr">
        <is>
          <t>N/A</t>
        </is>
      </c>
      <c r="BD606" t="inlineStr">
        <is>
          <t>N/A</t>
        </is>
      </c>
      <c r="BE606" t="inlineStr">
        <is>
          <t>N/A</t>
        </is>
      </c>
    </row>
    <row r="607">
      <c r="A607" t="inlineStr">
        <is>
          <t>WI211233408</t>
        </is>
      </c>
      <c r="B607" t="inlineStr">
        <is>
          <t>DATA_VALIDATION</t>
        </is>
      </c>
      <c r="C607" t="inlineStr">
        <is>
          <t>201300020213</t>
        </is>
      </c>
      <c r="D607" t="inlineStr">
        <is>
          <t>Folder</t>
        </is>
      </c>
      <c r="E607" s="2">
        <f>HYPERLINK("capsilon://?command=openfolder&amp;siteaddress=FAM.docvelocity-na8.net&amp;folderid=FXFE464917-CE1B-92B7-4689-ED0E38811B51","FX21126324")</f>
        <v>0.0</v>
      </c>
      <c r="F607" t="inlineStr">
        <is>
          <t/>
        </is>
      </c>
      <c r="G607" t="inlineStr">
        <is>
          <t/>
        </is>
      </c>
      <c r="H607" t="inlineStr">
        <is>
          <t>Mailitem</t>
        </is>
      </c>
      <c r="I607" t="inlineStr">
        <is>
          <t>MI2112345497</t>
        </is>
      </c>
      <c r="J607" t="n">
        <v>32.0</v>
      </c>
      <c r="K607" t="inlineStr">
        <is>
          <t>COMPLETED</t>
        </is>
      </c>
      <c r="L607" t="inlineStr">
        <is>
          <t>MARK_AS_COMPLETED</t>
        </is>
      </c>
      <c r="M607" t="inlineStr">
        <is>
          <t>Queue</t>
        </is>
      </c>
      <c r="N607" t="n">
        <v>2.0</v>
      </c>
      <c r="O607" s="1" t="n">
        <v>44539.6668287037</v>
      </c>
      <c r="P607" s="1" t="n">
        <v>44540.2091087963</v>
      </c>
      <c r="Q607" t="n">
        <v>45721.0</v>
      </c>
      <c r="R607" t="n">
        <v>1132.0</v>
      </c>
      <c r="S607" t="b">
        <v>0</v>
      </c>
      <c r="T607" t="inlineStr">
        <is>
          <t>N/A</t>
        </is>
      </c>
      <c r="U607" t="b">
        <v>0</v>
      </c>
      <c r="V607" t="inlineStr">
        <is>
          <t>Raman Vaidya</t>
        </is>
      </c>
      <c r="W607" s="1" t="n">
        <v>44540.19782407407</v>
      </c>
      <c r="X607" t="n">
        <v>686.0</v>
      </c>
      <c r="Y607" t="n">
        <v>48.0</v>
      </c>
      <c r="Z607" t="n">
        <v>0.0</v>
      </c>
      <c r="AA607" t="n">
        <v>48.0</v>
      </c>
      <c r="AB607" t="n">
        <v>0.0</v>
      </c>
      <c r="AC607" t="n">
        <v>37.0</v>
      </c>
      <c r="AD607" t="n">
        <v>-16.0</v>
      </c>
      <c r="AE607" t="n">
        <v>0.0</v>
      </c>
      <c r="AF607" t="n">
        <v>0.0</v>
      </c>
      <c r="AG607" t="n">
        <v>0.0</v>
      </c>
      <c r="AH607" t="inlineStr">
        <is>
          <t>Rohit Mawal</t>
        </is>
      </c>
      <c r="AI607" s="1" t="n">
        <v>44540.2091087963</v>
      </c>
      <c r="AJ607" t="n">
        <v>436.0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-16.0</v>
      </c>
      <c r="AQ607" t="n">
        <v>0.0</v>
      </c>
      <c r="AR607" t="n">
        <v>0.0</v>
      </c>
      <c r="AS607" t="n">
        <v>0.0</v>
      </c>
      <c r="AT607" t="inlineStr">
        <is>
          <t>N/A</t>
        </is>
      </c>
      <c r="AU607" t="inlineStr">
        <is>
          <t>N/A</t>
        </is>
      </c>
      <c r="AV607" t="inlineStr">
        <is>
          <t>N/A</t>
        </is>
      </c>
      <c r="AW607" t="inlineStr">
        <is>
          <t>N/A</t>
        </is>
      </c>
      <c r="AX607" t="inlineStr">
        <is>
          <t>N/A</t>
        </is>
      </c>
      <c r="AY607" t="inlineStr">
        <is>
          <t>N/A</t>
        </is>
      </c>
      <c r="AZ607" t="inlineStr">
        <is>
          <t>N/A</t>
        </is>
      </c>
      <c r="BA607" t="inlineStr">
        <is>
          <t>N/A</t>
        </is>
      </c>
      <c r="BB607" t="inlineStr">
        <is>
          <t>N/A</t>
        </is>
      </c>
      <c r="BC607" t="inlineStr">
        <is>
          <t>N/A</t>
        </is>
      </c>
      <c r="BD607" t="inlineStr">
        <is>
          <t>N/A</t>
        </is>
      </c>
      <c r="BE607" t="inlineStr">
        <is>
          <t>N/A</t>
        </is>
      </c>
    </row>
    <row r="608">
      <c r="A608" t="inlineStr">
        <is>
          <t>WI211233437</t>
        </is>
      </c>
      <c r="B608" t="inlineStr">
        <is>
          <t>DATA_VALIDATION</t>
        </is>
      </c>
      <c r="C608" t="inlineStr">
        <is>
          <t>201300020213</t>
        </is>
      </c>
      <c r="D608" t="inlineStr">
        <is>
          <t>Folder</t>
        </is>
      </c>
      <c r="E608" s="2">
        <f>HYPERLINK("capsilon://?command=openfolder&amp;siteaddress=FAM.docvelocity-na8.net&amp;folderid=FXFE464917-CE1B-92B7-4689-ED0E38811B51","FX21126324")</f>
        <v>0.0</v>
      </c>
      <c r="F608" t="inlineStr">
        <is>
          <t/>
        </is>
      </c>
      <c r="G608" t="inlineStr">
        <is>
          <t/>
        </is>
      </c>
      <c r="H608" t="inlineStr">
        <is>
          <t>Mailitem</t>
        </is>
      </c>
      <c r="I608" t="inlineStr">
        <is>
          <t>MI2112345514</t>
        </is>
      </c>
      <c r="J608" t="n">
        <v>32.0</v>
      </c>
      <c r="K608" t="inlineStr">
        <is>
          <t>COMPLETED</t>
        </is>
      </c>
      <c r="L608" t="inlineStr">
        <is>
          <t>MARK_AS_COMPLETED</t>
        </is>
      </c>
      <c r="M608" t="inlineStr">
        <is>
          <t>Queue</t>
        </is>
      </c>
      <c r="N608" t="n">
        <v>1.0</v>
      </c>
      <c r="O608" s="1" t="n">
        <v>44539.66945601852</v>
      </c>
      <c r="P608" s="1" t="n">
        <v>44539.75289351852</v>
      </c>
      <c r="Q608" t="n">
        <v>6719.0</v>
      </c>
      <c r="R608" t="n">
        <v>490.0</v>
      </c>
      <c r="S608" t="b">
        <v>0</v>
      </c>
      <c r="T608" t="inlineStr">
        <is>
          <t>N/A</t>
        </is>
      </c>
      <c r="U608" t="b">
        <v>0</v>
      </c>
      <c r="V608" t="inlineStr">
        <is>
          <t>Sumit Jarhad</t>
        </is>
      </c>
      <c r="W608" s="1" t="n">
        <v>44539.75289351852</v>
      </c>
      <c r="X608" t="n">
        <v>462.0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32.0</v>
      </c>
      <c r="AE608" t="n">
        <v>27.0</v>
      </c>
      <c r="AF608" t="n">
        <v>0.0</v>
      </c>
      <c r="AG608" t="n">
        <v>4.0</v>
      </c>
      <c r="AH608" t="inlineStr">
        <is>
          <t>N/A</t>
        </is>
      </c>
      <c r="AI608" t="inlineStr">
        <is>
          <t>N/A</t>
        </is>
      </c>
      <c r="AJ608" t="inlineStr">
        <is>
          <t>N/A</t>
        </is>
      </c>
      <c r="AK608" t="inlineStr">
        <is>
          <t>N/A</t>
        </is>
      </c>
      <c r="AL608" t="inlineStr">
        <is>
          <t>N/A</t>
        </is>
      </c>
      <c r="AM608" t="inlineStr">
        <is>
          <t>N/A</t>
        </is>
      </c>
      <c r="AN608" t="inlineStr">
        <is>
          <t>N/A</t>
        </is>
      </c>
      <c r="AO608" t="inlineStr">
        <is>
          <t>N/A</t>
        </is>
      </c>
      <c r="AP608" t="inlineStr">
        <is>
          <t>N/A</t>
        </is>
      </c>
      <c r="AQ608" t="inlineStr">
        <is>
          <t>N/A</t>
        </is>
      </c>
      <c r="AR608" t="inlineStr">
        <is>
          <t>N/A</t>
        </is>
      </c>
      <c r="AS608" t="inlineStr">
        <is>
          <t>N/A</t>
        </is>
      </c>
      <c r="AT608" t="inlineStr">
        <is>
          <t>N/A</t>
        </is>
      </c>
      <c r="AU608" t="inlineStr">
        <is>
          <t>N/A</t>
        </is>
      </c>
      <c r="AV608" t="inlineStr">
        <is>
          <t>N/A</t>
        </is>
      </c>
      <c r="AW608" t="inlineStr">
        <is>
          <t>N/A</t>
        </is>
      </c>
      <c r="AX608" t="inlineStr">
        <is>
          <t>N/A</t>
        </is>
      </c>
      <c r="AY608" t="inlineStr">
        <is>
          <t>N/A</t>
        </is>
      </c>
      <c r="AZ608" t="inlineStr">
        <is>
          <t>N/A</t>
        </is>
      </c>
      <c r="BA608" t="inlineStr">
        <is>
          <t>N/A</t>
        </is>
      </c>
      <c r="BB608" t="inlineStr">
        <is>
          <t>N/A</t>
        </is>
      </c>
      <c r="BC608" t="inlineStr">
        <is>
          <t>N/A</t>
        </is>
      </c>
      <c r="BD608" t="inlineStr">
        <is>
          <t>N/A</t>
        </is>
      </c>
      <c r="BE608" t="inlineStr">
        <is>
          <t>N/A</t>
        </is>
      </c>
    </row>
    <row r="609">
      <c r="A609" t="inlineStr">
        <is>
          <t>WI211233443</t>
        </is>
      </c>
      <c r="B609" t="inlineStr">
        <is>
          <t>DATA_VALIDATION</t>
        </is>
      </c>
      <c r="C609" t="inlineStr">
        <is>
          <t>201300020213</t>
        </is>
      </c>
      <c r="D609" t="inlineStr">
        <is>
          <t>Folder</t>
        </is>
      </c>
      <c r="E609" s="2">
        <f>HYPERLINK("capsilon://?command=openfolder&amp;siteaddress=FAM.docvelocity-na8.net&amp;folderid=FXFE464917-CE1B-92B7-4689-ED0E38811B51","FX21126324")</f>
        <v>0.0</v>
      </c>
      <c r="F609" t="inlineStr">
        <is>
          <t/>
        </is>
      </c>
      <c r="G609" t="inlineStr">
        <is>
          <t/>
        </is>
      </c>
      <c r="H609" t="inlineStr">
        <is>
          <t>Mailitem</t>
        </is>
      </c>
      <c r="I609" t="inlineStr">
        <is>
          <t>MI2112345546</t>
        </is>
      </c>
      <c r="J609" t="n">
        <v>28.0</v>
      </c>
      <c r="K609" t="inlineStr">
        <is>
          <t>COMPLETED</t>
        </is>
      </c>
      <c r="L609" t="inlineStr">
        <is>
          <t>MARK_AS_COMPLETED</t>
        </is>
      </c>
      <c r="M609" t="inlineStr">
        <is>
          <t>Queue</t>
        </is>
      </c>
      <c r="N609" t="n">
        <v>2.0</v>
      </c>
      <c r="O609" s="1" t="n">
        <v>44539.6709375</v>
      </c>
      <c r="P609" s="1" t="n">
        <v>44539.82172453704</v>
      </c>
      <c r="Q609" t="n">
        <v>12543.0</v>
      </c>
      <c r="R609" t="n">
        <v>485.0</v>
      </c>
      <c r="S609" t="b">
        <v>0</v>
      </c>
      <c r="T609" t="inlineStr">
        <is>
          <t>N/A</t>
        </is>
      </c>
      <c r="U609" t="b">
        <v>0</v>
      </c>
      <c r="V609" t="inlineStr">
        <is>
          <t>Sumit Jarhad</t>
        </is>
      </c>
      <c r="W609" s="1" t="n">
        <v>44539.75399305556</v>
      </c>
      <c r="X609" t="n">
        <v>94.0</v>
      </c>
      <c r="Y609" t="n">
        <v>21.0</v>
      </c>
      <c r="Z609" t="n">
        <v>0.0</v>
      </c>
      <c r="AA609" t="n">
        <v>21.0</v>
      </c>
      <c r="AB609" t="n">
        <v>0.0</v>
      </c>
      <c r="AC609" t="n">
        <v>4.0</v>
      </c>
      <c r="AD609" t="n">
        <v>7.0</v>
      </c>
      <c r="AE609" t="n">
        <v>0.0</v>
      </c>
      <c r="AF609" t="n">
        <v>0.0</v>
      </c>
      <c r="AG609" t="n">
        <v>0.0</v>
      </c>
      <c r="AH609" t="inlineStr">
        <is>
          <t>Mohini Shinde</t>
        </is>
      </c>
      <c r="AI609" s="1" t="n">
        <v>44539.82172453704</v>
      </c>
      <c r="AJ609" t="n">
        <v>391.0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7.0</v>
      </c>
      <c r="AQ609" t="n">
        <v>0.0</v>
      </c>
      <c r="AR609" t="n">
        <v>0.0</v>
      </c>
      <c r="AS609" t="n">
        <v>0.0</v>
      </c>
      <c r="AT609" t="inlineStr">
        <is>
          <t>N/A</t>
        </is>
      </c>
      <c r="AU609" t="inlineStr">
        <is>
          <t>N/A</t>
        </is>
      </c>
      <c r="AV609" t="inlineStr">
        <is>
          <t>N/A</t>
        </is>
      </c>
      <c r="AW609" t="inlineStr">
        <is>
          <t>N/A</t>
        </is>
      </c>
      <c r="AX609" t="inlineStr">
        <is>
          <t>N/A</t>
        </is>
      </c>
      <c r="AY609" t="inlineStr">
        <is>
          <t>N/A</t>
        </is>
      </c>
      <c r="AZ609" t="inlineStr">
        <is>
          <t>N/A</t>
        </is>
      </c>
      <c r="BA609" t="inlineStr">
        <is>
          <t>N/A</t>
        </is>
      </c>
      <c r="BB609" t="inlineStr">
        <is>
          <t>N/A</t>
        </is>
      </c>
      <c r="BC609" t="inlineStr">
        <is>
          <t>N/A</t>
        </is>
      </c>
      <c r="BD609" t="inlineStr">
        <is>
          <t>N/A</t>
        </is>
      </c>
      <c r="BE609" t="inlineStr">
        <is>
          <t>N/A</t>
        </is>
      </c>
    </row>
    <row r="610">
      <c r="A610" t="inlineStr">
        <is>
          <t>WI211233447</t>
        </is>
      </c>
      <c r="B610" t="inlineStr">
        <is>
          <t>DATA_VALIDATION</t>
        </is>
      </c>
      <c r="C610" t="inlineStr">
        <is>
          <t>201300020213</t>
        </is>
      </c>
      <c r="D610" t="inlineStr">
        <is>
          <t>Folder</t>
        </is>
      </c>
      <c r="E610" s="2">
        <f>HYPERLINK("capsilon://?command=openfolder&amp;siteaddress=FAM.docvelocity-na8.net&amp;folderid=FXFE464917-CE1B-92B7-4689-ED0E38811B51","FX21126324")</f>
        <v>0.0</v>
      </c>
      <c r="F610" t="inlineStr">
        <is>
          <t/>
        </is>
      </c>
      <c r="G610" t="inlineStr">
        <is>
          <t/>
        </is>
      </c>
      <c r="H610" t="inlineStr">
        <is>
          <t>Mailitem</t>
        </is>
      </c>
      <c r="I610" t="inlineStr">
        <is>
          <t>MI2112345663</t>
        </is>
      </c>
      <c r="J610" t="n">
        <v>66.0</v>
      </c>
      <c r="K610" t="inlineStr">
        <is>
          <t>COMPLETED</t>
        </is>
      </c>
      <c r="L610" t="inlineStr">
        <is>
          <t>MARK_AS_COMPLETED</t>
        </is>
      </c>
      <c r="M610" t="inlineStr">
        <is>
          <t>Queue</t>
        </is>
      </c>
      <c r="N610" t="n">
        <v>2.0</v>
      </c>
      <c r="O610" s="1" t="n">
        <v>44539.671689814815</v>
      </c>
      <c r="P610" s="1" t="n">
        <v>44540.22332175926</v>
      </c>
      <c r="Q610" t="n">
        <v>45440.0</v>
      </c>
      <c r="R610" t="n">
        <v>2221.0</v>
      </c>
      <c r="S610" t="b">
        <v>0</v>
      </c>
      <c r="T610" t="inlineStr">
        <is>
          <t>N/A</t>
        </is>
      </c>
      <c r="U610" t="b">
        <v>0</v>
      </c>
      <c r="V610" t="inlineStr">
        <is>
          <t>Karnal Akhare</t>
        </is>
      </c>
      <c r="W610" s="1" t="n">
        <v>44540.2109837963</v>
      </c>
      <c r="X610" t="n">
        <v>1268.0</v>
      </c>
      <c r="Y610" t="n">
        <v>52.0</v>
      </c>
      <c r="Z610" t="n">
        <v>0.0</v>
      </c>
      <c r="AA610" t="n">
        <v>52.0</v>
      </c>
      <c r="AB610" t="n">
        <v>0.0</v>
      </c>
      <c r="AC610" t="n">
        <v>34.0</v>
      </c>
      <c r="AD610" t="n">
        <v>14.0</v>
      </c>
      <c r="AE610" t="n">
        <v>0.0</v>
      </c>
      <c r="AF610" t="n">
        <v>0.0</v>
      </c>
      <c r="AG610" t="n">
        <v>0.0</v>
      </c>
      <c r="AH610" t="inlineStr">
        <is>
          <t>Saloni Uttekar</t>
        </is>
      </c>
      <c r="AI610" s="1" t="n">
        <v>44540.22332175926</v>
      </c>
      <c r="AJ610" t="n">
        <v>922.0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14.0</v>
      </c>
      <c r="AQ610" t="n">
        <v>0.0</v>
      </c>
      <c r="AR610" t="n">
        <v>0.0</v>
      </c>
      <c r="AS610" t="n">
        <v>0.0</v>
      </c>
      <c r="AT610" t="inlineStr">
        <is>
          <t>N/A</t>
        </is>
      </c>
      <c r="AU610" t="inlineStr">
        <is>
          <t>N/A</t>
        </is>
      </c>
      <c r="AV610" t="inlineStr">
        <is>
          <t>N/A</t>
        </is>
      </c>
      <c r="AW610" t="inlineStr">
        <is>
          <t>N/A</t>
        </is>
      </c>
      <c r="AX610" t="inlineStr">
        <is>
          <t>N/A</t>
        </is>
      </c>
      <c r="AY610" t="inlineStr">
        <is>
          <t>N/A</t>
        </is>
      </c>
      <c r="AZ610" t="inlineStr">
        <is>
          <t>N/A</t>
        </is>
      </c>
      <c r="BA610" t="inlineStr">
        <is>
          <t>N/A</t>
        </is>
      </c>
      <c r="BB610" t="inlineStr">
        <is>
          <t>N/A</t>
        </is>
      </c>
      <c r="BC610" t="inlineStr">
        <is>
          <t>N/A</t>
        </is>
      </c>
      <c r="BD610" t="inlineStr">
        <is>
          <t>N/A</t>
        </is>
      </c>
      <c r="BE610" t="inlineStr">
        <is>
          <t>N/A</t>
        </is>
      </c>
    </row>
    <row r="611">
      <c r="A611" t="inlineStr">
        <is>
          <t>WI211233493</t>
        </is>
      </c>
      <c r="B611" t="inlineStr">
        <is>
          <t>DATA_VALIDATION</t>
        </is>
      </c>
      <c r="C611" t="inlineStr">
        <is>
          <t>201330004161</t>
        </is>
      </c>
      <c r="D611" t="inlineStr">
        <is>
          <t>Folder</t>
        </is>
      </c>
      <c r="E611" s="2">
        <f>HYPERLINK("capsilon://?command=openfolder&amp;siteaddress=FAM.docvelocity-na8.net&amp;folderid=FXFF568388-53D4-EB77-B9D9-4C9EFF125ECE","FX21126500")</f>
        <v>0.0</v>
      </c>
      <c r="F611" t="inlineStr">
        <is>
          <t/>
        </is>
      </c>
      <c r="G611" t="inlineStr">
        <is>
          <t/>
        </is>
      </c>
      <c r="H611" t="inlineStr">
        <is>
          <t>Mailitem</t>
        </is>
      </c>
      <c r="I611" t="inlineStr">
        <is>
          <t>MI2112345948</t>
        </is>
      </c>
      <c r="J611" t="n">
        <v>207.0</v>
      </c>
      <c r="K611" t="inlineStr">
        <is>
          <t>COMPLETED</t>
        </is>
      </c>
      <c r="L611" t="inlineStr">
        <is>
          <t>MARK_AS_COMPLETED</t>
        </is>
      </c>
      <c r="M611" t="inlineStr">
        <is>
          <t>Queue</t>
        </is>
      </c>
      <c r="N611" t="n">
        <v>1.0</v>
      </c>
      <c r="O611" s="1" t="n">
        <v>44539.67628472222</v>
      </c>
      <c r="P611" s="1" t="n">
        <v>44540.20107638889</v>
      </c>
      <c r="Q611" t="n">
        <v>44954.0</v>
      </c>
      <c r="R611" t="n">
        <v>388.0</v>
      </c>
      <c r="S611" t="b">
        <v>0</v>
      </c>
      <c r="T611" t="inlineStr">
        <is>
          <t>N/A</t>
        </is>
      </c>
      <c r="U611" t="b">
        <v>0</v>
      </c>
      <c r="V611" t="inlineStr">
        <is>
          <t>Hemanshi Deshlahara</t>
        </is>
      </c>
      <c r="W611" s="1" t="n">
        <v>44540.20107638889</v>
      </c>
      <c r="X611" t="n">
        <v>367.0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207.0</v>
      </c>
      <c r="AE611" t="n">
        <v>183.0</v>
      </c>
      <c r="AF611" t="n">
        <v>0.0</v>
      </c>
      <c r="AG611" t="n">
        <v>9.0</v>
      </c>
      <c r="AH611" t="inlineStr">
        <is>
          <t>N/A</t>
        </is>
      </c>
      <c r="AI611" t="inlineStr">
        <is>
          <t>N/A</t>
        </is>
      </c>
      <c r="AJ611" t="inlineStr">
        <is>
          <t>N/A</t>
        </is>
      </c>
      <c r="AK611" t="inlineStr">
        <is>
          <t>N/A</t>
        </is>
      </c>
      <c r="AL611" t="inlineStr">
        <is>
          <t>N/A</t>
        </is>
      </c>
      <c r="AM611" t="inlineStr">
        <is>
          <t>N/A</t>
        </is>
      </c>
      <c r="AN611" t="inlineStr">
        <is>
          <t>N/A</t>
        </is>
      </c>
      <c r="AO611" t="inlineStr">
        <is>
          <t>N/A</t>
        </is>
      </c>
      <c r="AP611" t="inlineStr">
        <is>
          <t>N/A</t>
        </is>
      </c>
      <c r="AQ611" t="inlineStr">
        <is>
          <t>N/A</t>
        </is>
      </c>
      <c r="AR611" t="inlineStr">
        <is>
          <t>N/A</t>
        </is>
      </c>
      <c r="AS611" t="inlineStr">
        <is>
          <t>N/A</t>
        </is>
      </c>
      <c r="AT611" t="inlineStr">
        <is>
          <t>N/A</t>
        </is>
      </c>
      <c r="AU611" t="inlineStr">
        <is>
          <t>N/A</t>
        </is>
      </c>
      <c r="AV611" t="inlineStr">
        <is>
          <t>N/A</t>
        </is>
      </c>
      <c r="AW611" t="inlineStr">
        <is>
          <t>N/A</t>
        </is>
      </c>
      <c r="AX611" t="inlineStr">
        <is>
          <t>N/A</t>
        </is>
      </c>
      <c r="AY611" t="inlineStr">
        <is>
          <t>N/A</t>
        </is>
      </c>
      <c r="AZ611" t="inlineStr">
        <is>
          <t>N/A</t>
        </is>
      </c>
      <c r="BA611" t="inlineStr">
        <is>
          <t>N/A</t>
        </is>
      </c>
      <c r="BB611" t="inlineStr">
        <is>
          <t>N/A</t>
        </is>
      </c>
      <c r="BC611" t="inlineStr">
        <is>
          <t>N/A</t>
        </is>
      </c>
      <c r="BD611" t="inlineStr">
        <is>
          <t>N/A</t>
        </is>
      </c>
      <c r="BE611" t="inlineStr">
        <is>
          <t>N/A</t>
        </is>
      </c>
    </row>
    <row r="612">
      <c r="A612" t="inlineStr">
        <is>
          <t>WI211233512</t>
        </is>
      </c>
      <c r="B612" t="inlineStr">
        <is>
          <t>DATA_VALIDATION</t>
        </is>
      </c>
      <c r="C612" t="inlineStr">
        <is>
          <t>201340000476</t>
        </is>
      </c>
      <c r="D612" t="inlineStr">
        <is>
          <t>Folder</t>
        </is>
      </c>
      <c r="E612" s="2">
        <f>HYPERLINK("capsilon://?command=openfolder&amp;siteaddress=FAM.docvelocity-na8.net&amp;folderid=FXE50585EB-78D3-0812-F8A9-FA039DEC72C6","FX21125270")</f>
        <v>0.0</v>
      </c>
      <c r="F612" t="inlineStr">
        <is>
          <t/>
        </is>
      </c>
      <c r="G612" t="inlineStr">
        <is>
          <t/>
        </is>
      </c>
      <c r="H612" t="inlineStr">
        <is>
          <t>Mailitem</t>
        </is>
      </c>
      <c r="I612" t="inlineStr">
        <is>
          <t>MI2112346277</t>
        </is>
      </c>
      <c r="J612" t="n">
        <v>165.0</v>
      </c>
      <c r="K612" t="inlineStr">
        <is>
          <t>COMPLETED</t>
        </is>
      </c>
      <c r="L612" t="inlineStr">
        <is>
          <t>MARK_AS_COMPLETED</t>
        </is>
      </c>
      <c r="M612" t="inlineStr">
        <is>
          <t>Queue</t>
        </is>
      </c>
      <c r="N612" t="n">
        <v>1.0</v>
      </c>
      <c r="O612" s="1" t="n">
        <v>44539.67853009259</v>
      </c>
      <c r="P612" s="1" t="n">
        <v>44540.20927083334</v>
      </c>
      <c r="Q612" t="n">
        <v>44912.0</v>
      </c>
      <c r="R612" t="n">
        <v>944.0</v>
      </c>
      <c r="S612" t="b">
        <v>0</v>
      </c>
      <c r="T612" t="inlineStr">
        <is>
          <t>N/A</t>
        </is>
      </c>
      <c r="U612" t="b">
        <v>0</v>
      </c>
      <c r="V612" t="inlineStr">
        <is>
          <t>Hemanshi Deshlahara</t>
        </is>
      </c>
      <c r="W612" s="1" t="n">
        <v>44540.20927083334</v>
      </c>
      <c r="X612" t="n">
        <v>707.0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165.0</v>
      </c>
      <c r="AE612" t="n">
        <v>141.0</v>
      </c>
      <c r="AF612" t="n">
        <v>0.0</v>
      </c>
      <c r="AG612" t="n">
        <v>8.0</v>
      </c>
      <c r="AH612" t="inlineStr">
        <is>
          <t>N/A</t>
        </is>
      </c>
      <c r="AI612" t="inlineStr">
        <is>
          <t>N/A</t>
        </is>
      </c>
      <c r="AJ612" t="inlineStr">
        <is>
          <t>N/A</t>
        </is>
      </c>
      <c r="AK612" t="inlineStr">
        <is>
          <t>N/A</t>
        </is>
      </c>
      <c r="AL612" t="inlineStr">
        <is>
          <t>N/A</t>
        </is>
      </c>
      <c r="AM612" t="inlineStr">
        <is>
          <t>N/A</t>
        </is>
      </c>
      <c r="AN612" t="inlineStr">
        <is>
          <t>N/A</t>
        </is>
      </c>
      <c r="AO612" t="inlineStr">
        <is>
          <t>N/A</t>
        </is>
      </c>
      <c r="AP612" t="inlineStr">
        <is>
          <t>N/A</t>
        </is>
      </c>
      <c r="AQ612" t="inlineStr">
        <is>
          <t>N/A</t>
        </is>
      </c>
      <c r="AR612" t="inlineStr">
        <is>
          <t>N/A</t>
        </is>
      </c>
      <c r="AS612" t="inlineStr">
        <is>
          <t>N/A</t>
        </is>
      </c>
      <c r="AT612" t="inlineStr">
        <is>
          <t>N/A</t>
        </is>
      </c>
      <c r="AU612" t="inlineStr">
        <is>
          <t>N/A</t>
        </is>
      </c>
      <c r="AV612" t="inlineStr">
        <is>
          <t>N/A</t>
        </is>
      </c>
      <c r="AW612" t="inlineStr">
        <is>
          <t>N/A</t>
        </is>
      </c>
      <c r="AX612" t="inlineStr">
        <is>
          <t>N/A</t>
        </is>
      </c>
      <c r="AY612" t="inlineStr">
        <is>
          <t>N/A</t>
        </is>
      </c>
      <c r="AZ612" t="inlineStr">
        <is>
          <t>N/A</t>
        </is>
      </c>
      <c r="BA612" t="inlineStr">
        <is>
          <t>N/A</t>
        </is>
      </c>
      <c r="BB612" t="inlineStr">
        <is>
          <t>N/A</t>
        </is>
      </c>
      <c r="BC612" t="inlineStr">
        <is>
          <t>N/A</t>
        </is>
      </c>
      <c r="BD612" t="inlineStr">
        <is>
          <t>N/A</t>
        </is>
      </c>
      <c r="BE612" t="inlineStr">
        <is>
          <t>N/A</t>
        </is>
      </c>
    </row>
    <row r="613">
      <c r="A613" t="inlineStr">
        <is>
          <t>WI211233539</t>
        </is>
      </c>
      <c r="B613" t="inlineStr">
        <is>
          <t>DATA_VALIDATION</t>
        </is>
      </c>
      <c r="C613" t="inlineStr">
        <is>
          <t>201100014314</t>
        </is>
      </c>
      <c r="D613" t="inlineStr">
        <is>
          <t>Folder</t>
        </is>
      </c>
      <c r="E613" s="2">
        <f>HYPERLINK("capsilon://?command=openfolder&amp;siteaddress=FAM.docvelocity-na8.net&amp;folderid=FX6008635F-0843-733C-9F98-E814F4B9C1CE","FX21125983")</f>
        <v>0.0</v>
      </c>
      <c r="F613" t="inlineStr">
        <is>
          <t/>
        </is>
      </c>
      <c r="G613" t="inlineStr">
        <is>
          <t/>
        </is>
      </c>
      <c r="H613" t="inlineStr">
        <is>
          <t>Mailitem</t>
        </is>
      </c>
      <c r="I613" t="inlineStr">
        <is>
          <t>MI2112346468</t>
        </is>
      </c>
      <c r="J613" t="n">
        <v>68.0</v>
      </c>
      <c r="K613" t="inlineStr">
        <is>
          <t>COMPLETED</t>
        </is>
      </c>
      <c r="L613" t="inlineStr">
        <is>
          <t>MARK_AS_COMPLETED</t>
        </is>
      </c>
      <c r="M613" t="inlineStr">
        <is>
          <t>Queue</t>
        </is>
      </c>
      <c r="N613" t="n">
        <v>2.0</v>
      </c>
      <c r="O613" s="1" t="n">
        <v>44539.681608796294</v>
      </c>
      <c r="P613" s="1" t="n">
        <v>44540.21077546296</v>
      </c>
      <c r="Q613" t="n">
        <v>44869.0</v>
      </c>
      <c r="R613" t="n">
        <v>851.0</v>
      </c>
      <c r="S613" t="b">
        <v>0</v>
      </c>
      <c r="T613" t="inlineStr">
        <is>
          <t>N/A</t>
        </is>
      </c>
      <c r="U613" t="b">
        <v>0</v>
      </c>
      <c r="V613" t="inlineStr">
        <is>
          <t>Raman Vaidya</t>
        </is>
      </c>
      <c r="W613" s="1" t="n">
        <v>44540.20600694444</v>
      </c>
      <c r="X613" t="n">
        <v>469.0</v>
      </c>
      <c r="Y613" t="n">
        <v>54.0</v>
      </c>
      <c r="Z613" t="n">
        <v>0.0</v>
      </c>
      <c r="AA613" t="n">
        <v>54.0</v>
      </c>
      <c r="AB613" t="n">
        <v>0.0</v>
      </c>
      <c r="AC613" t="n">
        <v>20.0</v>
      </c>
      <c r="AD613" t="n">
        <v>14.0</v>
      </c>
      <c r="AE613" t="n">
        <v>0.0</v>
      </c>
      <c r="AF613" t="n">
        <v>0.0</v>
      </c>
      <c r="AG613" t="n">
        <v>0.0</v>
      </c>
      <c r="AH613" t="inlineStr">
        <is>
          <t>Saloni Uttekar</t>
        </is>
      </c>
      <c r="AI613" s="1" t="n">
        <v>44540.21077546296</v>
      </c>
      <c r="AJ613" t="n">
        <v>382.0</v>
      </c>
      <c r="AK613" t="n">
        <v>2.0</v>
      </c>
      <c r="AL613" t="n">
        <v>0.0</v>
      </c>
      <c r="AM613" t="n">
        <v>2.0</v>
      </c>
      <c r="AN613" t="n">
        <v>0.0</v>
      </c>
      <c r="AO613" t="n">
        <v>2.0</v>
      </c>
      <c r="AP613" t="n">
        <v>12.0</v>
      </c>
      <c r="AQ613" t="n">
        <v>0.0</v>
      </c>
      <c r="AR613" t="n">
        <v>0.0</v>
      </c>
      <c r="AS613" t="n">
        <v>0.0</v>
      </c>
      <c r="AT613" t="inlineStr">
        <is>
          <t>N/A</t>
        </is>
      </c>
      <c r="AU613" t="inlineStr">
        <is>
          <t>N/A</t>
        </is>
      </c>
      <c r="AV613" t="inlineStr">
        <is>
          <t>N/A</t>
        </is>
      </c>
      <c r="AW613" t="inlineStr">
        <is>
          <t>N/A</t>
        </is>
      </c>
      <c r="AX613" t="inlineStr">
        <is>
          <t>N/A</t>
        </is>
      </c>
      <c r="AY613" t="inlineStr">
        <is>
          <t>N/A</t>
        </is>
      </c>
      <c r="AZ613" t="inlineStr">
        <is>
          <t>N/A</t>
        </is>
      </c>
      <c r="BA613" t="inlineStr">
        <is>
          <t>N/A</t>
        </is>
      </c>
      <c r="BB613" t="inlineStr">
        <is>
          <t>N/A</t>
        </is>
      </c>
      <c r="BC613" t="inlineStr">
        <is>
          <t>N/A</t>
        </is>
      </c>
      <c r="BD613" t="inlineStr">
        <is>
          <t>N/A</t>
        </is>
      </c>
      <c r="BE613" t="inlineStr">
        <is>
          <t>N/A</t>
        </is>
      </c>
    </row>
    <row r="614">
      <c r="A614" t="inlineStr">
        <is>
          <t>WI211233549</t>
        </is>
      </c>
      <c r="B614" t="inlineStr">
        <is>
          <t>DATA_VALIDATION</t>
        </is>
      </c>
      <c r="C614" t="inlineStr">
        <is>
          <t>201100014314</t>
        </is>
      </c>
      <c r="D614" t="inlineStr">
        <is>
          <t>Folder</t>
        </is>
      </c>
      <c r="E614" s="2">
        <f>HYPERLINK("capsilon://?command=openfolder&amp;siteaddress=FAM.docvelocity-na8.net&amp;folderid=FX6008635F-0843-733C-9F98-E814F4B9C1CE","FX21125983")</f>
        <v>0.0</v>
      </c>
      <c r="F614" t="inlineStr">
        <is>
          <t/>
        </is>
      </c>
      <c r="G614" t="inlineStr">
        <is>
          <t/>
        </is>
      </c>
      <c r="H614" t="inlineStr">
        <is>
          <t>Mailitem</t>
        </is>
      </c>
      <c r="I614" t="inlineStr">
        <is>
          <t>MI2112346481</t>
        </is>
      </c>
      <c r="J614" t="n">
        <v>28.0</v>
      </c>
      <c r="K614" t="inlineStr">
        <is>
          <t>COMPLETED</t>
        </is>
      </c>
      <c r="L614" t="inlineStr">
        <is>
          <t>MARK_AS_COMPLETED</t>
        </is>
      </c>
      <c r="M614" t="inlineStr">
        <is>
          <t>Queue</t>
        </is>
      </c>
      <c r="N614" t="n">
        <v>2.0</v>
      </c>
      <c r="O614" s="1" t="n">
        <v>44539.68189814815</v>
      </c>
      <c r="P614" s="1" t="n">
        <v>44540.21776620371</v>
      </c>
      <c r="Q614" t="n">
        <v>45999.0</v>
      </c>
      <c r="R614" t="n">
        <v>300.0</v>
      </c>
      <c r="S614" t="b">
        <v>0</v>
      </c>
      <c r="T614" t="inlineStr">
        <is>
          <t>N/A</t>
        </is>
      </c>
      <c r="U614" t="b">
        <v>0</v>
      </c>
      <c r="V614" t="inlineStr">
        <is>
          <t>Hemanshi Deshlahara</t>
        </is>
      </c>
      <c r="W614" s="1" t="n">
        <v>44540.21087962963</v>
      </c>
      <c r="X614" t="n">
        <v>139.0</v>
      </c>
      <c r="Y614" t="n">
        <v>21.0</v>
      </c>
      <c r="Z614" t="n">
        <v>0.0</v>
      </c>
      <c r="AA614" t="n">
        <v>21.0</v>
      </c>
      <c r="AB614" t="n">
        <v>0.0</v>
      </c>
      <c r="AC614" t="n">
        <v>5.0</v>
      </c>
      <c r="AD614" t="n">
        <v>7.0</v>
      </c>
      <c r="AE614" t="n">
        <v>0.0</v>
      </c>
      <c r="AF614" t="n">
        <v>0.0</v>
      </c>
      <c r="AG614" t="n">
        <v>0.0</v>
      </c>
      <c r="AH614" t="inlineStr">
        <is>
          <t>Poonam Patil</t>
        </is>
      </c>
      <c r="AI614" s="1" t="n">
        <v>44540.21776620371</v>
      </c>
      <c r="AJ614" t="n">
        <v>148.0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7.0</v>
      </c>
      <c r="AQ614" t="n">
        <v>0.0</v>
      </c>
      <c r="AR614" t="n">
        <v>0.0</v>
      </c>
      <c r="AS614" t="n">
        <v>0.0</v>
      </c>
      <c r="AT614" t="inlineStr">
        <is>
          <t>N/A</t>
        </is>
      </c>
      <c r="AU614" t="inlineStr">
        <is>
          <t>N/A</t>
        </is>
      </c>
      <c r="AV614" t="inlineStr">
        <is>
          <t>N/A</t>
        </is>
      </c>
      <c r="AW614" t="inlineStr">
        <is>
          <t>N/A</t>
        </is>
      </c>
      <c r="AX614" t="inlineStr">
        <is>
          <t>N/A</t>
        </is>
      </c>
      <c r="AY614" t="inlineStr">
        <is>
          <t>N/A</t>
        </is>
      </c>
      <c r="AZ614" t="inlineStr">
        <is>
          <t>N/A</t>
        </is>
      </c>
      <c r="BA614" t="inlineStr">
        <is>
          <t>N/A</t>
        </is>
      </c>
      <c r="BB614" t="inlineStr">
        <is>
          <t>N/A</t>
        </is>
      </c>
      <c r="BC614" t="inlineStr">
        <is>
          <t>N/A</t>
        </is>
      </c>
      <c r="BD614" t="inlineStr">
        <is>
          <t>N/A</t>
        </is>
      </c>
      <c r="BE614" t="inlineStr">
        <is>
          <t>N/A</t>
        </is>
      </c>
    </row>
    <row r="615">
      <c r="A615" t="inlineStr">
        <is>
          <t>WI211233553</t>
        </is>
      </c>
      <c r="B615" t="inlineStr">
        <is>
          <t>DATA_VALIDATION</t>
        </is>
      </c>
      <c r="C615" t="inlineStr">
        <is>
          <t>201100014314</t>
        </is>
      </c>
      <c r="D615" t="inlineStr">
        <is>
          <t>Folder</t>
        </is>
      </c>
      <c r="E615" s="2">
        <f>HYPERLINK("capsilon://?command=openfolder&amp;siteaddress=FAM.docvelocity-na8.net&amp;folderid=FX6008635F-0843-733C-9F98-E814F4B9C1CE","FX21125983")</f>
        <v>0.0</v>
      </c>
      <c r="F615" t="inlineStr">
        <is>
          <t/>
        </is>
      </c>
      <c r="G615" t="inlineStr">
        <is>
          <t/>
        </is>
      </c>
      <c r="H615" t="inlineStr">
        <is>
          <t>Mailitem</t>
        </is>
      </c>
      <c r="I615" t="inlineStr">
        <is>
          <t>MI2112346484</t>
        </is>
      </c>
      <c r="J615" t="n">
        <v>66.0</v>
      </c>
      <c r="K615" t="inlineStr">
        <is>
          <t>COMPLETED</t>
        </is>
      </c>
      <c r="L615" t="inlineStr">
        <is>
          <t>MARK_AS_COMPLETED</t>
        </is>
      </c>
      <c r="M615" t="inlineStr">
        <is>
          <t>Queue</t>
        </is>
      </c>
      <c r="N615" t="n">
        <v>2.0</v>
      </c>
      <c r="O615" s="1" t="n">
        <v>44539.68231481482</v>
      </c>
      <c r="P615" s="1" t="n">
        <v>44540.233298611114</v>
      </c>
      <c r="Q615" t="n">
        <v>46011.0</v>
      </c>
      <c r="R615" t="n">
        <v>1594.0</v>
      </c>
      <c r="S615" t="b">
        <v>0</v>
      </c>
      <c r="T615" t="inlineStr">
        <is>
          <t>N/A</t>
        </is>
      </c>
      <c r="U615" t="b">
        <v>0</v>
      </c>
      <c r="V615" t="inlineStr">
        <is>
          <t>Aditya Tade</t>
        </is>
      </c>
      <c r="W615" s="1" t="n">
        <v>44540.221967592595</v>
      </c>
      <c r="X615" t="n">
        <v>704.0</v>
      </c>
      <c r="Y615" t="n">
        <v>52.0</v>
      </c>
      <c r="Z615" t="n">
        <v>0.0</v>
      </c>
      <c r="AA615" t="n">
        <v>52.0</v>
      </c>
      <c r="AB615" t="n">
        <v>0.0</v>
      </c>
      <c r="AC615" t="n">
        <v>42.0</v>
      </c>
      <c r="AD615" t="n">
        <v>14.0</v>
      </c>
      <c r="AE615" t="n">
        <v>0.0</v>
      </c>
      <c r="AF615" t="n">
        <v>0.0</v>
      </c>
      <c r="AG615" t="n">
        <v>0.0</v>
      </c>
      <c r="AH615" t="inlineStr">
        <is>
          <t>Saloni Uttekar</t>
        </is>
      </c>
      <c r="AI615" s="1" t="n">
        <v>44540.233298611114</v>
      </c>
      <c r="AJ615" t="n">
        <v>861.0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14.0</v>
      </c>
      <c r="AQ615" t="n">
        <v>0.0</v>
      </c>
      <c r="AR615" t="n">
        <v>0.0</v>
      </c>
      <c r="AS615" t="n">
        <v>0.0</v>
      </c>
      <c r="AT615" t="inlineStr">
        <is>
          <t>N/A</t>
        </is>
      </c>
      <c r="AU615" t="inlineStr">
        <is>
          <t>N/A</t>
        </is>
      </c>
      <c r="AV615" t="inlineStr">
        <is>
          <t>N/A</t>
        </is>
      </c>
      <c r="AW615" t="inlineStr">
        <is>
          <t>N/A</t>
        </is>
      </c>
      <c r="AX615" t="inlineStr">
        <is>
          <t>N/A</t>
        </is>
      </c>
      <c r="AY615" t="inlineStr">
        <is>
          <t>N/A</t>
        </is>
      </c>
      <c r="AZ615" t="inlineStr">
        <is>
          <t>N/A</t>
        </is>
      </c>
      <c r="BA615" t="inlineStr">
        <is>
          <t>N/A</t>
        </is>
      </c>
      <c r="BB615" t="inlineStr">
        <is>
          <t>N/A</t>
        </is>
      </c>
      <c r="BC615" t="inlineStr">
        <is>
          <t>N/A</t>
        </is>
      </c>
      <c r="BD615" t="inlineStr">
        <is>
          <t>N/A</t>
        </is>
      </c>
      <c r="BE615" t="inlineStr">
        <is>
          <t>N/A</t>
        </is>
      </c>
    </row>
    <row r="616">
      <c r="A616" t="inlineStr">
        <is>
          <t>WI211234082</t>
        </is>
      </c>
      <c r="B616" t="inlineStr">
        <is>
          <t>DATA_VALIDATION</t>
        </is>
      </c>
      <c r="C616" t="inlineStr">
        <is>
          <t>201300020184</t>
        </is>
      </c>
      <c r="D616" t="inlineStr">
        <is>
          <t>Folder</t>
        </is>
      </c>
      <c r="E616" s="2">
        <f>HYPERLINK("capsilon://?command=openfolder&amp;siteaddress=FAM.docvelocity-na8.net&amp;folderid=FXD8601DEA-1944-26FE-7DFD-27E87598ECE9","FX21125938")</f>
        <v>0.0</v>
      </c>
      <c r="F616" t="inlineStr">
        <is>
          <t/>
        </is>
      </c>
      <c r="G616" t="inlineStr">
        <is>
          <t/>
        </is>
      </c>
      <c r="H616" t="inlineStr">
        <is>
          <t>Mailitem</t>
        </is>
      </c>
      <c r="I616" t="inlineStr">
        <is>
          <t>MI2112352496</t>
        </is>
      </c>
      <c r="J616" t="n">
        <v>32.0</v>
      </c>
      <c r="K616" t="inlineStr">
        <is>
          <t>COMPLETED</t>
        </is>
      </c>
      <c r="L616" t="inlineStr">
        <is>
          <t>MARK_AS_COMPLETED</t>
        </is>
      </c>
      <c r="M616" t="inlineStr">
        <is>
          <t>Queue</t>
        </is>
      </c>
      <c r="N616" t="n">
        <v>2.0</v>
      </c>
      <c r="O616" s="1" t="n">
        <v>44539.72744212963</v>
      </c>
      <c r="P616" s="1" t="n">
        <v>44540.261296296296</v>
      </c>
      <c r="Q616" t="n">
        <v>45108.0</v>
      </c>
      <c r="R616" t="n">
        <v>1017.0</v>
      </c>
      <c r="S616" t="b">
        <v>0</v>
      </c>
      <c r="T616" t="inlineStr">
        <is>
          <t>N/A</t>
        </is>
      </c>
      <c r="U616" t="b">
        <v>0</v>
      </c>
      <c r="V616" t="inlineStr">
        <is>
          <t>Karnal Akhare</t>
        </is>
      </c>
      <c r="W616" s="1" t="n">
        <v>44540.25393518519</v>
      </c>
      <c r="X616" t="n">
        <v>806.0</v>
      </c>
      <c r="Y616" t="n">
        <v>26.0</v>
      </c>
      <c r="Z616" t="n">
        <v>0.0</v>
      </c>
      <c r="AA616" t="n">
        <v>26.0</v>
      </c>
      <c r="AB616" t="n">
        <v>32.0</v>
      </c>
      <c r="AC616" t="n">
        <v>12.0</v>
      </c>
      <c r="AD616" t="n">
        <v>6.0</v>
      </c>
      <c r="AE616" t="n">
        <v>0.0</v>
      </c>
      <c r="AF616" t="n">
        <v>0.0</v>
      </c>
      <c r="AG616" t="n">
        <v>0.0</v>
      </c>
      <c r="AH616" t="inlineStr">
        <is>
          <t>Rohit Mawal</t>
        </is>
      </c>
      <c r="AI616" s="1" t="n">
        <v>44540.261296296296</v>
      </c>
      <c r="AJ616" t="n">
        <v>80.0</v>
      </c>
      <c r="AK616" t="n">
        <v>0.0</v>
      </c>
      <c r="AL616" t="n">
        <v>0.0</v>
      </c>
      <c r="AM616" t="n">
        <v>0.0</v>
      </c>
      <c r="AN616" t="n">
        <v>32.0</v>
      </c>
      <c r="AO616" t="n">
        <v>0.0</v>
      </c>
      <c r="AP616" t="n">
        <v>6.0</v>
      </c>
      <c r="AQ616" t="n">
        <v>0.0</v>
      </c>
      <c r="AR616" t="n">
        <v>0.0</v>
      </c>
      <c r="AS616" t="n">
        <v>0.0</v>
      </c>
      <c r="AT616" t="inlineStr">
        <is>
          <t>N/A</t>
        </is>
      </c>
      <c r="AU616" t="inlineStr">
        <is>
          <t>N/A</t>
        </is>
      </c>
      <c r="AV616" t="inlineStr">
        <is>
          <t>N/A</t>
        </is>
      </c>
      <c r="AW616" t="inlineStr">
        <is>
          <t>N/A</t>
        </is>
      </c>
      <c r="AX616" t="inlineStr">
        <is>
          <t>N/A</t>
        </is>
      </c>
      <c r="AY616" t="inlineStr">
        <is>
          <t>N/A</t>
        </is>
      </c>
      <c r="AZ616" t="inlineStr">
        <is>
          <t>N/A</t>
        </is>
      </c>
      <c r="BA616" t="inlineStr">
        <is>
          <t>N/A</t>
        </is>
      </c>
      <c r="BB616" t="inlineStr">
        <is>
          <t>N/A</t>
        </is>
      </c>
      <c r="BC616" t="inlineStr">
        <is>
          <t>N/A</t>
        </is>
      </c>
      <c r="BD616" t="inlineStr">
        <is>
          <t>N/A</t>
        </is>
      </c>
      <c r="BE616" t="inlineStr">
        <is>
          <t>N/A</t>
        </is>
      </c>
    </row>
    <row r="617">
      <c r="A617" t="inlineStr">
        <is>
          <t>WI21123413</t>
        </is>
      </c>
      <c r="B617" t="inlineStr">
        <is>
          <t>DATA_VALIDATION</t>
        </is>
      </c>
      <c r="C617" t="inlineStr">
        <is>
          <t>201338000082</t>
        </is>
      </c>
      <c r="D617" t="inlineStr">
        <is>
          <t>Folder</t>
        </is>
      </c>
      <c r="E617" s="2">
        <f>HYPERLINK("capsilon://?command=openfolder&amp;siteaddress=FAM.docvelocity-na8.net&amp;folderid=FX103E5B1D-7E4A-D70D-A0C6-CDE8ED25036A","FX211114361")</f>
        <v>0.0</v>
      </c>
      <c r="F617" t="inlineStr">
        <is>
          <t/>
        </is>
      </c>
      <c r="G617" t="inlineStr">
        <is>
          <t/>
        </is>
      </c>
      <c r="H617" t="inlineStr">
        <is>
          <t>Mailitem</t>
        </is>
      </c>
      <c r="I617" t="inlineStr">
        <is>
          <t>MI211234910</t>
        </is>
      </c>
      <c r="J617" t="n">
        <v>60.0</v>
      </c>
      <c r="K617" t="inlineStr">
        <is>
          <t>COMPLETED</t>
        </is>
      </c>
      <c r="L617" t="inlineStr">
        <is>
          <t>MARK_AS_COMPLETED</t>
        </is>
      </c>
      <c r="M617" t="inlineStr">
        <is>
          <t>Queue</t>
        </is>
      </c>
      <c r="N617" t="n">
        <v>1.0</v>
      </c>
      <c r="O617" s="1" t="n">
        <v>44531.63649305556</v>
      </c>
      <c r="P617" s="1" t="n">
        <v>44532.201145833336</v>
      </c>
      <c r="Q617" t="n">
        <v>48546.0</v>
      </c>
      <c r="R617" t="n">
        <v>240.0</v>
      </c>
      <c r="S617" t="b">
        <v>0</v>
      </c>
      <c r="T617" t="inlineStr">
        <is>
          <t>N/A</t>
        </is>
      </c>
      <c r="U617" t="b">
        <v>0</v>
      </c>
      <c r="V617" t="inlineStr">
        <is>
          <t>Hemanshi Deshlahara</t>
        </is>
      </c>
      <c r="W617" s="1" t="n">
        <v>44532.201145833336</v>
      </c>
      <c r="X617" t="n">
        <v>124.0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60.0</v>
      </c>
      <c r="AE617" t="n">
        <v>48.0</v>
      </c>
      <c r="AF617" t="n">
        <v>0.0</v>
      </c>
      <c r="AG617" t="n">
        <v>5.0</v>
      </c>
      <c r="AH617" t="inlineStr">
        <is>
          <t>N/A</t>
        </is>
      </c>
      <c r="AI617" t="inlineStr">
        <is>
          <t>N/A</t>
        </is>
      </c>
      <c r="AJ617" t="inlineStr">
        <is>
          <t>N/A</t>
        </is>
      </c>
      <c r="AK617" t="inlineStr">
        <is>
          <t>N/A</t>
        </is>
      </c>
      <c r="AL617" t="inlineStr">
        <is>
          <t>N/A</t>
        </is>
      </c>
      <c r="AM617" t="inlineStr">
        <is>
          <t>N/A</t>
        </is>
      </c>
      <c r="AN617" t="inlineStr">
        <is>
          <t>N/A</t>
        </is>
      </c>
      <c r="AO617" t="inlineStr">
        <is>
          <t>N/A</t>
        </is>
      </c>
      <c r="AP617" t="inlineStr">
        <is>
          <t>N/A</t>
        </is>
      </c>
      <c r="AQ617" t="inlineStr">
        <is>
          <t>N/A</t>
        </is>
      </c>
      <c r="AR617" t="inlineStr">
        <is>
          <t>N/A</t>
        </is>
      </c>
      <c r="AS617" t="inlineStr">
        <is>
          <t>N/A</t>
        </is>
      </c>
      <c r="AT617" t="inlineStr">
        <is>
          <t>N/A</t>
        </is>
      </c>
      <c r="AU617" t="inlineStr">
        <is>
          <t>N/A</t>
        </is>
      </c>
      <c r="AV617" t="inlineStr">
        <is>
          <t>N/A</t>
        </is>
      </c>
      <c r="AW617" t="inlineStr">
        <is>
          <t>N/A</t>
        </is>
      </c>
      <c r="AX617" t="inlineStr">
        <is>
          <t>N/A</t>
        </is>
      </c>
      <c r="AY617" t="inlineStr">
        <is>
          <t>N/A</t>
        </is>
      </c>
      <c r="AZ617" t="inlineStr">
        <is>
          <t>N/A</t>
        </is>
      </c>
      <c r="BA617" t="inlineStr">
        <is>
          <t>N/A</t>
        </is>
      </c>
      <c r="BB617" t="inlineStr">
        <is>
          <t>N/A</t>
        </is>
      </c>
      <c r="BC617" t="inlineStr">
        <is>
          <t>N/A</t>
        </is>
      </c>
      <c r="BD617" t="inlineStr">
        <is>
          <t>N/A</t>
        </is>
      </c>
      <c r="BE617" t="inlineStr">
        <is>
          <t>N/A</t>
        </is>
      </c>
    </row>
    <row r="618">
      <c r="A618" t="inlineStr">
        <is>
          <t>WI211234196</t>
        </is>
      </c>
      <c r="B618" t="inlineStr">
        <is>
          <t>DATA_VALIDATION</t>
        </is>
      </c>
      <c r="C618" t="inlineStr">
        <is>
          <t>201308007890</t>
        </is>
      </c>
      <c r="D618" t="inlineStr">
        <is>
          <t>Folder</t>
        </is>
      </c>
      <c r="E618" s="2">
        <f>HYPERLINK("capsilon://?command=openfolder&amp;siteaddress=FAM.docvelocity-na8.net&amp;folderid=FX560AAE6E-3F0F-F2ED-1E06-383F1E3FB295","FX21121315")</f>
        <v>0.0</v>
      </c>
      <c r="F618" t="inlineStr">
        <is>
          <t/>
        </is>
      </c>
      <c r="G618" t="inlineStr">
        <is>
          <t/>
        </is>
      </c>
      <c r="H618" t="inlineStr">
        <is>
          <t>Mailitem</t>
        </is>
      </c>
      <c r="I618" t="inlineStr">
        <is>
          <t>MI2112353353</t>
        </is>
      </c>
      <c r="J618" t="n">
        <v>145.0</v>
      </c>
      <c r="K618" t="inlineStr">
        <is>
          <t>COMPLETED</t>
        </is>
      </c>
      <c r="L618" t="inlineStr">
        <is>
          <t>MARK_AS_COMPLETED</t>
        </is>
      </c>
      <c r="M618" t="inlineStr">
        <is>
          <t>Queue</t>
        </is>
      </c>
      <c r="N618" t="n">
        <v>1.0</v>
      </c>
      <c r="O618" s="1" t="n">
        <v>44539.74555555556</v>
      </c>
      <c r="P618" s="1" t="n">
        <v>44540.23972222222</v>
      </c>
      <c r="Q618" t="n">
        <v>42169.0</v>
      </c>
      <c r="R618" t="n">
        <v>527.0</v>
      </c>
      <c r="S618" t="b">
        <v>0</v>
      </c>
      <c r="T618" t="inlineStr">
        <is>
          <t>N/A</t>
        </is>
      </c>
      <c r="U618" t="b">
        <v>0</v>
      </c>
      <c r="V618" t="inlineStr">
        <is>
          <t>Hemanshi Deshlahara</t>
        </is>
      </c>
      <c r="W618" s="1" t="n">
        <v>44540.23972222222</v>
      </c>
      <c r="X618" t="n">
        <v>527.0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145.0</v>
      </c>
      <c r="AE618" t="n">
        <v>133.0</v>
      </c>
      <c r="AF618" t="n">
        <v>0.0</v>
      </c>
      <c r="AG618" t="n">
        <v>4.0</v>
      </c>
      <c r="AH618" t="inlineStr">
        <is>
          <t>N/A</t>
        </is>
      </c>
      <c r="AI618" t="inlineStr">
        <is>
          <t>N/A</t>
        </is>
      </c>
      <c r="AJ618" t="inlineStr">
        <is>
          <t>N/A</t>
        </is>
      </c>
      <c r="AK618" t="inlineStr">
        <is>
          <t>N/A</t>
        </is>
      </c>
      <c r="AL618" t="inlineStr">
        <is>
          <t>N/A</t>
        </is>
      </c>
      <c r="AM618" t="inlineStr">
        <is>
          <t>N/A</t>
        </is>
      </c>
      <c r="AN618" t="inlineStr">
        <is>
          <t>N/A</t>
        </is>
      </c>
      <c r="AO618" t="inlineStr">
        <is>
          <t>N/A</t>
        </is>
      </c>
      <c r="AP618" t="inlineStr">
        <is>
          <t>N/A</t>
        </is>
      </c>
      <c r="AQ618" t="inlineStr">
        <is>
          <t>N/A</t>
        </is>
      </c>
      <c r="AR618" t="inlineStr">
        <is>
          <t>N/A</t>
        </is>
      </c>
      <c r="AS618" t="inlineStr">
        <is>
          <t>N/A</t>
        </is>
      </c>
      <c r="AT618" t="inlineStr">
        <is>
          <t>N/A</t>
        </is>
      </c>
      <c r="AU618" t="inlineStr">
        <is>
          <t>N/A</t>
        </is>
      </c>
      <c r="AV618" t="inlineStr">
        <is>
          <t>N/A</t>
        </is>
      </c>
      <c r="AW618" t="inlineStr">
        <is>
          <t>N/A</t>
        </is>
      </c>
      <c r="AX618" t="inlineStr">
        <is>
          <t>N/A</t>
        </is>
      </c>
      <c r="AY618" t="inlineStr">
        <is>
          <t>N/A</t>
        </is>
      </c>
      <c r="AZ618" t="inlineStr">
        <is>
          <t>N/A</t>
        </is>
      </c>
      <c r="BA618" t="inlineStr">
        <is>
          <t>N/A</t>
        </is>
      </c>
      <c r="BB618" t="inlineStr">
        <is>
          <t>N/A</t>
        </is>
      </c>
      <c r="BC618" t="inlineStr">
        <is>
          <t>N/A</t>
        </is>
      </c>
      <c r="BD618" t="inlineStr">
        <is>
          <t>N/A</t>
        </is>
      </c>
      <c r="BE618" t="inlineStr">
        <is>
          <t>N/A</t>
        </is>
      </c>
    </row>
    <row r="619">
      <c r="A619" t="inlineStr">
        <is>
          <t>WI211234198</t>
        </is>
      </c>
      <c r="B619" t="inlineStr">
        <is>
          <t>DATA_VALIDATION</t>
        </is>
      </c>
      <c r="C619" t="inlineStr">
        <is>
          <t>201130012920</t>
        </is>
      </c>
      <c r="D619" t="inlineStr">
        <is>
          <t>Folder</t>
        </is>
      </c>
      <c r="E619" s="2">
        <f>HYPERLINK("capsilon://?command=openfolder&amp;siteaddress=FAM.docvelocity-na8.net&amp;folderid=FXDD697112-BAB2-898F-587E-06C1C2F68D53","FX21125085")</f>
        <v>0.0</v>
      </c>
      <c r="F619" t="inlineStr">
        <is>
          <t/>
        </is>
      </c>
      <c r="G619" t="inlineStr">
        <is>
          <t/>
        </is>
      </c>
      <c r="H619" t="inlineStr">
        <is>
          <t>Mailitem</t>
        </is>
      </c>
      <c r="I619" t="inlineStr">
        <is>
          <t>MI2112353445</t>
        </is>
      </c>
      <c r="J619" t="n">
        <v>28.0</v>
      </c>
      <c r="K619" t="inlineStr">
        <is>
          <t>COMPLETED</t>
        </is>
      </c>
      <c r="L619" t="inlineStr">
        <is>
          <t>MARK_AS_COMPLETED</t>
        </is>
      </c>
      <c r="M619" t="inlineStr">
        <is>
          <t>Queue</t>
        </is>
      </c>
      <c r="N619" t="n">
        <v>2.0</v>
      </c>
      <c r="O619" s="1" t="n">
        <v>44539.74581018519</v>
      </c>
      <c r="P619" s="1" t="n">
        <v>44540.24387731482</v>
      </c>
      <c r="Q619" t="n">
        <v>42696.0</v>
      </c>
      <c r="R619" t="n">
        <v>337.0</v>
      </c>
      <c r="S619" t="b">
        <v>0</v>
      </c>
      <c r="T619" t="inlineStr">
        <is>
          <t>N/A</t>
        </is>
      </c>
      <c r="U619" t="b">
        <v>0</v>
      </c>
      <c r="V619" t="inlineStr">
        <is>
          <t>Hemanshi Deshlahara</t>
        </is>
      </c>
      <c r="W619" s="1" t="n">
        <v>44540.24097222222</v>
      </c>
      <c r="X619" t="n">
        <v>107.0</v>
      </c>
      <c r="Y619" t="n">
        <v>21.0</v>
      </c>
      <c r="Z619" t="n">
        <v>0.0</v>
      </c>
      <c r="AA619" t="n">
        <v>21.0</v>
      </c>
      <c r="AB619" t="n">
        <v>0.0</v>
      </c>
      <c r="AC619" t="n">
        <v>5.0</v>
      </c>
      <c r="AD619" t="n">
        <v>7.0</v>
      </c>
      <c r="AE619" t="n">
        <v>0.0</v>
      </c>
      <c r="AF619" t="n">
        <v>0.0</v>
      </c>
      <c r="AG619" t="n">
        <v>0.0</v>
      </c>
      <c r="AH619" t="inlineStr">
        <is>
          <t>Rohit Mawal</t>
        </is>
      </c>
      <c r="AI619" s="1" t="n">
        <v>44540.24387731482</v>
      </c>
      <c r="AJ619" t="n">
        <v>230.0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7.0</v>
      </c>
      <c r="AQ619" t="n">
        <v>0.0</v>
      </c>
      <c r="AR619" t="n">
        <v>0.0</v>
      </c>
      <c r="AS619" t="n">
        <v>0.0</v>
      </c>
      <c r="AT619" t="inlineStr">
        <is>
          <t>N/A</t>
        </is>
      </c>
      <c r="AU619" t="inlineStr">
        <is>
          <t>N/A</t>
        </is>
      </c>
      <c r="AV619" t="inlineStr">
        <is>
          <t>N/A</t>
        </is>
      </c>
      <c r="AW619" t="inlineStr">
        <is>
          <t>N/A</t>
        </is>
      </c>
      <c r="AX619" t="inlineStr">
        <is>
          <t>N/A</t>
        </is>
      </c>
      <c r="AY619" t="inlineStr">
        <is>
          <t>N/A</t>
        </is>
      </c>
      <c r="AZ619" t="inlineStr">
        <is>
          <t>N/A</t>
        </is>
      </c>
      <c r="BA619" t="inlineStr">
        <is>
          <t>N/A</t>
        </is>
      </c>
      <c r="BB619" t="inlineStr">
        <is>
          <t>N/A</t>
        </is>
      </c>
      <c r="BC619" t="inlineStr">
        <is>
          <t>N/A</t>
        </is>
      </c>
      <c r="BD619" t="inlineStr">
        <is>
          <t>N/A</t>
        </is>
      </c>
      <c r="BE619" t="inlineStr">
        <is>
          <t>N/A</t>
        </is>
      </c>
    </row>
    <row r="620">
      <c r="A620" t="inlineStr">
        <is>
          <t>WI211234199</t>
        </is>
      </c>
      <c r="B620" t="inlineStr">
        <is>
          <t>DATA_VALIDATION</t>
        </is>
      </c>
      <c r="C620" t="inlineStr">
        <is>
          <t>201130012920</t>
        </is>
      </c>
      <c r="D620" t="inlineStr">
        <is>
          <t>Folder</t>
        </is>
      </c>
      <c r="E620" s="2">
        <f>HYPERLINK("capsilon://?command=openfolder&amp;siteaddress=FAM.docvelocity-na8.net&amp;folderid=FXDD697112-BAB2-898F-587E-06C1C2F68D53","FX21125085")</f>
        <v>0.0</v>
      </c>
      <c r="F620" t="inlineStr">
        <is>
          <t/>
        </is>
      </c>
      <c r="G620" t="inlineStr">
        <is>
          <t/>
        </is>
      </c>
      <c r="H620" t="inlineStr">
        <is>
          <t>Mailitem</t>
        </is>
      </c>
      <c r="I620" t="inlineStr">
        <is>
          <t>MI2112353471</t>
        </is>
      </c>
      <c r="J620" t="n">
        <v>28.0</v>
      </c>
      <c r="K620" t="inlineStr">
        <is>
          <t>COMPLETED</t>
        </is>
      </c>
      <c r="L620" t="inlineStr">
        <is>
          <t>MARK_AS_COMPLETED</t>
        </is>
      </c>
      <c r="M620" t="inlineStr">
        <is>
          <t>Queue</t>
        </is>
      </c>
      <c r="N620" t="n">
        <v>2.0</v>
      </c>
      <c r="O620" s="1" t="n">
        <v>44539.74606481481</v>
      </c>
      <c r="P620" s="1" t="n">
        <v>44540.24579861111</v>
      </c>
      <c r="Q620" t="n">
        <v>42770.0</v>
      </c>
      <c r="R620" t="n">
        <v>407.0</v>
      </c>
      <c r="S620" t="b">
        <v>0</v>
      </c>
      <c r="T620" t="inlineStr">
        <is>
          <t>N/A</t>
        </is>
      </c>
      <c r="U620" t="b">
        <v>0</v>
      </c>
      <c r="V620" t="inlineStr">
        <is>
          <t>Hemanshi Deshlahara</t>
        </is>
      </c>
      <c r="W620" s="1" t="n">
        <v>44540.24230324074</v>
      </c>
      <c r="X620" t="n">
        <v>114.0</v>
      </c>
      <c r="Y620" t="n">
        <v>21.0</v>
      </c>
      <c r="Z620" t="n">
        <v>0.0</v>
      </c>
      <c r="AA620" t="n">
        <v>21.0</v>
      </c>
      <c r="AB620" t="n">
        <v>0.0</v>
      </c>
      <c r="AC620" t="n">
        <v>5.0</v>
      </c>
      <c r="AD620" t="n">
        <v>7.0</v>
      </c>
      <c r="AE620" t="n">
        <v>0.0</v>
      </c>
      <c r="AF620" t="n">
        <v>0.0</v>
      </c>
      <c r="AG620" t="n">
        <v>0.0</v>
      </c>
      <c r="AH620" t="inlineStr">
        <is>
          <t>Saloni Uttekar</t>
        </is>
      </c>
      <c r="AI620" s="1" t="n">
        <v>44540.24579861111</v>
      </c>
      <c r="AJ620" t="n">
        <v>293.0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7.0</v>
      </c>
      <c r="AQ620" t="n">
        <v>0.0</v>
      </c>
      <c r="AR620" t="n">
        <v>0.0</v>
      </c>
      <c r="AS620" t="n">
        <v>0.0</v>
      </c>
      <c r="AT620" t="inlineStr">
        <is>
          <t>N/A</t>
        </is>
      </c>
      <c r="AU620" t="inlineStr">
        <is>
          <t>N/A</t>
        </is>
      </c>
      <c r="AV620" t="inlineStr">
        <is>
          <t>N/A</t>
        </is>
      </c>
      <c r="AW620" t="inlineStr">
        <is>
          <t>N/A</t>
        </is>
      </c>
      <c r="AX620" t="inlineStr">
        <is>
          <t>N/A</t>
        </is>
      </c>
      <c r="AY620" t="inlineStr">
        <is>
          <t>N/A</t>
        </is>
      </c>
      <c r="AZ620" t="inlineStr">
        <is>
          <t>N/A</t>
        </is>
      </c>
      <c r="BA620" t="inlineStr">
        <is>
          <t>N/A</t>
        </is>
      </c>
      <c r="BB620" t="inlineStr">
        <is>
          <t>N/A</t>
        </is>
      </c>
      <c r="BC620" t="inlineStr">
        <is>
          <t>N/A</t>
        </is>
      </c>
      <c r="BD620" t="inlineStr">
        <is>
          <t>N/A</t>
        </is>
      </c>
      <c r="BE620" t="inlineStr">
        <is>
          <t>N/A</t>
        </is>
      </c>
    </row>
    <row r="621">
      <c r="A621" t="inlineStr">
        <is>
          <t>WI211234205</t>
        </is>
      </c>
      <c r="B621" t="inlineStr">
        <is>
          <t>DATA_VALIDATION</t>
        </is>
      </c>
      <c r="C621" t="inlineStr">
        <is>
          <t>201110012255</t>
        </is>
      </c>
      <c r="D621" t="inlineStr">
        <is>
          <t>Folder</t>
        </is>
      </c>
      <c r="E621" s="2">
        <f>HYPERLINK("capsilon://?command=openfolder&amp;siteaddress=FAM.docvelocity-na8.net&amp;folderid=FXA3FAAC0A-46B8-CE22-793E-2BCFB4B78941","FX21125266")</f>
        <v>0.0</v>
      </c>
      <c r="F621" t="inlineStr">
        <is>
          <t/>
        </is>
      </c>
      <c r="G621" t="inlineStr">
        <is>
          <t/>
        </is>
      </c>
      <c r="H621" t="inlineStr">
        <is>
          <t>Mailitem</t>
        </is>
      </c>
      <c r="I621" t="inlineStr">
        <is>
          <t>MI2112353982</t>
        </is>
      </c>
      <c r="J621" t="n">
        <v>81.0</v>
      </c>
      <c r="K621" t="inlineStr">
        <is>
          <t>COMPLETED</t>
        </is>
      </c>
      <c r="L621" t="inlineStr">
        <is>
          <t>MARK_AS_COMPLETED</t>
        </is>
      </c>
      <c r="M621" t="inlineStr">
        <is>
          <t>Queue</t>
        </is>
      </c>
      <c r="N621" t="n">
        <v>1.0</v>
      </c>
      <c r="O621" s="1" t="n">
        <v>44539.74842592593</v>
      </c>
      <c r="P621" s="1" t="n">
        <v>44540.247766203705</v>
      </c>
      <c r="Q621" t="n">
        <v>42963.0</v>
      </c>
      <c r="R621" t="n">
        <v>180.0</v>
      </c>
      <c r="S621" t="b">
        <v>0</v>
      </c>
      <c r="T621" t="inlineStr">
        <is>
          <t>N/A</t>
        </is>
      </c>
      <c r="U621" t="b">
        <v>0</v>
      </c>
      <c r="V621" t="inlineStr">
        <is>
          <t>Hemanshi Deshlahara</t>
        </is>
      </c>
      <c r="W621" s="1" t="n">
        <v>44540.247766203705</v>
      </c>
      <c r="X621" t="n">
        <v>180.0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81.0</v>
      </c>
      <c r="AE621" t="n">
        <v>69.0</v>
      </c>
      <c r="AF621" t="n">
        <v>0.0</v>
      </c>
      <c r="AG621" t="n">
        <v>4.0</v>
      </c>
      <c r="AH621" t="inlineStr">
        <is>
          <t>N/A</t>
        </is>
      </c>
      <c r="AI621" t="inlineStr">
        <is>
          <t>N/A</t>
        </is>
      </c>
      <c r="AJ621" t="inlineStr">
        <is>
          <t>N/A</t>
        </is>
      </c>
      <c r="AK621" t="inlineStr">
        <is>
          <t>N/A</t>
        </is>
      </c>
      <c r="AL621" t="inlineStr">
        <is>
          <t>N/A</t>
        </is>
      </c>
      <c r="AM621" t="inlineStr">
        <is>
          <t>N/A</t>
        </is>
      </c>
      <c r="AN621" t="inlineStr">
        <is>
          <t>N/A</t>
        </is>
      </c>
      <c r="AO621" t="inlineStr">
        <is>
          <t>N/A</t>
        </is>
      </c>
      <c r="AP621" t="inlineStr">
        <is>
          <t>N/A</t>
        </is>
      </c>
      <c r="AQ621" t="inlineStr">
        <is>
          <t>N/A</t>
        </is>
      </c>
      <c r="AR621" t="inlineStr">
        <is>
          <t>N/A</t>
        </is>
      </c>
      <c r="AS621" t="inlineStr">
        <is>
          <t>N/A</t>
        </is>
      </c>
      <c r="AT621" t="inlineStr">
        <is>
          <t>N/A</t>
        </is>
      </c>
      <c r="AU621" t="inlineStr">
        <is>
          <t>N/A</t>
        </is>
      </c>
      <c r="AV621" t="inlineStr">
        <is>
          <t>N/A</t>
        </is>
      </c>
      <c r="AW621" t="inlineStr">
        <is>
          <t>N/A</t>
        </is>
      </c>
      <c r="AX621" t="inlineStr">
        <is>
          <t>N/A</t>
        </is>
      </c>
      <c r="AY621" t="inlineStr">
        <is>
          <t>N/A</t>
        </is>
      </c>
      <c r="AZ621" t="inlineStr">
        <is>
          <t>N/A</t>
        </is>
      </c>
      <c r="BA621" t="inlineStr">
        <is>
          <t>N/A</t>
        </is>
      </c>
      <c r="BB621" t="inlineStr">
        <is>
          <t>N/A</t>
        </is>
      </c>
      <c r="BC621" t="inlineStr">
        <is>
          <t>N/A</t>
        </is>
      </c>
      <c r="BD621" t="inlineStr">
        <is>
          <t>N/A</t>
        </is>
      </c>
      <c r="BE621" t="inlineStr">
        <is>
          <t>N/A</t>
        </is>
      </c>
    </row>
    <row r="622">
      <c r="A622" t="inlineStr">
        <is>
          <t>WI211234224</t>
        </is>
      </c>
      <c r="B622" t="inlineStr">
        <is>
          <t>DATA_VALIDATION</t>
        </is>
      </c>
      <c r="C622" t="inlineStr">
        <is>
          <t>201340000378</t>
        </is>
      </c>
      <c r="D622" t="inlineStr">
        <is>
          <t>Folder</t>
        </is>
      </c>
      <c r="E622" s="2">
        <f>HYPERLINK("capsilon://?command=openfolder&amp;siteaddress=FAM.docvelocity-na8.net&amp;folderid=FXFD601BCE-4696-2ED4-8488-CC391F5AD1CD","FX211011332")</f>
        <v>0.0</v>
      </c>
      <c r="F622" t="inlineStr">
        <is>
          <t/>
        </is>
      </c>
      <c r="G622" t="inlineStr">
        <is>
          <t/>
        </is>
      </c>
      <c r="H622" t="inlineStr">
        <is>
          <t>Mailitem</t>
        </is>
      </c>
      <c r="I622" t="inlineStr">
        <is>
          <t>MI2112354746</t>
        </is>
      </c>
      <c r="J622" t="n">
        <v>118.0</v>
      </c>
      <c r="K622" t="inlineStr">
        <is>
          <t>COMPLETED</t>
        </is>
      </c>
      <c r="L622" t="inlineStr">
        <is>
          <t>MARK_AS_COMPLETED</t>
        </is>
      </c>
      <c r="M622" t="inlineStr">
        <is>
          <t>Queue</t>
        </is>
      </c>
      <c r="N622" t="n">
        <v>1.0</v>
      </c>
      <c r="O622" s="1" t="n">
        <v>44539.75282407407</v>
      </c>
      <c r="P622" s="1" t="n">
        <v>44540.25130787037</v>
      </c>
      <c r="Q622" t="n">
        <v>42764.0</v>
      </c>
      <c r="R622" t="n">
        <v>305.0</v>
      </c>
      <c r="S622" t="b">
        <v>0</v>
      </c>
      <c r="T622" t="inlineStr">
        <is>
          <t>N/A</t>
        </is>
      </c>
      <c r="U622" t="b">
        <v>0</v>
      </c>
      <c r="V622" t="inlineStr">
        <is>
          <t>Hemanshi Deshlahara</t>
        </is>
      </c>
      <c r="W622" s="1" t="n">
        <v>44540.25130787037</v>
      </c>
      <c r="X622" t="n">
        <v>305.0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118.0</v>
      </c>
      <c r="AE622" t="n">
        <v>101.0</v>
      </c>
      <c r="AF622" t="n">
        <v>0.0</v>
      </c>
      <c r="AG622" t="n">
        <v>6.0</v>
      </c>
      <c r="AH622" t="inlineStr">
        <is>
          <t>N/A</t>
        </is>
      </c>
      <c r="AI622" t="inlineStr">
        <is>
          <t>N/A</t>
        </is>
      </c>
      <c r="AJ622" t="inlineStr">
        <is>
          <t>N/A</t>
        </is>
      </c>
      <c r="AK622" t="inlineStr">
        <is>
          <t>N/A</t>
        </is>
      </c>
      <c r="AL622" t="inlineStr">
        <is>
          <t>N/A</t>
        </is>
      </c>
      <c r="AM622" t="inlineStr">
        <is>
          <t>N/A</t>
        </is>
      </c>
      <c r="AN622" t="inlineStr">
        <is>
          <t>N/A</t>
        </is>
      </c>
      <c r="AO622" t="inlineStr">
        <is>
          <t>N/A</t>
        </is>
      </c>
      <c r="AP622" t="inlineStr">
        <is>
          <t>N/A</t>
        </is>
      </c>
      <c r="AQ622" t="inlineStr">
        <is>
          <t>N/A</t>
        </is>
      </c>
      <c r="AR622" t="inlineStr">
        <is>
          <t>N/A</t>
        </is>
      </c>
      <c r="AS622" t="inlineStr">
        <is>
          <t>N/A</t>
        </is>
      </c>
      <c r="AT622" t="inlineStr">
        <is>
          <t>N/A</t>
        </is>
      </c>
      <c r="AU622" t="inlineStr">
        <is>
          <t>N/A</t>
        </is>
      </c>
      <c r="AV622" t="inlineStr">
        <is>
          <t>N/A</t>
        </is>
      </c>
      <c r="AW622" t="inlineStr">
        <is>
          <t>N/A</t>
        </is>
      </c>
      <c r="AX622" t="inlineStr">
        <is>
          <t>N/A</t>
        </is>
      </c>
      <c r="AY622" t="inlineStr">
        <is>
          <t>N/A</t>
        </is>
      </c>
      <c r="AZ622" t="inlineStr">
        <is>
          <t>N/A</t>
        </is>
      </c>
      <c r="BA622" t="inlineStr">
        <is>
          <t>N/A</t>
        </is>
      </c>
      <c r="BB622" t="inlineStr">
        <is>
          <t>N/A</t>
        </is>
      </c>
      <c r="BC622" t="inlineStr">
        <is>
          <t>N/A</t>
        </is>
      </c>
      <c r="BD622" t="inlineStr">
        <is>
          <t>N/A</t>
        </is>
      </c>
      <c r="BE622" t="inlineStr">
        <is>
          <t>N/A</t>
        </is>
      </c>
    </row>
    <row r="623">
      <c r="A623" t="inlineStr">
        <is>
          <t>WI211234233</t>
        </is>
      </c>
      <c r="B623" t="inlineStr">
        <is>
          <t>DATA_VALIDATION</t>
        </is>
      </c>
      <c r="C623" t="inlineStr">
        <is>
          <t>201300020213</t>
        </is>
      </c>
      <c r="D623" t="inlineStr">
        <is>
          <t>Folder</t>
        </is>
      </c>
      <c r="E623" s="2">
        <f>HYPERLINK("capsilon://?command=openfolder&amp;siteaddress=FAM.docvelocity-na8.net&amp;folderid=FXFE464917-CE1B-92B7-4689-ED0E38811B51","FX21126324")</f>
        <v>0.0</v>
      </c>
      <c r="F623" t="inlineStr">
        <is>
          <t/>
        </is>
      </c>
      <c r="G623" t="inlineStr">
        <is>
          <t/>
        </is>
      </c>
      <c r="H623" t="inlineStr">
        <is>
          <t>Mailitem</t>
        </is>
      </c>
      <c r="I623" t="inlineStr">
        <is>
          <t>MI2112345514</t>
        </is>
      </c>
      <c r="J623" t="n">
        <v>128.0</v>
      </c>
      <c r="K623" t="inlineStr">
        <is>
          <t>COMPLETED</t>
        </is>
      </c>
      <c r="L623" t="inlineStr">
        <is>
          <t>MARK_AS_COMPLETED</t>
        </is>
      </c>
      <c r="M623" t="inlineStr">
        <is>
          <t>Queue</t>
        </is>
      </c>
      <c r="N623" t="n">
        <v>2.0</v>
      </c>
      <c r="O623" s="1" t="n">
        <v>44539.75407407407</v>
      </c>
      <c r="P623" s="1" t="n">
        <v>44540.1697337963</v>
      </c>
      <c r="Q623" t="n">
        <v>31594.0</v>
      </c>
      <c r="R623" t="n">
        <v>4319.0</v>
      </c>
      <c r="S623" t="b">
        <v>0</v>
      </c>
      <c r="T623" t="inlineStr">
        <is>
          <t>N/A</t>
        </is>
      </c>
      <c r="U623" t="b">
        <v>1</v>
      </c>
      <c r="V623" t="inlineStr">
        <is>
          <t>Suraj Toradmal</t>
        </is>
      </c>
      <c r="W623" s="1" t="n">
        <v>44539.82555555556</v>
      </c>
      <c r="X623" t="n">
        <v>2822.0</v>
      </c>
      <c r="Y623" t="n">
        <v>192.0</v>
      </c>
      <c r="Z623" t="n">
        <v>0.0</v>
      </c>
      <c r="AA623" t="n">
        <v>192.0</v>
      </c>
      <c r="AB623" t="n">
        <v>0.0</v>
      </c>
      <c r="AC623" t="n">
        <v>150.0</v>
      </c>
      <c r="AD623" t="n">
        <v>-64.0</v>
      </c>
      <c r="AE623" t="n">
        <v>0.0</v>
      </c>
      <c r="AF623" t="n">
        <v>0.0</v>
      </c>
      <c r="AG623" t="n">
        <v>0.0</v>
      </c>
      <c r="AH623" t="inlineStr">
        <is>
          <t>Saloni Uttekar</t>
        </is>
      </c>
      <c r="AI623" s="1" t="n">
        <v>44540.1697337963</v>
      </c>
      <c r="AJ623" t="n">
        <v>1363.0</v>
      </c>
      <c r="AK623" t="n">
        <v>14.0</v>
      </c>
      <c r="AL623" t="n">
        <v>0.0</v>
      </c>
      <c r="AM623" t="n">
        <v>14.0</v>
      </c>
      <c r="AN623" t="n">
        <v>0.0</v>
      </c>
      <c r="AO623" t="n">
        <v>14.0</v>
      </c>
      <c r="AP623" t="n">
        <v>-78.0</v>
      </c>
      <c r="AQ623" t="n">
        <v>0.0</v>
      </c>
      <c r="AR623" t="n">
        <v>0.0</v>
      </c>
      <c r="AS623" t="n">
        <v>0.0</v>
      </c>
      <c r="AT623" t="inlineStr">
        <is>
          <t>N/A</t>
        </is>
      </c>
      <c r="AU623" t="inlineStr">
        <is>
          <t>N/A</t>
        </is>
      </c>
      <c r="AV623" t="inlineStr">
        <is>
          <t>N/A</t>
        </is>
      </c>
      <c r="AW623" t="inlineStr">
        <is>
          <t>N/A</t>
        </is>
      </c>
      <c r="AX623" t="inlineStr">
        <is>
          <t>N/A</t>
        </is>
      </c>
      <c r="AY623" t="inlineStr">
        <is>
          <t>N/A</t>
        </is>
      </c>
      <c r="AZ623" t="inlineStr">
        <is>
          <t>N/A</t>
        </is>
      </c>
      <c r="BA623" t="inlineStr">
        <is>
          <t>N/A</t>
        </is>
      </c>
      <c r="BB623" t="inlineStr">
        <is>
          <t>N/A</t>
        </is>
      </c>
      <c r="BC623" t="inlineStr">
        <is>
          <t>N/A</t>
        </is>
      </c>
      <c r="BD623" t="inlineStr">
        <is>
          <t>N/A</t>
        </is>
      </c>
      <c r="BE623" t="inlineStr">
        <is>
          <t>N/A</t>
        </is>
      </c>
    </row>
    <row r="624">
      <c r="A624" t="inlineStr">
        <is>
          <t>WI211234387</t>
        </is>
      </c>
      <c r="B624" t="inlineStr">
        <is>
          <t>DATA_VALIDATION</t>
        </is>
      </c>
      <c r="C624" t="inlineStr">
        <is>
          <t>201330004158</t>
        </is>
      </c>
      <c r="D624" t="inlineStr">
        <is>
          <t>Folder</t>
        </is>
      </c>
      <c r="E624" s="2">
        <f>HYPERLINK("capsilon://?command=openfolder&amp;siteaddress=FAM.docvelocity-na8.net&amp;folderid=FXBFE056C1-FC97-21EC-B92F-FEF3093F6C00","FX21126489")</f>
        <v>0.0</v>
      </c>
      <c r="F624" t="inlineStr">
        <is>
          <t/>
        </is>
      </c>
      <c r="G624" t="inlineStr">
        <is>
          <t/>
        </is>
      </c>
      <c r="H624" t="inlineStr">
        <is>
          <t>Mailitem</t>
        </is>
      </c>
      <c r="I624" t="inlineStr">
        <is>
          <t>MI2112356269</t>
        </is>
      </c>
      <c r="J624" t="n">
        <v>158.0</v>
      </c>
      <c r="K624" t="inlineStr">
        <is>
          <t>COMPLETED</t>
        </is>
      </c>
      <c r="L624" t="inlineStr">
        <is>
          <t>MARK_AS_COMPLETED</t>
        </is>
      </c>
      <c r="M624" t="inlineStr">
        <is>
          <t>Queue</t>
        </is>
      </c>
      <c r="N624" t="n">
        <v>1.0</v>
      </c>
      <c r="O624" s="1" t="n">
        <v>44539.77074074074</v>
      </c>
      <c r="P624" s="1" t="n">
        <v>44540.25618055555</v>
      </c>
      <c r="Q624" t="n">
        <v>41548.0</v>
      </c>
      <c r="R624" t="n">
        <v>394.0</v>
      </c>
      <c r="S624" t="b">
        <v>0</v>
      </c>
      <c r="T624" t="inlineStr">
        <is>
          <t>N/A</t>
        </is>
      </c>
      <c r="U624" t="b">
        <v>0</v>
      </c>
      <c r="V624" t="inlineStr">
        <is>
          <t>Hemanshi Deshlahara</t>
        </is>
      </c>
      <c r="W624" s="1" t="n">
        <v>44540.25618055555</v>
      </c>
      <c r="X624" t="n">
        <v>394.0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158.0</v>
      </c>
      <c r="AE624" t="n">
        <v>134.0</v>
      </c>
      <c r="AF624" t="n">
        <v>0.0</v>
      </c>
      <c r="AG624" t="n">
        <v>13.0</v>
      </c>
      <c r="AH624" t="inlineStr">
        <is>
          <t>N/A</t>
        </is>
      </c>
      <c r="AI624" t="inlineStr">
        <is>
          <t>N/A</t>
        </is>
      </c>
      <c r="AJ624" t="inlineStr">
        <is>
          <t>N/A</t>
        </is>
      </c>
      <c r="AK624" t="inlineStr">
        <is>
          <t>N/A</t>
        </is>
      </c>
      <c r="AL624" t="inlineStr">
        <is>
          <t>N/A</t>
        </is>
      </c>
      <c r="AM624" t="inlineStr">
        <is>
          <t>N/A</t>
        </is>
      </c>
      <c r="AN624" t="inlineStr">
        <is>
          <t>N/A</t>
        </is>
      </c>
      <c r="AO624" t="inlineStr">
        <is>
          <t>N/A</t>
        </is>
      </c>
      <c r="AP624" t="inlineStr">
        <is>
          <t>N/A</t>
        </is>
      </c>
      <c r="AQ624" t="inlineStr">
        <is>
          <t>N/A</t>
        </is>
      </c>
      <c r="AR624" t="inlineStr">
        <is>
          <t>N/A</t>
        </is>
      </c>
      <c r="AS624" t="inlineStr">
        <is>
          <t>N/A</t>
        </is>
      </c>
      <c r="AT624" t="inlineStr">
        <is>
          <t>N/A</t>
        </is>
      </c>
      <c r="AU624" t="inlineStr">
        <is>
          <t>N/A</t>
        </is>
      </c>
      <c r="AV624" t="inlineStr">
        <is>
          <t>N/A</t>
        </is>
      </c>
      <c r="AW624" t="inlineStr">
        <is>
          <t>N/A</t>
        </is>
      </c>
      <c r="AX624" t="inlineStr">
        <is>
          <t>N/A</t>
        </is>
      </c>
      <c r="AY624" t="inlineStr">
        <is>
          <t>N/A</t>
        </is>
      </c>
      <c r="AZ624" t="inlineStr">
        <is>
          <t>N/A</t>
        </is>
      </c>
      <c r="BA624" t="inlineStr">
        <is>
          <t>N/A</t>
        </is>
      </c>
      <c r="BB624" t="inlineStr">
        <is>
          <t>N/A</t>
        </is>
      </c>
      <c r="BC624" t="inlineStr">
        <is>
          <t>N/A</t>
        </is>
      </c>
      <c r="BD624" t="inlineStr">
        <is>
          <t>N/A</t>
        </is>
      </c>
      <c r="BE624" t="inlineStr">
        <is>
          <t>N/A</t>
        </is>
      </c>
    </row>
    <row r="625">
      <c r="A625" t="inlineStr">
        <is>
          <t>WI211234510</t>
        </is>
      </c>
      <c r="B625" t="inlineStr">
        <is>
          <t>DATA_VALIDATION</t>
        </is>
      </c>
      <c r="C625" t="inlineStr">
        <is>
          <t>201300020198</t>
        </is>
      </c>
      <c r="D625" t="inlineStr">
        <is>
          <t>Folder</t>
        </is>
      </c>
      <c r="E625" s="2">
        <f>HYPERLINK("capsilon://?command=openfolder&amp;siteaddress=FAM.docvelocity-na8.net&amp;folderid=FXE3CB271A-037E-A1F1-BBC9-69BF4A9F0CD4","FX21126123")</f>
        <v>0.0</v>
      </c>
      <c r="F625" t="inlineStr">
        <is>
          <t/>
        </is>
      </c>
      <c r="G625" t="inlineStr">
        <is>
          <t/>
        </is>
      </c>
      <c r="H625" t="inlineStr">
        <is>
          <t>Mailitem</t>
        </is>
      </c>
      <c r="I625" t="inlineStr">
        <is>
          <t>MI2112357318</t>
        </is>
      </c>
      <c r="J625" t="n">
        <v>28.0</v>
      </c>
      <c r="K625" t="inlineStr">
        <is>
          <t>COMPLETED</t>
        </is>
      </c>
      <c r="L625" t="inlineStr">
        <is>
          <t>MARK_AS_COMPLETED</t>
        </is>
      </c>
      <c r="M625" t="inlineStr">
        <is>
          <t>Queue</t>
        </is>
      </c>
      <c r="N625" t="n">
        <v>2.0</v>
      </c>
      <c r="O625" s="1" t="n">
        <v>44539.78152777778</v>
      </c>
      <c r="P625" s="1" t="n">
        <v>44540.26844907407</v>
      </c>
      <c r="Q625" t="n">
        <v>41791.0</v>
      </c>
      <c r="R625" t="n">
        <v>279.0</v>
      </c>
      <c r="S625" t="b">
        <v>0</v>
      </c>
      <c r="T625" t="inlineStr">
        <is>
          <t>N/A</t>
        </is>
      </c>
      <c r="U625" t="b">
        <v>0</v>
      </c>
      <c r="V625" t="inlineStr">
        <is>
          <t>Hemanshi Deshlahara</t>
        </is>
      </c>
      <c r="W625" s="1" t="n">
        <v>44540.25761574074</v>
      </c>
      <c r="X625" t="n">
        <v>96.0</v>
      </c>
      <c r="Y625" t="n">
        <v>21.0</v>
      </c>
      <c r="Z625" t="n">
        <v>0.0</v>
      </c>
      <c r="AA625" t="n">
        <v>21.0</v>
      </c>
      <c r="AB625" t="n">
        <v>0.0</v>
      </c>
      <c r="AC625" t="n">
        <v>2.0</v>
      </c>
      <c r="AD625" t="n">
        <v>7.0</v>
      </c>
      <c r="AE625" t="n">
        <v>0.0</v>
      </c>
      <c r="AF625" t="n">
        <v>0.0</v>
      </c>
      <c r="AG625" t="n">
        <v>0.0</v>
      </c>
      <c r="AH625" t="inlineStr">
        <is>
          <t>Saloni Uttekar</t>
        </is>
      </c>
      <c r="AI625" s="1" t="n">
        <v>44540.26844907407</v>
      </c>
      <c r="AJ625" t="n">
        <v>183.0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7.0</v>
      </c>
      <c r="AQ625" t="n">
        <v>0.0</v>
      </c>
      <c r="AR625" t="n">
        <v>0.0</v>
      </c>
      <c r="AS625" t="n">
        <v>0.0</v>
      </c>
      <c r="AT625" t="inlineStr">
        <is>
          <t>N/A</t>
        </is>
      </c>
      <c r="AU625" t="inlineStr">
        <is>
          <t>N/A</t>
        </is>
      </c>
      <c r="AV625" t="inlineStr">
        <is>
          <t>N/A</t>
        </is>
      </c>
      <c r="AW625" t="inlineStr">
        <is>
          <t>N/A</t>
        </is>
      </c>
      <c r="AX625" t="inlineStr">
        <is>
          <t>N/A</t>
        </is>
      </c>
      <c r="AY625" t="inlineStr">
        <is>
          <t>N/A</t>
        </is>
      </c>
      <c r="AZ625" t="inlineStr">
        <is>
          <t>N/A</t>
        </is>
      </c>
      <c r="BA625" t="inlineStr">
        <is>
          <t>N/A</t>
        </is>
      </c>
      <c r="BB625" t="inlineStr">
        <is>
          <t>N/A</t>
        </is>
      </c>
      <c r="BC625" t="inlineStr">
        <is>
          <t>N/A</t>
        </is>
      </c>
      <c r="BD625" t="inlineStr">
        <is>
          <t>N/A</t>
        </is>
      </c>
      <c r="BE625" t="inlineStr">
        <is>
          <t>N/A</t>
        </is>
      </c>
    </row>
    <row r="626">
      <c r="A626" t="inlineStr">
        <is>
          <t>WI211234525</t>
        </is>
      </c>
      <c r="B626" t="inlineStr">
        <is>
          <t>DATA_VALIDATION</t>
        </is>
      </c>
      <c r="C626" t="inlineStr">
        <is>
          <t>201300020200</t>
        </is>
      </c>
      <c r="D626" t="inlineStr">
        <is>
          <t>Folder</t>
        </is>
      </c>
      <c r="E626" s="2">
        <f>HYPERLINK("capsilon://?command=openfolder&amp;siteaddress=FAM.docvelocity-na8.net&amp;folderid=FXC598BEED-D3CD-E6C2-ADAD-6C0E529795A7","FX21126128")</f>
        <v>0.0</v>
      </c>
      <c r="F626" t="inlineStr">
        <is>
          <t/>
        </is>
      </c>
      <c r="G626" t="inlineStr">
        <is>
          <t/>
        </is>
      </c>
      <c r="H626" t="inlineStr">
        <is>
          <t>Mailitem</t>
        </is>
      </c>
      <c r="I626" t="inlineStr">
        <is>
          <t>MI2112357360</t>
        </is>
      </c>
      <c r="J626" t="n">
        <v>392.0</v>
      </c>
      <c r="K626" t="inlineStr">
        <is>
          <t>COMPLETED</t>
        </is>
      </c>
      <c r="L626" t="inlineStr">
        <is>
          <t>MARK_AS_COMPLETED</t>
        </is>
      </c>
      <c r="M626" t="inlineStr">
        <is>
          <t>Queue</t>
        </is>
      </c>
      <c r="N626" t="n">
        <v>1.0</v>
      </c>
      <c r="O626" s="1" t="n">
        <v>44539.78309027778</v>
      </c>
      <c r="P626" s="1" t="n">
        <v>44540.26131944444</v>
      </c>
      <c r="Q626" t="n">
        <v>40999.0</v>
      </c>
      <c r="R626" t="n">
        <v>320.0</v>
      </c>
      <c r="S626" t="b">
        <v>0</v>
      </c>
      <c r="T626" t="inlineStr">
        <is>
          <t>N/A</t>
        </is>
      </c>
      <c r="U626" t="b">
        <v>0</v>
      </c>
      <c r="V626" t="inlineStr">
        <is>
          <t>Hemanshi Deshlahara</t>
        </is>
      </c>
      <c r="W626" s="1" t="n">
        <v>44540.26131944444</v>
      </c>
      <c r="X626" t="n">
        <v>320.0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392.0</v>
      </c>
      <c r="AE626" t="n">
        <v>319.0</v>
      </c>
      <c r="AF626" t="n">
        <v>0.0</v>
      </c>
      <c r="AG626" t="n">
        <v>10.0</v>
      </c>
      <c r="AH626" t="inlineStr">
        <is>
          <t>N/A</t>
        </is>
      </c>
      <c r="AI626" t="inlineStr">
        <is>
          <t>N/A</t>
        </is>
      </c>
      <c r="AJ626" t="inlineStr">
        <is>
          <t>N/A</t>
        </is>
      </c>
      <c r="AK626" t="inlineStr">
        <is>
          <t>N/A</t>
        </is>
      </c>
      <c r="AL626" t="inlineStr">
        <is>
          <t>N/A</t>
        </is>
      </c>
      <c r="AM626" t="inlineStr">
        <is>
          <t>N/A</t>
        </is>
      </c>
      <c r="AN626" t="inlineStr">
        <is>
          <t>N/A</t>
        </is>
      </c>
      <c r="AO626" t="inlineStr">
        <is>
          <t>N/A</t>
        </is>
      </c>
      <c r="AP626" t="inlineStr">
        <is>
          <t>N/A</t>
        </is>
      </c>
      <c r="AQ626" t="inlineStr">
        <is>
          <t>N/A</t>
        </is>
      </c>
      <c r="AR626" t="inlineStr">
        <is>
          <t>N/A</t>
        </is>
      </c>
      <c r="AS626" t="inlineStr">
        <is>
          <t>N/A</t>
        </is>
      </c>
      <c r="AT626" t="inlineStr">
        <is>
          <t>N/A</t>
        </is>
      </c>
      <c r="AU626" t="inlineStr">
        <is>
          <t>N/A</t>
        </is>
      </c>
      <c r="AV626" t="inlineStr">
        <is>
          <t>N/A</t>
        </is>
      </c>
      <c r="AW626" t="inlineStr">
        <is>
          <t>N/A</t>
        </is>
      </c>
      <c r="AX626" t="inlineStr">
        <is>
          <t>N/A</t>
        </is>
      </c>
      <c r="AY626" t="inlineStr">
        <is>
          <t>N/A</t>
        </is>
      </c>
      <c r="AZ626" t="inlineStr">
        <is>
          <t>N/A</t>
        </is>
      </c>
      <c r="BA626" t="inlineStr">
        <is>
          <t>N/A</t>
        </is>
      </c>
      <c r="BB626" t="inlineStr">
        <is>
          <t>N/A</t>
        </is>
      </c>
      <c r="BC626" t="inlineStr">
        <is>
          <t>N/A</t>
        </is>
      </c>
      <c r="BD626" t="inlineStr">
        <is>
          <t>N/A</t>
        </is>
      </c>
      <c r="BE626" t="inlineStr">
        <is>
          <t>N/A</t>
        </is>
      </c>
    </row>
    <row r="627">
      <c r="A627" t="inlineStr">
        <is>
          <t>WI211234610</t>
        </is>
      </c>
      <c r="B627" t="inlineStr">
        <is>
          <t>DATA_VALIDATION</t>
        </is>
      </c>
      <c r="C627" t="inlineStr">
        <is>
          <t>201300020213</t>
        </is>
      </c>
      <c r="D627" t="inlineStr">
        <is>
          <t>Folder</t>
        </is>
      </c>
      <c r="E627" s="2">
        <f>HYPERLINK("capsilon://?command=openfolder&amp;siteaddress=FAM.docvelocity-na8.net&amp;folderid=FXFE464917-CE1B-92B7-4689-ED0E38811B51","FX21126324")</f>
        <v>0.0</v>
      </c>
      <c r="F627" t="inlineStr">
        <is>
          <t/>
        </is>
      </c>
      <c r="G627" t="inlineStr">
        <is>
          <t/>
        </is>
      </c>
      <c r="H627" t="inlineStr">
        <is>
          <t>Mailitem</t>
        </is>
      </c>
      <c r="I627" t="inlineStr">
        <is>
          <t>MI2112358562</t>
        </is>
      </c>
      <c r="J627" t="n">
        <v>33.0</v>
      </c>
      <c r="K627" t="inlineStr">
        <is>
          <t>COMPLETED</t>
        </is>
      </c>
      <c r="L627" t="inlineStr">
        <is>
          <t>MARK_AS_COMPLETED</t>
        </is>
      </c>
      <c r="M627" t="inlineStr">
        <is>
          <t>Queue</t>
        </is>
      </c>
      <c r="N627" t="n">
        <v>2.0</v>
      </c>
      <c r="O627" s="1" t="n">
        <v>44539.79625</v>
      </c>
      <c r="P627" s="1" t="n">
        <v>44540.26972222222</v>
      </c>
      <c r="Q627" t="n">
        <v>40731.0</v>
      </c>
      <c r="R627" t="n">
        <v>177.0</v>
      </c>
      <c r="S627" t="b">
        <v>0</v>
      </c>
      <c r="T627" t="inlineStr">
        <is>
          <t>N/A</t>
        </is>
      </c>
      <c r="U627" t="b">
        <v>0</v>
      </c>
      <c r="V627" t="inlineStr">
        <is>
          <t>Hemanshi Deshlahara</t>
        </is>
      </c>
      <c r="W627" s="1" t="n">
        <v>44540.262407407405</v>
      </c>
      <c r="X627" t="n">
        <v>68.0</v>
      </c>
      <c r="Y627" t="n">
        <v>9.0</v>
      </c>
      <c r="Z627" t="n">
        <v>0.0</v>
      </c>
      <c r="AA627" t="n">
        <v>9.0</v>
      </c>
      <c r="AB627" t="n">
        <v>0.0</v>
      </c>
      <c r="AC627" t="n">
        <v>1.0</v>
      </c>
      <c r="AD627" t="n">
        <v>24.0</v>
      </c>
      <c r="AE627" t="n">
        <v>0.0</v>
      </c>
      <c r="AF627" t="n">
        <v>0.0</v>
      </c>
      <c r="AG627" t="n">
        <v>0.0</v>
      </c>
      <c r="AH627" t="inlineStr">
        <is>
          <t>Saloni Uttekar</t>
        </is>
      </c>
      <c r="AI627" s="1" t="n">
        <v>44540.26972222222</v>
      </c>
      <c r="AJ627" t="n">
        <v>109.0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24.0</v>
      </c>
      <c r="AQ627" t="n">
        <v>0.0</v>
      </c>
      <c r="AR627" t="n">
        <v>0.0</v>
      </c>
      <c r="AS627" t="n">
        <v>0.0</v>
      </c>
      <c r="AT627" t="inlineStr">
        <is>
          <t>N/A</t>
        </is>
      </c>
      <c r="AU627" t="inlineStr">
        <is>
          <t>N/A</t>
        </is>
      </c>
      <c r="AV627" t="inlineStr">
        <is>
          <t>N/A</t>
        </is>
      </c>
      <c r="AW627" t="inlineStr">
        <is>
          <t>N/A</t>
        </is>
      </c>
      <c r="AX627" t="inlineStr">
        <is>
          <t>N/A</t>
        </is>
      </c>
      <c r="AY627" t="inlineStr">
        <is>
          <t>N/A</t>
        </is>
      </c>
      <c r="AZ627" t="inlineStr">
        <is>
          <t>N/A</t>
        </is>
      </c>
      <c r="BA627" t="inlineStr">
        <is>
          <t>N/A</t>
        </is>
      </c>
      <c r="BB627" t="inlineStr">
        <is>
          <t>N/A</t>
        </is>
      </c>
      <c r="BC627" t="inlineStr">
        <is>
          <t>N/A</t>
        </is>
      </c>
      <c r="BD627" t="inlineStr">
        <is>
          <t>N/A</t>
        </is>
      </c>
      <c r="BE627" t="inlineStr">
        <is>
          <t>N/A</t>
        </is>
      </c>
    </row>
    <row r="628">
      <c r="A628" t="inlineStr">
        <is>
          <t>WI211234778</t>
        </is>
      </c>
      <c r="B628" t="inlineStr">
        <is>
          <t>DATA_VALIDATION</t>
        </is>
      </c>
      <c r="C628" t="inlineStr">
        <is>
          <t>201300020198</t>
        </is>
      </c>
      <c r="D628" t="inlineStr">
        <is>
          <t>Folder</t>
        </is>
      </c>
      <c r="E628" s="2">
        <f>HYPERLINK("capsilon://?command=openfolder&amp;siteaddress=FAM.docvelocity-na8.net&amp;folderid=FXE3CB271A-037E-A1F1-BBC9-69BF4A9F0CD4","FX21126123")</f>
        <v>0.0</v>
      </c>
      <c r="F628" t="inlineStr">
        <is>
          <t/>
        </is>
      </c>
      <c r="G628" t="inlineStr">
        <is>
          <t/>
        </is>
      </c>
      <c r="H628" t="inlineStr">
        <is>
          <t>Mailitem</t>
        </is>
      </c>
      <c r="I628" t="inlineStr">
        <is>
          <t>MI2112360313</t>
        </is>
      </c>
      <c r="J628" t="n">
        <v>55.0</v>
      </c>
      <c r="K628" t="inlineStr">
        <is>
          <t>COMPLETED</t>
        </is>
      </c>
      <c r="L628" t="inlineStr">
        <is>
          <t>MARK_AS_COMPLETED</t>
        </is>
      </c>
      <c r="M628" t="inlineStr">
        <is>
          <t>Queue</t>
        </is>
      </c>
      <c r="N628" t="n">
        <v>2.0</v>
      </c>
      <c r="O628" s="1" t="n">
        <v>44539.821805555555</v>
      </c>
      <c r="P628" s="1" t="n">
        <v>44540.27488425926</v>
      </c>
      <c r="Q628" t="n">
        <v>38510.0</v>
      </c>
      <c r="R628" t="n">
        <v>636.0</v>
      </c>
      <c r="S628" t="b">
        <v>0</v>
      </c>
      <c r="T628" t="inlineStr">
        <is>
          <t>N/A</t>
        </is>
      </c>
      <c r="U628" t="b">
        <v>0</v>
      </c>
      <c r="V628" t="inlineStr">
        <is>
          <t>Hemanshi Deshlahara</t>
        </is>
      </c>
      <c r="W628" s="1" t="n">
        <v>44540.26462962963</v>
      </c>
      <c r="X628" t="n">
        <v>191.0</v>
      </c>
      <c r="Y628" t="n">
        <v>61.0</v>
      </c>
      <c r="Z628" t="n">
        <v>0.0</v>
      </c>
      <c r="AA628" t="n">
        <v>61.0</v>
      </c>
      <c r="AB628" t="n">
        <v>0.0</v>
      </c>
      <c r="AC628" t="n">
        <v>24.0</v>
      </c>
      <c r="AD628" t="n">
        <v>-6.0</v>
      </c>
      <c r="AE628" t="n">
        <v>0.0</v>
      </c>
      <c r="AF628" t="n">
        <v>0.0</v>
      </c>
      <c r="AG628" t="n">
        <v>0.0</v>
      </c>
      <c r="AH628" t="inlineStr">
        <is>
          <t>Saloni Uttekar</t>
        </is>
      </c>
      <c r="AI628" s="1" t="n">
        <v>44540.27488425926</v>
      </c>
      <c r="AJ628" t="n">
        <v>445.0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-6.0</v>
      </c>
      <c r="AQ628" t="n">
        <v>0.0</v>
      </c>
      <c r="AR628" t="n">
        <v>0.0</v>
      </c>
      <c r="AS628" t="n">
        <v>0.0</v>
      </c>
      <c r="AT628" t="inlineStr">
        <is>
          <t>N/A</t>
        </is>
      </c>
      <c r="AU628" t="inlineStr">
        <is>
          <t>N/A</t>
        </is>
      </c>
      <c r="AV628" t="inlineStr">
        <is>
          <t>N/A</t>
        </is>
      </c>
      <c r="AW628" t="inlineStr">
        <is>
          <t>N/A</t>
        </is>
      </c>
      <c r="AX628" t="inlineStr">
        <is>
          <t>N/A</t>
        </is>
      </c>
      <c r="AY628" t="inlineStr">
        <is>
          <t>N/A</t>
        </is>
      </c>
      <c r="AZ628" t="inlineStr">
        <is>
          <t>N/A</t>
        </is>
      </c>
      <c r="BA628" t="inlineStr">
        <is>
          <t>N/A</t>
        </is>
      </c>
      <c r="BB628" t="inlineStr">
        <is>
          <t>N/A</t>
        </is>
      </c>
      <c r="BC628" t="inlineStr">
        <is>
          <t>N/A</t>
        </is>
      </c>
      <c r="BD628" t="inlineStr">
        <is>
          <t>N/A</t>
        </is>
      </c>
      <c r="BE628" t="inlineStr">
        <is>
          <t>N/A</t>
        </is>
      </c>
    </row>
    <row r="629">
      <c r="A629" t="inlineStr">
        <is>
          <t>WI211234783</t>
        </is>
      </c>
      <c r="B629" t="inlineStr">
        <is>
          <t>DATA_VALIDATION</t>
        </is>
      </c>
      <c r="C629" t="inlineStr">
        <is>
          <t>201300020198</t>
        </is>
      </c>
      <c r="D629" t="inlineStr">
        <is>
          <t>Folder</t>
        </is>
      </c>
      <c r="E629" s="2">
        <f>HYPERLINK("capsilon://?command=openfolder&amp;siteaddress=FAM.docvelocity-na8.net&amp;folderid=FXE3CB271A-037E-A1F1-BBC9-69BF4A9F0CD4","FX21126123")</f>
        <v>0.0</v>
      </c>
      <c r="F629" t="inlineStr">
        <is>
          <t/>
        </is>
      </c>
      <c r="G629" t="inlineStr">
        <is>
          <t/>
        </is>
      </c>
      <c r="H629" t="inlineStr">
        <is>
          <t>Mailitem</t>
        </is>
      </c>
      <c r="I629" t="inlineStr">
        <is>
          <t>MI2112360319</t>
        </is>
      </c>
      <c r="J629" t="n">
        <v>55.0</v>
      </c>
      <c r="K629" t="inlineStr">
        <is>
          <t>COMPLETED</t>
        </is>
      </c>
      <c r="L629" t="inlineStr">
        <is>
          <t>MARK_AS_COMPLETED</t>
        </is>
      </c>
      <c r="M629" t="inlineStr">
        <is>
          <t>Queue</t>
        </is>
      </c>
      <c r="N629" t="n">
        <v>2.0</v>
      </c>
      <c r="O629" s="1" t="n">
        <v>44539.82263888889</v>
      </c>
      <c r="P629" s="1" t="n">
        <v>44540.29309027778</v>
      </c>
      <c r="Q629" t="n">
        <v>39933.0</v>
      </c>
      <c r="R629" t="n">
        <v>714.0</v>
      </c>
      <c r="S629" t="b">
        <v>0</v>
      </c>
      <c r="T629" t="inlineStr">
        <is>
          <t>N/A</t>
        </is>
      </c>
      <c r="U629" t="b">
        <v>0</v>
      </c>
      <c r="V629" t="inlineStr">
        <is>
          <t>Hemanshi Deshlahara</t>
        </is>
      </c>
      <c r="W629" s="1" t="n">
        <v>44540.28640046297</v>
      </c>
      <c r="X629" t="n">
        <v>149.0</v>
      </c>
      <c r="Y629" t="n">
        <v>61.0</v>
      </c>
      <c r="Z629" t="n">
        <v>0.0</v>
      </c>
      <c r="AA629" t="n">
        <v>61.0</v>
      </c>
      <c r="AB629" t="n">
        <v>0.0</v>
      </c>
      <c r="AC629" t="n">
        <v>26.0</v>
      </c>
      <c r="AD629" t="n">
        <v>-6.0</v>
      </c>
      <c r="AE629" t="n">
        <v>0.0</v>
      </c>
      <c r="AF629" t="n">
        <v>0.0</v>
      </c>
      <c r="AG629" t="n">
        <v>0.0</v>
      </c>
      <c r="AH629" t="inlineStr">
        <is>
          <t>Saloni Uttekar</t>
        </is>
      </c>
      <c r="AI629" s="1" t="n">
        <v>44540.29309027778</v>
      </c>
      <c r="AJ629" t="n">
        <v>557.0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-6.0</v>
      </c>
      <c r="AQ629" t="n">
        <v>0.0</v>
      </c>
      <c r="AR629" t="n">
        <v>0.0</v>
      </c>
      <c r="AS629" t="n">
        <v>0.0</v>
      </c>
      <c r="AT629" t="inlineStr">
        <is>
          <t>N/A</t>
        </is>
      </c>
      <c r="AU629" t="inlineStr">
        <is>
          <t>N/A</t>
        </is>
      </c>
      <c r="AV629" t="inlineStr">
        <is>
          <t>N/A</t>
        </is>
      </c>
      <c r="AW629" t="inlineStr">
        <is>
          <t>N/A</t>
        </is>
      </c>
      <c r="AX629" t="inlineStr">
        <is>
          <t>N/A</t>
        </is>
      </c>
      <c r="AY629" t="inlineStr">
        <is>
          <t>N/A</t>
        </is>
      </c>
      <c r="AZ629" t="inlineStr">
        <is>
          <t>N/A</t>
        </is>
      </c>
      <c r="BA629" t="inlineStr">
        <is>
          <t>N/A</t>
        </is>
      </c>
      <c r="BB629" t="inlineStr">
        <is>
          <t>N/A</t>
        </is>
      </c>
      <c r="BC629" t="inlineStr">
        <is>
          <t>N/A</t>
        </is>
      </c>
      <c r="BD629" t="inlineStr">
        <is>
          <t>N/A</t>
        </is>
      </c>
      <c r="BE629" t="inlineStr">
        <is>
          <t>N/A</t>
        </is>
      </c>
    </row>
    <row r="630">
      <c r="A630" t="inlineStr">
        <is>
          <t>WI211234810</t>
        </is>
      </c>
      <c r="B630" t="inlineStr">
        <is>
          <t>DATA_VALIDATION</t>
        </is>
      </c>
      <c r="C630" t="inlineStr">
        <is>
          <t>201330004130</t>
        </is>
      </c>
      <c r="D630" t="inlineStr">
        <is>
          <t>Folder</t>
        </is>
      </c>
      <c r="E630" s="2">
        <f>HYPERLINK("capsilon://?command=openfolder&amp;siteaddress=FAM.docvelocity-na8.net&amp;folderid=FX0DFEBE87-44F2-0F26-B821-114339463F23","FX21125730")</f>
        <v>0.0</v>
      </c>
      <c r="F630" t="inlineStr">
        <is>
          <t/>
        </is>
      </c>
      <c r="G630" t="inlineStr">
        <is>
          <t/>
        </is>
      </c>
      <c r="H630" t="inlineStr">
        <is>
          <t>Mailitem</t>
        </is>
      </c>
      <c r="I630" t="inlineStr">
        <is>
          <t>MI2112360723</t>
        </is>
      </c>
      <c r="J630" t="n">
        <v>75.0</v>
      </c>
      <c r="K630" t="inlineStr">
        <is>
          <t>COMPLETED</t>
        </is>
      </c>
      <c r="L630" t="inlineStr">
        <is>
          <t>MARK_AS_COMPLETED</t>
        </is>
      </c>
      <c r="M630" t="inlineStr">
        <is>
          <t>Queue</t>
        </is>
      </c>
      <c r="N630" t="n">
        <v>1.0</v>
      </c>
      <c r="O630" s="1" t="n">
        <v>44539.828888888886</v>
      </c>
      <c r="P630" s="1" t="n">
        <v>44540.287986111114</v>
      </c>
      <c r="Q630" t="n">
        <v>39530.0</v>
      </c>
      <c r="R630" t="n">
        <v>136.0</v>
      </c>
      <c r="S630" t="b">
        <v>0</v>
      </c>
      <c r="T630" t="inlineStr">
        <is>
          <t>N/A</t>
        </is>
      </c>
      <c r="U630" t="b">
        <v>0</v>
      </c>
      <c r="V630" t="inlineStr">
        <is>
          <t>Hemanshi Deshlahara</t>
        </is>
      </c>
      <c r="W630" s="1" t="n">
        <v>44540.287986111114</v>
      </c>
      <c r="X630" t="n">
        <v>136.0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75.0</v>
      </c>
      <c r="AE630" t="n">
        <v>63.0</v>
      </c>
      <c r="AF630" t="n">
        <v>0.0</v>
      </c>
      <c r="AG630" t="n">
        <v>3.0</v>
      </c>
      <c r="AH630" t="inlineStr">
        <is>
          <t>N/A</t>
        </is>
      </c>
      <c r="AI630" t="inlineStr">
        <is>
          <t>N/A</t>
        </is>
      </c>
      <c r="AJ630" t="inlineStr">
        <is>
          <t>N/A</t>
        </is>
      </c>
      <c r="AK630" t="inlineStr">
        <is>
          <t>N/A</t>
        </is>
      </c>
      <c r="AL630" t="inlineStr">
        <is>
          <t>N/A</t>
        </is>
      </c>
      <c r="AM630" t="inlineStr">
        <is>
          <t>N/A</t>
        </is>
      </c>
      <c r="AN630" t="inlineStr">
        <is>
          <t>N/A</t>
        </is>
      </c>
      <c r="AO630" t="inlineStr">
        <is>
          <t>N/A</t>
        </is>
      </c>
      <c r="AP630" t="inlineStr">
        <is>
          <t>N/A</t>
        </is>
      </c>
      <c r="AQ630" t="inlineStr">
        <is>
          <t>N/A</t>
        </is>
      </c>
      <c r="AR630" t="inlineStr">
        <is>
          <t>N/A</t>
        </is>
      </c>
      <c r="AS630" t="inlineStr">
        <is>
          <t>N/A</t>
        </is>
      </c>
      <c r="AT630" t="inlineStr">
        <is>
          <t>N/A</t>
        </is>
      </c>
      <c r="AU630" t="inlineStr">
        <is>
          <t>N/A</t>
        </is>
      </c>
      <c r="AV630" t="inlineStr">
        <is>
          <t>N/A</t>
        </is>
      </c>
      <c r="AW630" t="inlineStr">
        <is>
          <t>N/A</t>
        </is>
      </c>
      <c r="AX630" t="inlineStr">
        <is>
          <t>N/A</t>
        </is>
      </c>
      <c r="AY630" t="inlineStr">
        <is>
          <t>N/A</t>
        </is>
      </c>
      <c r="AZ630" t="inlineStr">
        <is>
          <t>N/A</t>
        </is>
      </c>
      <c r="BA630" t="inlineStr">
        <is>
          <t>N/A</t>
        </is>
      </c>
      <c r="BB630" t="inlineStr">
        <is>
          <t>N/A</t>
        </is>
      </c>
      <c r="BC630" t="inlineStr">
        <is>
          <t>N/A</t>
        </is>
      </c>
      <c r="BD630" t="inlineStr">
        <is>
          <t>N/A</t>
        </is>
      </c>
      <c r="BE630" t="inlineStr">
        <is>
          <t>N/A</t>
        </is>
      </c>
    </row>
    <row r="631">
      <c r="A631" t="inlineStr">
        <is>
          <t>WI211234874</t>
        </is>
      </c>
      <c r="B631" t="inlineStr">
        <is>
          <t>DATA_VALIDATION</t>
        </is>
      </c>
      <c r="C631" t="inlineStr">
        <is>
          <t>201330014343</t>
        </is>
      </c>
      <c r="D631" t="inlineStr">
        <is>
          <t>Folder</t>
        </is>
      </c>
      <c r="E631" s="2">
        <f>HYPERLINK("capsilon://?command=openfolder&amp;siteaddress=FAM.docvelocity-na8.net&amp;folderid=FXDCB4B1F7-6D81-B8E4-8534-B6895C499E1D","FX21126045")</f>
        <v>0.0</v>
      </c>
      <c r="F631" t="inlineStr">
        <is>
          <t/>
        </is>
      </c>
      <c r="G631" t="inlineStr">
        <is>
          <t/>
        </is>
      </c>
      <c r="H631" t="inlineStr">
        <is>
          <t>Mailitem</t>
        </is>
      </c>
      <c r="I631" t="inlineStr">
        <is>
          <t>MI2112361031</t>
        </is>
      </c>
      <c r="J631" t="n">
        <v>72.0</v>
      </c>
      <c r="K631" t="inlineStr">
        <is>
          <t>COMPLETED</t>
        </is>
      </c>
      <c r="L631" t="inlineStr">
        <is>
          <t>MARK_AS_COMPLETED</t>
        </is>
      </c>
      <c r="M631" t="inlineStr">
        <is>
          <t>Queue</t>
        </is>
      </c>
      <c r="N631" t="n">
        <v>1.0</v>
      </c>
      <c r="O631" s="1" t="n">
        <v>44539.83488425926</v>
      </c>
      <c r="P631" s="1" t="n">
        <v>44540.291134259256</v>
      </c>
      <c r="Q631" t="n">
        <v>39148.0</v>
      </c>
      <c r="R631" t="n">
        <v>272.0</v>
      </c>
      <c r="S631" t="b">
        <v>0</v>
      </c>
      <c r="T631" t="inlineStr">
        <is>
          <t>N/A</t>
        </is>
      </c>
      <c r="U631" t="b">
        <v>0</v>
      </c>
      <c r="V631" t="inlineStr">
        <is>
          <t>Hemanshi Deshlahara</t>
        </is>
      </c>
      <c r="W631" s="1" t="n">
        <v>44540.291134259256</v>
      </c>
      <c r="X631" t="n">
        <v>272.0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72.0</v>
      </c>
      <c r="AE631" t="n">
        <v>60.0</v>
      </c>
      <c r="AF631" t="n">
        <v>0.0</v>
      </c>
      <c r="AG631" t="n">
        <v>5.0</v>
      </c>
      <c r="AH631" t="inlineStr">
        <is>
          <t>N/A</t>
        </is>
      </c>
      <c r="AI631" t="inlineStr">
        <is>
          <t>N/A</t>
        </is>
      </c>
      <c r="AJ631" t="inlineStr">
        <is>
          <t>N/A</t>
        </is>
      </c>
      <c r="AK631" t="inlineStr">
        <is>
          <t>N/A</t>
        </is>
      </c>
      <c r="AL631" t="inlineStr">
        <is>
          <t>N/A</t>
        </is>
      </c>
      <c r="AM631" t="inlineStr">
        <is>
          <t>N/A</t>
        </is>
      </c>
      <c r="AN631" t="inlineStr">
        <is>
          <t>N/A</t>
        </is>
      </c>
      <c r="AO631" t="inlineStr">
        <is>
          <t>N/A</t>
        </is>
      </c>
      <c r="AP631" t="inlineStr">
        <is>
          <t>N/A</t>
        </is>
      </c>
      <c r="AQ631" t="inlineStr">
        <is>
          <t>N/A</t>
        </is>
      </c>
      <c r="AR631" t="inlineStr">
        <is>
          <t>N/A</t>
        </is>
      </c>
      <c r="AS631" t="inlineStr">
        <is>
          <t>N/A</t>
        </is>
      </c>
      <c r="AT631" t="inlineStr">
        <is>
          <t>N/A</t>
        </is>
      </c>
      <c r="AU631" t="inlineStr">
        <is>
          <t>N/A</t>
        </is>
      </c>
      <c r="AV631" t="inlineStr">
        <is>
          <t>N/A</t>
        </is>
      </c>
      <c r="AW631" t="inlineStr">
        <is>
          <t>N/A</t>
        </is>
      </c>
      <c r="AX631" t="inlineStr">
        <is>
          <t>N/A</t>
        </is>
      </c>
      <c r="AY631" t="inlineStr">
        <is>
          <t>N/A</t>
        </is>
      </c>
      <c r="AZ631" t="inlineStr">
        <is>
          <t>N/A</t>
        </is>
      </c>
      <c r="BA631" t="inlineStr">
        <is>
          <t>N/A</t>
        </is>
      </c>
      <c r="BB631" t="inlineStr">
        <is>
          <t>N/A</t>
        </is>
      </c>
      <c r="BC631" t="inlineStr">
        <is>
          <t>N/A</t>
        </is>
      </c>
      <c r="BD631" t="inlineStr">
        <is>
          <t>N/A</t>
        </is>
      </c>
      <c r="BE631" t="inlineStr">
        <is>
          <t>N/A</t>
        </is>
      </c>
    </row>
    <row r="632">
      <c r="A632" t="inlineStr">
        <is>
          <t>WI211234895</t>
        </is>
      </c>
      <c r="B632" t="inlineStr">
        <is>
          <t>DATA_VALIDATION</t>
        </is>
      </c>
      <c r="C632" t="inlineStr">
        <is>
          <t>201330004170</t>
        </is>
      </c>
      <c r="D632" t="inlineStr">
        <is>
          <t>Folder</t>
        </is>
      </c>
      <c r="E632" s="2">
        <f>HYPERLINK("capsilon://?command=openfolder&amp;siteaddress=FAM.docvelocity-na8.net&amp;folderid=FX32E221DB-388B-CB5A-662D-E2DC0F681DD0","FX21126646")</f>
        <v>0.0</v>
      </c>
      <c r="F632" t="inlineStr">
        <is>
          <t/>
        </is>
      </c>
      <c r="G632" t="inlineStr">
        <is>
          <t/>
        </is>
      </c>
      <c r="H632" t="inlineStr">
        <is>
          <t>Mailitem</t>
        </is>
      </c>
      <c r="I632" t="inlineStr">
        <is>
          <t>MI2112361241</t>
        </is>
      </c>
      <c r="J632" t="n">
        <v>161.0</v>
      </c>
      <c r="K632" t="inlineStr">
        <is>
          <t>COMPLETED</t>
        </is>
      </c>
      <c r="L632" t="inlineStr">
        <is>
          <t>MARK_AS_COMPLETED</t>
        </is>
      </c>
      <c r="M632" t="inlineStr">
        <is>
          <t>Queue</t>
        </is>
      </c>
      <c r="N632" t="n">
        <v>1.0</v>
      </c>
      <c r="O632" s="1" t="n">
        <v>44539.83951388889</v>
      </c>
      <c r="P632" s="1" t="n">
        <v>44540.29960648148</v>
      </c>
      <c r="Q632" t="n">
        <v>39069.0</v>
      </c>
      <c r="R632" t="n">
        <v>683.0</v>
      </c>
      <c r="S632" t="b">
        <v>0</v>
      </c>
      <c r="T632" t="inlineStr">
        <is>
          <t>N/A</t>
        </is>
      </c>
      <c r="U632" t="b">
        <v>0</v>
      </c>
      <c r="V632" t="inlineStr">
        <is>
          <t>Hemanshi Deshlahara</t>
        </is>
      </c>
      <c r="W632" s="1" t="n">
        <v>44540.29960648148</v>
      </c>
      <c r="X632" t="n">
        <v>683.0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161.0</v>
      </c>
      <c r="AE632" t="n">
        <v>137.0</v>
      </c>
      <c r="AF632" t="n">
        <v>0.0</v>
      </c>
      <c r="AG632" t="n">
        <v>10.0</v>
      </c>
      <c r="AH632" t="inlineStr">
        <is>
          <t>N/A</t>
        </is>
      </c>
      <c r="AI632" t="inlineStr">
        <is>
          <t>N/A</t>
        </is>
      </c>
      <c r="AJ632" t="inlineStr">
        <is>
          <t>N/A</t>
        </is>
      </c>
      <c r="AK632" t="inlineStr">
        <is>
          <t>N/A</t>
        </is>
      </c>
      <c r="AL632" t="inlineStr">
        <is>
          <t>N/A</t>
        </is>
      </c>
      <c r="AM632" t="inlineStr">
        <is>
          <t>N/A</t>
        </is>
      </c>
      <c r="AN632" t="inlineStr">
        <is>
          <t>N/A</t>
        </is>
      </c>
      <c r="AO632" t="inlineStr">
        <is>
          <t>N/A</t>
        </is>
      </c>
      <c r="AP632" t="inlineStr">
        <is>
          <t>N/A</t>
        </is>
      </c>
      <c r="AQ632" t="inlineStr">
        <is>
          <t>N/A</t>
        </is>
      </c>
      <c r="AR632" t="inlineStr">
        <is>
          <t>N/A</t>
        </is>
      </c>
      <c r="AS632" t="inlineStr">
        <is>
          <t>N/A</t>
        </is>
      </c>
      <c r="AT632" t="inlineStr">
        <is>
          <t>N/A</t>
        </is>
      </c>
      <c r="AU632" t="inlineStr">
        <is>
          <t>N/A</t>
        </is>
      </c>
      <c r="AV632" t="inlineStr">
        <is>
          <t>N/A</t>
        </is>
      </c>
      <c r="AW632" t="inlineStr">
        <is>
          <t>N/A</t>
        </is>
      </c>
      <c r="AX632" t="inlineStr">
        <is>
          <t>N/A</t>
        </is>
      </c>
      <c r="AY632" t="inlineStr">
        <is>
          <t>N/A</t>
        </is>
      </c>
      <c r="AZ632" t="inlineStr">
        <is>
          <t>N/A</t>
        </is>
      </c>
      <c r="BA632" t="inlineStr">
        <is>
          <t>N/A</t>
        </is>
      </c>
      <c r="BB632" t="inlineStr">
        <is>
          <t>N/A</t>
        </is>
      </c>
      <c r="BC632" t="inlineStr">
        <is>
          <t>N/A</t>
        </is>
      </c>
      <c r="BD632" t="inlineStr">
        <is>
          <t>N/A</t>
        </is>
      </c>
      <c r="BE632" t="inlineStr">
        <is>
          <t>N/A</t>
        </is>
      </c>
    </row>
    <row r="633">
      <c r="A633" t="inlineStr">
        <is>
          <t>WI211234905</t>
        </is>
      </c>
      <c r="B633" t="inlineStr">
        <is>
          <t>DATA_VALIDATION</t>
        </is>
      </c>
      <c r="C633" t="inlineStr">
        <is>
          <t>201300020064</t>
        </is>
      </c>
      <c r="D633" t="inlineStr">
        <is>
          <t>Folder</t>
        </is>
      </c>
      <c r="E633" s="2">
        <f>HYPERLINK("capsilon://?command=openfolder&amp;siteaddress=FAM.docvelocity-na8.net&amp;folderid=FX35B8DB50-9734-4E33-256F-3C6506036D19","FX21123661")</f>
        <v>0.0</v>
      </c>
      <c r="F633" t="inlineStr">
        <is>
          <t/>
        </is>
      </c>
      <c r="G633" t="inlineStr">
        <is>
          <t/>
        </is>
      </c>
      <c r="H633" t="inlineStr">
        <is>
          <t>Mailitem</t>
        </is>
      </c>
      <c r="I633" t="inlineStr">
        <is>
          <t>MI2112361416</t>
        </is>
      </c>
      <c r="J633" t="n">
        <v>75.0</v>
      </c>
      <c r="K633" t="inlineStr">
        <is>
          <t>COMPLETED</t>
        </is>
      </c>
      <c r="L633" t="inlineStr">
        <is>
          <t>MARK_AS_COMPLETED</t>
        </is>
      </c>
      <c r="M633" t="inlineStr">
        <is>
          <t>Queue</t>
        </is>
      </c>
      <c r="N633" t="n">
        <v>2.0</v>
      </c>
      <c r="O633" s="1" t="n">
        <v>44539.84241898148</v>
      </c>
      <c r="P633" s="1" t="n">
        <v>44540.31015046296</v>
      </c>
      <c r="Q633" t="n">
        <v>39570.0</v>
      </c>
      <c r="R633" t="n">
        <v>842.0</v>
      </c>
      <c r="S633" t="b">
        <v>0</v>
      </c>
      <c r="T633" t="inlineStr">
        <is>
          <t>N/A</t>
        </is>
      </c>
      <c r="U633" t="b">
        <v>0</v>
      </c>
      <c r="V633" t="inlineStr">
        <is>
          <t>Hemanshi Deshlahara</t>
        </is>
      </c>
      <c r="W633" s="1" t="n">
        <v>44540.30430555555</v>
      </c>
      <c r="X633" t="n">
        <v>369.0</v>
      </c>
      <c r="Y633" t="n">
        <v>60.0</v>
      </c>
      <c r="Z633" t="n">
        <v>0.0</v>
      </c>
      <c r="AA633" t="n">
        <v>60.0</v>
      </c>
      <c r="AB633" t="n">
        <v>0.0</v>
      </c>
      <c r="AC633" t="n">
        <v>15.0</v>
      </c>
      <c r="AD633" t="n">
        <v>15.0</v>
      </c>
      <c r="AE633" t="n">
        <v>0.0</v>
      </c>
      <c r="AF633" t="n">
        <v>0.0</v>
      </c>
      <c r="AG633" t="n">
        <v>0.0</v>
      </c>
      <c r="AH633" t="inlineStr">
        <is>
          <t>Poonam Patil</t>
        </is>
      </c>
      <c r="AI633" s="1" t="n">
        <v>44540.31015046296</v>
      </c>
      <c r="AJ633" t="n">
        <v>473.0</v>
      </c>
      <c r="AK633" t="n">
        <v>2.0</v>
      </c>
      <c r="AL633" t="n">
        <v>0.0</v>
      </c>
      <c r="AM633" t="n">
        <v>2.0</v>
      </c>
      <c r="AN633" t="n">
        <v>0.0</v>
      </c>
      <c r="AO633" t="n">
        <v>1.0</v>
      </c>
      <c r="AP633" t="n">
        <v>13.0</v>
      </c>
      <c r="AQ633" t="n">
        <v>0.0</v>
      </c>
      <c r="AR633" t="n">
        <v>0.0</v>
      </c>
      <c r="AS633" t="n">
        <v>0.0</v>
      </c>
      <c r="AT633" t="inlineStr">
        <is>
          <t>N/A</t>
        </is>
      </c>
      <c r="AU633" t="inlineStr">
        <is>
          <t>N/A</t>
        </is>
      </c>
      <c r="AV633" t="inlineStr">
        <is>
          <t>N/A</t>
        </is>
      </c>
      <c r="AW633" t="inlineStr">
        <is>
          <t>N/A</t>
        </is>
      </c>
      <c r="AX633" t="inlineStr">
        <is>
          <t>N/A</t>
        </is>
      </c>
      <c r="AY633" t="inlineStr">
        <is>
          <t>N/A</t>
        </is>
      </c>
      <c r="AZ633" t="inlineStr">
        <is>
          <t>N/A</t>
        </is>
      </c>
      <c r="BA633" t="inlineStr">
        <is>
          <t>N/A</t>
        </is>
      </c>
      <c r="BB633" t="inlineStr">
        <is>
          <t>N/A</t>
        </is>
      </c>
      <c r="BC633" t="inlineStr">
        <is>
          <t>N/A</t>
        </is>
      </c>
      <c r="BD633" t="inlineStr">
        <is>
          <t>N/A</t>
        </is>
      </c>
      <c r="BE633" t="inlineStr">
        <is>
          <t>N/A</t>
        </is>
      </c>
    </row>
    <row r="634">
      <c r="A634" t="inlineStr">
        <is>
          <t>WI211234922</t>
        </is>
      </c>
      <c r="B634" t="inlineStr">
        <is>
          <t>DATA_VALIDATION</t>
        </is>
      </c>
      <c r="C634" t="inlineStr">
        <is>
          <t>201330004164</t>
        </is>
      </c>
      <c r="D634" t="inlineStr">
        <is>
          <t>Folder</t>
        </is>
      </c>
      <c r="E634" s="2">
        <f>HYPERLINK("capsilon://?command=openfolder&amp;siteaddress=FAM.docvelocity-na8.net&amp;folderid=FX1990A219-26F9-5D72-BE48-9CD5B9DDE98D","FX21126577")</f>
        <v>0.0</v>
      </c>
      <c r="F634" t="inlineStr">
        <is>
          <t/>
        </is>
      </c>
      <c r="G634" t="inlineStr">
        <is>
          <t/>
        </is>
      </c>
      <c r="H634" t="inlineStr">
        <is>
          <t>Mailitem</t>
        </is>
      </c>
      <c r="I634" t="inlineStr">
        <is>
          <t>MI2112361681</t>
        </is>
      </c>
      <c r="J634" t="n">
        <v>79.0</v>
      </c>
      <c r="K634" t="inlineStr">
        <is>
          <t>COMPLETED</t>
        </is>
      </c>
      <c r="L634" t="inlineStr">
        <is>
          <t>MARK_AS_COMPLETED</t>
        </is>
      </c>
      <c r="M634" t="inlineStr">
        <is>
          <t>Queue</t>
        </is>
      </c>
      <c r="N634" t="n">
        <v>2.0</v>
      </c>
      <c r="O634" s="1" t="n">
        <v>44539.84719907407</v>
      </c>
      <c r="P634" s="1" t="n">
        <v>44540.31392361111</v>
      </c>
      <c r="Q634" t="n">
        <v>39534.0</v>
      </c>
      <c r="R634" t="n">
        <v>791.0</v>
      </c>
      <c r="S634" t="b">
        <v>0</v>
      </c>
      <c r="T634" t="inlineStr">
        <is>
          <t>N/A</t>
        </is>
      </c>
      <c r="U634" t="b">
        <v>0</v>
      </c>
      <c r="V634" t="inlineStr">
        <is>
          <t>Hemanshi Deshlahara</t>
        </is>
      </c>
      <c r="W634" s="1" t="n">
        <v>44540.30831018519</v>
      </c>
      <c r="X634" t="n">
        <v>322.0</v>
      </c>
      <c r="Y634" t="n">
        <v>56.0</v>
      </c>
      <c r="Z634" t="n">
        <v>0.0</v>
      </c>
      <c r="AA634" t="n">
        <v>56.0</v>
      </c>
      <c r="AB634" t="n">
        <v>0.0</v>
      </c>
      <c r="AC634" t="n">
        <v>38.0</v>
      </c>
      <c r="AD634" t="n">
        <v>23.0</v>
      </c>
      <c r="AE634" t="n">
        <v>0.0</v>
      </c>
      <c r="AF634" t="n">
        <v>0.0</v>
      </c>
      <c r="AG634" t="n">
        <v>0.0</v>
      </c>
      <c r="AH634" t="inlineStr">
        <is>
          <t>Rohit Mawal</t>
        </is>
      </c>
      <c r="AI634" s="1" t="n">
        <v>44540.31392361111</v>
      </c>
      <c r="AJ634" t="n">
        <v>469.0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23.0</v>
      </c>
      <c r="AQ634" t="n">
        <v>0.0</v>
      </c>
      <c r="AR634" t="n">
        <v>0.0</v>
      </c>
      <c r="AS634" t="n">
        <v>0.0</v>
      </c>
      <c r="AT634" t="inlineStr">
        <is>
          <t>N/A</t>
        </is>
      </c>
      <c r="AU634" t="inlineStr">
        <is>
          <t>N/A</t>
        </is>
      </c>
      <c r="AV634" t="inlineStr">
        <is>
          <t>N/A</t>
        </is>
      </c>
      <c r="AW634" t="inlineStr">
        <is>
          <t>N/A</t>
        </is>
      </c>
      <c r="AX634" t="inlineStr">
        <is>
          <t>N/A</t>
        </is>
      </c>
      <c r="AY634" t="inlineStr">
        <is>
          <t>N/A</t>
        </is>
      </c>
      <c r="AZ634" t="inlineStr">
        <is>
          <t>N/A</t>
        </is>
      </c>
      <c r="BA634" t="inlineStr">
        <is>
          <t>N/A</t>
        </is>
      </c>
      <c r="BB634" t="inlineStr">
        <is>
          <t>N/A</t>
        </is>
      </c>
      <c r="BC634" t="inlineStr">
        <is>
          <t>N/A</t>
        </is>
      </c>
      <c r="BD634" t="inlineStr">
        <is>
          <t>N/A</t>
        </is>
      </c>
      <c r="BE634" t="inlineStr">
        <is>
          <t>N/A</t>
        </is>
      </c>
    </row>
    <row r="635">
      <c r="A635" t="inlineStr">
        <is>
          <t>WI211234923</t>
        </is>
      </c>
      <c r="B635" t="inlineStr">
        <is>
          <t>DATA_VALIDATION</t>
        </is>
      </c>
      <c r="C635" t="inlineStr">
        <is>
          <t>201330004164</t>
        </is>
      </c>
      <c r="D635" t="inlineStr">
        <is>
          <t>Folder</t>
        </is>
      </c>
      <c r="E635" s="2">
        <f>HYPERLINK("capsilon://?command=openfolder&amp;siteaddress=FAM.docvelocity-na8.net&amp;folderid=FX1990A219-26F9-5D72-BE48-9CD5B9DDE98D","FX21126577")</f>
        <v>0.0</v>
      </c>
      <c r="F635" t="inlineStr">
        <is>
          <t/>
        </is>
      </c>
      <c r="G635" t="inlineStr">
        <is>
          <t/>
        </is>
      </c>
      <c r="H635" t="inlineStr">
        <is>
          <t>Mailitem</t>
        </is>
      </c>
      <c r="I635" t="inlineStr">
        <is>
          <t>MI2112361698</t>
        </is>
      </c>
      <c r="J635" t="n">
        <v>79.0</v>
      </c>
      <c r="K635" t="inlineStr">
        <is>
          <t>COMPLETED</t>
        </is>
      </c>
      <c r="L635" t="inlineStr">
        <is>
          <t>MARK_AS_COMPLETED</t>
        </is>
      </c>
      <c r="M635" t="inlineStr">
        <is>
          <t>Queue</t>
        </is>
      </c>
      <c r="N635" t="n">
        <v>2.0</v>
      </c>
      <c r="O635" s="1" t="n">
        <v>44539.84815972222</v>
      </c>
      <c r="P635" s="1" t="n">
        <v>44540.322233796294</v>
      </c>
      <c r="Q635" t="n">
        <v>40431.0</v>
      </c>
      <c r="R635" t="n">
        <v>529.0</v>
      </c>
      <c r="S635" t="b">
        <v>0</v>
      </c>
      <c r="T635" t="inlineStr">
        <is>
          <t>N/A</t>
        </is>
      </c>
      <c r="U635" t="b">
        <v>0</v>
      </c>
      <c r="V635" t="inlineStr">
        <is>
          <t>Hemanshi Deshlahara</t>
        </is>
      </c>
      <c r="W635" s="1" t="n">
        <v>44540.31657407407</v>
      </c>
      <c r="X635" t="n">
        <v>172.0</v>
      </c>
      <c r="Y635" t="n">
        <v>56.0</v>
      </c>
      <c r="Z635" t="n">
        <v>0.0</v>
      </c>
      <c r="AA635" t="n">
        <v>56.0</v>
      </c>
      <c r="AB635" t="n">
        <v>0.0</v>
      </c>
      <c r="AC635" t="n">
        <v>37.0</v>
      </c>
      <c r="AD635" t="n">
        <v>23.0</v>
      </c>
      <c r="AE635" t="n">
        <v>0.0</v>
      </c>
      <c r="AF635" t="n">
        <v>0.0</v>
      </c>
      <c r="AG635" t="n">
        <v>0.0</v>
      </c>
      <c r="AH635" t="inlineStr">
        <is>
          <t>Rohit Mawal</t>
        </is>
      </c>
      <c r="AI635" s="1" t="n">
        <v>44540.322233796294</v>
      </c>
      <c r="AJ635" t="n">
        <v>349.0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23.0</v>
      </c>
      <c r="AQ635" t="n">
        <v>0.0</v>
      </c>
      <c r="AR635" t="n">
        <v>0.0</v>
      </c>
      <c r="AS635" t="n">
        <v>0.0</v>
      </c>
      <c r="AT635" t="inlineStr">
        <is>
          <t>N/A</t>
        </is>
      </c>
      <c r="AU635" t="inlineStr">
        <is>
          <t>N/A</t>
        </is>
      </c>
      <c r="AV635" t="inlineStr">
        <is>
          <t>N/A</t>
        </is>
      </c>
      <c r="AW635" t="inlineStr">
        <is>
          <t>N/A</t>
        </is>
      </c>
      <c r="AX635" t="inlineStr">
        <is>
          <t>N/A</t>
        </is>
      </c>
      <c r="AY635" t="inlineStr">
        <is>
          <t>N/A</t>
        </is>
      </c>
      <c r="AZ635" t="inlineStr">
        <is>
          <t>N/A</t>
        </is>
      </c>
      <c r="BA635" t="inlineStr">
        <is>
          <t>N/A</t>
        </is>
      </c>
      <c r="BB635" t="inlineStr">
        <is>
          <t>N/A</t>
        </is>
      </c>
      <c r="BC635" t="inlineStr">
        <is>
          <t>N/A</t>
        </is>
      </c>
      <c r="BD635" t="inlineStr">
        <is>
          <t>N/A</t>
        </is>
      </c>
      <c r="BE635" t="inlineStr">
        <is>
          <t>N/A</t>
        </is>
      </c>
    </row>
    <row r="636">
      <c r="A636" t="inlineStr">
        <is>
          <t>WI211234925</t>
        </is>
      </c>
      <c r="B636" t="inlineStr">
        <is>
          <t>DATA_VALIDATION</t>
        </is>
      </c>
      <c r="C636" t="inlineStr">
        <is>
          <t>201330004164</t>
        </is>
      </c>
      <c r="D636" t="inlineStr">
        <is>
          <t>Folder</t>
        </is>
      </c>
      <c r="E636" s="2">
        <f>HYPERLINK("capsilon://?command=openfolder&amp;siteaddress=FAM.docvelocity-na8.net&amp;folderid=FX1990A219-26F9-5D72-BE48-9CD5B9DDE98D","FX21126577")</f>
        <v>0.0</v>
      </c>
      <c r="F636" t="inlineStr">
        <is>
          <t/>
        </is>
      </c>
      <c r="G636" t="inlineStr">
        <is>
          <t/>
        </is>
      </c>
      <c r="H636" t="inlineStr">
        <is>
          <t>Mailitem</t>
        </is>
      </c>
      <c r="I636" t="inlineStr">
        <is>
          <t>MI2112361727</t>
        </is>
      </c>
      <c r="J636" t="n">
        <v>42.0</v>
      </c>
      <c r="K636" t="inlineStr">
        <is>
          <t>COMPLETED</t>
        </is>
      </c>
      <c r="L636" t="inlineStr">
        <is>
          <t>MARK_AS_COMPLETED</t>
        </is>
      </c>
      <c r="M636" t="inlineStr">
        <is>
          <t>Queue</t>
        </is>
      </c>
      <c r="N636" t="n">
        <v>2.0</v>
      </c>
      <c r="O636" s="1" t="n">
        <v>44539.849074074074</v>
      </c>
      <c r="P636" s="1" t="n">
        <v>44540.32450231481</v>
      </c>
      <c r="Q636" t="n">
        <v>40454.0</v>
      </c>
      <c r="R636" t="n">
        <v>623.0</v>
      </c>
      <c r="S636" t="b">
        <v>0</v>
      </c>
      <c r="T636" t="inlineStr">
        <is>
          <t>N/A</t>
        </is>
      </c>
      <c r="U636" t="b">
        <v>0</v>
      </c>
      <c r="V636" t="inlineStr">
        <is>
          <t>Hemanshi Deshlahara</t>
        </is>
      </c>
      <c r="W636" s="1" t="n">
        <v>44540.319027777776</v>
      </c>
      <c r="X636" t="n">
        <v>211.0</v>
      </c>
      <c r="Y636" t="n">
        <v>46.0</v>
      </c>
      <c r="Z636" t="n">
        <v>0.0</v>
      </c>
      <c r="AA636" t="n">
        <v>46.0</v>
      </c>
      <c r="AB636" t="n">
        <v>0.0</v>
      </c>
      <c r="AC636" t="n">
        <v>33.0</v>
      </c>
      <c r="AD636" t="n">
        <v>-4.0</v>
      </c>
      <c r="AE636" t="n">
        <v>0.0</v>
      </c>
      <c r="AF636" t="n">
        <v>0.0</v>
      </c>
      <c r="AG636" t="n">
        <v>0.0</v>
      </c>
      <c r="AH636" t="inlineStr">
        <is>
          <t>Saloni Uttekar</t>
        </is>
      </c>
      <c r="AI636" s="1" t="n">
        <v>44540.32450231481</v>
      </c>
      <c r="AJ636" t="n">
        <v>412.0</v>
      </c>
      <c r="AK636" t="n">
        <v>1.0</v>
      </c>
      <c r="AL636" t="n">
        <v>0.0</v>
      </c>
      <c r="AM636" t="n">
        <v>1.0</v>
      </c>
      <c r="AN636" t="n">
        <v>0.0</v>
      </c>
      <c r="AO636" t="n">
        <v>2.0</v>
      </c>
      <c r="AP636" t="n">
        <v>-5.0</v>
      </c>
      <c r="AQ636" t="n">
        <v>0.0</v>
      </c>
      <c r="AR636" t="n">
        <v>0.0</v>
      </c>
      <c r="AS636" t="n">
        <v>0.0</v>
      </c>
      <c r="AT636" t="inlineStr">
        <is>
          <t>N/A</t>
        </is>
      </c>
      <c r="AU636" t="inlineStr">
        <is>
          <t>N/A</t>
        </is>
      </c>
      <c r="AV636" t="inlineStr">
        <is>
          <t>N/A</t>
        </is>
      </c>
      <c r="AW636" t="inlineStr">
        <is>
          <t>N/A</t>
        </is>
      </c>
      <c r="AX636" t="inlineStr">
        <is>
          <t>N/A</t>
        </is>
      </c>
      <c r="AY636" t="inlineStr">
        <is>
          <t>N/A</t>
        </is>
      </c>
      <c r="AZ636" t="inlineStr">
        <is>
          <t>N/A</t>
        </is>
      </c>
      <c r="BA636" t="inlineStr">
        <is>
          <t>N/A</t>
        </is>
      </c>
      <c r="BB636" t="inlineStr">
        <is>
          <t>N/A</t>
        </is>
      </c>
      <c r="BC636" t="inlineStr">
        <is>
          <t>N/A</t>
        </is>
      </c>
      <c r="BD636" t="inlineStr">
        <is>
          <t>N/A</t>
        </is>
      </c>
      <c r="BE636" t="inlineStr">
        <is>
          <t>N/A</t>
        </is>
      </c>
    </row>
    <row r="637">
      <c r="A637" t="inlineStr">
        <is>
          <t>WI211234933</t>
        </is>
      </c>
      <c r="B637" t="inlineStr">
        <is>
          <t>DATA_VALIDATION</t>
        </is>
      </c>
      <c r="C637" t="inlineStr">
        <is>
          <t>201330004164</t>
        </is>
      </c>
      <c r="D637" t="inlineStr">
        <is>
          <t>Folder</t>
        </is>
      </c>
      <c r="E637" s="2">
        <f>HYPERLINK("capsilon://?command=openfolder&amp;siteaddress=FAM.docvelocity-na8.net&amp;folderid=FX1990A219-26F9-5D72-BE48-9CD5B9DDE98D","FX21126577")</f>
        <v>0.0</v>
      </c>
      <c r="F637" t="inlineStr">
        <is>
          <t/>
        </is>
      </c>
      <c r="G637" t="inlineStr">
        <is>
          <t/>
        </is>
      </c>
      <c r="H637" t="inlineStr">
        <is>
          <t>Mailitem</t>
        </is>
      </c>
      <c r="I637" t="inlineStr">
        <is>
          <t>MI2112361733</t>
        </is>
      </c>
      <c r="J637" t="n">
        <v>47.0</v>
      </c>
      <c r="K637" t="inlineStr">
        <is>
          <t>COMPLETED</t>
        </is>
      </c>
      <c r="L637" t="inlineStr">
        <is>
          <t>MARK_AS_COMPLETED</t>
        </is>
      </c>
      <c r="M637" t="inlineStr">
        <is>
          <t>Queue</t>
        </is>
      </c>
      <c r="N637" t="n">
        <v>2.0</v>
      </c>
      <c r="O637" s="1" t="n">
        <v>44539.850011574075</v>
      </c>
      <c r="P637" s="1" t="n">
        <v>44540.32576388889</v>
      </c>
      <c r="Q637" t="n">
        <v>40687.0</v>
      </c>
      <c r="R637" t="n">
        <v>418.0</v>
      </c>
      <c r="S637" t="b">
        <v>0</v>
      </c>
      <c r="T637" t="inlineStr">
        <is>
          <t>N/A</t>
        </is>
      </c>
      <c r="U637" t="b">
        <v>0</v>
      </c>
      <c r="V637" t="inlineStr">
        <is>
          <t>Hemanshi Deshlahara</t>
        </is>
      </c>
      <c r="W637" s="1" t="n">
        <v>44540.3203587963</v>
      </c>
      <c r="X637" t="n">
        <v>114.0</v>
      </c>
      <c r="Y637" t="n">
        <v>51.0</v>
      </c>
      <c r="Z637" t="n">
        <v>0.0</v>
      </c>
      <c r="AA637" t="n">
        <v>51.0</v>
      </c>
      <c r="AB637" t="n">
        <v>0.0</v>
      </c>
      <c r="AC637" t="n">
        <v>24.0</v>
      </c>
      <c r="AD637" t="n">
        <v>-4.0</v>
      </c>
      <c r="AE637" t="n">
        <v>0.0</v>
      </c>
      <c r="AF637" t="n">
        <v>0.0</v>
      </c>
      <c r="AG637" t="n">
        <v>0.0</v>
      </c>
      <c r="AH637" t="inlineStr">
        <is>
          <t>Rohit Mawal</t>
        </is>
      </c>
      <c r="AI637" s="1" t="n">
        <v>44540.32576388889</v>
      </c>
      <c r="AJ637" t="n">
        <v>304.0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-4.0</v>
      </c>
      <c r="AQ637" t="n">
        <v>0.0</v>
      </c>
      <c r="AR637" t="n">
        <v>0.0</v>
      </c>
      <c r="AS637" t="n">
        <v>0.0</v>
      </c>
      <c r="AT637" t="inlineStr">
        <is>
          <t>N/A</t>
        </is>
      </c>
      <c r="AU637" t="inlineStr">
        <is>
          <t>N/A</t>
        </is>
      </c>
      <c r="AV637" t="inlineStr">
        <is>
          <t>N/A</t>
        </is>
      </c>
      <c r="AW637" t="inlineStr">
        <is>
          <t>N/A</t>
        </is>
      </c>
      <c r="AX637" t="inlineStr">
        <is>
          <t>N/A</t>
        </is>
      </c>
      <c r="AY637" t="inlineStr">
        <is>
          <t>N/A</t>
        </is>
      </c>
      <c r="AZ637" t="inlineStr">
        <is>
          <t>N/A</t>
        </is>
      </c>
      <c r="BA637" t="inlineStr">
        <is>
          <t>N/A</t>
        </is>
      </c>
      <c r="BB637" t="inlineStr">
        <is>
          <t>N/A</t>
        </is>
      </c>
      <c r="BC637" t="inlineStr">
        <is>
          <t>N/A</t>
        </is>
      </c>
      <c r="BD637" t="inlineStr">
        <is>
          <t>N/A</t>
        </is>
      </c>
      <c r="BE637" t="inlineStr">
        <is>
          <t>N/A</t>
        </is>
      </c>
    </row>
    <row r="638">
      <c r="A638" t="inlineStr">
        <is>
          <t>WI211234945</t>
        </is>
      </c>
      <c r="B638" t="inlineStr">
        <is>
          <t>DATA_VALIDATION</t>
        </is>
      </c>
      <c r="C638" t="inlineStr">
        <is>
          <t>201330004164</t>
        </is>
      </c>
      <c r="D638" t="inlineStr">
        <is>
          <t>Folder</t>
        </is>
      </c>
      <c r="E638" s="2">
        <f>HYPERLINK("capsilon://?command=openfolder&amp;siteaddress=FAM.docvelocity-na8.net&amp;folderid=FX1990A219-26F9-5D72-BE48-9CD5B9DDE98D","FX21126577")</f>
        <v>0.0</v>
      </c>
      <c r="F638" t="inlineStr">
        <is>
          <t/>
        </is>
      </c>
      <c r="G638" t="inlineStr">
        <is>
          <t/>
        </is>
      </c>
      <c r="H638" t="inlineStr">
        <is>
          <t>Mailitem</t>
        </is>
      </c>
      <c r="I638" t="inlineStr">
        <is>
          <t>MI2112361745</t>
        </is>
      </c>
      <c r="J638" t="n">
        <v>28.0</v>
      </c>
      <c r="K638" t="inlineStr">
        <is>
          <t>COMPLETED</t>
        </is>
      </c>
      <c r="L638" t="inlineStr">
        <is>
          <t>MARK_AS_COMPLETED</t>
        </is>
      </c>
      <c r="M638" t="inlineStr">
        <is>
          <t>Queue</t>
        </is>
      </c>
      <c r="N638" t="n">
        <v>2.0</v>
      </c>
      <c r="O638" s="1" t="n">
        <v>44539.85040509259</v>
      </c>
      <c r="P638" s="1" t="n">
        <v>44540.3269212963</v>
      </c>
      <c r="Q638" t="n">
        <v>40821.0</v>
      </c>
      <c r="R638" t="n">
        <v>350.0</v>
      </c>
      <c r="S638" t="b">
        <v>0</v>
      </c>
      <c r="T638" t="inlineStr">
        <is>
          <t>N/A</t>
        </is>
      </c>
      <c r="U638" t="b">
        <v>0</v>
      </c>
      <c r="V638" t="inlineStr">
        <is>
          <t>Hemanshi Deshlahara</t>
        </is>
      </c>
      <c r="W638" s="1" t="n">
        <v>44540.32201388889</v>
      </c>
      <c r="X638" t="n">
        <v>142.0</v>
      </c>
      <c r="Y638" t="n">
        <v>21.0</v>
      </c>
      <c r="Z638" t="n">
        <v>0.0</v>
      </c>
      <c r="AA638" t="n">
        <v>21.0</v>
      </c>
      <c r="AB638" t="n">
        <v>0.0</v>
      </c>
      <c r="AC638" t="n">
        <v>16.0</v>
      </c>
      <c r="AD638" t="n">
        <v>7.0</v>
      </c>
      <c r="AE638" t="n">
        <v>0.0</v>
      </c>
      <c r="AF638" t="n">
        <v>0.0</v>
      </c>
      <c r="AG638" t="n">
        <v>0.0</v>
      </c>
      <c r="AH638" t="inlineStr">
        <is>
          <t>Saloni Uttekar</t>
        </is>
      </c>
      <c r="AI638" s="1" t="n">
        <v>44540.3269212963</v>
      </c>
      <c r="AJ638" t="n">
        <v>208.0</v>
      </c>
      <c r="AK638" t="n">
        <v>1.0</v>
      </c>
      <c r="AL638" t="n">
        <v>0.0</v>
      </c>
      <c r="AM638" t="n">
        <v>1.0</v>
      </c>
      <c r="AN638" t="n">
        <v>0.0</v>
      </c>
      <c r="AO638" t="n">
        <v>1.0</v>
      </c>
      <c r="AP638" t="n">
        <v>6.0</v>
      </c>
      <c r="AQ638" t="n">
        <v>0.0</v>
      </c>
      <c r="AR638" t="n">
        <v>0.0</v>
      </c>
      <c r="AS638" t="n">
        <v>0.0</v>
      </c>
      <c r="AT638" t="inlineStr">
        <is>
          <t>N/A</t>
        </is>
      </c>
      <c r="AU638" t="inlineStr">
        <is>
          <t>N/A</t>
        </is>
      </c>
      <c r="AV638" t="inlineStr">
        <is>
          <t>N/A</t>
        </is>
      </c>
      <c r="AW638" t="inlineStr">
        <is>
          <t>N/A</t>
        </is>
      </c>
      <c r="AX638" t="inlineStr">
        <is>
          <t>N/A</t>
        </is>
      </c>
      <c r="AY638" t="inlineStr">
        <is>
          <t>N/A</t>
        </is>
      </c>
      <c r="AZ638" t="inlineStr">
        <is>
          <t>N/A</t>
        </is>
      </c>
      <c r="BA638" t="inlineStr">
        <is>
          <t>N/A</t>
        </is>
      </c>
      <c r="BB638" t="inlineStr">
        <is>
          <t>N/A</t>
        </is>
      </c>
      <c r="BC638" t="inlineStr">
        <is>
          <t>N/A</t>
        </is>
      </c>
      <c r="BD638" t="inlineStr">
        <is>
          <t>N/A</t>
        </is>
      </c>
      <c r="BE638" t="inlineStr">
        <is>
          <t>N/A</t>
        </is>
      </c>
    </row>
    <row r="639">
      <c r="A639" t="inlineStr">
        <is>
          <t>WI211234948</t>
        </is>
      </c>
      <c r="B639" t="inlineStr">
        <is>
          <t>DATA_VALIDATION</t>
        </is>
      </c>
      <c r="C639" t="inlineStr">
        <is>
          <t>201330004164</t>
        </is>
      </c>
      <c r="D639" t="inlineStr">
        <is>
          <t>Folder</t>
        </is>
      </c>
      <c r="E639" s="2">
        <f>HYPERLINK("capsilon://?command=openfolder&amp;siteaddress=FAM.docvelocity-na8.net&amp;folderid=FX1990A219-26F9-5D72-BE48-9CD5B9DDE98D","FX21126577")</f>
        <v>0.0</v>
      </c>
      <c r="F639" t="inlineStr">
        <is>
          <t/>
        </is>
      </c>
      <c r="G639" t="inlineStr">
        <is>
          <t/>
        </is>
      </c>
      <c r="H639" t="inlineStr">
        <is>
          <t>Mailitem</t>
        </is>
      </c>
      <c r="I639" t="inlineStr">
        <is>
          <t>MI2112361750</t>
        </is>
      </c>
      <c r="J639" t="n">
        <v>28.0</v>
      </c>
      <c r="K639" t="inlineStr">
        <is>
          <t>COMPLETED</t>
        </is>
      </c>
      <c r="L639" t="inlineStr">
        <is>
          <t>MARK_AS_COMPLETED</t>
        </is>
      </c>
      <c r="M639" t="inlineStr">
        <is>
          <t>Queue</t>
        </is>
      </c>
      <c r="N639" t="n">
        <v>2.0</v>
      </c>
      <c r="O639" s="1" t="n">
        <v>44539.85061342592</v>
      </c>
      <c r="P639" s="1" t="n">
        <v>44540.328310185185</v>
      </c>
      <c r="Q639" t="n">
        <v>40971.0</v>
      </c>
      <c r="R639" t="n">
        <v>302.0</v>
      </c>
      <c r="S639" t="b">
        <v>0</v>
      </c>
      <c r="T639" t="inlineStr">
        <is>
          <t>N/A</t>
        </is>
      </c>
      <c r="U639" t="b">
        <v>0</v>
      </c>
      <c r="V639" t="inlineStr">
        <is>
          <t>Hemanshi Deshlahara</t>
        </is>
      </c>
      <c r="W639" s="1" t="n">
        <v>44540.32298611111</v>
      </c>
      <c r="X639" t="n">
        <v>83.0</v>
      </c>
      <c r="Y639" t="n">
        <v>21.0</v>
      </c>
      <c r="Z639" t="n">
        <v>0.0</v>
      </c>
      <c r="AA639" t="n">
        <v>21.0</v>
      </c>
      <c r="AB639" t="n">
        <v>0.0</v>
      </c>
      <c r="AC639" t="n">
        <v>3.0</v>
      </c>
      <c r="AD639" t="n">
        <v>7.0</v>
      </c>
      <c r="AE639" t="n">
        <v>0.0</v>
      </c>
      <c r="AF639" t="n">
        <v>0.0</v>
      </c>
      <c r="AG639" t="n">
        <v>0.0</v>
      </c>
      <c r="AH639" t="inlineStr">
        <is>
          <t>Rohit Mawal</t>
        </is>
      </c>
      <c r="AI639" s="1" t="n">
        <v>44540.328310185185</v>
      </c>
      <c r="AJ639" t="n">
        <v>219.0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7.0</v>
      </c>
      <c r="AQ639" t="n">
        <v>0.0</v>
      </c>
      <c r="AR639" t="n">
        <v>0.0</v>
      </c>
      <c r="AS639" t="n">
        <v>0.0</v>
      </c>
      <c r="AT639" t="inlineStr">
        <is>
          <t>N/A</t>
        </is>
      </c>
      <c r="AU639" t="inlineStr">
        <is>
          <t>N/A</t>
        </is>
      </c>
      <c r="AV639" t="inlineStr">
        <is>
          <t>N/A</t>
        </is>
      </c>
      <c r="AW639" t="inlineStr">
        <is>
          <t>N/A</t>
        </is>
      </c>
      <c r="AX639" t="inlineStr">
        <is>
          <t>N/A</t>
        </is>
      </c>
      <c r="AY639" t="inlineStr">
        <is>
          <t>N/A</t>
        </is>
      </c>
      <c r="AZ639" t="inlineStr">
        <is>
          <t>N/A</t>
        </is>
      </c>
      <c r="BA639" t="inlineStr">
        <is>
          <t>N/A</t>
        </is>
      </c>
      <c r="BB639" t="inlineStr">
        <is>
          <t>N/A</t>
        </is>
      </c>
      <c r="BC639" t="inlineStr">
        <is>
          <t>N/A</t>
        </is>
      </c>
      <c r="BD639" t="inlineStr">
        <is>
          <t>N/A</t>
        </is>
      </c>
      <c r="BE639" t="inlineStr">
        <is>
          <t>N/A</t>
        </is>
      </c>
    </row>
    <row r="640">
      <c r="A640" t="inlineStr">
        <is>
          <t>WI211234949</t>
        </is>
      </c>
      <c r="B640" t="inlineStr">
        <is>
          <t>DATA_VALIDATION</t>
        </is>
      </c>
      <c r="C640" t="inlineStr">
        <is>
          <t>201330004164</t>
        </is>
      </c>
      <c r="D640" t="inlineStr">
        <is>
          <t>Folder</t>
        </is>
      </c>
      <c r="E640" s="2">
        <f>HYPERLINK("capsilon://?command=openfolder&amp;siteaddress=FAM.docvelocity-na8.net&amp;folderid=FX1990A219-26F9-5D72-BE48-9CD5B9DDE98D","FX21126577")</f>
        <v>0.0</v>
      </c>
      <c r="F640" t="inlineStr">
        <is>
          <t/>
        </is>
      </c>
      <c r="G640" t="inlineStr">
        <is>
          <t/>
        </is>
      </c>
      <c r="H640" t="inlineStr">
        <is>
          <t>Mailitem</t>
        </is>
      </c>
      <c r="I640" t="inlineStr">
        <is>
          <t>MI2112361772</t>
        </is>
      </c>
      <c r="J640" t="n">
        <v>28.0</v>
      </c>
      <c r="K640" t="inlineStr">
        <is>
          <t>COMPLETED</t>
        </is>
      </c>
      <c r="L640" t="inlineStr">
        <is>
          <t>MARK_AS_COMPLETED</t>
        </is>
      </c>
      <c r="M640" t="inlineStr">
        <is>
          <t>Queue</t>
        </is>
      </c>
      <c r="N640" t="n">
        <v>2.0</v>
      </c>
      <c r="O640" s="1" t="n">
        <v>44539.85091435185</v>
      </c>
      <c r="P640" s="1" t="n">
        <v>44540.32938657407</v>
      </c>
      <c r="Q640" t="n">
        <v>41063.0</v>
      </c>
      <c r="R640" t="n">
        <v>277.0</v>
      </c>
      <c r="S640" t="b">
        <v>0</v>
      </c>
      <c r="T640" t="inlineStr">
        <is>
          <t>N/A</t>
        </is>
      </c>
      <c r="U640" t="b">
        <v>0</v>
      </c>
      <c r="V640" t="inlineStr">
        <is>
          <t>Hemanshi Deshlahara</t>
        </is>
      </c>
      <c r="W640" s="1" t="n">
        <v>44540.32375</v>
      </c>
      <c r="X640" t="n">
        <v>65.0</v>
      </c>
      <c r="Y640" t="n">
        <v>21.0</v>
      </c>
      <c r="Z640" t="n">
        <v>0.0</v>
      </c>
      <c r="AA640" t="n">
        <v>21.0</v>
      </c>
      <c r="AB640" t="n">
        <v>0.0</v>
      </c>
      <c r="AC640" t="n">
        <v>3.0</v>
      </c>
      <c r="AD640" t="n">
        <v>7.0</v>
      </c>
      <c r="AE640" t="n">
        <v>0.0</v>
      </c>
      <c r="AF640" t="n">
        <v>0.0</v>
      </c>
      <c r="AG640" t="n">
        <v>0.0</v>
      </c>
      <c r="AH640" t="inlineStr">
        <is>
          <t>Saloni Uttekar</t>
        </is>
      </c>
      <c r="AI640" s="1" t="n">
        <v>44540.32938657407</v>
      </c>
      <c r="AJ640" t="n">
        <v>212.0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7.0</v>
      </c>
      <c r="AQ640" t="n">
        <v>0.0</v>
      </c>
      <c r="AR640" t="n">
        <v>0.0</v>
      </c>
      <c r="AS640" t="n">
        <v>0.0</v>
      </c>
      <c r="AT640" t="inlineStr">
        <is>
          <t>N/A</t>
        </is>
      </c>
      <c r="AU640" t="inlineStr">
        <is>
          <t>N/A</t>
        </is>
      </c>
      <c r="AV640" t="inlineStr">
        <is>
          <t>N/A</t>
        </is>
      </c>
      <c r="AW640" t="inlineStr">
        <is>
          <t>N/A</t>
        </is>
      </c>
      <c r="AX640" t="inlineStr">
        <is>
          <t>N/A</t>
        </is>
      </c>
      <c r="AY640" t="inlineStr">
        <is>
          <t>N/A</t>
        </is>
      </c>
      <c r="AZ640" t="inlineStr">
        <is>
          <t>N/A</t>
        </is>
      </c>
      <c r="BA640" t="inlineStr">
        <is>
          <t>N/A</t>
        </is>
      </c>
      <c r="BB640" t="inlineStr">
        <is>
          <t>N/A</t>
        </is>
      </c>
      <c r="BC640" t="inlineStr">
        <is>
          <t>N/A</t>
        </is>
      </c>
      <c r="BD640" t="inlineStr">
        <is>
          <t>N/A</t>
        </is>
      </c>
      <c r="BE640" t="inlineStr">
        <is>
          <t>N/A</t>
        </is>
      </c>
    </row>
    <row r="641">
      <c r="A641" t="inlineStr">
        <is>
          <t>WI21123495</t>
        </is>
      </c>
      <c r="B641" t="inlineStr">
        <is>
          <t>DATA_VALIDATION</t>
        </is>
      </c>
      <c r="C641" t="inlineStr">
        <is>
          <t>201308007795</t>
        </is>
      </c>
      <c r="D641" t="inlineStr">
        <is>
          <t>Folder</t>
        </is>
      </c>
      <c r="E641" s="2">
        <f>HYPERLINK("capsilon://?command=openfolder&amp;siteaddress=FAM.docvelocity-na8.net&amp;folderid=FXB1BEC3F8-418E-EE84-C7CB-F44B52AA16F5","FX21118009")</f>
        <v>0.0</v>
      </c>
      <c r="F641" t="inlineStr">
        <is>
          <t/>
        </is>
      </c>
      <c r="G641" t="inlineStr">
        <is>
          <t/>
        </is>
      </c>
      <c r="H641" t="inlineStr">
        <is>
          <t>Mailitem</t>
        </is>
      </c>
      <c r="I641" t="inlineStr">
        <is>
          <t>MI211235505</t>
        </is>
      </c>
      <c r="J641" t="n">
        <v>144.0</v>
      </c>
      <c r="K641" t="inlineStr">
        <is>
          <t>COMPLETED</t>
        </is>
      </c>
      <c r="L641" t="inlineStr">
        <is>
          <t>MARK_AS_COMPLETED</t>
        </is>
      </c>
      <c r="M641" t="inlineStr">
        <is>
          <t>Queue</t>
        </is>
      </c>
      <c r="N641" t="n">
        <v>1.0</v>
      </c>
      <c r="O641" s="1" t="n">
        <v>44531.64204861111</v>
      </c>
      <c r="P641" s="1" t="n">
        <v>44532.242581018516</v>
      </c>
      <c r="Q641" t="n">
        <v>51113.0</v>
      </c>
      <c r="R641" t="n">
        <v>773.0</v>
      </c>
      <c r="S641" t="b">
        <v>0</v>
      </c>
      <c r="T641" t="inlineStr">
        <is>
          <t>N/A</t>
        </is>
      </c>
      <c r="U641" t="b">
        <v>0</v>
      </c>
      <c r="V641" t="inlineStr">
        <is>
          <t>Hemanshi Deshlahara</t>
        </is>
      </c>
      <c r="W641" s="1" t="n">
        <v>44532.242581018516</v>
      </c>
      <c r="X641" t="n">
        <v>532.0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144.0</v>
      </c>
      <c r="AE641" t="n">
        <v>120.0</v>
      </c>
      <c r="AF641" t="n">
        <v>0.0</v>
      </c>
      <c r="AG641" t="n">
        <v>8.0</v>
      </c>
      <c r="AH641" t="inlineStr">
        <is>
          <t>N/A</t>
        </is>
      </c>
      <c r="AI641" t="inlineStr">
        <is>
          <t>N/A</t>
        </is>
      </c>
      <c r="AJ641" t="inlineStr">
        <is>
          <t>N/A</t>
        </is>
      </c>
      <c r="AK641" t="inlineStr">
        <is>
          <t>N/A</t>
        </is>
      </c>
      <c r="AL641" t="inlineStr">
        <is>
          <t>N/A</t>
        </is>
      </c>
      <c r="AM641" t="inlineStr">
        <is>
          <t>N/A</t>
        </is>
      </c>
      <c r="AN641" t="inlineStr">
        <is>
          <t>N/A</t>
        </is>
      </c>
      <c r="AO641" t="inlineStr">
        <is>
          <t>N/A</t>
        </is>
      </c>
      <c r="AP641" t="inlineStr">
        <is>
          <t>N/A</t>
        </is>
      </c>
      <c r="AQ641" t="inlineStr">
        <is>
          <t>N/A</t>
        </is>
      </c>
      <c r="AR641" t="inlineStr">
        <is>
          <t>N/A</t>
        </is>
      </c>
      <c r="AS641" t="inlineStr">
        <is>
          <t>N/A</t>
        </is>
      </c>
      <c r="AT641" t="inlineStr">
        <is>
          <t>N/A</t>
        </is>
      </c>
      <c r="AU641" t="inlineStr">
        <is>
          <t>N/A</t>
        </is>
      </c>
      <c r="AV641" t="inlineStr">
        <is>
          <t>N/A</t>
        </is>
      </c>
      <c r="AW641" t="inlineStr">
        <is>
          <t>N/A</t>
        </is>
      </c>
      <c r="AX641" t="inlineStr">
        <is>
          <t>N/A</t>
        </is>
      </c>
      <c r="AY641" t="inlineStr">
        <is>
          <t>N/A</t>
        </is>
      </c>
      <c r="AZ641" t="inlineStr">
        <is>
          <t>N/A</t>
        </is>
      </c>
      <c r="BA641" t="inlineStr">
        <is>
          <t>N/A</t>
        </is>
      </c>
      <c r="BB641" t="inlineStr">
        <is>
          <t>N/A</t>
        </is>
      </c>
      <c r="BC641" t="inlineStr">
        <is>
          <t>N/A</t>
        </is>
      </c>
      <c r="BD641" t="inlineStr">
        <is>
          <t>N/A</t>
        </is>
      </c>
      <c r="BE641" t="inlineStr">
        <is>
          <t>N/A</t>
        </is>
      </c>
    </row>
    <row r="642">
      <c r="A642" t="inlineStr">
        <is>
          <t>WI211234958</t>
        </is>
      </c>
      <c r="B642" t="inlineStr">
        <is>
          <t>DATA_VALIDATION</t>
        </is>
      </c>
      <c r="C642" t="inlineStr">
        <is>
          <t>201330004164</t>
        </is>
      </c>
      <c r="D642" t="inlineStr">
        <is>
          <t>Folder</t>
        </is>
      </c>
      <c r="E642" s="2">
        <f>HYPERLINK("capsilon://?command=openfolder&amp;siteaddress=FAM.docvelocity-na8.net&amp;folderid=FX1990A219-26F9-5D72-BE48-9CD5B9DDE98D","FX21126577")</f>
        <v>0.0</v>
      </c>
      <c r="F642" t="inlineStr">
        <is>
          <t/>
        </is>
      </c>
      <c r="G642" t="inlineStr">
        <is>
          <t/>
        </is>
      </c>
      <c r="H642" t="inlineStr">
        <is>
          <t>Mailitem</t>
        </is>
      </c>
      <c r="I642" t="inlineStr">
        <is>
          <t>MI2112361774</t>
        </is>
      </c>
      <c r="J642" t="n">
        <v>28.0</v>
      </c>
      <c r="K642" t="inlineStr">
        <is>
          <t>COMPLETED</t>
        </is>
      </c>
      <c r="L642" t="inlineStr">
        <is>
          <t>MARK_AS_COMPLETED</t>
        </is>
      </c>
      <c r="M642" t="inlineStr">
        <is>
          <t>Queue</t>
        </is>
      </c>
      <c r="N642" t="n">
        <v>2.0</v>
      </c>
      <c r="O642" s="1" t="n">
        <v>44539.851168981484</v>
      </c>
      <c r="P642" s="1" t="n">
        <v>44540.33164351852</v>
      </c>
      <c r="Q642" t="n">
        <v>41062.0</v>
      </c>
      <c r="R642" t="n">
        <v>451.0</v>
      </c>
      <c r="S642" t="b">
        <v>0</v>
      </c>
      <c r="T642" t="inlineStr">
        <is>
          <t>N/A</t>
        </is>
      </c>
      <c r="U642" t="b">
        <v>0</v>
      </c>
      <c r="V642" t="inlineStr">
        <is>
          <t>Hemanshi Deshlahara</t>
        </is>
      </c>
      <c r="W642" s="1" t="n">
        <v>44540.32565972222</v>
      </c>
      <c r="X642" t="n">
        <v>164.0</v>
      </c>
      <c r="Y642" t="n">
        <v>21.0</v>
      </c>
      <c r="Z642" t="n">
        <v>0.0</v>
      </c>
      <c r="AA642" t="n">
        <v>21.0</v>
      </c>
      <c r="AB642" t="n">
        <v>0.0</v>
      </c>
      <c r="AC642" t="n">
        <v>12.0</v>
      </c>
      <c r="AD642" t="n">
        <v>7.0</v>
      </c>
      <c r="AE642" t="n">
        <v>0.0</v>
      </c>
      <c r="AF642" t="n">
        <v>0.0</v>
      </c>
      <c r="AG642" t="n">
        <v>0.0</v>
      </c>
      <c r="AH642" t="inlineStr">
        <is>
          <t>Rohit Mawal</t>
        </is>
      </c>
      <c r="AI642" s="1" t="n">
        <v>44540.33164351852</v>
      </c>
      <c r="AJ642" t="n">
        <v>287.0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7.0</v>
      </c>
      <c r="AQ642" t="n">
        <v>0.0</v>
      </c>
      <c r="AR642" t="n">
        <v>0.0</v>
      </c>
      <c r="AS642" t="n">
        <v>0.0</v>
      </c>
      <c r="AT642" t="inlineStr">
        <is>
          <t>N/A</t>
        </is>
      </c>
      <c r="AU642" t="inlineStr">
        <is>
          <t>N/A</t>
        </is>
      </c>
      <c r="AV642" t="inlineStr">
        <is>
          <t>N/A</t>
        </is>
      </c>
      <c r="AW642" t="inlineStr">
        <is>
          <t>N/A</t>
        </is>
      </c>
      <c r="AX642" t="inlineStr">
        <is>
          <t>N/A</t>
        </is>
      </c>
      <c r="AY642" t="inlineStr">
        <is>
          <t>N/A</t>
        </is>
      </c>
      <c r="AZ642" t="inlineStr">
        <is>
          <t>N/A</t>
        </is>
      </c>
      <c r="BA642" t="inlineStr">
        <is>
          <t>N/A</t>
        </is>
      </c>
      <c r="BB642" t="inlineStr">
        <is>
          <t>N/A</t>
        </is>
      </c>
      <c r="BC642" t="inlineStr">
        <is>
          <t>N/A</t>
        </is>
      </c>
      <c r="BD642" t="inlineStr">
        <is>
          <t>N/A</t>
        </is>
      </c>
      <c r="BE642" t="inlineStr">
        <is>
          <t>N/A</t>
        </is>
      </c>
    </row>
    <row r="643">
      <c r="A643" t="inlineStr">
        <is>
          <t>WI211234990</t>
        </is>
      </c>
      <c r="B643" t="inlineStr">
        <is>
          <t>DATA_VALIDATION</t>
        </is>
      </c>
      <c r="C643" t="inlineStr">
        <is>
          <t>201330004167</t>
        </is>
      </c>
      <c r="D643" t="inlineStr">
        <is>
          <t>Folder</t>
        </is>
      </c>
      <c r="E643" s="2">
        <f>HYPERLINK("capsilon://?command=openfolder&amp;siteaddress=FAM.docvelocity-na8.net&amp;folderid=FXB6602B3C-7BA4-AADC-8D4B-F5770B622BD7","FX21126602")</f>
        <v>0.0</v>
      </c>
      <c r="F643" t="inlineStr">
        <is>
          <t/>
        </is>
      </c>
      <c r="G643" t="inlineStr">
        <is>
          <t/>
        </is>
      </c>
      <c r="H643" t="inlineStr">
        <is>
          <t>Mailitem</t>
        </is>
      </c>
      <c r="I643" t="inlineStr">
        <is>
          <t>MI2112362411</t>
        </is>
      </c>
      <c r="J643" t="n">
        <v>87.0</v>
      </c>
      <c r="K643" t="inlineStr">
        <is>
          <t>COMPLETED</t>
        </is>
      </c>
      <c r="L643" t="inlineStr">
        <is>
          <t>MARK_AS_COMPLETED</t>
        </is>
      </c>
      <c r="M643" t="inlineStr">
        <is>
          <t>Queue</t>
        </is>
      </c>
      <c r="N643" t="n">
        <v>1.0</v>
      </c>
      <c r="O643" s="1" t="n">
        <v>44539.86715277778</v>
      </c>
      <c r="P643" s="1" t="n">
        <v>44540.33576388889</v>
      </c>
      <c r="Q643" t="n">
        <v>39616.0</v>
      </c>
      <c r="R643" t="n">
        <v>872.0</v>
      </c>
      <c r="S643" t="b">
        <v>0</v>
      </c>
      <c r="T643" t="inlineStr">
        <is>
          <t>N/A</t>
        </is>
      </c>
      <c r="U643" t="b">
        <v>0</v>
      </c>
      <c r="V643" t="inlineStr">
        <is>
          <t>Hemanshi Deshlahara</t>
        </is>
      </c>
      <c r="W643" s="1" t="n">
        <v>44540.33576388889</v>
      </c>
      <c r="X643" t="n">
        <v>872.0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87.0</v>
      </c>
      <c r="AE643" t="n">
        <v>82.0</v>
      </c>
      <c r="AF643" t="n">
        <v>0.0</v>
      </c>
      <c r="AG643" t="n">
        <v>2.0</v>
      </c>
      <c r="AH643" t="inlineStr">
        <is>
          <t>N/A</t>
        </is>
      </c>
      <c r="AI643" t="inlineStr">
        <is>
          <t>N/A</t>
        </is>
      </c>
      <c r="AJ643" t="inlineStr">
        <is>
          <t>N/A</t>
        </is>
      </c>
      <c r="AK643" t="inlineStr">
        <is>
          <t>N/A</t>
        </is>
      </c>
      <c r="AL643" t="inlineStr">
        <is>
          <t>N/A</t>
        </is>
      </c>
      <c r="AM643" t="inlineStr">
        <is>
          <t>N/A</t>
        </is>
      </c>
      <c r="AN643" t="inlineStr">
        <is>
          <t>N/A</t>
        </is>
      </c>
      <c r="AO643" t="inlineStr">
        <is>
          <t>N/A</t>
        </is>
      </c>
      <c r="AP643" t="inlineStr">
        <is>
          <t>N/A</t>
        </is>
      </c>
      <c r="AQ643" t="inlineStr">
        <is>
          <t>N/A</t>
        </is>
      </c>
      <c r="AR643" t="inlineStr">
        <is>
          <t>N/A</t>
        </is>
      </c>
      <c r="AS643" t="inlineStr">
        <is>
          <t>N/A</t>
        </is>
      </c>
      <c r="AT643" t="inlineStr">
        <is>
          <t>N/A</t>
        </is>
      </c>
      <c r="AU643" t="inlineStr">
        <is>
          <t>N/A</t>
        </is>
      </c>
      <c r="AV643" t="inlineStr">
        <is>
          <t>N/A</t>
        </is>
      </c>
      <c r="AW643" t="inlineStr">
        <is>
          <t>N/A</t>
        </is>
      </c>
      <c r="AX643" t="inlineStr">
        <is>
          <t>N/A</t>
        </is>
      </c>
      <c r="AY643" t="inlineStr">
        <is>
          <t>N/A</t>
        </is>
      </c>
      <c r="AZ643" t="inlineStr">
        <is>
          <t>N/A</t>
        </is>
      </c>
      <c r="BA643" t="inlineStr">
        <is>
          <t>N/A</t>
        </is>
      </c>
      <c r="BB643" t="inlineStr">
        <is>
          <t>N/A</t>
        </is>
      </c>
      <c r="BC643" t="inlineStr">
        <is>
          <t>N/A</t>
        </is>
      </c>
      <c r="BD643" t="inlineStr">
        <is>
          <t>N/A</t>
        </is>
      </c>
      <c r="BE643" t="inlineStr">
        <is>
          <t>N/A</t>
        </is>
      </c>
    </row>
    <row r="644">
      <c r="A644" t="inlineStr">
        <is>
          <t>WI211235055</t>
        </is>
      </c>
      <c r="B644" t="inlineStr">
        <is>
          <t>DATA_VALIDATION</t>
        </is>
      </c>
      <c r="C644" t="inlineStr">
        <is>
          <t>201330004137</t>
        </is>
      </c>
      <c r="D644" t="inlineStr">
        <is>
          <t>Folder</t>
        </is>
      </c>
      <c r="E644" s="2">
        <f>HYPERLINK("capsilon://?command=openfolder&amp;siteaddress=FAM.docvelocity-na8.net&amp;folderid=FXA8E89A95-0CA9-E825-1CCB-7BC7CAF23146","FX21125956")</f>
        <v>0.0</v>
      </c>
      <c r="F644" t="inlineStr">
        <is>
          <t/>
        </is>
      </c>
      <c r="G644" t="inlineStr">
        <is>
          <t/>
        </is>
      </c>
      <c r="H644" t="inlineStr">
        <is>
          <t>Mailitem</t>
        </is>
      </c>
      <c r="I644" t="inlineStr">
        <is>
          <t>MI2112363380</t>
        </is>
      </c>
      <c r="J644" t="n">
        <v>28.0</v>
      </c>
      <c r="K644" t="inlineStr">
        <is>
          <t>COMPLETED</t>
        </is>
      </c>
      <c r="L644" t="inlineStr">
        <is>
          <t>MARK_AS_COMPLETED</t>
        </is>
      </c>
      <c r="M644" t="inlineStr">
        <is>
          <t>Queue</t>
        </is>
      </c>
      <c r="N644" t="n">
        <v>2.0</v>
      </c>
      <c r="O644" s="1" t="n">
        <v>44539.89912037037</v>
      </c>
      <c r="P644" s="1" t="n">
        <v>44540.351875</v>
      </c>
      <c r="Q644" t="n">
        <v>38659.0</v>
      </c>
      <c r="R644" t="n">
        <v>459.0</v>
      </c>
      <c r="S644" t="b">
        <v>0</v>
      </c>
      <c r="T644" t="inlineStr">
        <is>
          <t>N/A</t>
        </is>
      </c>
      <c r="U644" t="b">
        <v>0</v>
      </c>
      <c r="V644" t="inlineStr">
        <is>
          <t>Hemanshi Deshlahara</t>
        </is>
      </c>
      <c r="W644" s="1" t="n">
        <v>44540.3458912037</v>
      </c>
      <c r="X644" t="n">
        <v>171.0</v>
      </c>
      <c r="Y644" t="n">
        <v>21.0</v>
      </c>
      <c r="Z644" t="n">
        <v>0.0</v>
      </c>
      <c r="AA644" t="n">
        <v>21.0</v>
      </c>
      <c r="AB644" t="n">
        <v>0.0</v>
      </c>
      <c r="AC644" t="n">
        <v>11.0</v>
      </c>
      <c r="AD644" t="n">
        <v>7.0</v>
      </c>
      <c r="AE644" t="n">
        <v>0.0</v>
      </c>
      <c r="AF644" t="n">
        <v>0.0</v>
      </c>
      <c r="AG644" t="n">
        <v>0.0</v>
      </c>
      <c r="AH644" t="inlineStr">
        <is>
          <t>Poonam Patil</t>
        </is>
      </c>
      <c r="AI644" s="1" t="n">
        <v>44540.351875</v>
      </c>
      <c r="AJ644" t="n">
        <v>276.0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7.0</v>
      </c>
      <c r="AQ644" t="n">
        <v>0.0</v>
      </c>
      <c r="AR644" t="n">
        <v>0.0</v>
      </c>
      <c r="AS644" t="n">
        <v>0.0</v>
      </c>
      <c r="AT644" t="inlineStr">
        <is>
          <t>N/A</t>
        </is>
      </c>
      <c r="AU644" t="inlineStr">
        <is>
          <t>N/A</t>
        </is>
      </c>
      <c r="AV644" t="inlineStr">
        <is>
          <t>N/A</t>
        </is>
      </c>
      <c r="AW644" t="inlineStr">
        <is>
          <t>N/A</t>
        </is>
      </c>
      <c r="AX644" t="inlineStr">
        <is>
          <t>N/A</t>
        </is>
      </c>
      <c r="AY644" t="inlineStr">
        <is>
          <t>N/A</t>
        </is>
      </c>
      <c r="AZ644" t="inlineStr">
        <is>
          <t>N/A</t>
        </is>
      </c>
      <c r="BA644" t="inlineStr">
        <is>
          <t>N/A</t>
        </is>
      </c>
      <c r="BB644" t="inlineStr">
        <is>
          <t>N/A</t>
        </is>
      </c>
      <c r="BC644" t="inlineStr">
        <is>
          <t>N/A</t>
        </is>
      </c>
      <c r="BD644" t="inlineStr">
        <is>
          <t>N/A</t>
        </is>
      </c>
      <c r="BE644" t="inlineStr">
        <is>
          <t>N/A</t>
        </is>
      </c>
    </row>
    <row r="645">
      <c r="A645" t="inlineStr">
        <is>
          <t>WI211235077</t>
        </is>
      </c>
      <c r="B645" t="inlineStr">
        <is>
          <t>DATA_VALIDATION</t>
        </is>
      </c>
      <c r="C645" t="inlineStr">
        <is>
          <t>201330004137</t>
        </is>
      </c>
      <c r="D645" t="inlineStr">
        <is>
          <t>Folder</t>
        </is>
      </c>
      <c r="E645" s="2">
        <f>HYPERLINK("capsilon://?command=openfolder&amp;siteaddress=FAM.docvelocity-na8.net&amp;folderid=FXA8E89A95-0CA9-E825-1CCB-7BC7CAF23146","FX21125956")</f>
        <v>0.0</v>
      </c>
      <c r="F645" t="inlineStr">
        <is>
          <t/>
        </is>
      </c>
      <c r="G645" t="inlineStr">
        <is>
          <t/>
        </is>
      </c>
      <c r="H645" t="inlineStr">
        <is>
          <t>Mailitem</t>
        </is>
      </c>
      <c r="I645" t="inlineStr">
        <is>
          <t>MI2112363391</t>
        </is>
      </c>
      <c r="J645" t="n">
        <v>47.0</v>
      </c>
      <c r="K645" t="inlineStr">
        <is>
          <t>COMPLETED</t>
        </is>
      </c>
      <c r="L645" t="inlineStr">
        <is>
          <t>MARK_AS_COMPLETED</t>
        </is>
      </c>
      <c r="M645" t="inlineStr">
        <is>
          <t>Queue</t>
        </is>
      </c>
      <c r="N645" t="n">
        <v>2.0</v>
      </c>
      <c r="O645" s="1" t="n">
        <v>44539.89986111111</v>
      </c>
      <c r="P645" s="1" t="n">
        <v>44540.37900462963</v>
      </c>
      <c r="Q645" t="n">
        <v>39633.0</v>
      </c>
      <c r="R645" t="n">
        <v>1765.0</v>
      </c>
      <c r="S645" t="b">
        <v>0</v>
      </c>
      <c r="T645" t="inlineStr">
        <is>
          <t>N/A</t>
        </is>
      </c>
      <c r="U645" t="b">
        <v>0</v>
      </c>
      <c r="V645" t="inlineStr">
        <is>
          <t>Aditya Tade</t>
        </is>
      </c>
      <c r="W645" s="1" t="n">
        <v>44540.36378472222</v>
      </c>
      <c r="X645" t="n">
        <v>603.0</v>
      </c>
      <c r="Y645" t="n">
        <v>64.0</v>
      </c>
      <c r="Z645" t="n">
        <v>0.0</v>
      </c>
      <c r="AA645" t="n">
        <v>64.0</v>
      </c>
      <c r="AB645" t="n">
        <v>0.0</v>
      </c>
      <c r="AC645" t="n">
        <v>36.0</v>
      </c>
      <c r="AD645" t="n">
        <v>-17.0</v>
      </c>
      <c r="AE645" t="n">
        <v>0.0</v>
      </c>
      <c r="AF645" t="n">
        <v>0.0</v>
      </c>
      <c r="AG645" t="n">
        <v>0.0</v>
      </c>
      <c r="AH645" t="inlineStr">
        <is>
          <t>Rohit Mawal</t>
        </is>
      </c>
      <c r="AI645" s="1" t="n">
        <v>44540.37900462963</v>
      </c>
      <c r="AJ645" t="n">
        <v>1087.0</v>
      </c>
      <c r="AK645" t="n">
        <v>15.0</v>
      </c>
      <c r="AL645" t="n">
        <v>0.0</v>
      </c>
      <c r="AM645" t="n">
        <v>15.0</v>
      </c>
      <c r="AN645" t="n">
        <v>0.0</v>
      </c>
      <c r="AO645" t="n">
        <v>15.0</v>
      </c>
      <c r="AP645" t="n">
        <v>-32.0</v>
      </c>
      <c r="AQ645" t="n">
        <v>0.0</v>
      </c>
      <c r="AR645" t="n">
        <v>0.0</v>
      </c>
      <c r="AS645" t="n">
        <v>0.0</v>
      </c>
      <c r="AT645" t="inlineStr">
        <is>
          <t>N/A</t>
        </is>
      </c>
      <c r="AU645" t="inlineStr">
        <is>
          <t>N/A</t>
        </is>
      </c>
      <c r="AV645" t="inlineStr">
        <is>
          <t>N/A</t>
        </is>
      </c>
      <c r="AW645" t="inlineStr">
        <is>
          <t>N/A</t>
        </is>
      </c>
      <c r="AX645" t="inlineStr">
        <is>
          <t>N/A</t>
        </is>
      </c>
      <c r="AY645" t="inlineStr">
        <is>
          <t>N/A</t>
        </is>
      </c>
      <c r="AZ645" t="inlineStr">
        <is>
          <t>N/A</t>
        </is>
      </c>
      <c r="BA645" t="inlineStr">
        <is>
          <t>N/A</t>
        </is>
      </c>
      <c r="BB645" t="inlineStr">
        <is>
          <t>N/A</t>
        </is>
      </c>
      <c r="BC645" t="inlineStr">
        <is>
          <t>N/A</t>
        </is>
      </c>
      <c r="BD645" t="inlineStr">
        <is>
          <t>N/A</t>
        </is>
      </c>
      <c r="BE645" t="inlineStr">
        <is>
          <t>N/A</t>
        </is>
      </c>
    </row>
    <row r="646">
      <c r="A646" t="inlineStr">
        <is>
          <t>WI211235079</t>
        </is>
      </c>
      <c r="B646" t="inlineStr">
        <is>
          <t>DATA_VALIDATION</t>
        </is>
      </c>
      <c r="C646" t="inlineStr">
        <is>
          <t>201330004137</t>
        </is>
      </c>
      <c r="D646" t="inlineStr">
        <is>
          <t>Folder</t>
        </is>
      </c>
      <c r="E646" s="2">
        <f>HYPERLINK("capsilon://?command=openfolder&amp;siteaddress=FAM.docvelocity-na8.net&amp;folderid=FXA8E89A95-0CA9-E825-1CCB-7BC7CAF23146","FX21125956")</f>
        <v>0.0</v>
      </c>
      <c r="F646" t="inlineStr">
        <is>
          <t/>
        </is>
      </c>
      <c r="G646" t="inlineStr">
        <is>
          <t/>
        </is>
      </c>
      <c r="H646" t="inlineStr">
        <is>
          <t>Mailitem</t>
        </is>
      </c>
      <c r="I646" t="inlineStr">
        <is>
          <t>MI2112363402</t>
        </is>
      </c>
      <c r="J646" t="n">
        <v>28.0</v>
      </c>
      <c r="K646" t="inlineStr">
        <is>
          <t>COMPLETED</t>
        </is>
      </c>
      <c r="L646" t="inlineStr">
        <is>
          <t>MARK_AS_COMPLETED</t>
        </is>
      </c>
      <c r="M646" t="inlineStr">
        <is>
          <t>Queue</t>
        </is>
      </c>
      <c r="N646" t="n">
        <v>2.0</v>
      </c>
      <c r="O646" s="1" t="n">
        <v>44539.90016203704</v>
      </c>
      <c r="P646" s="1" t="n">
        <v>44540.365</v>
      </c>
      <c r="Q646" t="n">
        <v>39524.0</v>
      </c>
      <c r="R646" t="n">
        <v>638.0</v>
      </c>
      <c r="S646" t="b">
        <v>0</v>
      </c>
      <c r="T646" t="inlineStr">
        <is>
          <t>N/A</t>
        </is>
      </c>
      <c r="U646" t="b">
        <v>0</v>
      </c>
      <c r="V646" t="inlineStr">
        <is>
          <t>Hemanshi Deshlahara</t>
        </is>
      </c>
      <c r="W646" s="1" t="n">
        <v>44540.361122685186</v>
      </c>
      <c r="X646" t="n">
        <v>298.0</v>
      </c>
      <c r="Y646" t="n">
        <v>21.0</v>
      </c>
      <c r="Z646" t="n">
        <v>0.0</v>
      </c>
      <c r="AA646" t="n">
        <v>21.0</v>
      </c>
      <c r="AB646" t="n">
        <v>0.0</v>
      </c>
      <c r="AC646" t="n">
        <v>17.0</v>
      </c>
      <c r="AD646" t="n">
        <v>7.0</v>
      </c>
      <c r="AE646" t="n">
        <v>0.0</v>
      </c>
      <c r="AF646" t="n">
        <v>0.0</v>
      </c>
      <c r="AG646" t="n">
        <v>0.0</v>
      </c>
      <c r="AH646" t="inlineStr">
        <is>
          <t>Rohit Mawal</t>
        </is>
      </c>
      <c r="AI646" s="1" t="n">
        <v>44540.365</v>
      </c>
      <c r="AJ646" t="n">
        <v>331.0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7.0</v>
      </c>
      <c r="AQ646" t="n">
        <v>0.0</v>
      </c>
      <c r="AR646" t="n">
        <v>0.0</v>
      </c>
      <c r="AS646" t="n">
        <v>0.0</v>
      </c>
      <c r="AT646" t="inlineStr">
        <is>
          <t>N/A</t>
        </is>
      </c>
      <c r="AU646" t="inlineStr">
        <is>
          <t>N/A</t>
        </is>
      </c>
      <c r="AV646" t="inlineStr">
        <is>
          <t>N/A</t>
        </is>
      </c>
      <c r="AW646" t="inlineStr">
        <is>
          <t>N/A</t>
        </is>
      </c>
      <c r="AX646" t="inlineStr">
        <is>
          <t>N/A</t>
        </is>
      </c>
      <c r="AY646" t="inlineStr">
        <is>
          <t>N/A</t>
        </is>
      </c>
      <c r="AZ646" t="inlineStr">
        <is>
          <t>N/A</t>
        </is>
      </c>
      <c r="BA646" t="inlineStr">
        <is>
          <t>N/A</t>
        </is>
      </c>
      <c r="BB646" t="inlineStr">
        <is>
          <t>N/A</t>
        </is>
      </c>
      <c r="BC646" t="inlineStr">
        <is>
          <t>N/A</t>
        </is>
      </c>
      <c r="BD646" t="inlineStr">
        <is>
          <t>N/A</t>
        </is>
      </c>
      <c r="BE646" t="inlineStr">
        <is>
          <t>N/A</t>
        </is>
      </c>
    </row>
    <row r="647">
      <c r="A647" t="inlineStr">
        <is>
          <t>WI211235082</t>
        </is>
      </c>
      <c r="B647" t="inlineStr">
        <is>
          <t>DATA_VALIDATION</t>
        </is>
      </c>
      <c r="C647" t="inlineStr">
        <is>
          <t>201330004137</t>
        </is>
      </c>
      <c r="D647" t="inlineStr">
        <is>
          <t>Folder</t>
        </is>
      </c>
      <c r="E647" s="2">
        <f>HYPERLINK("capsilon://?command=openfolder&amp;siteaddress=FAM.docvelocity-na8.net&amp;folderid=FXA8E89A95-0CA9-E825-1CCB-7BC7CAF23146","FX21125956")</f>
        <v>0.0</v>
      </c>
      <c r="F647" t="inlineStr">
        <is>
          <t/>
        </is>
      </c>
      <c r="G647" t="inlineStr">
        <is>
          <t/>
        </is>
      </c>
      <c r="H647" t="inlineStr">
        <is>
          <t>Mailitem</t>
        </is>
      </c>
      <c r="I647" t="inlineStr">
        <is>
          <t>MI2112363414</t>
        </is>
      </c>
      <c r="J647" t="n">
        <v>64.0</v>
      </c>
      <c r="K647" t="inlineStr">
        <is>
          <t>COMPLETED</t>
        </is>
      </c>
      <c r="L647" t="inlineStr">
        <is>
          <t>MARK_AS_COMPLETED</t>
        </is>
      </c>
      <c r="M647" t="inlineStr">
        <is>
          <t>Queue</t>
        </is>
      </c>
      <c r="N647" t="n">
        <v>1.0</v>
      </c>
      <c r="O647" s="1" t="n">
        <v>44539.90144675926</v>
      </c>
      <c r="P647" s="1" t="n">
        <v>44540.362442129626</v>
      </c>
      <c r="Q647" t="n">
        <v>39695.0</v>
      </c>
      <c r="R647" t="n">
        <v>135.0</v>
      </c>
      <c r="S647" t="b">
        <v>0</v>
      </c>
      <c r="T647" t="inlineStr">
        <is>
          <t>N/A</t>
        </is>
      </c>
      <c r="U647" t="b">
        <v>0</v>
      </c>
      <c r="V647" t="inlineStr">
        <is>
          <t>Hemanshi Deshlahara</t>
        </is>
      </c>
      <c r="W647" s="1" t="n">
        <v>44540.362442129626</v>
      </c>
      <c r="X647" t="n">
        <v>113.0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64.0</v>
      </c>
      <c r="AE647" t="n">
        <v>59.0</v>
      </c>
      <c r="AF647" t="n">
        <v>0.0</v>
      </c>
      <c r="AG647" t="n">
        <v>3.0</v>
      </c>
      <c r="AH647" t="inlineStr">
        <is>
          <t>N/A</t>
        </is>
      </c>
      <c r="AI647" t="inlineStr">
        <is>
          <t>N/A</t>
        </is>
      </c>
      <c r="AJ647" t="inlineStr">
        <is>
          <t>N/A</t>
        </is>
      </c>
      <c r="AK647" t="inlineStr">
        <is>
          <t>N/A</t>
        </is>
      </c>
      <c r="AL647" t="inlineStr">
        <is>
          <t>N/A</t>
        </is>
      </c>
      <c r="AM647" t="inlineStr">
        <is>
          <t>N/A</t>
        </is>
      </c>
      <c r="AN647" t="inlineStr">
        <is>
          <t>N/A</t>
        </is>
      </c>
      <c r="AO647" t="inlineStr">
        <is>
          <t>N/A</t>
        </is>
      </c>
      <c r="AP647" t="inlineStr">
        <is>
          <t>N/A</t>
        </is>
      </c>
      <c r="AQ647" t="inlineStr">
        <is>
          <t>N/A</t>
        </is>
      </c>
      <c r="AR647" t="inlineStr">
        <is>
          <t>N/A</t>
        </is>
      </c>
      <c r="AS647" t="inlineStr">
        <is>
          <t>N/A</t>
        </is>
      </c>
      <c r="AT647" t="inlineStr">
        <is>
          <t>N/A</t>
        </is>
      </c>
      <c r="AU647" t="inlineStr">
        <is>
          <t>N/A</t>
        </is>
      </c>
      <c r="AV647" t="inlineStr">
        <is>
          <t>N/A</t>
        </is>
      </c>
      <c r="AW647" t="inlineStr">
        <is>
          <t>N/A</t>
        </is>
      </c>
      <c r="AX647" t="inlineStr">
        <is>
          <t>N/A</t>
        </is>
      </c>
      <c r="AY647" t="inlineStr">
        <is>
          <t>N/A</t>
        </is>
      </c>
      <c r="AZ647" t="inlineStr">
        <is>
          <t>N/A</t>
        </is>
      </c>
      <c r="BA647" t="inlineStr">
        <is>
          <t>N/A</t>
        </is>
      </c>
      <c r="BB647" t="inlineStr">
        <is>
          <t>N/A</t>
        </is>
      </c>
      <c r="BC647" t="inlineStr">
        <is>
          <t>N/A</t>
        </is>
      </c>
      <c r="BD647" t="inlineStr">
        <is>
          <t>N/A</t>
        </is>
      </c>
      <c r="BE647" t="inlineStr">
        <is>
          <t>N/A</t>
        </is>
      </c>
    </row>
    <row r="648">
      <c r="A648" t="inlineStr">
        <is>
          <t>WI211235098</t>
        </is>
      </c>
      <c r="B648" t="inlineStr">
        <is>
          <t>DATA_VALIDATION</t>
        </is>
      </c>
      <c r="C648" t="inlineStr">
        <is>
          <t>201300020110</t>
        </is>
      </c>
      <c r="D648" t="inlineStr">
        <is>
          <t>Folder</t>
        </is>
      </c>
      <c r="E648" s="2">
        <f>HYPERLINK("capsilon://?command=openfolder&amp;siteaddress=FAM.docvelocity-na8.net&amp;folderid=FXFB9E223E-8220-FC2E-A062-6FCEA874E940","FX21124246")</f>
        <v>0.0</v>
      </c>
      <c r="F648" t="inlineStr">
        <is>
          <t/>
        </is>
      </c>
      <c r="G648" t="inlineStr">
        <is>
          <t/>
        </is>
      </c>
      <c r="H648" t="inlineStr">
        <is>
          <t>Mailitem</t>
        </is>
      </c>
      <c r="I648" t="inlineStr">
        <is>
          <t>MI2112363738</t>
        </is>
      </c>
      <c r="J648" t="n">
        <v>66.0</v>
      </c>
      <c r="K648" t="inlineStr">
        <is>
          <t>COMPLETED</t>
        </is>
      </c>
      <c r="L648" t="inlineStr">
        <is>
          <t>MARK_AS_COMPLETED</t>
        </is>
      </c>
      <c r="M648" t="inlineStr">
        <is>
          <t>Queue</t>
        </is>
      </c>
      <c r="N648" t="n">
        <v>2.0</v>
      </c>
      <c r="O648" s="1" t="n">
        <v>44539.913252314815</v>
      </c>
      <c r="P648" s="1" t="n">
        <v>44540.435208333336</v>
      </c>
      <c r="Q648" t="n">
        <v>44176.0</v>
      </c>
      <c r="R648" t="n">
        <v>921.0</v>
      </c>
      <c r="S648" t="b">
        <v>0</v>
      </c>
      <c r="T648" t="inlineStr">
        <is>
          <t>N/A</t>
        </is>
      </c>
      <c r="U648" t="b">
        <v>0</v>
      </c>
      <c r="V648" t="inlineStr">
        <is>
          <t>Raman Vaidya</t>
        </is>
      </c>
      <c r="W648" s="1" t="n">
        <v>44540.42989583333</v>
      </c>
      <c r="X648" t="n">
        <v>400.0</v>
      </c>
      <c r="Y648" t="n">
        <v>52.0</v>
      </c>
      <c r="Z648" t="n">
        <v>0.0</v>
      </c>
      <c r="AA648" t="n">
        <v>52.0</v>
      </c>
      <c r="AB648" t="n">
        <v>0.0</v>
      </c>
      <c r="AC648" t="n">
        <v>34.0</v>
      </c>
      <c r="AD648" t="n">
        <v>14.0</v>
      </c>
      <c r="AE648" t="n">
        <v>0.0</v>
      </c>
      <c r="AF648" t="n">
        <v>0.0</v>
      </c>
      <c r="AG648" t="n">
        <v>0.0</v>
      </c>
      <c r="AH648" t="inlineStr">
        <is>
          <t>Ashish Sutar</t>
        </is>
      </c>
      <c r="AI648" s="1" t="n">
        <v>44540.435208333336</v>
      </c>
      <c r="AJ648" t="n">
        <v>454.0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14.0</v>
      </c>
      <c r="AQ648" t="n">
        <v>0.0</v>
      </c>
      <c r="AR648" t="n">
        <v>0.0</v>
      </c>
      <c r="AS648" t="n">
        <v>0.0</v>
      </c>
      <c r="AT648" t="inlineStr">
        <is>
          <t>N/A</t>
        </is>
      </c>
      <c r="AU648" t="inlineStr">
        <is>
          <t>N/A</t>
        </is>
      </c>
      <c r="AV648" t="inlineStr">
        <is>
          <t>N/A</t>
        </is>
      </c>
      <c r="AW648" t="inlineStr">
        <is>
          <t>N/A</t>
        </is>
      </c>
      <c r="AX648" t="inlineStr">
        <is>
          <t>N/A</t>
        </is>
      </c>
      <c r="AY648" t="inlineStr">
        <is>
          <t>N/A</t>
        </is>
      </c>
      <c r="AZ648" t="inlineStr">
        <is>
          <t>N/A</t>
        </is>
      </c>
      <c r="BA648" t="inlineStr">
        <is>
          <t>N/A</t>
        </is>
      </c>
      <c r="BB648" t="inlineStr">
        <is>
          <t>N/A</t>
        </is>
      </c>
      <c r="BC648" t="inlineStr">
        <is>
          <t>N/A</t>
        </is>
      </c>
      <c r="BD648" t="inlineStr">
        <is>
          <t>N/A</t>
        </is>
      </c>
      <c r="BE648" t="inlineStr">
        <is>
          <t>N/A</t>
        </is>
      </c>
    </row>
    <row r="649">
      <c r="A649" t="inlineStr">
        <is>
          <t>WI211235099</t>
        </is>
      </c>
      <c r="B649" t="inlineStr">
        <is>
          <t>DATA_VALIDATION</t>
        </is>
      </c>
      <c r="C649" t="inlineStr">
        <is>
          <t>201300020110</t>
        </is>
      </c>
      <c r="D649" t="inlineStr">
        <is>
          <t>Folder</t>
        </is>
      </c>
      <c r="E649" s="2">
        <f>HYPERLINK("capsilon://?command=openfolder&amp;siteaddress=FAM.docvelocity-na8.net&amp;folderid=FXFB9E223E-8220-FC2E-A062-6FCEA874E940","FX21124246")</f>
        <v>0.0</v>
      </c>
      <c r="F649" t="inlineStr">
        <is>
          <t/>
        </is>
      </c>
      <c r="G649" t="inlineStr">
        <is>
          <t/>
        </is>
      </c>
      <c r="H649" t="inlineStr">
        <is>
          <t>Mailitem</t>
        </is>
      </c>
      <c r="I649" t="inlineStr">
        <is>
          <t>MI2112363740</t>
        </is>
      </c>
      <c r="J649" t="n">
        <v>66.0</v>
      </c>
      <c r="K649" t="inlineStr">
        <is>
          <t>COMPLETED</t>
        </is>
      </c>
      <c r="L649" t="inlineStr">
        <is>
          <t>MARK_AS_COMPLETED</t>
        </is>
      </c>
      <c r="M649" t="inlineStr">
        <is>
          <t>Queue</t>
        </is>
      </c>
      <c r="N649" t="n">
        <v>2.0</v>
      </c>
      <c r="O649" s="1" t="n">
        <v>44539.91359953704</v>
      </c>
      <c r="P649" s="1" t="n">
        <v>44540.46295138889</v>
      </c>
      <c r="Q649" t="n">
        <v>46292.0</v>
      </c>
      <c r="R649" t="n">
        <v>1172.0</v>
      </c>
      <c r="S649" t="b">
        <v>0</v>
      </c>
      <c r="T649" t="inlineStr">
        <is>
          <t>N/A</t>
        </is>
      </c>
      <c r="U649" t="b">
        <v>0</v>
      </c>
      <c r="V649" t="inlineStr">
        <is>
          <t>Sanjay Kharade</t>
        </is>
      </c>
      <c r="W649" s="1" t="n">
        <v>44540.45038194444</v>
      </c>
      <c r="X649" t="n">
        <v>349.0</v>
      </c>
      <c r="Y649" t="n">
        <v>52.0</v>
      </c>
      <c r="Z649" t="n">
        <v>0.0</v>
      </c>
      <c r="AA649" t="n">
        <v>52.0</v>
      </c>
      <c r="AB649" t="n">
        <v>0.0</v>
      </c>
      <c r="AC649" t="n">
        <v>39.0</v>
      </c>
      <c r="AD649" t="n">
        <v>14.0</v>
      </c>
      <c r="AE649" t="n">
        <v>0.0</v>
      </c>
      <c r="AF649" t="n">
        <v>0.0</v>
      </c>
      <c r="AG649" t="n">
        <v>0.0</v>
      </c>
      <c r="AH649" t="inlineStr">
        <is>
          <t>Ashish Sutar</t>
        </is>
      </c>
      <c r="AI649" s="1" t="n">
        <v>44540.46295138889</v>
      </c>
      <c r="AJ649" t="n">
        <v>713.0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14.0</v>
      </c>
      <c r="AQ649" t="n">
        <v>0.0</v>
      </c>
      <c r="AR649" t="n">
        <v>0.0</v>
      </c>
      <c r="AS649" t="n">
        <v>0.0</v>
      </c>
      <c r="AT649" t="inlineStr">
        <is>
          <t>N/A</t>
        </is>
      </c>
      <c r="AU649" t="inlineStr">
        <is>
          <t>N/A</t>
        </is>
      </c>
      <c r="AV649" t="inlineStr">
        <is>
          <t>N/A</t>
        </is>
      </c>
      <c r="AW649" t="inlineStr">
        <is>
          <t>N/A</t>
        </is>
      </c>
      <c r="AX649" t="inlineStr">
        <is>
          <t>N/A</t>
        </is>
      </c>
      <c r="AY649" t="inlineStr">
        <is>
          <t>N/A</t>
        </is>
      </c>
      <c r="AZ649" t="inlineStr">
        <is>
          <t>N/A</t>
        </is>
      </c>
      <c r="BA649" t="inlineStr">
        <is>
          <t>N/A</t>
        </is>
      </c>
      <c r="BB649" t="inlineStr">
        <is>
          <t>N/A</t>
        </is>
      </c>
      <c r="BC649" t="inlineStr">
        <is>
          <t>N/A</t>
        </is>
      </c>
      <c r="BD649" t="inlineStr">
        <is>
          <t>N/A</t>
        </is>
      </c>
      <c r="BE649" t="inlineStr">
        <is>
          <t>N/A</t>
        </is>
      </c>
    </row>
    <row r="650">
      <c r="A650" t="inlineStr">
        <is>
          <t>WI211235100</t>
        </is>
      </c>
      <c r="B650" t="inlineStr">
        <is>
          <t>DATA_VALIDATION</t>
        </is>
      </c>
      <c r="C650" t="inlineStr">
        <is>
          <t>201300020110</t>
        </is>
      </c>
      <c r="D650" t="inlineStr">
        <is>
          <t>Folder</t>
        </is>
      </c>
      <c r="E650" s="2">
        <f>HYPERLINK("capsilon://?command=openfolder&amp;siteaddress=FAM.docvelocity-na8.net&amp;folderid=FXFB9E223E-8220-FC2E-A062-6FCEA874E940","FX21124246")</f>
        <v>0.0</v>
      </c>
      <c r="F650" t="inlineStr">
        <is>
          <t/>
        </is>
      </c>
      <c r="G650" t="inlineStr">
        <is>
          <t/>
        </is>
      </c>
      <c r="H650" t="inlineStr">
        <is>
          <t>Mailitem</t>
        </is>
      </c>
      <c r="I650" t="inlineStr">
        <is>
          <t>MI2112363741</t>
        </is>
      </c>
      <c r="J650" t="n">
        <v>28.0</v>
      </c>
      <c r="K650" t="inlineStr">
        <is>
          <t>COMPLETED</t>
        </is>
      </c>
      <c r="L650" t="inlineStr">
        <is>
          <t>MARK_AS_COMPLETED</t>
        </is>
      </c>
      <c r="M650" t="inlineStr">
        <is>
          <t>Queue</t>
        </is>
      </c>
      <c r="N650" t="n">
        <v>2.0</v>
      </c>
      <c r="O650" s="1" t="n">
        <v>44539.91385416667</v>
      </c>
      <c r="P650" s="1" t="n">
        <v>44540.37511574074</v>
      </c>
      <c r="Q650" t="n">
        <v>39206.0</v>
      </c>
      <c r="R650" t="n">
        <v>647.0</v>
      </c>
      <c r="S650" t="b">
        <v>0</v>
      </c>
      <c r="T650" t="inlineStr">
        <is>
          <t>N/A</t>
        </is>
      </c>
      <c r="U650" t="b">
        <v>0</v>
      </c>
      <c r="V650" t="inlineStr">
        <is>
          <t>Hemanshi Deshlahara</t>
        </is>
      </c>
      <c r="W650" s="1" t="n">
        <v>44540.366319444445</v>
      </c>
      <c r="X650" t="n">
        <v>225.0</v>
      </c>
      <c r="Y650" t="n">
        <v>21.0</v>
      </c>
      <c r="Z650" t="n">
        <v>0.0</v>
      </c>
      <c r="AA650" t="n">
        <v>21.0</v>
      </c>
      <c r="AB650" t="n">
        <v>0.0</v>
      </c>
      <c r="AC650" t="n">
        <v>17.0</v>
      </c>
      <c r="AD650" t="n">
        <v>7.0</v>
      </c>
      <c r="AE650" t="n">
        <v>0.0</v>
      </c>
      <c r="AF650" t="n">
        <v>0.0</v>
      </c>
      <c r="AG650" t="n">
        <v>0.0</v>
      </c>
      <c r="AH650" t="inlineStr">
        <is>
          <t>Ashish Sutar</t>
        </is>
      </c>
      <c r="AI650" s="1" t="n">
        <v>44540.37511574074</v>
      </c>
      <c r="AJ650" t="n">
        <v>422.0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7.0</v>
      </c>
      <c r="AQ650" t="n">
        <v>0.0</v>
      </c>
      <c r="AR650" t="n">
        <v>0.0</v>
      </c>
      <c r="AS650" t="n">
        <v>0.0</v>
      </c>
      <c r="AT650" t="inlineStr">
        <is>
          <t>N/A</t>
        </is>
      </c>
      <c r="AU650" t="inlineStr">
        <is>
          <t>N/A</t>
        </is>
      </c>
      <c r="AV650" t="inlineStr">
        <is>
          <t>N/A</t>
        </is>
      </c>
      <c r="AW650" t="inlineStr">
        <is>
          <t>N/A</t>
        </is>
      </c>
      <c r="AX650" t="inlineStr">
        <is>
          <t>N/A</t>
        </is>
      </c>
      <c r="AY650" t="inlineStr">
        <is>
          <t>N/A</t>
        </is>
      </c>
      <c r="AZ650" t="inlineStr">
        <is>
          <t>N/A</t>
        </is>
      </c>
      <c r="BA650" t="inlineStr">
        <is>
          <t>N/A</t>
        </is>
      </c>
      <c r="BB650" t="inlineStr">
        <is>
          <t>N/A</t>
        </is>
      </c>
      <c r="BC650" t="inlineStr">
        <is>
          <t>N/A</t>
        </is>
      </c>
      <c r="BD650" t="inlineStr">
        <is>
          <t>N/A</t>
        </is>
      </c>
      <c r="BE650" t="inlineStr">
        <is>
          <t>N/A</t>
        </is>
      </c>
    </row>
    <row r="651">
      <c r="A651" t="inlineStr">
        <is>
          <t>WI211235101</t>
        </is>
      </c>
      <c r="B651" t="inlineStr">
        <is>
          <t>DATA_VALIDATION</t>
        </is>
      </c>
      <c r="C651" t="inlineStr">
        <is>
          <t>201300020110</t>
        </is>
      </c>
      <c r="D651" t="inlineStr">
        <is>
          <t>Folder</t>
        </is>
      </c>
      <c r="E651" s="2">
        <f>HYPERLINK("capsilon://?command=openfolder&amp;siteaddress=FAM.docvelocity-na8.net&amp;folderid=FXFB9E223E-8220-FC2E-A062-6FCEA874E940","FX21124246")</f>
        <v>0.0</v>
      </c>
      <c r="F651" t="inlineStr">
        <is>
          <t/>
        </is>
      </c>
      <c r="G651" t="inlineStr">
        <is>
          <t/>
        </is>
      </c>
      <c r="H651" t="inlineStr">
        <is>
          <t>Mailitem</t>
        </is>
      </c>
      <c r="I651" t="inlineStr">
        <is>
          <t>MI2112363743</t>
        </is>
      </c>
      <c r="J651" t="n">
        <v>28.0</v>
      </c>
      <c r="K651" t="inlineStr">
        <is>
          <t>COMPLETED</t>
        </is>
      </c>
      <c r="L651" t="inlineStr">
        <is>
          <t>MARK_AS_COMPLETED</t>
        </is>
      </c>
      <c r="M651" t="inlineStr">
        <is>
          <t>Queue</t>
        </is>
      </c>
      <c r="N651" t="n">
        <v>2.0</v>
      </c>
      <c r="O651" s="1" t="n">
        <v>44539.914293981485</v>
      </c>
      <c r="P651" s="1" t="n">
        <v>44540.37837962963</v>
      </c>
      <c r="Q651" t="n">
        <v>39609.0</v>
      </c>
      <c r="R651" t="n">
        <v>488.0</v>
      </c>
      <c r="S651" t="b">
        <v>0</v>
      </c>
      <c r="T651" t="inlineStr">
        <is>
          <t>N/A</t>
        </is>
      </c>
      <c r="U651" t="b">
        <v>0</v>
      </c>
      <c r="V651" t="inlineStr">
        <is>
          <t>Hemanshi Deshlahara</t>
        </is>
      </c>
      <c r="W651" s="1" t="n">
        <v>44540.368993055556</v>
      </c>
      <c r="X651" t="n">
        <v>207.0</v>
      </c>
      <c r="Y651" t="n">
        <v>21.0</v>
      </c>
      <c r="Z651" t="n">
        <v>0.0</v>
      </c>
      <c r="AA651" t="n">
        <v>21.0</v>
      </c>
      <c r="AB651" t="n">
        <v>0.0</v>
      </c>
      <c r="AC651" t="n">
        <v>16.0</v>
      </c>
      <c r="AD651" t="n">
        <v>7.0</v>
      </c>
      <c r="AE651" t="n">
        <v>0.0</v>
      </c>
      <c r="AF651" t="n">
        <v>0.0</v>
      </c>
      <c r="AG651" t="n">
        <v>0.0</v>
      </c>
      <c r="AH651" t="inlineStr">
        <is>
          <t>Ashish Sutar</t>
        </is>
      </c>
      <c r="AI651" s="1" t="n">
        <v>44540.37837962963</v>
      </c>
      <c r="AJ651" t="n">
        <v>281.0</v>
      </c>
      <c r="AK651" t="n">
        <v>0.0</v>
      </c>
      <c r="AL651" t="n">
        <v>0.0</v>
      </c>
      <c r="AM651" t="n">
        <v>0.0</v>
      </c>
      <c r="AN651" t="n">
        <v>0.0</v>
      </c>
      <c r="AO651" t="n">
        <v>0.0</v>
      </c>
      <c r="AP651" t="n">
        <v>7.0</v>
      </c>
      <c r="AQ651" t="n">
        <v>0.0</v>
      </c>
      <c r="AR651" t="n">
        <v>0.0</v>
      </c>
      <c r="AS651" t="n">
        <v>0.0</v>
      </c>
      <c r="AT651" t="inlineStr">
        <is>
          <t>N/A</t>
        </is>
      </c>
      <c r="AU651" t="inlineStr">
        <is>
          <t>N/A</t>
        </is>
      </c>
      <c r="AV651" t="inlineStr">
        <is>
          <t>N/A</t>
        </is>
      </c>
      <c r="AW651" t="inlineStr">
        <is>
          <t>N/A</t>
        </is>
      </c>
      <c r="AX651" t="inlineStr">
        <is>
          <t>N/A</t>
        </is>
      </c>
      <c r="AY651" t="inlineStr">
        <is>
          <t>N/A</t>
        </is>
      </c>
      <c r="AZ651" t="inlineStr">
        <is>
          <t>N/A</t>
        </is>
      </c>
      <c r="BA651" t="inlineStr">
        <is>
          <t>N/A</t>
        </is>
      </c>
      <c r="BB651" t="inlineStr">
        <is>
          <t>N/A</t>
        </is>
      </c>
      <c r="BC651" t="inlineStr">
        <is>
          <t>N/A</t>
        </is>
      </c>
      <c r="BD651" t="inlineStr">
        <is>
          <t>N/A</t>
        </is>
      </c>
      <c r="BE651" t="inlineStr">
        <is>
          <t>N/A</t>
        </is>
      </c>
    </row>
    <row r="652">
      <c r="A652" t="inlineStr">
        <is>
          <t>WI211235102</t>
        </is>
      </c>
      <c r="B652" t="inlineStr">
        <is>
          <t>DATA_VALIDATION</t>
        </is>
      </c>
      <c r="C652" t="inlineStr">
        <is>
          <t>201300020110</t>
        </is>
      </c>
      <c r="D652" t="inlineStr">
        <is>
          <t>Folder</t>
        </is>
      </c>
      <c r="E652" s="2">
        <f>HYPERLINK("capsilon://?command=openfolder&amp;siteaddress=FAM.docvelocity-na8.net&amp;folderid=FXFB9E223E-8220-FC2E-A062-6FCEA874E940","FX21124246")</f>
        <v>0.0</v>
      </c>
      <c r="F652" t="inlineStr">
        <is>
          <t/>
        </is>
      </c>
      <c r="G652" t="inlineStr">
        <is>
          <t/>
        </is>
      </c>
      <c r="H652" t="inlineStr">
        <is>
          <t>Mailitem</t>
        </is>
      </c>
      <c r="I652" t="inlineStr">
        <is>
          <t>MI2112363747</t>
        </is>
      </c>
      <c r="J652" t="n">
        <v>28.0</v>
      </c>
      <c r="K652" t="inlineStr">
        <is>
          <t>COMPLETED</t>
        </is>
      </c>
      <c r="L652" t="inlineStr">
        <is>
          <t>MARK_AS_COMPLETED</t>
        </is>
      </c>
      <c r="M652" t="inlineStr">
        <is>
          <t>Queue</t>
        </is>
      </c>
      <c r="N652" t="n">
        <v>2.0</v>
      </c>
      <c r="O652" s="1" t="n">
        <v>44539.91474537037</v>
      </c>
      <c r="P652" s="1" t="n">
        <v>44540.38148148148</v>
      </c>
      <c r="Q652" t="n">
        <v>39870.0</v>
      </c>
      <c r="R652" t="n">
        <v>456.0</v>
      </c>
      <c r="S652" t="b">
        <v>0</v>
      </c>
      <c r="T652" t="inlineStr">
        <is>
          <t>N/A</t>
        </is>
      </c>
      <c r="U652" t="b">
        <v>0</v>
      </c>
      <c r="V652" t="inlineStr">
        <is>
          <t>Hemanshi Deshlahara</t>
        </is>
      </c>
      <c r="W652" s="1" t="n">
        <v>44540.37119212963</v>
      </c>
      <c r="X652" t="n">
        <v>189.0</v>
      </c>
      <c r="Y652" t="n">
        <v>21.0</v>
      </c>
      <c r="Z652" t="n">
        <v>0.0</v>
      </c>
      <c r="AA652" t="n">
        <v>21.0</v>
      </c>
      <c r="AB652" t="n">
        <v>0.0</v>
      </c>
      <c r="AC652" t="n">
        <v>14.0</v>
      </c>
      <c r="AD652" t="n">
        <v>7.0</v>
      </c>
      <c r="AE652" t="n">
        <v>0.0</v>
      </c>
      <c r="AF652" t="n">
        <v>0.0</v>
      </c>
      <c r="AG652" t="n">
        <v>0.0</v>
      </c>
      <c r="AH652" t="inlineStr">
        <is>
          <t>Ashish Sutar</t>
        </is>
      </c>
      <c r="AI652" s="1" t="n">
        <v>44540.38148148148</v>
      </c>
      <c r="AJ652" t="n">
        <v>267.0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7.0</v>
      </c>
      <c r="AQ652" t="n">
        <v>0.0</v>
      </c>
      <c r="AR652" t="n">
        <v>0.0</v>
      </c>
      <c r="AS652" t="n">
        <v>0.0</v>
      </c>
      <c r="AT652" t="inlineStr">
        <is>
          <t>N/A</t>
        </is>
      </c>
      <c r="AU652" t="inlineStr">
        <is>
          <t>N/A</t>
        </is>
      </c>
      <c r="AV652" t="inlineStr">
        <is>
          <t>N/A</t>
        </is>
      </c>
      <c r="AW652" t="inlineStr">
        <is>
          <t>N/A</t>
        </is>
      </c>
      <c r="AX652" t="inlineStr">
        <is>
          <t>N/A</t>
        </is>
      </c>
      <c r="AY652" t="inlineStr">
        <is>
          <t>N/A</t>
        </is>
      </c>
      <c r="AZ652" t="inlineStr">
        <is>
          <t>N/A</t>
        </is>
      </c>
      <c r="BA652" t="inlineStr">
        <is>
          <t>N/A</t>
        </is>
      </c>
      <c r="BB652" t="inlineStr">
        <is>
          <t>N/A</t>
        </is>
      </c>
      <c r="BC652" t="inlineStr">
        <is>
          <t>N/A</t>
        </is>
      </c>
      <c r="BD652" t="inlineStr">
        <is>
          <t>N/A</t>
        </is>
      </c>
      <c r="BE652" t="inlineStr">
        <is>
          <t>N/A</t>
        </is>
      </c>
    </row>
    <row r="653">
      <c r="A653" t="inlineStr">
        <is>
          <t>WI211235257</t>
        </is>
      </c>
      <c r="B653" t="inlineStr">
        <is>
          <t>DATA_VALIDATION</t>
        </is>
      </c>
      <c r="C653" t="inlineStr">
        <is>
          <t>201300020147</t>
        </is>
      </c>
      <c r="D653" t="inlineStr">
        <is>
          <t>Folder</t>
        </is>
      </c>
      <c r="E653" s="2">
        <f>HYPERLINK("capsilon://?command=openfolder&amp;siteaddress=FAM.docvelocity-na8.net&amp;folderid=FXFE2FA56C-2E52-D380-4F12-0E4A4B5D0FC4","FX21125407")</f>
        <v>0.0</v>
      </c>
      <c r="F653" t="inlineStr">
        <is>
          <t/>
        </is>
      </c>
      <c r="G653" t="inlineStr">
        <is>
          <t/>
        </is>
      </c>
      <c r="H653" t="inlineStr">
        <is>
          <t>Mailitem</t>
        </is>
      </c>
      <c r="I653" t="inlineStr">
        <is>
          <t>MI2112365774</t>
        </is>
      </c>
      <c r="J653" t="n">
        <v>88.0</v>
      </c>
      <c r="K653" t="inlineStr">
        <is>
          <t>COMPLETED</t>
        </is>
      </c>
      <c r="L653" t="inlineStr">
        <is>
          <t>MARK_AS_COMPLETED</t>
        </is>
      </c>
      <c r="M653" t="inlineStr">
        <is>
          <t>Queue</t>
        </is>
      </c>
      <c r="N653" t="n">
        <v>1.0</v>
      </c>
      <c r="O653" s="1" t="n">
        <v>44540.02868055556</v>
      </c>
      <c r="P653" s="1" t="n">
        <v>44540.37274305556</v>
      </c>
      <c r="Q653" t="n">
        <v>29594.0</v>
      </c>
      <c r="R653" t="n">
        <v>133.0</v>
      </c>
      <c r="S653" t="b">
        <v>0</v>
      </c>
      <c r="T653" t="inlineStr">
        <is>
          <t>N/A</t>
        </is>
      </c>
      <c r="U653" t="b">
        <v>0</v>
      </c>
      <c r="V653" t="inlineStr">
        <is>
          <t>Hemanshi Deshlahara</t>
        </is>
      </c>
      <c r="W653" s="1" t="n">
        <v>44540.37274305556</v>
      </c>
      <c r="X653" t="n">
        <v>133.0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88.0</v>
      </c>
      <c r="AE653" t="n">
        <v>69.0</v>
      </c>
      <c r="AF653" t="n">
        <v>0.0</v>
      </c>
      <c r="AG653" t="n">
        <v>4.0</v>
      </c>
      <c r="AH653" t="inlineStr">
        <is>
          <t>N/A</t>
        </is>
      </c>
      <c r="AI653" t="inlineStr">
        <is>
          <t>N/A</t>
        </is>
      </c>
      <c r="AJ653" t="inlineStr">
        <is>
          <t>N/A</t>
        </is>
      </c>
      <c r="AK653" t="inlineStr">
        <is>
          <t>N/A</t>
        </is>
      </c>
      <c r="AL653" t="inlineStr">
        <is>
          <t>N/A</t>
        </is>
      </c>
      <c r="AM653" t="inlineStr">
        <is>
          <t>N/A</t>
        </is>
      </c>
      <c r="AN653" t="inlineStr">
        <is>
          <t>N/A</t>
        </is>
      </c>
      <c r="AO653" t="inlineStr">
        <is>
          <t>N/A</t>
        </is>
      </c>
      <c r="AP653" t="inlineStr">
        <is>
          <t>N/A</t>
        </is>
      </c>
      <c r="AQ653" t="inlineStr">
        <is>
          <t>N/A</t>
        </is>
      </c>
      <c r="AR653" t="inlineStr">
        <is>
          <t>N/A</t>
        </is>
      </c>
      <c r="AS653" t="inlineStr">
        <is>
          <t>N/A</t>
        </is>
      </c>
      <c r="AT653" t="inlineStr">
        <is>
          <t>N/A</t>
        </is>
      </c>
      <c r="AU653" t="inlineStr">
        <is>
          <t>N/A</t>
        </is>
      </c>
      <c r="AV653" t="inlineStr">
        <is>
          <t>N/A</t>
        </is>
      </c>
      <c r="AW653" t="inlineStr">
        <is>
          <t>N/A</t>
        </is>
      </c>
      <c r="AX653" t="inlineStr">
        <is>
          <t>N/A</t>
        </is>
      </c>
      <c r="AY653" t="inlineStr">
        <is>
          <t>N/A</t>
        </is>
      </c>
      <c r="AZ653" t="inlineStr">
        <is>
          <t>N/A</t>
        </is>
      </c>
      <c r="BA653" t="inlineStr">
        <is>
          <t>N/A</t>
        </is>
      </c>
      <c r="BB653" t="inlineStr">
        <is>
          <t>N/A</t>
        </is>
      </c>
      <c r="BC653" t="inlineStr">
        <is>
          <t>N/A</t>
        </is>
      </c>
      <c r="BD653" t="inlineStr">
        <is>
          <t>N/A</t>
        </is>
      </c>
      <c r="BE653" t="inlineStr">
        <is>
          <t>N/A</t>
        </is>
      </c>
    </row>
    <row r="654">
      <c r="A654" t="inlineStr">
        <is>
          <t>WI211235279</t>
        </is>
      </c>
      <c r="B654" t="inlineStr">
        <is>
          <t>DATA_VALIDATION</t>
        </is>
      </c>
      <c r="C654" t="inlineStr">
        <is>
          <t>201308007940</t>
        </is>
      </c>
      <c r="D654" t="inlineStr">
        <is>
          <t>Folder</t>
        </is>
      </c>
      <c r="E654" s="2">
        <f>HYPERLINK("capsilon://?command=openfolder&amp;siteaddress=FAM.docvelocity-na8.net&amp;folderid=FX919C4628-07A1-4621-6F21-B86A2F1FA818","FX21126833")</f>
        <v>0.0</v>
      </c>
      <c r="F654" t="inlineStr">
        <is>
          <t/>
        </is>
      </c>
      <c r="G654" t="inlineStr">
        <is>
          <t/>
        </is>
      </c>
      <c r="H654" t="inlineStr">
        <is>
          <t>Mailitem</t>
        </is>
      </c>
      <c r="I654" t="inlineStr">
        <is>
          <t>MI2112366103</t>
        </is>
      </c>
      <c r="J654" t="n">
        <v>69.0</v>
      </c>
      <c r="K654" t="inlineStr">
        <is>
          <t>COMPLETED</t>
        </is>
      </c>
      <c r="L654" t="inlineStr">
        <is>
          <t>MARK_AS_COMPLETED</t>
        </is>
      </c>
      <c r="M654" t="inlineStr">
        <is>
          <t>Queue</t>
        </is>
      </c>
      <c r="N654" t="n">
        <v>1.0</v>
      </c>
      <c r="O654" s="1" t="n">
        <v>44540.05590277778</v>
      </c>
      <c r="P654" s="1" t="n">
        <v>44540.37469907408</v>
      </c>
      <c r="Q654" t="n">
        <v>27375.0</v>
      </c>
      <c r="R654" t="n">
        <v>169.0</v>
      </c>
      <c r="S654" t="b">
        <v>0</v>
      </c>
      <c r="T654" t="inlineStr">
        <is>
          <t>N/A</t>
        </is>
      </c>
      <c r="U654" t="b">
        <v>0</v>
      </c>
      <c r="V654" t="inlineStr">
        <is>
          <t>Hemanshi Deshlahara</t>
        </is>
      </c>
      <c r="W654" s="1" t="n">
        <v>44540.37469907408</v>
      </c>
      <c r="X654" t="n">
        <v>169.0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69.0</v>
      </c>
      <c r="AE654" t="n">
        <v>57.0</v>
      </c>
      <c r="AF654" t="n">
        <v>0.0</v>
      </c>
      <c r="AG654" t="n">
        <v>5.0</v>
      </c>
      <c r="AH654" t="inlineStr">
        <is>
          <t>N/A</t>
        </is>
      </c>
      <c r="AI654" t="inlineStr">
        <is>
          <t>N/A</t>
        </is>
      </c>
      <c r="AJ654" t="inlineStr">
        <is>
          <t>N/A</t>
        </is>
      </c>
      <c r="AK654" t="inlineStr">
        <is>
          <t>N/A</t>
        </is>
      </c>
      <c r="AL654" t="inlineStr">
        <is>
          <t>N/A</t>
        </is>
      </c>
      <c r="AM654" t="inlineStr">
        <is>
          <t>N/A</t>
        </is>
      </c>
      <c r="AN654" t="inlineStr">
        <is>
          <t>N/A</t>
        </is>
      </c>
      <c r="AO654" t="inlineStr">
        <is>
          <t>N/A</t>
        </is>
      </c>
      <c r="AP654" t="inlineStr">
        <is>
          <t>N/A</t>
        </is>
      </c>
      <c r="AQ654" t="inlineStr">
        <is>
          <t>N/A</t>
        </is>
      </c>
      <c r="AR654" t="inlineStr">
        <is>
          <t>N/A</t>
        </is>
      </c>
      <c r="AS654" t="inlineStr">
        <is>
          <t>N/A</t>
        </is>
      </c>
      <c r="AT654" t="inlineStr">
        <is>
          <t>N/A</t>
        </is>
      </c>
      <c r="AU654" t="inlineStr">
        <is>
          <t>N/A</t>
        </is>
      </c>
      <c r="AV654" t="inlineStr">
        <is>
          <t>N/A</t>
        </is>
      </c>
      <c r="AW654" t="inlineStr">
        <is>
          <t>N/A</t>
        </is>
      </c>
      <c r="AX654" t="inlineStr">
        <is>
          <t>N/A</t>
        </is>
      </c>
      <c r="AY654" t="inlineStr">
        <is>
          <t>N/A</t>
        </is>
      </c>
      <c r="AZ654" t="inlineStr">
        <is>
          <t>N/A</t>
        </is>
      </c>
      <c r="BA654" t="inlineStr">
        <is>
          <t>N/A</t>
        </is>
      </c>
      <c r="BB654" t="inlineStr">
        <is>
          <t>N/A</t>
        </is>
      </c>
      <c r="BC654" t="inlineStr">
        <is>
          <t>N/A</t>
        </is>
      </c>
      <c r="BD654" t="inlineStr">
        <is>
          <t>N/A</t>
        </is>
      </c>
      <c r="BE654" t="inlineStr">
        <is>
          <t>N/A</t>
        </is>
      </c>
    </row>
    <row r="655">
      <c r="A655" t="inlineStr">
        <is>
          <t>WI211235291</t>
        </is>
      </c>
      <c r="B655" t="inlineStr">
        <is>
          <t>DATA_VALIDATION</t>
        </is>
      </c>
      <c r="C655" t="inlineStr">
        <is>
          <t>201330004120</t>
        </is>
      </c>
      <c r="D655" t="inlineStr">
        <is>
          <t>Folder</t>
        </is>
      </c>
      <c r="E655" s="2">
        <f>HYPERLINK("capsilon://?command=openfolder&amp;siteaddress=FAM.docvelocity-na8.net&amp;folderid=FX26BC6DEB-FF05-25DB-861C-1C88915A9E7F","FX21125471")</f>
        <v>0.0</v>
      </c>
      <c r="F655" t="inlineStr">
        <is>
          <t/>
        </is>
      </c>
      <c r="G655" t="inlineStr">
        <is>
          <t/>
        </is>
      </c>
      <c r="H655" t="inlineStr">
        <is>
          <t>Mailitem</t>
        </is>
      </c>
      <c r="I655" t="inlineStr">
        <is>
          <t>MI2112366312</t>
        </is>
      </c>
      <c r="J655" t="n">
        <v>69.0</v>
      </c>
      <c r="K655" t="inlineStr">
        <is>
          <t>COMPLETED</t>
        </is>
      </c>
      <c r="L655" t="inlineStr">
        <is>
          <t>MARK_AS_COMPLETED</t>
        </is>
      </c>
      <c r="M655" t="inlineStr">
        <is>
          <t>Queue</t>
        </is>
      </c>
      <c r="N655" t="n">
        <v>1.0</v>
      </c>
      <c r="O655" s="1" t="n">
        <v>44540.074270833335</v>
      </c>
      <c r="P655" s="1" t="n">
        <v>44540.377430555556</v>
      </c>
      <c r="Q655" t="n">
        <v>25977.0</v>
      </c>
      <c r="R655" t="n">
        <v>216.0</v>
      </c>
      <c r="S655" t="b">
        <v>0</v>
      </c>
      <c r="T655" t="inlineStr">
        <is>
          <t>N/A</t>
        </is>
      </c>
      <c r="U655" t="b">
        <v>0</v>
      </c>
      <c r="V655" t="inlineStr">
        <is>
          <t>Hemanshi Deshlahara</t>
        </is>
      </c>
      <c r="W655" s="1" t="n">
        <v>44540.377430555556</v>
      </c>
      <c r="X655" t="n">
        <v>216.0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69.0</v>
      </c>
      <c r="AE655" t="n">
        <v>57.0</v>
      </c>
      <c r="AF655" t="n">
        <v>0.0</v>
      </c>
      <c r="AG655" t="n">
        <v>5.0</v>
      </c>
      <c r="AH655" t="inlineStr">
        <is>
          <t>N/A</t>
        </is>
      </c>
      <c r="AI655" t="inlineStr">
        <is>
          <t>N/A</t>
        </is>
      </c>
      <c r="AJ655" t="inlineStr">
        <is>
          <t>N/A</t>
        </is>
      </c>
      <c r="AK655" t="inlineStr">
        <is>
          <t>N/A</t>
        </is>
      </c>
      <c r="AL655" t="inlineStr">
        <is>
          <t>N/A</t>
        </is>
      </c>
      <c r="AM655" t="inlineStr">
        <is>
          <t>N/A</t>
        </is>
      </c>
      <c r="AN655" t="inlineStr">
        <is>
          <t>N/A</t>
        </is>
      </c>
      <c r="AO655" t="inlineStr">
        <is>
          <t>N/A</t>
        </is>
      </c>
      <c r="AP655" t="inlineStr">
        <is>
          <t>N/A</t>
        </is>
      </c>
      <c r="AQ655" t="inlineStr">
        <is>
          <t>N/A</t>
        </is>
      </c>
      <c r="AR655" t="inlineStr">
        <is>
          <t>N/A</t>
        </is>
      </c>
      <c r="AS655" t="inlineStr">
        <is>
          <t>N/A</t>
        </is>
      </c>
      <c r="AT655" t="inlineStr">
        <is>
          <t>N/A</t>
        </is>
      </c>
      <c r="AU655" t="inlineStr">
        <is>
          <t>N/A</t>
        </is>
      </c>
      <c r="AV655" t="inlineStr">
        <is>
          <t>N/A</t>
        </is>
      </c>
      <c r="AW655" t="inlineStr">
        <is>
          <t>N/A</t>
        </is>
      </c>
      <c r="AX655" t="inlineStr">
        <is>
          <t>N/A</t>
        </is>
      </c>
      <c r="AY655" t="inlineStr">
        <is>
          <t>N/A</t>
        </is>
      </c>
      <c r="AZ655" t="inlineStr">
        <is>
          <t>N/A</t>
        </is>
      </c>
      <c r="BA655" t="inlineStr">
        <is>
          <t>N/A</t>
        </is>
      </c>
      <c r="BB655" t="inlineStr">
        <is>
          <t>N/A</t>
        </is>
      </c>
      <c r="BC655" t="inlineStr">
        <is>
          <t>N/A</t>
        </is>
      </c>
      <c r="BD655" t="inlineStr">
        <is>
          <t>N/A</t>
        </is>
      </c>
      <c r="BE655" t="inlineStr">
        <is>
          <t>N/A</t>
        </is>
      </c>
    </row>
    <row r="656">
      <c r="A656" t="inlineStr">
        <is>
          <t>WI211235331</t>
        </is>
      </c>
      <c r="B656" t="inlineStr">
        <is>
          <t>DATA_VALIDATION</t>
        </is>
      </c>
      <c r="C656" t="inlineStr">
        <is>
          <t>201100014327</t>
        </is>
      </c>
      <c r="D656" t="inlineStr">
        <is>
          <t>Folder</t>
        </is>
      </c>
      <c r="E656" s="2">
        <f>HYPERLINK("capsilon://?command=openfolder&amp;siteaddress=FAM.docvelocity-na8.net&amp;folderid=FX738BAE35-D4B4-D361-A5F5-2AE812D4F697","FX21126781")</f>
        <v>0.0</v>
      </c>
      <c r="F656" t="inlineStr">
        <is>
          <t/>
        </is>
      </c>
      <c r="G656" t="inlineStr">
        <is>
          <t/>
        </is>
      </c>
      <c r="H656" t="inlineStr">
        <is>
          <t>Mailitem</t>
        </is>
      </c>
      <c r="I656" t="inlineStr">
        <is>
          <t>MI2112366845</t>
        </is>
      </c>
      <c r="J656" t="n">
        <v>175.0</v>
      </c>
      <c r="K656" t="inlineStr">
        <is>
          <t>COMPLETED</t>
        </is>
      </c>
      <c r="L656" t="inlineStr">
        <is>
          <t>MARK_AS_COMPLETED</t>
        </is>
      </c>
      <c r="M656" t="inlineStr">
        <is>
          <t>Queue</t>
        </is>
      </c>
      <c r="N656" t="n">
        <v>2.0</v>
      </c>
      <c r="O656" s="1" t="n">
        <v>44540.11335648148</v>
      </c>
      <c r="P656" s="1" t="n">
        <v>44540.43241898148</v>
      </c>
      <c r="Q656" t="n">
        <v>26254.0</v>
      </c>
      <c r="R656" t="n">
        <v>1313.0</v>
      </c>
      <c r="S656" t="b">
        <v>0</v>
      </c>
      <c r="T656" t="inlineStr">
        <is>
          <t>N/A</t>
        </is>
      </c>
      <c r="U656" t="b">
        <v>0</v>
      </c>
      <c r="V656" t="inlineStr">
        <is>
          <t>Hemanshi Deshlahara</t>
        </is>
      </c>
      <c r="W656" s="1" t="n">
        <v>44540.39666666667</v>
      </c>
      <c r="X656" t="n">
        <v>391.0</v>
      </c>
      <c r="Y656" t="n">
        <v>146.0</v>
      </c>
      <c r="Z656" t="n">
        <v>0.0</v>
      </c>
      <c r="AA656" t="n">
        <v>146.0</v>
      </c>
      <c r="AB656" t="n">
        <v>0.0</v>
      </c>
      <c r="AC656" t="n">
        <v>23.0</v>
      </c>
      <c r="AD656" t="n">
        <v>29.0</v>
      </c>
      <c r="AE656" t="n">
        <v>0.0</v>
      </c>
      <c r="AF656" t="n">
        <v>0.0</v>
      </c>
      <c r="AG656" t="n">
        <v>0.0</v>
      </c>
      <c r="AH656" t="inlineStr">
        <is>
          <t>Saloni Uttekar</t>
        </is>
      </c>
      <c r="AI656" s="1" t="n">
        <v>44540.43241898148</v>
      </c>
      <c r="AJ656" t="n">
        <v>871.0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29.0</v>
      </c>
      <c r="AQ656" t="n">
        <v>0.0</v>
      </c>
      <c r="AR656" t="n">
        <v>0.0</v>
      </c>
      <c r="AS656" t="n">
        <v>0.0</v>
      </c>
      <c r="AT656" t="inlineStr">
        <is>
          <t>N/A</t>
        </is>
      </c>
      <c r="AU656" t="inlineStr">
        <is>
          <t>N/A</t>
        </is>
      </c>
      <c r="AV656" t="inlineStr">
        <is>
          <t>N/A</t>
        </is>
      </c>
      <c r="AW656" t="inlineStr">
        <is>
          <t>N/A</t>
        </is>
      </c>
      <c r="AX656" t="inlineStr">
        <is>
          <t>N/A</t>
        </is>
      </c>
      <c r="AY656" t="inlineStr">
        <is>
          <t>N/A</t>
        </is>
      </c>
      <c r="AZ656" t="inlineStr">
        <is>
          <t>N/A</t>
        </is>
      </c>
      <c r="BA656" t="inlineStr">
        <is>
          <t>N/A</t>
        </is>
      </c>
      <c r="BB656" t="inlineStr">
        <is>
          <t>N/A</t>
        </is>
      </c>
      <c r="BC656" t="inlineStr">
        <is>
          <t>N/A</t>
        </is>
      </c>
      <c r="BD656" t="inlineStr">
        <is>
          <t>N/A</t>
        </is>
      </c>
      <c r="BE656" t="inlineStr">
        <is>
          <t>N/A</t>
        </is>
      </c>
    </row>
    <row r="657">
      <c r="A657" t="inlineStr">
        <is>
          <t>WI211235356</t>
        </is>
      </c>
      <c r="B657" t="inlineStr">
        <is>
          <t>DATA_VALIDATION</t>
        </is>
      </c>
      <c r="C657" t="inlineStr">
        <is>
          <t>201100014325</t>
        </is>
      </c>
      <c r="D657" t="inlineStr">
        <is>
          <t>Folder</t>
        </is>
      </c>
      <c r="E657" s="2">
        <f>HYPERLINK("capsilon://?command=openfolder&amp;siteaddress=FAM.docvelocity-na8.net&amp;folderid=FX99C86034-F65B-E346-49AB-5766E63BE016","FX21126752")</f>
        <v>0.0</v>
      </c>
      <c r="F657" t="inlineStr">
        <is>
          <t/>
        </is>
      </c>
      <c r="G657" t="inlineStr">
        <is>
          <t/>
        </is>
      </c>
      <c r="H657" t="inlineStr">
        <is>
          <t>Mailitem</t>
        </is>
      </c>
      <c r="I657" t="inlineStr">
        <is>
          <t>MI2112367072</t>
        </is>
      </c>
      <c r="J657" t="n">
        <v>84.0</v>
      </c>
      <c r="K657" t="inlineStr">
        <is>
          <t>COMPLETED</t>
        </is>
      </c>
      <c r="L657" t="inlineStr">
        <is>
          <t>MARK_AS_COMPLETED</t>
        </is>
      </c>
      <c r="M657" t="inlineStr">
        <is>
          <t>Queue</t>
        </is>
      </c>
      <c r="N657" t="n">
        <v>1.0</v>
      </c>
      <c r="O657" s="1" t="n">
        <v>44540.16081018518</v>
      </c>
      <c r="P657" s="1" t="n">
        <v>44540.39822916667</v>
      </c>
      <c r="Q657" t="n">
        <v>20379.0</v>
      </c>
      <c r="R657" t="n">
        <v>134.0</v>
      </c>
      <c r="S657" t="b">
        <v>0</v>
      </c>
      <c r="T657" t="inlineStr">
        <is>
          <t>N/A</t>
        </is>
      </c>
      <c r="U657" t="b">
        <v>0</v>
      </c>
      <c r="V657" t="inlineStr">
        <is>
          <t>Hemanshi Deshlahara</t>
        </is>
      </c>
      <c r="W657" s="1" t="n">
        <v>44540.39822916667</v>
      </c>
      <c r="X657" t="n">
        <v>134.0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84.0</v>
      </c>
      <c r="AE657" t="n">
        <v>72.0</v>
      </c>
      <c r="AF657" t="n">
        <v>0.0</v>
      </c>
      <c r="AG657" t="n">
        <v>3.0</v>
      </c>
      <c r="AH657" t="inlineStr">
        <is>
          <t>N/A</t>
        </is>
      </c>
      <c r="AI657" t="inlineStr">
        <is>
          <t>N/A</t>
        </is>
      </c>
      <c r="AJ657" t="inlineStr">
        <is>
          <t>N/A</t>
        </is>
      </c>
      <c r="AK657" t="inlineStr">
        <is>
          <t>N/A</t>
        </is>
      </c>
      <c r="AL657" t="inlineStr">
        <is>
          <t>N/A</t>
        </is>
      </c>
      <c r="AM657" t="inlineStr">
        <is>
          <t>N/A</t>
        </is>
      </c>
      <c r="AN657" t="inlineStr">
        <is>
          <t>N/A</t>
        </is>
      </c>
      <c r="AO657" t="inlineStr">
        <is>
          <t>N/A</t>
        </is>
      </c>
      <c r="AP657" t="inlineStr">
        <is>
          <t>N/A</t>
        </is>
      </c>
      <c r="AQ657" t="inlineStr">
        <is>
          <t>N/A</t>
        </is>
      </c>
      <c r="AR657" t="inlineStr">
        <is>
          <t>N/A</t>
        </is>
      </c>
      <c r="AS657" t="inlineStr">
        <is>
          <t>N/A</t>
        </is>
      </c>
      <c r="AT657" t="inlineStr">
        <is>
          <t>N/A</t>
        </is>
      </c>
      <c r="AU657" t="inlineStr">
        <is>
          <t>N/A</t>
        </is>
      </c>
      <c r="AV657" t="inlineStr">
        <is>
          <t>N/A</t>
        </is>
      </c>
      <c r="AW657" t="inlineStr">
        <is>
          <t>N/A</t>
        </is>
      </c>
      <c r="AX657" t="inlineStr">
        <is>
          <t>N/A</t>
        </is>
      </c>
      <c r="AY657" t="inlineStr">
        <is>
          <t>N/A</t>
        </is>
      </c>
      <c r="AZ657" t="inlineStr">
        <is>
          <t>N/A</t>
        </is>
      </c>
      <c r="BA657" t="inlineStr">
        <is>
          <t>N/A</t>
        </is>
      </c>
      <c r="BB657" t="inlineStr">
        <is>
          <t>N/A</t>
        </is>
      </c>
      <c r="BC657" t="inlineStr">
        <is>
          <t>N/A</t>
        </is>
      </c>
      <c r="BD657" t="inlineStr">
        <is>
          <t>N/A</t>
        </is>
      </c>
      <c r="BE657" t="inlineStr">
        <is>
          <t>N/A</t>
        </is>
      </c>
    </row>
    <row r="658">
      <c r="A658" t="inlineStr">
        <is>
          <t>WI211235380</t>
        </is>
      </c>
      <c r="B658" t="inlineStr">
        <is>
          <t>DATA_VALIDATION</t>
        </is>
      </c>
      <c r="C658" t="inlineStr">
        <is>
          <t>201330004161</t>
        </is>
      </c>
      <c r="D658" t="inlineStr">
        <is>
          <t>Folder</t>
        </is>
      </c>
      <c r="E658" s="2">
        <f>HYPERLINK("capsilon://?command=openfolder&amp;siteaddress=FAM.docvelocity-na8.net&amp;folderid=FXFF568388-53D4-EB77-B9D9-4C9EFF125ECE","FX21126500")</f>
        <v>0.0</v>
      </c>
      <c r="F658" t="inlineStr">
        <is>
          <t/>
        </is>
      </c>
      <c r="G658" t="inlineStr">
        <is>
          <t/>
        </is>
      </c>
      <c r="H658" t="inlineStr">
        <is>
          <t>Mailitem</t>
        </is>
      </c>
      <c r="I658" t="inlineStr">
        <is>
          <t>MI2112345948</t>
        </is>
      </c>
      <c r="J658" t="n">
        <v>432.0</v>
      </c>
      <c r="K658" t="inlineStr">
        <is>
          <t>COMPLETED</t>
        </is>
      </c>
      <c r="L658" t="inlineStr">
        <is>
          <t>MARK_AS_COMPLETED</t>
        </is>
      </c>
      <c r="M658" t="inlineStr">
        <is>
          <t>Queue</t>
        </is>
      </c>
      <c r="N658" t="n">
        <v>2.0</v>
      </c>
      <c r="O658" s="1" t="n">
        <v>44540.20298611111</v>
      </c>
      <c r="P658" s="1" t="n">
        <v>44540.30734953703</v>
      </c>
      <c r="Q658" t="n">
        <v>348.0</v>
      </c>
      <c r="R658" t="n">
        <v>8669.0</v>
      </c>
      <c r="S658" t="b">
        <v>0</v>
      </c>
      <c r="T658" t="inlineStr">
        <is>
          <t>N/A</t>
        </is>
      </c>
      <c r="U658" t="b">
        <v>1</v>
      </c>
      <c r="V658" t="inlineStr">
        <is>
          <t>Raman Vaidya</t>
        </is>
      </c>
      <c r="W658" s="1" t="n">
        <v>44540.260717592595</v>
      </c>
      <c r="X658" t="n">
        <v>4726.0</v>
      </c>
      <c r="Y658" t="n">
        <v>428.0</v>
      </c>
      <c r="Z658" t="n">
        <v>0.0</v>
      </c>
      <c r="AA658" t="n">
        <v>428.0</v>
      </c>
      <c r="AB658" t="n">
        <v>0.0</v>
      </c>
      <c r="AC658" t="n">
        <v>322.0</v>
      </c>
      <c r="AD658" t="n">
        <v>4.0</v>
      </c>
      <c r="AE658" t="n">
        <v>0.0</v>
      </c>
      <c r="AF658" t="n">
        <v>0.0</v>
      </c>
      <c r="AG658" t="n">
        <v>0.0</v>
      </c>
      <c r="AH658" t="inlineStr">
        <is>
          <t>Rohit Mawal</t>
        </is>
      </c>
      <c r="AI658" s="1" t="n">
        <v>44540.30734953703</v>
      </c>
      <c r="AJ658" t="n">
        <v>3916.0</v>
      </c>
      <c r="AK658" t="n">
        <v>5.0</v>
      </c>
      <c r="AL658" t="n">
        <v>0.0</v>
      </c>
      <c r="AM658" t="n">
        <v>5.0</v>
      </c>
      <c r="AN658" t="n">
        <v>0.0</v>
      </c>
      <c r="AO658" t="n">
        <v>5.0</v>
      </c>
      <c r="AP658" t="n">
        <v>-1.0</v>
      </c>
      <c r="AQ658" t="n">
        <v>0.0</v>
      </c>
      <c r="AR658" t="n">
        <v>0.0</v>
      </c>
      <c r="AS658" t="n">
        <v>0.0</v>
      </c>
      <c r="AT658" t="inlineStr">
        <is>
          <t>N/A</t>
        </is>
      </c>
      <c r="AU658" t="inlineStr">
        <is>
          <t>N/A</t>
        </is>
      </c>
      <c r="AV658" t="inlineStr">
        <is>
          <t>N/A</t>
        </is>
      </c>
      <c r="AW658" t="inlineStr">
        <is>
          <t>N/A</t>
        </is>
      </c>
      <c r="AX658" t="inlineStr">
        <is>
          <t>N/A</t>
        </is>
      </c>
      <c r="AY658" t="inlineStr">
        <is>
          <t>N/A</t>
        </is>
      </c>
      <c r="AZ658" t="inlineStr">
        <is>
          <t>N/A</t>
        </is>
      </c>
      <c r="BA658" t="inlineStr">
        <is>
          <t>N/A</t>
        </is>
      </c>
      <c r="BB658" t="inlineStr">
        <is>
          <t>N/A</t>
        </is>
      </c>
      <c r="BC658" t="inlineStr">
        <is>
          <t>N/A</t>
        </is>
      </c>
      <c r="BD658" t="inlineStr">
        <is>
          <t>N/A</t>
        </is>
      </c>
      <c r="BE658" t="inlineStr">
        <is>
          <t>N/A</t>
        </is>
      </c>
    </row>
    <row r="659">
      <c r="A659" t="inlineStr">
        <is>
          <t>WI211235381</t>
        </is>
      </c>
      <c r="B659" t="inlineStr">
        <is>
          <t>DATA_VALIDATION</t>
        </is>
      </c>
      <c r="C659" t="inlineStr">
        <is>
          <t>201340000476</t>
        </is>
      </c>
      <c r="D659" t="inlineStr">
        <is>
          <t>Folder</t>
        </is>
      </c>
      <c r="E659" s="2">
        <f>HYPERLINK("capsilon://?command=openfolder&amp;siteaddress=FAM.docvelocity-na8.net&amp;folderid=FXE50585EB-78D3-0812-F8A9-FA039DEC72C6","FX21125270")</f>
        <v>0.0</v>
      </c>
      <c r="F659" t="inlineStr">
        <is>
          <t/>
        </is>
      </c>
      <c r="G659" t="inlineStr">
        <is>
          <t/>
        </is>
      </c>
      <c r="H659" t="inlineStr">
        <is>
          <t>Mailitem</t>
        </is>
      </c>
      <c r="I659" t="inlineStr">
        <is>
          <t>MI2112346277</t>
        </is>
      </c>
      <c r="J659" t="n">
        <v>320.0</v>
      </c>
      <c r="K659" t="inlineStr">
        <is>
          <t>COMPLETED</t>
        </is>
      </c>
      <c r="L659" t="inlineStr">
        <is>
          <t>MARK_AS_COMPLETED</t>
        </is>
      </c>
      <c r="M659" t="inlineStr">
        <is>
          <t>Queue</t>
        </is>
      </c>
      <c r="N659" t="n">
        <v>2.0</v>
      </c>
      <c r="O659" s="1" t="n">
        <v>44540.21071759259</v>
      </c>
      <c r="P659" s="1" t="n">
        <v>44540.26631944445</v>
      </c>
      <c r="Q659" t="n">
        <v>160.0</v>
      </c>
      <c r="R659" t="n">
        <v>4644.0</v>
      </c>
      <c r="S659" t="b">
        <v>0</v>
      </c>
      <c r="T659" t="inlineStr">
        <is>
          <t>N/A</t>
        </is>
      </c>
      <c r="U659" t="b">
        <v>1</v>
      </c>
      <c r="V659" t="inlineStr">
        <is>
          <t>Karnal Akhare</t>
        </is>
      </c>
      <c r="W659" s="1" t="n">
        <v>44540.24459490741</v>
      </c>
      <c r="X659" t="n">
        <v>2904.0</v>
      </c>
      <c r="Y659" t="n">
        <v>290.0</v>
      </c>
      <c r="Z659" t="n">
        <v>0.0</v>
      </c>
      <c r="AA659" t="n">
        <v>290.0</v>
      </c>
      <c r="AB659" t="n">
        <v>0.0</v>
      </c>
      <c r="AC659" t="n">
        <v>124.0</v>
      </c>
      <c r="AD659" t="n">
        <v>30.0</v>
      </c>
      <c r="AE659" t="n">
        <v>0.0</v>
      </c>
      <c r="AF659" t="n">
        <v>0.0</v>
      </c>
      <c r="AG659" t="n">
        <v>0.0</v>
      </c>
      <c r="AH659" t="inlineStr">
        <is>
          <t>Saloni Uttekar</t>
        </is>
      </c>
      <c r="AI659" s="1" t="n">
        <v>44540.26631944445</v>
      </c>
      <c r="AJ659" t="n">
        <v>1728.0</v>
      </c>
      <c r="AK659" t="n">
        <v>1.0</v>
      </c>
      <c r="AL659" t="n">
        <v>0.0</v>
      </c>
      <c r="AM659" t="n">
        <v>1.0</v>
      </c>
      <c r="AN659" t="n">
        <v>0.0</v>
      </c>
      <c r="AO659" t="n">
        <v>1.0</v>
      </c>
      <c r="AP659" t="n">
        <v>29.0</v>
      </c>
      <c r="AQ659" t="n">
        <v>0.0</v>
      </c>
      <c r="AR659" t="n">
        <v>0.0</v>
      </c>
      <c r="AS659" t="n">
        <v>0.0</v>
      </c>
      <c r="AT659" t="inlineStr">
        <is>
          <t>N/A</t>
        </is>
      </c>
      <c r="AU659" t="inlineStr">
        <is>
          <t>N/A</t>
        </is>
      </c>
      <c r="AV659" t="inlineStr">
        <is>
          <t>N/A</t>
        </is>
      </c>
      <c r="AW659" t="inlineStr">
        <is>
          <t>N/A</t>
        </is>
      </c>
      <c r="AX659" t="inlineStr">
        <is>
          <t>N/A</t>
        </is>
      </c>
      <c r="AY659" t="inlineStr">
        <is>
          <t>N/A</t>
        </is>
      </c>
      <c r="AZ659" t="inlineStr">
        <is>
          <t>N/A</t>
        </is>
      </c>
      <c r="BA659" t="inlineStr">
        <is>
          <t>N/A</t>
        </is>
      </c>
      <c r="BB659" t="inlineStr">
        <is>
          <t>N/A</t>
        </is>
      </c>
      <c r="BC659" t="inlineStr">
        <is>
          <t>N/A</t>
        </is>
      </c>
      <c r="BD659" t="inlineStr">
        <is>
          <t>N/A</t>
        </is>
      </c>
      <c r="BE659" t="inlineStr">
        <is>
          <t>N/A</t>
        </is>
      </c>
    </row>
    <row r="660">
      <c r="A660" t="inlineStr">
        <is>
          <t>WI211235388</t>
        </is>
      </c>
      <c r="B660" t="inlineStr">
        <is>
          <t>DATA_VALIDATION</t>
        </is>
      </c>
      <c r="C660" t="inlineStr">
        <is>
          <t>201308007890</t>
        </is>
      </c>
      <c r="D660" t="inlineStr">
        <is>
          <t>Folder</t>
        </is>
      </c>
      <c r="E660" s="2">
        <f>HYPERLINK("capsilon://?command=openfolder&amp;siteaddress=FAM.docvelocity-na8.net&amp;folderid=FX560AAE6E-3F0F-F2ED-1E06-383F1E3FB295","FX21121315")</f>
        <v>0.0</v>
      </c>
      <c r="F660" t="inlineStr">
        <is>
          <t/>
        </is>
      </c>
      <c r="G660" t="inlineStr">
        <is>
          <t/>
        </is>
      </c>
      <c r="H660" t="inlineStr">
        <is>
          <t>Mailitem</t>
        </is>
      </c>
      <c r="I660" t="inlineStr">
        <is>
          <t>MI2112353353</t>
        </is>
      </c>
      <c r="J660" t="n">
        <v>290.0</v>
      </c>
      <c r="K660" t="inlineStr">
        <is>
          <t>COMPLETED</t>
        </is>
      </c>
      <c r="L660" t="inlineStr">
        <is>
          <t>MARK_AS_COMPLETED</t>
        </is>
      </c>
      <c r="M660" t="inlineStr">
        <is>
          <t>Queue</t>
        </is>
      </c>
      <c r="N660" t="n">
        <v>2.0</v>
      </c>
      <c r="O660" s="1" t="n">
        <v>44540.24109953704</v>
      </c>
      <c r="P660" s="1" t="n">
        <v>44540.26037037037</v>
      </c>
      <c r="Q660" t="n">
        <v>119.0</v>
      </c>
      <c r="R660" t="n">
        <v>1546.0</v>
      </c>
      <c r="S660" t="b">
        <v>0</v>
      </c>
      <c r="T660" t="inlineStr">
        <is>
          <t>N/A</t>
        </is>
      </c>
      <c r="U660" t="b">
        <v>1</v>
      </c>
      <c r="V660" t="inlineStr">
        <is>
          <t>Hemanshi Deshlahara</t>
        </is>
      </c>
      <c r="W660" s="1" t="n">
        <v>44540.245671296296</v>
      </c>
      <c r="X660" t="n">
        <v>290.0</v>
      </c>
      <c r="Y660" t="n">
        <v>170.0</v>
      </c>
      <c r="Z660" t="n">
        <v>0.0</v>
      </c>
      <c r="AA660" t="n">
        <v>170.0</v>
      </c>
      <c r="AB660" t="n">
        <v>0.0</v>
      </c>
      <c r="AC660" t="n">
        <v>14.0</v>
      </c>
      <c r="AD660" t="n">
        <v>120.0</v>
      </c>
      <c r="AE660" t="n">
        <v>0.0</v>
      </c>
      <c r="AF660" t="n">
        <v>0.0</v>
      </c>
      <c r="AG660" t="n">
        <v>0.0</v>
      </c>
      <c r="AH660" t="inlineStr">
        <is>
          <t>Rohit Mawal</t>
        </is>
      </c>
      <c r="AI660" s="1" t="n">
        <v>44540.26037037037</v>
      </c>
      <c r="AJ660" t="n">
        <v>1256.0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120.0</v>
      </c>
      <c r="AQ660" t="n">
        <v>0.0</v>
      </c>
      <c r="AR660" t="n">
        <v>0.0</v>
      </c>
      <c r="AS660" t="n">
        <v>0.0</v>
      </c>
      <c r="AT660" t="inlineStr">
        <is>
          <t>N/A</t>
        </is>
      </c>
      <c r="AU660" t="inlineStr">
        <is>
          <t>N/A</t>
        </is>
      </c>
      <c r="AV660" t="inlineStr">
        <is>
          <t>N/A</t>
        </is>
      </c>
      <c r="AW660" t="inlineStr">
        <is>
          <t>N/A</t>
        </is>
      </c>
      <c r="AX660" t="inlineStr">
        <is>
          <t>N/A</t>
        </is>
      </c>
      <c r="AY660" t="inlineStr">
        <is>
          <t>N/A</t>
        </is>
      </c>
      <c r="AZ660" t="inlineStr">
        <is>
          <t>N/A</t>
        </is>
      </c>
      <c r="BA660" t="inlineStr">
        <is>
          <t>N/A</t>
        </is>
      </c>
      <c r="BB660" t="inlineStr">
        <is>
          <t>N/A</t>
        </is>
      </c>
      <c r="BC660" t="inlineStr">
        <is>
          <t>N/A</t>
        </is>
      </c>
      <c r="BD660" t="inlineStr">
        <is>
          <t>N/A</t>
        </is>
      </c>
      <c r="BE660" t="inlineStr">
        <is>
          <t>N/A</t>
        </is>
      </c>
    </row>
    <row r="661">
      <c r="A661" t="inlineStr">
        <is>
          <t>WI211235389</t>
        </is>
      </c>
      <c r="B661" t="inlineStr">
        <is>
          <t>DATA_VALIDATION</t>
        </is>
      </c>
      <c r="C661" t="inlineStr">
        <is>
          <t>201110012255</t>
        </is>
      </c>
      <c r="D661" t="inlineStr">
        <is>
          <t>Folder</t>
        </is>
      </c>
      <c r="E661" s="2">
        <f>HYPERLINK("capsilon://?command=openfolder&amp;siteaddress=FAM.docvelocity-na8.net&amp;folderid=FXA3FAAC0A-46B8-CE22-793E-2BCFB4B78941","FX21125266")</f>
        <v>0.0</v>
      </c>
      <c r="F661" t="inlineStr">
        <is>
          <t/>
        </is>
      </c>
      <c r="G661" t="inlineStr">
        <is>
          <t/>
        </is>
      </c>
      <c r="H661" t="inlineStr">
        <is>
          <t>Mailitem</t>
        </is>
      </c>
      <c r="I661" t="inlineStr">
        <is>
          <t>MI2112353982</t>
        </is>
      </c>
      <c r="J661" t="n">
        <v>148.0</v>
      </c>
      <c r="K661" t="inlineStr">
        <is>
          <t>COMPLETED</t>
        </is>
      </c>
      <c r="L661" t="inlineStr">
        <is>
          <t>MARK_AS_COMPLETED</t>
        </is>
      </c>
      <c r="M661" t="inlineStr">
        <is>
          <t>Queue</t>
        </is>
      </c>
      <c r="N661" t="n">
        <v>2.0</v>
      </c>
      <c r="O661" s="1" t="n">
        <v>44540.24899305555</v>
      </c>
      <c r="P661" s="1" t="n">
        <v>44540.312002314815</v>
      </c>
      <c r="Q661" t="n">
        <v>662.0</v>
      </c>
      <c r="R661" t="n">
        <v>4782.0</v>
      </c>
      <c r="S661" t="b">
        <v>0</v>
      </c>
      <c r="T661" t="inlineStr">
        <is>
          <t>N/A</t>
        </is>
      </c>
      <c r="U661" t="b">
        <v>1</v>
      </c>
      <c r="V661" t="inlineStr">
        <is>
          <t>Karnal Akhare</t>
        </is>
      </c>
      <c r="W661" s="1" t="n">
        <v>44540.29019675926</v>
      </c>
      <c r="X661" t="n">
        <v>3124.0</v>
      </c>
      <c r="Y661" t="n">
        <v>235.0</v>
      </c>
      <c r="Z661" t="n">
        <v>0.0</v>
      </c>
      <c r="AA661" t="n">
        <v>235.0</v>
      </c>
      <c r="AB661" t="n">
        <v>0.0</v>
      </c>
      <c r="AC661" t="n">
        <v>177.0</v>
      </c>
      <c r="AD661" t="n">
        <v>-87.0</v>
      </c>
      <c r="AE661" t="n">
        <v>0.0</v>
      </c>
      <c r="AF661" t="n">
        <v>0.0</v>
      </c>
      <c r="AG661" t="n">
        <v>0.0</v>
      </c>
      <c r="AH661" t="inlineStr">
        <is>
          <t>Saloni Uttekar</t>
        </is>
      </c>
      <c r="AI661" s="1" t="n">
        <v>44540.312002314815</v>
      </c>
      <c r="AJ661" t="n">
        <v>1633.0</v>
      </c>
      <c r="AK661" t="n">
        <v>15.0</v>
      </c>
      <c r="AL661" t="n">
        <v>0.0</v>
      </c>
      <c r="AM661" t="n">
        <v>15.0</v>
      </c>
      <c r="AN661" t="n">
        <v>0.0</v>
      </c>
      <c r="AO661" t="n">
        <v>16.0</v>
      </c>
      <c r="AP661" t="n">
        <v>-102.0</v>
      </c>
      <c r="AQ661" t="n">
        <v>0.0</v>
      </c>
      <c r="AR661" t="n">
        <v>0.0</v>
      </c>
      <c r="AS661" t="n">
        <v>0.0</v>
      </c>
      <c r="AT661" t="inlineStr">
        <is>
          <t>N/A</t>
        </is>
      </c>
      <c r="AU661" t="inlineStr">
        <is>
          <t>N/A</t>
        </is>
      </c>
      <c r="AV661" t="inlineStr">
        <is>
          <t>N/A</t>
        </is>
      </c>
      <c r="AW661" t="inlineStr">
        <is>
          <t>N/A</t>
        </is>
      </c>
      <c r="AX661" t="inlineStr">
        <is>
          <t>N/A</t>
        </is>
      </c>
      <c r="AY661" t="inlineStr">
        <is>
          <t>N/A</t>
        </is>
      </c>
      <c r="AZ661" t="inlineStr">
        <is>
          <t>N/A</t>
        </is>
      </c>
      <c r="BA661" t="inlineStr">
        <is>
          <t>N/A</t>
        </is>
      </c>
      <c r="BB661" t="inlineStr">
        <is>
          <t>N/A</t>
        </is>
      </c>
      <c r="BC661" t="inlineStr">
        <is>
          <t>N/A</t>
        </is>
      </c>
      <c r="BD661" t="inlineStr">
        <is>
          <t>N/A</t>
        </is>
      </c>
      <c r="BE661" t="inlineStr">
        <is>
          <t>N/A</t>
        </is>
      </c>
    </row>
    <row r="662">
      <c r="A662" t="inlineStr">
        <is>
          <t>WI211235390</t>
        </is>
      </c>
      <c r="B662" t="inlineStr">
        <is>
          <t>DATA_VALIDATION</t>
        </is>
      </c>
      <c r="C662" t="inlineStr">
        <is>
          <t>201340000378</t>
        </is>
      </c>
      <c r="D662" t="inlineStr">
        <is>
          <t>Folder</t>
        </is>
      </c>
      <c r="E662" s="2">
        <f>HYPERLINK("capsilon://?command=openfolder&amp;siteaddress=FAM.docvelocity-na8.net&amp;folderid=FXFD601BCE-4696-2ED4-8488-CC391F5AD1CD","FX211011332")</f>
        <v>0.0</v>
      </c>
      <c r="F662" t="inlineStr">
        <is>
          <t/>
        </is>
      </c>
      <c r="G662" t="inlineStr">
        <is>
          <t/>
        </is>
      </c>
      <c r="H662" t="inlineStr">
        <is>
          <t>Mailitem</t>
        </is>
      </c>
      <c r="I662" t="inlineStr">
        <is>
          <t>MI2112354746</t>
        </is>
      </c>
      <c r="J662" t="n">
        <v>202.0</v>
      </c>
      <c r="K662" t="inlineStr">
        <is>
          <t>COMPLETED</t>
        </is>
      </c>
      <c r="L662" t="inlineStr">
        <is>
          <t>MARK_AS_COMPLETED</t>
        </is>
      </c>
      <c r="M662" t="inlineStr">
        <is>
          <t>Queue</t>
        </is>
      </c>
      <c r="N662" t="n">
        <v>2.0</v>
      </c>
      <c r="O662" s="1" t="n">
        <v>44540.25334490741</v>
      </c>
      <c r="P662" s="1" t="n">
        <v>44540.304664351854</v>
      </c>
      <c r="Q662" t="n">
        <v>1079.0</v>
      </c>
      <c r="R662" t="n">
        <v>3355.0</v>
      </c>
      <c r="S662" t="b">
        <v>0</v>
      </c>
      <c r="T662" t="inlineStr">
        <is>
          <t>N/A</t>
        </is>
      </c>
      <c r="U662" t="b">
        <v>1</v>
      </c>
      <c r="V662" t="inlineStr">
        <is>
          <t>Raman Vaidya</t>
        </is>
      </c>
      <c r="W662" s="1" t="n">
        <v>44540.2903125</v>
      </c>
      <c r="X662" t="n">
        <v>2557.0</v>
      </c>
      <c r="Y662" t="n">
        <v>178.0</v>
      </c>
      <c r="Z662" t="n">
        <v>0.0</v>
      </c>
      <c r="AA662" t="n">
        <v>178.0</v>
      </c>
      <c r="AB662" t="n">
        <v>0.0</v>
      </c>
      <c r="AC662" t="n">
        <v>115.0</v>
      </c>
      <c r="AD662" t="n">
        <v>24.0</v>
      </c>
      <c r="AE662" t="n">
        <v>0.0</v>
      </c>
      <c r="AF662" t="n">
        <v>0.0</v>
      </c>
      <c r="AG662" t="n">
        <v>0.0</v>
      </c>
      <c r="AH662" t="inlineStr">
        <is>
          <t>Poonam Patil</t>
        </is>
      </c>
      <c r="AI662" s="1" t="n">
        <v>44540.304664351854</v>
      </c>
      <c r="AJ662" t="n">
        <v>772.0</v>
      </c>
      <c r="AK662" t="n">
        <v>2.0</v>
      </c>
      <c r="AL662" t="n">
        <v>0.0</v>
      </c>
      <c r="AM662" t="n">
        <v>2.0</v>
      </c>
      <c r="AN662" t="n">
        <v>0.0</v>
      </c>
      <c r="AO662" t="n">
        <v>1.0</v>
      </c>
      <c r="AP662" t="n">
        <v>22.0</v>
      </c>
      <c r="AQ662" t="n">
        <v>0.0</v>
      </c>
      <c r="AR662" t="n">
        <v>0.0</v>
      </c>
      <c r="AS662" t="n">
        <v>0.0</v>
      </c>
      <c r="AT662" t="inlineStr">
        <is>
          <t>N/A</t>
        </is>
      </c>
      <c r="AU662" t="inlineStr">
        <is>
          <t>N/A</t>
        </is>
      </c>
      <c r="AV662" t="inlineStr">
        <is>
          <t>N/A</t>
        </is>
      </c>
      <c r="AW662" t="inlineStr">
        <is>
          <t>N/A</t>
        </is>
      </c>
      <c r="AX662" t="inlineStr">
        <is>
          <t>N/A</t>
        </is>
      </c>
      <c r="AY662" t="inlineStr">
        <is>
          <t>N/A</t>
        </is>
      </c>
      <c r="AZ662" t="inlineStr">
        <is>
          <t>N/A</t>
        </is>
      </c>
      <c r="BA662" t="inlineStr">
        <is>
          <t>N/A</t>
        </is>
      </c>
      <c r="BB662" t="inlineStr">
        <is>
          <t>N/A</t>
        </is>
      </c>
      <c r="BC662" t="inlineStr">
        <is>
          <t>N/A</t>
        </is>
      </c>
      <c r="BD662" t="inlineStr">
        <is>
          <t>N/A</t>
        </is>
      </c>
      <c r="BE662" t="inlineStr">
        <is>
          <t>N/A</t>
        </is>
      </c>
    </row>
    <row r="663">
      <c r="A663" t="inlineStr">
        <is>
          <t>WI211235391</t>
        </is>
      </c>
      <c r="B663" t="inlineStr">
        <is>
          <t>DATA_VALIDATION</t>
        </is>
      </c>
      <c r="C663" t="inlineStr">
        <is>
          <t>201330004158</t>
        </is>
      </c>
      <c r="D663" t="inlineStr">
        <is>
          <t>Folder</t>
        </is>
      </c>
      <c r="E663" s="2">
        <f>HYPERLINK("capsilon://?command=openfolder&amp;siteaddress=FAM.docvelocity-na8.net&amp;folderid=FXBFE056C1-FC97-21EC-B92F-FEF3093F6C00","FX21126489")</f>
        <v>0.0</v>
      </c>
      <c r="F663" t="inlineStr">
        <is>
          <t/>
        </is>
      </c>
      <c r="G663" t="inlineStr">
        <is>
          <t/>
        </is>
      </c>
      <c r="H663" t="inlineStr">
        <is>
          <t>Mailitem</t>
        </is>
      </c>
      <c r="I663" t="inlineStr">
        <is>
          <t>MI2112356269</t>
        </is>
      </c>
      <c r="J663" t="n">
        <v>455.0</v>
      </c>
      <c r="K663" t="inlineStr">
        <is>
          <t>COMPLETED</t>
        </is>
      </c>
      <c r="L663" t="inlineStr">
        <is>
          <t>MARK_AS_COMPLETED</t>
        </is>
      </c>
      <c r="M663" t="inlineStr">
        <is>
          <t>Queue</t>
        </is>
      </c>
      <c r="N663" t="n">
        <v>2.0</v>
      </c>
      <c r="O663" s="1" t="n">
        <v>44540.25775462963</v>
      </c>
      <c r="P663" s="1" t="n">
        <v>44540.386400462965</v>
      </c>
      <c r="Q663" t="n">
        <v>3651.0</v>
      </c>
      <c r="R663" t="n">
        <v>7464.0</v>
      </c>
      <c r="S663" t="b">
        <v>0</v>
      </c>
      <c r="T663" t="inlineStr">
        <is>
          <t>N/A</t>
        </is>
      </c>
      <c r="U663" t="b">
        <v>1</v>
      </c>
      <c r="V663" t="inlineStr">
        <is>
          <t>Karnal Akhare</t>
        </is>
      </c>
      <c r="W663" s="1" t="n">
        <v>44540.363645833335</v>
      </c>
      <c r="X663" t="n">
        <v>5537.0</v>
      </c>
      <c r="Y663" t="n">
        <v>417.0</v>
      </c>
      <c r="Z663" t="n">
        <v>0.0</v>
      </c>
      <c r="AA663" t="n">
        <v>417.0</v>
      </c>
      <c r="AB663" t="n">
        <v>0.0</v>
      </c>
      <c r="AC663" t="n">
        <v>258.0</v>
      </c>
      <c r="AD663" t="n">
        <v>38.0</v>
      </c>
      <c r="AE663" t="n">
        <v>0.0</v>
      </c>
      <c r="AF663" t="n">
        <v>0.0</v>
      </c>
      <c r="AG663" t="n">
        <v>0.0</v>
      </c>
      <c r="AH663" t="inlineStr">
        <is>
          <t>Poonam Patil</t>
        </is>
      </c>
      <c r="AI663" s="1" t="n">
        <v>44540.386400462965</v>
      </c>
      <c r="AJ663" t="n">
        <v>1800.0</v>
      </c>
      <c r="AK663" t="n">
        <v>3.0</v>
      </c>
      <c r="AL663" t="n">
        <v>0.0</v>
      </c>
      <c r="AM663" t="n">
        <v>3.0</v>
      </c>
      <c r="AN663" t="n">
        <v>0.0</v>
      </c>
      <c r="AO663" t="n">
        <v>2.0</v>
      </c>
      <c r="AP663" t="n">
        <v>35.0</v>
      </c>
      <c r="AQ663" t="n">
        <v>0.0</v>
      </c>
      <c r="AR663" t="n">
        <v>0.0</v>
      </c>
      <c r="AS663" t="n">
        <v>0.0</v>
      </c>
      <c r="AT663" t="inlineStr">
        <is>
          <t>N/A</t>
        </is>
      </c>
      <c r="AU663" t="inlineStr">
        <is>
          <t>N/A</t>
        </is>
      </c>
      <c r="AV663" t="inlineStr">
        <is>
          <t>N/A</t>
        </is>
      </c>
      <c r="AW663" t="inlineStr">
        <is>
          <t>N/A</t>
        </is>
      </c>
      <c r="AX663" t="inlineStr">
        <is>
          <t>N/A</t>
        </is>
      </c>
      <c r="AY663" t="inlineStr">
        <is>
          <t>N/A</t>
        </is>
      </c>
      <c r="AZ663" t="inlineStr">
        <is>
          <t>N/A</t>
        </is>
      </c>
      <c r="BA663" t="inlineStr">
        <is>
          <t>N/A</t>
        </is>
      </c>
      <c r="BB663" t="inlineStr">
        <is>
          <t>N/A</t>
        </is>
      </c>
      <c r="BC663" t="inlineStr">
        <is>
          <t>N/A</t>
        </is>
      </c>
      <c r="BD663" t="inlineStr">
        <is>
          <t>N/A</t>
        </is>
      </c>
      <c r="BE663" t="inlineStr">
        <is>
          <t>N/A</t>
        </is>
      </c>
    </row>
    <row r="664">
      <c r="A664" t="inlineStr">
        <is>
          <t>WI211235395</t>
        </is>
      </c>
      <c r="B664" t="inlineStr">
        <is>
          <t>DATA_VALIDATION</t>
        </is>
      </c>
      <c r="C664" t="inlineStr">
        <is>
          <t>201300020200</t>
        </is>
      </c>
      <c r="D664" t="inlineStr">
        <is>
          <t>Folder</t>
        </is>
      </c>
      <c r="E664" s="2">
        <f>HYPERLINK("capsilon://?command=openfolder&amp;siteaddress=FAM.docvelocity-na8.net&amp;folderid=FXC598BEED-D3CD-E6C2-ADAD-6C0E529795A7","FX21126128")</f>
        <v>0.0</v>
      </c>
      <c r="F664" t="inlineStr">
        <is>
          <t/>
        </is>
      </c>
      <c r="G664" t="inlineStr">
        <is>
          <t/>
        </is>
      </c>
      <c r="H664" t="inlineStr">
        <is>
          <t>Mailitem</t>
        </is>
      </c>
      <c r="I664" t="inlineStr">
        <is>
          <t>MI2112357360</t>
        </is>
      </c>
      <c r="J664" t="n">
        <v>476.0</v>
      </c>
      <c r="K664" t="inlineStr">
        <is>
          <t>COMPLETED</t>
        </is>
      </c>
      <c r="L664" t="inlineStr">
        <is>
          <t>MARK_AS_COMPLETED</t>
        </is>
      </c>
      <c r="M664" t="inlineStr">
        <is>
          <t>Queue</t>
        </is>
      </c>
      <c r="N664" t="n">
        <v>2.0</v>
      </c>
      <c r="O664" s="1" t="n">
        <v>44540.26262731481</v>
      </c>
      <c r="P664" s="1" t="n">
        <v>44540.38418981482</v>
      </c>
      <c r="Q664" t="n">
        <v>4238.0</v>
      </c>
      <c r="R664" t="n">
        <v>6265.0</v>
      </c>
      <c r="S664" t="b">
        <v>0</v>
      </c>
      <c r="T664" t="inlineStr">
        <is>
          <t>N/A</t>
        </is>
      </c>
      <c r="U664" t="b">
        <v>1</v>
      </c>
      <c r="V664" t="inlineStr">
        <is>
          <t>Raman Vaidya</t>
        </is>
      </c>
      <c r="W664" s="1" t="n">
        <v>44540.35028935185</v>
      </c>
      <c r="X664" t="n">
        <v>3314.0</v>
      </c>
      <c r="Y664" t="n">
        <v>405.0</v>
      </c>
      <c r="Z664" t="n">
        <v>0.0</v>
      </c>
      <c r="AA664" t="n">
        <v>405.0</v>
      </c>
      <c r="AB664" t="n">
        <v>0.0</v>
      </c>
      <c r="AC664" t="n">
        <v>290.0</v>
      </c>
      <c r="AD664" t="n">
        <v>71.0</v>
      </c>
      <c r="AE664" t="n">
        <v>0.0</v>
      </c>
      <c r="AF664" t="n">
        <v>0.0</v>
      </c>
      <c r="AG664" t="n">
        <v>0.0</v>
      </c>
      <c r="AH664" t="inlineStr">
        <is>
          <t>Saloni Uttekar</t>
        </is>
      </c>
      <c r="AI664" s="1" t="n">
        <v>44540.38418981482</v>
      </c>
      <c r="AJ664" t="n">
        <v>2921.0</v>
      </c>
      <c r="AK664" t="n">
        <v>7.0</v>
      </c>
      <c r="AL664" t="n">
        <v>0.0</v>
      </c>
      <c r="AM664" t="n">
        <v>7.0</v>
      </c>
      <c r="AN664" t="n">
        <v>0.0</v>
      </c>
      <c r="AO664" t="n">
        <v>7.0</v>
      </c>
      <c r="AP664" t="n">
        <v>64.0</v>
      </c>
      <c r="AQ664" t="n">
        <v>0.0</v>
      </c>
      <c r="AR664" t="n">
        <v>0.0</v>
      </c>
      <c r="AS664" t="n">
        <v>0.0</v>
      </c>
      <c r="AT664" t="inlineStr">
        <is>
          <t>N/A</t>
        </is>
      </c>
      <c r="AU664" t="inlineStr">
        <is>
          <t>N/A</t>
        </is>
      </c>
      <c r="AV664" t="inlineStr">
        <is>
          <t>N/A</t>
        </is>
      </c>
      <c r="AW664" t="inlineStr">
        <is>
          <t>N/A</t>
        </is>
      </c>
      <c r="AX664" t="inlineStr">
        <is>
          <t>N/A</t>
        </is>
      </c>
      <c r="AY664" t="inlineStr">
        <is>
          <t>N/A</t>
        </is>
      </c>
      <c r="AZ664" t="inlineStr">
        <is>
          <t>N/A</t>
        </is>
      </c>
      <c r="BA664" t="inlineStr">
        <is>
          <t>N/A</t>
        </is>
      </c>
      <c r="BB664" t="inlineStr">
        <is>
          <t>N/A</t>
        </is>
      </c>
      <c r="BC664" t="inlineStr">
        <is>
          <t>N/A</t>
        </is>
      </c>
      <c r="BD664" t="inlineStr">
        <is>
          <t>N/A</t>
        </is>
      </c>
      <c r="BE664" t="inlineStr">
        <is>
          <t>N/A</t>
        </is>
      </c>
    </row>
    <row r="665">
      <c r="A665" t="inlineStr">
        <is>
          <t>WI211235399</t>
        </is>
      </c>
      <c r="B665" t="inlineStr">
        <is>
          <t>DATA_VALIDATION</t>
        </is>
      </c>
      <c r="C665" t="inlineStr">
        <is>
          <t>201330004130</t>
        </is>
      </c>
      <c r="D665" t="inlineStr">
        <is>
          <t>Folder</t>
        </is>
      </c>
      <c r="E665" s="2">
        <f>HYPERLINK("capsilon://?command=openfolder&amp;siteaddress=FAM.docvelocity-na8.net&amp;folderid=FX0DFEBE87-44F2-0F26-B821-114339463F23","FX21125730")</f>
        <v>0.0</v>
      </c>
      <c r="F665" t="inlineStr">
        <is>
          <t/>
        </is>
      </c>
      <c r="G665" t="inlineStr">
        <is>
          <t/>
        </is>
      </c>
      <c r="H665" t="inlineStr">
        <is>
          <t>Mailitem</t>
        </is>
      </c>
      <c r="I665" t="inlineStr">
        <is>
          <t>MI2112360723</t>
        </is>
      </c>
      <c r="J665" t="n">
        <v>122.0</v>
      </c>
      <c r="K665" t="inlineStr">
        <is>
          <t>COMPLETED</t>
        </is>
      </c>
      <c r="L665" t="inlineStr">
        <is>
          <t>MARK_AS_COMPLETED</t>
        </is>
      </c>
      <c r="M665" t="inlineStr">
        <is>
          <t>Queue</t>
        </is>
      </c>
      <c r="N665" t="n">
        <v>2.0</v>
      </c>
      <c r="O665" s="1" t="n">
        <v>44540.28892361111</v>
      </c>
      <c r="P665" s="1" t="n">
        <v>44540.33866898148</v>
      </c>
      <c r="Q665" t="n">
        <v>2871.0</v>
      </c>
      <c r="R665" t="n">
        <v>1427.0</v>
      </c>
      <c r="S665" t="b">
        <v>0</v>
      </c>
      <c r="T665" t="inlineStr">
        <is>
          <t>N/A</t>
        </is>
      </c>
      <c r="U665" t="b">
        <v>1</v>
      </c>
      <c r="V665" t="inlineStr">
        <is>
          <t>Aditya Tade</t>
        </is>
      </c>
      <c r="W665" s="1" t="n">
        <v>44540.33013888889</v>
      </c>
      <c r="X665" t="n">
        <v>733.0</v>
      </c>
      <c r="Y665" t="n">
        <v>111.0</v>
      </c>
      <c r="Z665" t="n">
        <v>0.0</v>
      </c>
      <c r="AA665" t="n">
        <v>111.0</v>
      </c>
      <c r="AB665" t="n">
        <v>0.0</v>
      </c>
      <c r="AC665" t="n">
        <v>49.0</v>
      </c>
      <c r="AD665" t="n">
        <v>11.0</v>
      </c>
      <c r="AE665" t="n">
        <v>0.0</v>
      </c>
      <c r="AF665" t="n">
        <v>0.0</v>
      </c>
      <c r="AG665" t="n">
        <v>0.0</v>
      </c>
      <c r="AH665" t="inlineStr">
        <is>
          <t>Rohit Mawal</t>
        </is>
      </c>
      <c r="AI665" s="1" t="n">
        <v>44540.33866898148</v>
      </c>
      <c r="AJ665" t="n">
        <v>606.0</v>
      </c>
      <c r="AK665" t="n">
        <v>0.0</v>
      </c>
      <c r="AL665" t="n">
        <v>0.0</v>
      </c>
      <c r="AM665" t="n">
        <v>0.0</v>
      </c>
      <c r="AN665" t="n">
        <v>0.0</v>
      </c>
      <c r="AO665" t="n">
        <v>0.0</v>
      </c>
      <c r="AP665" t="n">
        <v>11.0</v>
      </c>
      <c r="AQ665" t="n">
        <v>0.0</v>
      </c>
      <c r="AR665" t="n">
        <v>0.0</v>
      </c>
      <c r="AS665" t="n">
        <v>0.0</v>
      </c>
      <c r="AT665" t="inlineStr">
        <is>
          <t>N/A</t>
        </is>
      </c>
      <c r="AU665" t="inlineStr">
        <is>
          <t>N/A</t>
        </is>
      </c>
      <c r="AV665" t="inlineStr">
        <is>
          <t>N/A</t>
        </is>
      </c>
      <c r="AW665" t="inlineStr">
        <is>
          <t>N/A</t>
        </is>
      </c>
      <c r="AX665" t="inlineStr">
        <is>
          <t>N/A</t>
        </is>
      </c>
      <c r="AY665" t="inlineStr">
        <is>
          <t>N/A</t>
        </is>
      </c>
      <c r="AZ665" t="inlineStr">
        <is>
          <t>N/A</t>
        </is>
      </c>
      <c r="BA665" t="inlineStr">
        <is>
          <t>N/A</t>
        </is>
      </c>
      <c r="BB665" t="inlineStr">
        <is>
          <t>N/A</t>
        </is>
      </c>
      <c r="BC665" t="inlineStr">
        <is>
          <t>N/A</t>
        </is>
      </c>
      <c r="BD665" t="inlineStr">
        <is>
          <t>N/A</t>
        </is>
      </c>
      <c r="BE665" t="inlineStr">
        <is>
          <t>N/A</t>
        </is>
      </c>
    </row>
    <row r="666">
      <c r="A666" t="inlineStr">
        <is>
          <t>WI211235400</t>
        </is>
      </c>
      <c r="B666" t="inlineStr">
        <is>
          <t>DATA_VALIDATION</t>
        </is>
      </c>
      <c r="C666" t="inlineStr">
        <is>
          <t>201330014343</t>
        </is>
      </c>
      <c r="D666" t="inlineStr">
        <is>
          <t>Folder</t>
        </is>
      </c>
      <c r="E666" s="2">
        <f>HYPERLINK("capsilon://?command=openfolder&amp;siteaddress=FAM.docvelocity-na8.net&amp;folderid=FXDCB4B1F7-6D81-B8E4-8534-B6895C499E1D","FX21126045")</f>
        <v>0.0</v>
      </c>
      <c r="F666" t="inlineStr">
        <is>
          <t/>
        </is>
      </c>
      <c r="G666" t="inlineStr">
        <is>
          <t/>
        </is>
      </c>
      <c r="H666" t="inlineStr">
        <is>
          <t>Mailitem</t>
        </is>
      </c>
      <c r="I666" t="inlineStr">
        <is>
          <t>MI2112361031</t>
        </is>
      </c>
      <c r="J666" t="n">
        <v>188.0</v>
      </c>
      <c r="K666" t="inlineStr">
        <is>
          <t>COMPLETED</t>
        </is>
      </c>
      <c r="L666" t="inlineStr">
        <is>
          <t>MARK_AS_COMPLETED</t>
        </is>
      </c>
      <c r="M666" t="inlineStr">
        <is>
          <t>Queue</t>
        </is>
      </c>
      <c r="N666" t="n">
        <v>2.0</v>
      </c>
      <c r="O666" s="1" t="n">
        <v>44540.29253472222</v>
      </c>
      <c r="P666" s="1" t="n">
        <v>44540.36555555555</v>
      </c>
      <c r="Q666" t="n">
        <v>3431.0</v>
      </c>
      <c r="R666" t="n">
        <v>2878.0</v>
      </c>
      <c r="S666" t="b">
        <v>0</v>
      </c>
      <c r="T666" t="inlineStr">
        <is>
          <t>N/A</t>
        </is>
      </c>
      <c r="U666" t="b">
        <v>1</v>
      </c>
      <c r="V666" t="inlineStr">
        <is>
          <t>Aditya Tade</t>
        </is>
      </c>
      <c r="W666" s="1" t="n">
        <v>44540.35679398148</v>
      </c>
      <c r="X666" t="n">
        <v>2176.0</v>
      </c>
      <c r="Y666" t="n">
        <v>221.0</v>
      </c>
      <c r="Z666" t="n">
        <v>0.0</v>
      </c>
      <c r="AA666" t="n">
        <v>221.0</v>
      </c>
      <c r="AB666" t="n">
        <v>0.0</v>
      </c>
      <c r="AC666" t="n">
        <v>177.0</v>
      </c>
      <c r="AD666" t="n">
        <v>-33.0</v>
      </c>
      <c r="AE666" t="n">
        <v>0.0</v>
      </c>
      <c r="AF666" t="n">
        <v>0.0</v>
      </c>
      <c r="AG666" t="n">
        <v>0.0</v>
      </c>
      <c r="AH666" t="inlineStr">
        <is>
          <t>Poonam Patil</t>
        </is>
      </c>
      <c r="AI666" s="1" t="n">
        <v>44540.36555555555</v>
      </c>
      <c r="AJ666" t="n">
        <v>666.0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-33.0</v>
      </c>
      <c r="AQ666" t="n">
        <v>0.0</v>
      </c>
      <c r="AR666" t="n">
        <v>0.0</v>
      </c>
      <c r="AS666" t="n">
        <v>0.0</v>
      </c>
      <c r="AT666" t="inlineStr">
        <is>
          <t>N/A</t>
        </is>
      </c>
      <c r="AU666" t="inlineStr">
        <is>
          <t>N/A</t>
        </is>
      </c>
      <c r="AV666" t="inlineStr">
        <is>
          <t>N/A</t>
        </is>
      </c>
      <c r="AW666" t="inlineStr">
        <is>
          <t>N/A</t>
        </is>
      </c>
      <c r="AX666" t="inlineStr">
        <is>
          <t>N/A</t>
        </is>
      </c>
      <c r="AY666" t="inlineStr">
        <is>
          <t>N/A</t>
        </is>
      </c>
      <c r="AZ666" t="inlineStr">
        <is>
          <t>N/A</t>
        </is>
      </c>
      <c r="BA666" t="inlineStr">
        <is>
          <t>N/A</t>
        </is>
      </c>
      <c r="BB666" t="inlineStr">
        <is>
          <t>N/A</t>
        </is>
      </c>
      <c r="BC666" t="inlineStr">
        <is>
          <t>N/A</t>
        </is>
      </c>
      <c r="BD666" t="inlineStr">
        <is>
          <t>N/A</t>
        </is>
      </c>
      <c r="BE666" t="inlineStr">
        <is>
          <t>N/A</t>
        </is>
      </c>
    </row>
    <row r="667">
      <c r="A667" t="inlineStr">
        <is>
          <t>WI211235401</t>
        </is>
      </c>
      <c r="B667" t="inlineStr">
        <is>
          <t>DATA_VALIDATION</t>
        </is>
      </c>
      <c r="C667" t="inlineStr">
        <is>
          <t>201330004170</t>
        </is>
      </c>
      <c r="D667" t="inlineStr">
        <is>
          <t>Folder</t>
        </is>
      </c>
      <c r="E667" s="2">
        <f>HYPERLINK("capsilon://?command=openfolder&amp;siteaddress=FAM.docvelocity-na8.net&amp;folderid=FX32E221DB-388B-CB5A-662D-E2DC0F681DD0","FX21126646")</f>
        <v>0.0</v>
      </c>
      <c r="F667" t="inlineStr">
        <is>
          <t/>
        </is>
      </c>
      <c r="G667" t="inlineStr">
        <is>
          <t/>
        </is>
      </c>
      <c r="H667" t="inlineStr">
        <is>
          <t>Mailitem</t>
        </is>
      </c>
      <c r="I667" t="inlineStr">
        <is>
          <t>MI2112361241</t>
        </is>
      </c>
      <c r="J667" t="n">
        <v>435.0</v>
      </c>
      <c r="K667" t="inlineStr">
        <is>
          <t>COMPLETED</t>
        </is>
      </c>
      <c r="L667" t="inlineStr">
        <is>
          <t>MARK_AS_COMPLETED</t>
        </is>
      </c>
      <c r="M667" t="inlineStr">
        <is>
          <t>Queue</t>
        </is>
      </c>
      <c r="N667" t="n">
        <v>2.0</v>
      </c>
      <c r="O667" s="1" t="n">
        <v>44540.30113425926</v>
      </c>
      <c r="P667" s="1" t="n">
        <v>44540.40793981482</v>
      </c>
      <c r="Q667" t="n">
        <v>4222.0</v>
      </c>
      <c r="R667" t="n">
        <v>5006.0</v>
      </c>
      <c r="S667" t="b">
        <v>0</v>
      </c>
      <c r="T667" t="inlineStr">
        <is>
          <t>N/A</t>
        </is>
      </c>
      <c r="U667" t="b">
        <v>1</v>
      </c>
      <c r="V667" t="inlineStr">
        <is>
          <t>Raman Vaidya</t>
        </is>
      </c>
      <c r="W667" s="1" t="n">
        <v>44540.38761574074</v>
      </c>
      <c r="X667" t="n">
        <v>3224.0</v>
      </c>
      <c r="Y667" t="n">
        <v>386.0</v>
      </c>
      <c r="Z667" t="n">
        <v>0.0</v>
      </c>
      <c r="AA667" t="n">
        <v>386.0</v>
      </c>
      <c r="AB667" t="n">
        <v>0.0</v>
      </c>
      <c r="AC667" t="n">
        <v>145.0</v>
      </c>
      <c r="AD667" t="n">
        <v>49.0</v>
      </c>
      <c r="AE667" t="n">
        <v>0.0</v>
      </c>
      <c r="AF667" t="n">
        <v>0.0</v>
      </c>
      <c r="AG667" t="n">
        <v>0.0</v>
      </c>
      <c r="AH667" t="inlineStr">
        <is>
          <t>Saloni Uttekar</t>
        </is>
      </c>
      <c r="AI667" s="1" t="n">
        <v>44540.40793981482</v>
      </c>
      <c r="AJ667" t="n">
        <v>1741.0</v>
      </c>
      <c r="AK667" t="n">
        <v>0.0</v>
      </c>
      <c r="AL667" t="n">
        <v>0.0</v>
      </c>
      <c r="AM667" t="n">
        <v>0.0</v>
      </c>
      <c r="AN667" t="n">
        <v>0.0</v>
      </c>
      <c r="AO667" t="n">
        <v>1.0</v>
      </c>
      <c r="AP667" t="n">
        <v>49.0</v>
      </c>
      <c r="AQ667" t="n">
        <v>0.0</v>
      </c>
      <c r="AR667" t="n">
        <v>0.0</v>
      </c>
      <c r="AS667" t="n">
        <v>0.0</v>
      </c>
      <c r="AT667" t="inlineStr">
        <is>
          <t>N/A</t>
        </is>
      </c>
      <c r="AU667" t="inlineStr">
        <is>
          <t>N/A</t>
        </is>
      </c>
      <c r="AV667" t="inlineStr">
        <is>
          <t>N/A</t>
        </is>
      </c>
      <c r="AW667" t="inlineStr">
        <is>
          <t>N/A</t>
        </is>
      </c>
      <c r="AX667" t="inlineStr">
        <is>
          <t>N/A</t>
        </is>
      </c>
      <c r="AY667" t="inlineStr">
        <is>
          <t>N/A</t>
        </is>
      </c>
      <c r="AZ667" t="inlineStr">
        <is>
          <t>N/A</t>
        </is>
      </c>
      <c r="BA667" t="inlineStr">
        <is>
          <t>N/A</t>
        </is>
      </c>
      <c r="BB667" t="inlineStr">
        <is>
          <t>N/A</t>
        </is>
      </c>
      <c r="BC667" t="inlineStr">
        <is>
          <t>N/A</t>
        </is>
      </c>
      <c r="BD667" t="inlineStr">
        <is>
          <t>N/A</t>
        </is>
      </c>
      <c r="BE667" t="inlineStr">
        <is>
          <t>N/A</t>
        </is>
      </c>
    </row>
    <row r="668">
      <c r="A668" t="inlineStr">
        <is>
          <t>WI211235414</t>
        </is>
      </c>
      <c r="B668" t="inlineStr">
        <is>
          <t>DATA_VALIDATION</t>
        </is>
      </c>
      <c r="C668" t="inlineStr">
        <is>
          <t>201330004167</t>
        </is>
      </c>
      <c r="D668" t="inlineStr">
        <is>
          <t>Folder</t>
        </is>
      </c>
      <c r="E668" s="2">
        <f>HYPERLINK("capsilon://?command=openfolder&amp;siteaddress=FAM.docvelocity-na8.net&amp;folderid=FXB6602B3C-7BA4-AADC-8D4B-F5770B622BD7","FX21126602")</f>
        <v>0.0</v>
      </c>
      <c r="F668" t="inlineStr">
        <is>
          <t/>
        </is>
      </c>
      <c r="G668" t="inlineStr">
        <is>
          <t/>
        </is>
      </c>
      <c r="H668" t="inlineStr">
        <is>
          <t>Mailitem</t>
        </is>
      </c>
      <c r="I668" t="inlineStr">
        <is>
          <t>MI2112362411</t>
        </is>
      </c>
      <c r="J668" t="n">
        <v>164.0</v>
      </c>
      <c r="K668" t="inlineStr">
        <is>
          <t>COMPLETED</t>
        </is>
      </c>
      <c r="L668" t="inlineStr">
        <is>
          <t>MARK_AS_COMPLETED</t>
        </is>
      </c>
      <c r="M668" t="inlineStr">
        <is>
          <t>Queue</t>
        </is>
      </c>
      <c r="N668" t="n">
        <v>2.0</v>
      </c>
      <c r="O668" s="1" t="n">
        <v>44540.33697916667</v>
      </c>
      <c r="P668" s="1" t="n">
        <v>44540.35905092592</v>
      </c>
      <c r="Q668" t="n">
        <v>331.0</v>
      </c>
      <c r="R668" t="n">
        <v>1576.0</v>
      </c>
      <c r="S668" t="b">
        <v>0</v>
      </c>
      <c r="T668" t="inlineStr">
        <is>
          <t>N/A</t>
        </is>
      </c>
      <c r="U668" t="b">
        <v>1</v>
      </c>
      <c r="V668" t="inlineStr">
        <is>
          <t>Hemanshi Deshlahara</t>
        </is>
      </c>
      <c r="W668" s="1" t="n">
        <v>44540.34390046296</v>
      </c>
      <c r="X668" t="n">
        <v>273.0</v>
      </c>
      <c r="Y668" t="n">
        <v>112.0</v>
      </c>
      <c r="Z668" t="n">
        <v>0.0</v>
      </c>
      <c r="AA668" t="n">
        <v>112.0</v>
      </c>
      <c r="AB668" t="n">
        <v>0.0</v>
      </c>
      <c r="AC668" t="n">
        <v>28.0</v>
      </c>
      <c r="AD668" t="n">
        <v>52.0</v>
      </c>
      <c r="AE668" t="n">
        <v>0.0</v>
      </c>
      <c r="AF668" t="n">
        <v>0.0</v>
      </c>
      <c r="AG668" t="n">
        <v>0.0</v>
      </c>
      <c r="AH668" t="inlineStr">
        <is>
          <t>Rohit Mawal</t>
        </is>
      </c>
      <c r="AI668" s="1" t="n">
        <v>44540.35905092592</v>
      </c>
      <c r="AJ668" t="n">
        <v>1303.0</v>
      </c>
      <c r="AK668" t="n">
        <v>3.0</v>
      </c>
      <c r="AL668" t="n">
        <v>0.0</v>
      </c>
      <c r="AM668" t="n">
        <v>3.0</v>
      </c>
      <c r="AN668" t="n">
        <v>0.0</v>
      </c>
      <c r="AO668" t="n">
        <v>3.0</v>
      </c>
      <c r="AP668" t="n">
        <v>49.0</v>
      </c>
      <c r="AQ668" t="n">
        <v>0.0</v>
      </c>
      <c r="AR668" t="n">
        <v>0.0</v>
      </c>
      <c r="AS668" t="n">
        <v>0.0</v>
      </c>
      <c r="AT668" t="inlineStr">
        <is>
          <t>N/A</t>
        </is>
      </c>
      <c r="AU668" t="inlineStr">
        <is>
          <t>N/A</t>
        </is>
      </c>
      <c r="AV668" t="inlineStr">
        <is>
          <t>N/A</t>
        </is>
      </c>
      <c r="AW668" t="inlineStr">
        <is>
          <t>N/A</t>
        </is>
      </c>
      <c r="AX668" t="inlineStr">
        <is>
          <t>N/A</t>
        </is>
      </c>
      <c r="AY668" t="inlineStr">
        <is>
          <t>N/A</t>
        </is>
      </c>
      <c r="AZ668" t="inlineStr">
        <is>
          <t>N/A</t>
        </is>
      </c>
      <c r="BA668" t="inlineStr">
        <is>
          <t>N/A</t>
        </is>
      </c>
      <c r="BB668" t="inlineStr">
        <is>
          <t>N/A</t>
        </is>
      </c>
      <c r="BC668" t="inlineStr">
        <is>
          <t>N/A</t>
        </is>
      </c>
      <c r="BD668" t="inlineStr">
        <is>
          <t>N/A</t>
        </is>
      </c>
      <c r="BE668" t="inlineStr">
        <is>
          <t>N/A</t>
        </is>
      </c>
    </row>
    <row r="669">
      <c r="A669" t="inlineStr">
        <is>
          <t>WI211235425</t>
        </is>
      </c>
      <c r="B669" t="inlineStr">
        <is>
          <t>DATA_VALIDATION</t>
        </is>
      </c>
      <c r="C669" t="inlineStr">
        <is>
          <t>201300019192</t>
        </is>
      </c>
      <c r="D669" t="inlineStr">
        <is>
          <t>Folder</t>
        </is>
      </c>
      <c r="E669" s="2">
        <f>HYPERLINK("capsilon://?command=openfolder&amp;siteaddress=FAM.docvelocity-na8.net&amp;folderid=FX260351A0-F204-8C5B-567B-66EB7C75839B","FX211013488")</f>
        <v>0.0</v>
      </c>
      <c r="F669" t="inlineStr">
        <is>
          <t/>
        </is>
      </c>
      <c r="G669" t="inlineStr">
        <is>
          <t/>
        </is>
      </c>
      <c r="H669" t="inlineStr">
        <is>
          <t>Mailitem</t>
        </is>
      </c>
      <c r="I669" t="inlineStr">
        <is>
          <t>MI2112367867</t>
        </is>
      </c>
      <c r="J669" t="n">
        <v>21.0</v>
      </c>
      <c r="K669" t="inlineStr">
        <is>
          <t>COMPLETED</t>
        </is>
      </c>
      <c r="L669" t="inlineStr">
        <is>
          <t>MARK_AS_COMPLETED</t>
        </is>
      </c>
      <c r="M669" t="inlineStr">
        <is>
          <t>Queue</t>
        </is>
      </c>
      <c r="N669" t="n">
        <v>2.0</v>
      </c>
      <c r="O669" s="1" t="n">
        <v>44540.34134259259</v>
      </c>
      <c r="P669" s="1" t="n">
        <v>44540.43340277778</v>
      </c>
      <c r="Q669" t="n">
        <v>7820.0</v>
      </c>
      <c r="R669" t="n">
        <v>134.0</v>
      </c>
      <c r="S669" t="b">
        <v>0</v>
      </c>
      <c r="T669" t="inlineStr">
        <is>
          <t>N/A</t>
        </is>
      </c>
      <c r="U669" t="b">
        <v>0</v>
      </c>
      <c r="V669" t="inlineStr">
        <is>
          <t>Hemanshi Deshlahara</t>
        </is>
      </c>
      <c r="W669" s="1" t="n">
        <v>44540.39881944445</v>
      </c>
      <c r="X669" t="n">
        <v>50.0</v>
      </c>
      <c r="Y669" t="n">
        <v>0.0</v>
      </c>
      <c r="Z669" t="n">
        <v>0.0</v>
      </c>
      <c r="AA669" t="n">
        <v>0.0</v>
      </c>
      <c r="AB669" t="n">
        <v>9.0</v>
      </c>
      <c r="AC669" t="n">
        <v>0.0</v>
      </c>
      <c r="AD669" t="n">
        <v>21.0</v>
      </c>
      <c r="AE669" t="n">
        <v>0.0</v>
      </c>
      <c r="AF669" t="n">
        <v>0.0</v>
      </c>
      <c r="AG669" t="n">
        <v>0.0</v>
      </c>
      <c r="AH669" t="inlineStr">
        <is>
          <t>Saloni Uttekar</t>
        </is>
      </c>
      <c r="AI669" s="1" t="n">
        <v>44540.43340277778</v>
      </c>
      <c r="AJ669" t="n">
        <v>84.0</v>
      </c>
      <c r="AK669" t="n">
        <v>0.0</v>
      </c>
      <c r="AL669" t="n">
        <v>0.0</v>
      </c>
      <c r="AM669" t="n">
        <v>0.0</v>
      </c>
      <c r="AN669" t="n">
        <v>9.0</v>
      </c>
      <c r="AO669" t="n">
        <v>0.0</v>
      </c>
      <c r="AP669" t="n">
        <v>21.0</v>
      </c>
      <c r="AQ669" t="n">
        <v>0.0</v>
      </c>
      <c r="AR669" t="n">
        <v>0.0</v>
      </c>
      <c r="AS669" t="n">
        <v>0.0</v>
      </c>
      <c r="AT669" t="inlineStr">
        <is>
          <t>N/A</t>
        </is>
      </c>
      <c r="AU669" t="inlineStr">
        <is>
          <t>N/A</t>
        </is>
      </c>
      <c r="AV669" t="inlineStr">
        <is>
          <t>N/A</t>
        </is>
      </c>
      <c r="AW669" t="inlineStr">
        <is>
          <t>N/A</t>
        </is>
      </c>
      <c r="AX669" t="inlineStr">
        <is>
          <t>N/A</t>
        </is>
      </c>
      <c r="AY669" t="inlineStr">
        <is>
          <t>N/A</t>
        </is>
      </c>
      <c r="AZ669" t="inlineStr">
        <is>
          <t>N/A</t>
        </is>
      </c>
      <c r="BA669" t="inlineStr">
        <is>
          <t>N/A</t>
        </is>
      </c>
      <c r="BB669" t="inlineStr">
        <is>
          <t>N/A</t>
        </is>
      </c>
      <c r="BC669" t="inlineStr">
        <is>
          <t>N/A</t>
        </is>
      </c>
      <c r="BD669" t="inlineStr">
        <is>
          <t>N/A</t>
        </is>
      </c>
      <c r="BE669" t="inlineStr">
        <is>
          <t>N/A</t>
        </is>
      </c>
    </row>
    <row r="670">
      <c r="A670" t="inlineStr">
        <is>
          <t>WI211235466</t>
        </is>
      </c>
      <c r="B670" t="inlineStr">
        <is>
          <t>DATA_VALIDATION</t>
        </is>
      </c>
      <c r="C670" t="inlineStr">
        <is>
          <t>201330004137</t>
        </is>
      </c>
      <c r="D670" t="inlineStr">
        <is>
          <t>Folder</t>
        </is>
      </c>
      <c r="E670" s="2">
        <f>HYPERLINK("capsilon://?command=openfolder&amp;siteaddress=FAM.docvelocity-na8.net&amp;folderid=FXA8E89A95-0CA9-E825-1CCB-7BC7CAF23146","FX21125956")</f>
        <v>0.0</v>
      </c>
      <c r="F670" t="inlineStr">
        <is>
          <t/>
        </is>
      </c>
      <c r="G670" t="inlineStr">
        <is>
          <t/>
        </is>
      </c>
      <c r="H670" t="inlineStr">
        <is>
          <t>Mailitem</t>
        </is>
      </c>
      <c r="I670" t="inlineStr">
        <is>
          <t>MI2112363414</t>
        </is>
      </c>
      <c r="J670" t="n">
        <v>182.0</v>
      </c>
      <c r="K670" t="inlineStr">
        <is>
          <t>COMPLETED</t>
        </is>
      </c>
      <c r="L670" t="inlineStr">
        <is>
          <t>MARK_AS_COMPLETED</t>
        </is>
      </c>
      <c r="M670" t="inlineStr">
        <is>
          <t>Queue</t>
        </is>
      </c>
      <c r="N670" t="n">
        <v>2.0</v>
      </c>
      <c r="O670" s="1" t="n">
        <v>44540.36331018519</v>
      </c>
      <c r="P670" s="1" t="n">
        <v>44540.40589120371</v>
      </c>
      <c r="Q670" t="n">
        <v>514.0</v>
      </c>
      <c r="R670" t="n">
        <v>3165.0</v>
      </c>
      <c r="S670" t="b">
        <v>0</v>
      </c>
      <c r="T670" t="inlineStr">
        <is>
          <t>N/A</t>
        </is>
      </c>
      <c r="U670" t="b">
        <v>1</v>
      </c>
      <c r="V670" t="inlineStr">
        <is>
          <t>Aditya Tade</t>
        </is>
      </c>
      <c r="W670" s="1" t="n">
        <v>44540.38719907407</v>
      </c>
      <c r="X670" t="n">
        <v>1566.0</v>
      </c>
      <c r="Y670" t="n">
        <v>179.0</v>
      </c>
      <c r="Z670" t="n">
        <v>0.0</v>
      </c>
      <c r="AA670" t="n">
        <v>179.0</v>
      </c>
      <c r="AB670" t="n">
        <v>0.0</v>
      </c>
      <c r="AC670" t="n">
        <v>77.0</v>
      </c>
      <c r="AD670" t="n">
        <v>3.0</v>
      </c>
      <c r="AE670" t="n">
        <v>0.0</v>
      </c>
      <c r="AF670" t="n">
        <v>0.0</v>
      </c>
      <c r="AG670" t="n">
        <v>0.0</v>
      </c>
      <c r="AH670" t="inlineStr">
        <is>
          <t>Ashish Sutar</t>
        </is>
      </c>
      <c r="AI670" s="1" t="n">
        <v>44540.40589120371</v>
      </c>
      <c r="AJ670" t="n">
        <v>1468.0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3.0</v>
      </c>
      <c r="AQ670" t="n">
        <v>0.0</v>
      </c>
      <c r="AR670" t="n">
        <v>0.0</v>
      </c>
      <c r="AS670" t="n">
        <v>0.0</v>
      </c>
      <c r="AT670" t="inlineStr">
        <is>
          <t>N/A</t>
        </is>
      </c>
      <c r="AU670" t="inlineStr">
        <is>
          <t>N/A</t>
        </is>
      </c>
      <c r="AV670" t="inlineStr">
        <is>
          <t>N/A</t>
        </is>
      </c>
      <c r="AW670" t="inlineStr">
        <is>
          <t>N/A</t>
        </is>
      </c>
      <c r="AX670" t="inlineStr">
        <is>
          <t>N/A</t>
        </is>
      </c>
      <c r="AY670" t="inlineStr">
        <is>
          <t>N/A</t>
        </is>
      </c>
      <c r="AZ670" t="inlineStr">
        <is>
          <t>N/A</t>
        </is>
      </c>
      <c r="BA670" t="inlineStr">
        <is>
          <t>N/A</t>
        </is>
      </c>
      <c r="BB670" t="inlineStr">
        <is>
          <t>N/A</t>
        </is>
      </c>
      <c r="BC670" t="inlineStr">
        <is>
          <t>N/A</t>
        </is>
      </c>
      <c r="BD670" t="inlineStr">
        <is>
          <t>N/A</t>
        </is>
      </c>
      <c r="BE670" t="inlineStr">
        <is>
          <t>N/A</t>
        </is>
      </c>
    </row>
    <row r="671">
      <c r="A671" t="inlineStr">
        <is>
          <t>WI211235476</t>
        </is>
      </c>
      <c r="B671" t="inlineStr">
        <is>
          <t>DATA_VALIDATION</t>
        </is>
      </c>
      <c r="C671" t="inlineStr">
        <is>
          <t>201300020147</t>
        </is>
      </c>
      <c r="D671" t="inlineStr">
        <is>
          <t>Folder</t>
        </is>
      </c>
      <c r="E671" s="2">
        <f>HYPERLINK("capsilon://?command=openfolder&amp;siteaddress=FAM.docvelocity-na8.net&amp;folderid=FXFE2FA56C-2E52-D380-4F12-0E4A4B5D0FC4","FX21125407")</f>
        <v>0.0</v>
      </c>
      <c r="F671" t="inlineStr">
        <is>
          <t/>
        </is>
      </c>
      <c r="G671" t="inlineStr">
        <is>
          <t/>
        </is>
      </c>
      <c r="H671" t="inlineStr">
        <is>
          <t>Mailitem</t>
        </is>
      </c>
      <c r="I671" t="inlineStr">
        <is>
          <t>MI2112365774</t>
        </is>
      </c>
      <c r="J671" t="n">
        <v>116.0</v>
      </c>
      <c r="K671" t="inlineStr">
        <is>
          <t>COMPLETED</t>
        </is>
      </c>
      <c r="L671" t="inlineStr">
        <is>
          <t>MARK_AS_COMPLETED</t>
        </is>
      </c>
      <c r="M671" t="inlineStr">
        <is>
          <t>Queue</t>
        </is>
      </c>
      <c r="N671" t="n">
        <v>2.0</v>
      </c>
      <c r="O671" s="1" t="n">
        <v>44540.37399305555</v>
      </c>
      <c r="P671" s="1" t="n">
        <v>44540.42175925926</v>
      </c>
      <c r="Q671" t="n">
        <v>1147.0</v>
      </c>
      <c r="R671" t="n">
        <v>2980.0</v>
      </c>
      <c r="S671" t="b">
        <v>0</v>
      </c>
      <c r="T671" t="inlineStr">
        <is>
          <t>N/A</t>
        </is>
      </c>
      <c r="U671" t="b">
        <v>1</v>
      </c>
      <c r="V671" t="inlineStr">
        <is>
          <t>Raman Vaidya</t>
        </is>
      </c>
      <c r="W671" s="1" t="n">
        <v>44540.40557870371</v>
      </c>
      <c r="X671" t="n">
        <v>1551.0</v>
      </c>
      <c r="Y671" t="n">
        <v>121.0</v>
      </c>
      <c r="Z671" t="n">
        <v>0.0</v>
      </c>
      <c r="AA671" t="n">
        <v>121.0</v>
      </c>
      <c r="AB671" t="n">
        <v>0.0</v>
      </c>
      <c r="AC671" t="n">
        <v>87.0</v>
      </c>
      <c r="AD671" t="n">
        <v>-5.0</v>
      </c>
      <c r="AE671" t="n">
        <v>0.0</v>
      </c>
      <c r="AF671" t="n">
        <v>0.0</v>
      </c>
      <c r="AG671" t="n">
        <v>0.0</v>
      </c>
      <c r="AH671" t="inlineStr">
        <is>
          <t>Ashish Sutar</t>
        </is>
      </c>
      <c r="AI671" s="1" t="n">
        <v>44540.42175925926</v>
      </c>
      <c r="AJ671" t="n">
        <v>1370.0</v>
      </c>
      <c r="AK671" t="n">
        <v>1.0</v>
      </c>
      <c r="AL671" t="n">
        <v>0.0</v>
      </c>
      <c r="AM671" t="n">
        <v>1.0</v>
      </c>
      <c r="AN671" t="n">
        <v>0.0</v>
      </c>
      <c r="AO671" t="n">
        <v>1.0</v>
      </c>
      <c r="AP671" t="n">
        <v>-6.0</v>
      </c>
      <c r="AQ671" t="n">
        <v>0.0</v>
      </c>
      <c r="AR671" t="n">
        <v>0.0</v>
      </c>
      <c r="AS671" t="n">
        <v>0.0</v>
      </c>
      <c r="AT671" t="inlineStr">
        <is>
          <t>N/A</t>
        </is>
      </c>
      <c r="AU671" t="inlineStr">
        <is>
          <t>N/A</t>
        </is>
      </c>
      <c r="AV671" t="inlineStr">
        <is>
          <t>N/A</t>
        </is>
      </c>
      <c r="AW671" t="inlineStr">
        <is>
          <t>N/A</t>
        </is>
      </c>
      <c r="AX671" t="inlineStr">
        <is>
          <t>N/A</t>
        </is>
      </c>
      <c r="AY671" t="inlineStr">
        <is>
          <t>N/A</t>
        </is>
      </c>
      <c r="AZ671" t="inlineStr">
        <is>
          <t>N/A</t>
        </is>
      </c>
      <c r="BA671" t="inlineStr">
        <is>
          <t>N/A</t>
        </is>
      </c>
      <c r="BB671" t="inlineStr">
        <is>
          <t>N/A</t>
        </is>
      </c>
      <c r="BC671" t="inlineStr">
        <is>
          <t>N/A</t>
        </is>
      </c>
      <c r="BD671" t="inlineStr">
        <is>
          <t>N/A</t>
        </is>
      </c>
      <c r="BE671" t="inlineStr">
        <is>
          <t>N/A</t>
        </is>
      </c>
    </row>
    <row r="672">
      <c r="A672" t="inlineStr">
        <is>
          <t>WI211235477</t>
        </is>
      </c>
      <c r="B672" t="inlineStr">
        <is>
          <t>DATA_VALIDATION</t>
        </is>
      </c>
      <c r="C672" t="inlineStr">
        <is>
          <t>201308007940</t>
        </is>
      </c>
      <c r="D672" t="inlineStr">
        <is>
          <t>Folder</t>
        </is>
      </c>
      <c r="E672" s="2">
        <f>HYPERLINK("capsilon://?command=openfolder&amp;siteaddress=FAM.docvelocity-na8.net&amp;folderid=FX919C4628-07A1-4621-6F21-B86A2F1FA818","FX21126833")</f>
        <v>0.0</v>
      </c>
      <c r="F672" t="inlineStr">
        <is>
          <t/>
        </is>
      </c>
      <c r="G672" t="inlineStr">
        <is>
          <t/>
        </is>
      </c>
      <c r="H672" t="inlineStr">
        <is>
          <t>Mailitem</t>
        </is>
      </c>
      <c r="I672" t="inlineStr">
        <is>
          <t>MI2112366103</t>
        </is>
      </c>
      <c r="J672" t="n">
        <v>179.0</v>
      </c>
      <c r="K672" t="inlineStr">
        <is>
          <t>COMPLETED</t>
        </is>
      </c>
      <c r="L672" t="inlineStr">
        <is>
          <t>MARK_AS_COMPLETED</t>
        </is>
      </c>
      <c r="M672" t="inlineStr">
        <is>
          <t>Queue</t>
        </is>
      </c>
      <c r="N672" t="n">
        <v>2.0</v>
      </c>
      <c r="O672" s="1" t="n">
        <v>44540.37564814815</v>
      </c>
      <c r="P672" s="1" t="n">
        <v>44540.422326388885</v>
      </c>
      <c r="Q672" t="n">
        <v>1174.0</v>
      </c>
      <c r="R672" t="n">
        <v>2859.0</v>
      </c>
      <c r="S672" t="b">
        <v>0</v>
      </c>
      <c r="T672" t="inlineStr">
        <is>
          <t>N/A</t>
        </is>
      </c>
      <c r="U672" t="b">
        <v>1</v>
      </c>
      <c r="V672" t="inlineStr">
        <is>
          <t>Aditya Tade</t>
        </is>
      </c>
      <c r="W672" s="1" t="n">
        <v>44540.407488425924</v>
      </c>
      <c r="X672" t="n">
        <v>1596.0</v>
      </c>
      <c r="Y672" t="n">
        <v>237.0</v>
      </c>
      <c r="Z672" t="n">
        <v>0.0</v>
      </c>
      <c r="AA672" t="n">
        <v>237.0</v>
      </c>
      <c r="AB672" t="n">
        <v>0.0</v>
      </c>
      <c r="AC672" t="n">
        <v>127.0</v>
      </c>
      <c r="AD672" t="n">
        <v>-58.0</v>
      </c>
      <c r="AE672" t="n">
        <v>0.0</v>
      </c>
      <c r="AF672" t="n">
        <v>0.0</v>
      </c>
      <c r="AG672" t="n">
        <v>0.0</v>
      </c>
      <c r="AH672" t="inlineStr">
        <is>
          <t>Saloni Uttekar</t>
        </is>
      </c>
      <c r="AI672" s="1" t="n">
        <v>44540.422326388885</v>
      </c>
      <c r="AJ672" t="n">
        <v>1242.0</v>
      </c>
      <c r="AK672" t="n">
        <v>4.0</v>
      </c>
      <c r="AL672" t="n">
        <v>0.0</v>
      </c>
      <c r="AM672" t="n">
        <v>4.0</v>
      </c>
      <c r="AN672" t="n">
        <v>0.0</v>
      </c>
      <c r="AO672" t="n">
        <v>4.0</v>
      </c>
      <c r="AP672" t="n">
        <v>-62.0</v>
      </c>
      <c r="AQ672" t="n">
        <v>0.0</v>
      </c>
      <c r="AR672" t="n">
        <v>0.0</v>
      </c>
      <c r="AS672" t="n">
        <v>0.0</v>
      </c>
      <c r="AT672" t="inlineStr">
        <is>
          <t>N/A</t>
        </is>
      </c>
      <c r="AU672" t="inlineStr">
        <is>
          <t>N/A</t>
        </is>
      </c>
      <c r="AV672" t="inlineStr">
        <is>
          <t>N/A</t>
        </is>
      </c>
      <c r="AW672" t="inlineStr">
        <is>
          <t>N/A</t>
        </is>
      </c>
      <c r="AX672" t="inlineStr">
        <is>
          <t>N/A</t>
        </is>
      </c>
      <c r="AY672" t="inlineStr">
        <is>
          <t>N/A</t>
        </is>
      </c>
      <c r="AZ672" t="inlineStr">
        <is>
          <t>N/A</t>
        </is>
      </c>
      <c r="BA672" t="inlineStr">
        <is>
          <t>N/A</t>
        </is>
      </c>
      <c r="BB672" t="inlineStr">
        <is>
          <t>N/A</t>
        </is>
      </c>
      <c r="BC672" t="inlineStr">
        <is>
          <t>N/A</t>
        </is>
      </c>
      <c r="BD672" t="inlineStr">
        <is>
          <t>N/A</t>
        </is>
      </c>
      <c r="BE672" t="inlineStr">
        <is>
          <t>N/A</t>
        </is>
      </c>
    </row>
    <row r="673">
      <c r="A673" t="inlineStr">
        <is>
          <t>WI211235483</t>
        </is>
      </c>
      <c r="B673" t="inlineStr">
        <is>
          <t>DATA_VALIDATION</t>
        </is>
      </c>
      <c r="C673" t="inlineStr">
        <is>
          <t>201330004120</t>
        </is>
      </c>
      <c r="D673" t="inlineStr">
        <is>
          <t>Folder</t>
        </is>
      </c>
      <c r="E673" s="2">
        <f>HYPERLINK("capsilon://?command=openfolder&amp;siteaddress=FAM.docvelocity-na8.net&amp;folderid=FX26BC6DEB-FF05-25DB-861C-1C88915A9E7F","FX21125471")</f>
        <v>0.0</v>
      </c>
      <c r="F673" t="inlineStr">
        <is>
          <t/>
        </is>
      </c>
      <c r="G673" t="inlineStr">
        <is>
          <t/>
        </is>
      </c>
      <c r="H673" t="inlineStr">
        <is>
          <t>Mailitem</t>
        </is>
      </c>
      <c r="I673" t="inlineStr">
        <is>
          <t>MI2112366312</t>
        </is>
      </c>
      <c r="J673" t="n">
        <v>166.0</v>
      </c>
      <c r="K673" t="inlineStr">
        <is>
          <t>COMPLETED</t>
        </is>
      </c>
      <c r="L673" t="inlineStr">
        <is>
          <t>MARK_AS_COMPLETED</t>
        </is>
      </c>
      <c r="M673" t="inlineStr">
        <is>
          <t>Queue</t>
        </is>
      </c>
      <c r="N673" t="n">
        <v>2.0</v>
      </c>
      <c r="O673" s="1" t="n">
        <v>44540.37850694444</v>
      </c>
      <c r="P673" s="1" t="n">
        <v>44540.44278935185</v>
      </c>
      <c r="Q673" t="n">
        <v>2595.0</v>
      </c>
      <c r="R673" t="n">
        <v>2959.0</v>
      </c>
      <c r="S673" t="b">
        <v>0</v>
      </c>
      <c r="T673" t="inlineStr">
        <is>
          <t>N/A</t>
        </is>
      </c>
      <c r="U673" t="b">
        <v>1</v>
      </c>
      <c r="V673" t="inlineStr">
        <is>
          <t>Raman Vaidya</t>
        </is>
      </c>
      <c r="W673" s="1" t="n">
        <v>44540.42525462963</v>
      </c>
      <c r="X673" t="n">
        <v>1699.0</v>
      </c>
      <c r="Y673" t="n">
        <v>141.0</v>
      </c>
      <c r="Z673" t="n">
        <v>0.0</v>
      </c>
      <c r="AA673" t="n">
        <v>141.0</v>
      </c>
      <c r="AB673" t="n">
        <v>0.0</v>
      </c>
      <c r="AC673" t="n">
        <v>93.0</v>
      </c>
      <c r="AD673" t="n">
        <v>25.0</v>
      </c>
      <c r="AE673" t="n">
        <v>0.0</v>
      </c>
      <c r="AF673" t="n">
        <v>0.0</v>
      </c>
      <c r="AG673" t="n">
        <v>0.0</v>
      </c>
      <c r="AH673" t="inlineStr">
        <is>
          <t>Rohit Mawal</t>
        </is>
      </c>
      <c r="AI673" s="1" t="n">
        <v>44540.44278935185</v>
      </c>
      <c r="AJ673" t="n">
        <v>1236.0</v>
      </c>
      <c r="AK673" t="n">
        <v>1.0</v>
      </c>
      <c r="AL673" t="n">
        <v>0.0</v>
      </c>
      <c r="AM673" t="n">
        <v>1.0</v>
      </c>
      <c r="AN673" t="n">
        <v>0.0</v>
      </c>
      <c r="AO673" t="n">
        <v>1.0</v>
      </c>
      <c r="AP673" t="n">
        <v>24.0</v>
      </c>
      <c r="AQ673" t="n">
        <v>0.0</v>
      </c>
      <c r="AR673" t="n">
        <v>0.0</v>
      </c>
      <c r="AS673" t="n">
        <v>0.0</v>
      </c>
      <c r="AT673" t="inlineStr">
        <is>
          <t>N/A</t>
        </is>
      </c>
      <c r="AU673" t="inlineStr">
        <is>
          <t>N/A</t>
        </is>
      </c>
      <c r="AV673" t="inlineStr">
        <is>
          <t>N/A</t>
        </is>
      </c>
      <c r="AW673" t="inlineStr">
        <is>
          <t>N/A</t>
        </is>
      </c>
      <c r="AX673" t="inlineStr">
        <is>
          <t>N/A</t>
        </is>
      </c>
      <c r="AY673" t="inlineStr">
        <is>
          <t>N/A</t>
        </is>
      </c>
      <c r="AZ673" t="inlineStr">
        <is>
          <t>N/A</t>
        </is>
      </c>
      <c r="BA673" t="inlineStr">
        <is>
          <t>N/A</t>
        </is>
      </c>
      <c r="BB673" t="inlineStr">
        <is>
          <t>N/A</t>
        </is>
      </c>
      <c r="BC673" t="inlineStr">
        <is>
          <t>N/A</t>
        </is>
      </c>
      <c r="BD673" t="inlineStr">
        <is>
          <t>N/A</t>
        </is>
      </c>
      <c r="BE673" t="inlineStr">
        <is>
          <t>N/A</t>
        </is>
      </c>
    </row>
    <row r="674">
      <c r="A674" t="inlineStr">
        <is>
          <t>WI211235492</t>
        </is>
      </c>
      <c r="B674" t="inlineStr">
        <is>
          <t>DATA_VALIDATION</t>
        </is>
      </c>
      <c r="C674" t="inlineStr">
        <is>
          <t>201330003104</t>
        </is>
      </c>
      <c r="D674" t="inlineStr">
        <is>
          <t>Folder</t>
        </is>
      </c>
      <c r="E674" s="2">
        <f>HYPERLINK("capsilon://?command=openfolder&amp;siteaddress=FAM.docvelocity-na8.net&amp;folderid=FX2751A499-DB7A-6B0E-678F-AE611E63B44A","FX21108860")</f>
        <v>0.0</v>
      </c>
      <c r="F674" t="inlineStr">
        <is>
          <t/>
        </is>
      </c>
      <c r="G674" t="inlineStr">
        <is>
          <t/>
        </is>
      </c>
      <c r="H674" t="inlineStr">
        <is>
          <t>Mailitem</t>
        </is>
      </c>
      <c r="I674" t="inlineStr">
        <is>
          <t>MI2112368664</t>
        </is>
      </c>
      <c r="J674" t="n">
        <v>122.0</v>
      </c>
      <c r="K674" t="inlineStr">
        <is>
          <t>COMPLETED</t>
        </is>
      </c>
      <c r="L674" t="inlineStr">
        <is>
          <t>MARK_AS_COMPLETED</t>
        </is>
      </c>
      <c r="M674" t="inlineStr">
        <is>
          <t>Queue</t>
        </is>
      </c>
      <c r="N674" t="n">
        <v>1.0</v>
      </c>
      <c r="O674" s="1" t="n">
        <v>44540.38112268518</v>
      </c>
      <c r="P674" s="1" t="n">
        <v>44540.40047453704</v>
      </c>
      <c r="Q674" t="n">
        <v>1529.0</v>
      </c>
      <c r="R674" t="n">
        <v>143.0</v>
      </c>
      <c r="S674" t="b">
        <v>0</v>
      </c>
      <c r="T674" t="inlineStr">
        <is>
          <t>N/A</t>
        </is>
      </c>
      <c r="U674" t="b">
        <v>0</v>
      </c>
      <c r="V674" t="inlineStr">
        <is>
          <t>Hemanshi Deshlahara</t>
        </is>
      </c>
      <c r="W674" s="1" t="n">
        <v>44540.40047453704</v>
      </c>
      <c r="X674" t="n">
        <v>143.0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122.0</v>
      </c>
      <c r="AE674" t="n">
        <v>94.0</v>
      </c>
      <c r="AF674" t="n">
        <v>0.0</v>
      </c>
      <c r="AG674" t="n">
        <v>9.0</v>
      </c>
      <c r="AH674" t="inlineStr">
        <is>
          <t>N/A</t>
        </is>
      </c>
      <c r="AI674" t="inlineStr">
        <is>
          <t>N/A</t>
        </is>
      </c>
      <c r="AJ674" t="inlineStr">
        <is>
          <t>N/A</t>
        </is>
      </c>
      <c r="AK674" t="inlineStr">
        <is>
          <t>N/A</t>
        </is>
      </c>
      <c r="AL674" t="inlineStr">
        <is>
          <t>N/A</t>
        </is>
      </c>
      <c r="AM674" t="inlineStr">
        <is>
          <t>N/A</t>
        </is>
      </c>
      <c r="AN674" t="inlineStr">
        <is>
          <t>N/A</t>
        </is>
      </c>
      <c r="AO674" t="inlineStr">
        <is>
          <t>N/A</t>
        </is>
      </c>
      <c r="AP674" t="inlineStr">
        <is>
          <t>N/A</t>
        </is>
      </c>
      <c r="AQ674" t="inlineStr">
        <is>
          <t>N/A</t>
        </is>
      </c>
      <c r="AR674" t="inlineStr">
        <is>
          <t>N/A</t>
        </is>
      </c>
      <c r="AS674" t="inlineStr">
        <is>
          <t>N/A</t>
        </is>
      </c>
      <c r="AT674" t="inlineStr">
        <is>
          <t>N/A</t>
        </is>
      </c>
      <c r="AU674" t="inlineStr">
        <is>
          <t>N/A</t>
        </is>
      </c>
      <c r="AV674" t="inlineStr">
        <is>
          <t>N/A</t>
        </is>
      </c>
      <c r="AW674" t="inlineStr">
        <is>
          <t>N/A</t>
        </is>
      </c>
      <c r="AX674" t="inlineStr">
        <is>
          <t>N/A</t>
        </is>
      </c>
      <c r="AY674" t="inlineStr">
        <is>
          <t>N/A</t>
        </is>
      </c>
      <c r="AZ674" t="inlineStr">
        <is>
          <t>N/A</t>
        </is>
      </c>
      <c r="BA674" t="inlineStr">
        <is>
          <t>N/A</t>
        </is>
      </c>
      <c r="BB674" t="inlineStr">
        <is>
          <t>N/A</t>
        </is>
      </c>
      <c r="BC674" t="inlineStr">
        <is>
          <t>N/A</t>
        </is>
      </c>
      <c r="BD674" t="inlineStr">
        <is>
          <t>N/A</t>
        </is>
      </c>
      <c r="BE674" t="inlineStr">
        <is>
          <t>N/A</t>
        </is>
      </c>
    </row>
    <row r="675">
      <c r="A675" t="inlineStr">
        <is>
          <t>WI211235532</t>
        </is>
      </c>
      <c r="B675" t="inlineStr">
        <is>
          <t>DATA_VALIDATION</t>
        </is>
      </c>
      <c r="C675" t="inlineStr">
        <is>
          <t>201100014325</t>
        </is>
      </c>
      <c r="D675" t="inlineStr">
        <is>
          <t>Folder</t>
        </is>
      </c>
      <c r="E675" s="2">
        <f>HYPERLINK("capsilon://?command=openfolder&amp;siteaddress=FAM.docvelocity-na8.net&amp;folderid=FX99C86034-F65B-E346-49AB-5766E63BE016","FX21126752")</f>
        <v>0.0</v>
      </c>
      <c r="F675" t="inlineStr">
        <is>
          <t/>
        </is>
      </c>
      <c r="G675" t="inlineStr">
        <is>
          <t/>
        </is>
      </c>
      <c r="H675" t="inlineStr">
        <is>
          <t>Mailitem</t>
        </is>
      </c>
      <c r="I675" t="inlineStr">
        <is>
          <t>MI2112367072</t>
        </is>
      </c>
      <c r="J675" t="n">
        <v>140.0</v>
      </c>
      <c r="K675" t="inlineStr">
        <is>
          <t>COMPLETED</t>
        </is>
      </c>
      <c r="L675" t="inlineStr">
        <is>
          <t>MARK_AS_COMPLETED</t>
        </is>
      </c>
      <c r="M675" t="inlineStr">
        <is>
          <t>Queue</t>
        </is>
      </c>
      <c r="N675" t="n">
        <v>2.0</v>
      </c>
      <c r="O675" s="1" t="n">
        <v>44540.39938657408</v>
      </c>
      <c r="P675" s="1" t="n">
        <v>44540.42994212963</v>
      </c>
      <c r="Q675" t="n">
        <v>1292.0</v>
      </c>
      <c r="R675" t="n">
        <v>1348.0</v>
      </c>
      <c r="S675" t="b">
        <v>0</v>
      </c>
      <c r="T675" t="inlineStr">
        <is>
          <t>N/A</t>
        </is>
      </c>
      <c r="U675" t="b">
        <v>1</v>
      </c>
      <c r="V675" t="inlineStr">
        <is>
          <t>Aditya Tade</t>
        </is>
      </c>
      <c r="W675" s="1" t="n">
        <v>44540.414664351854</v>
      </c>
      <c r="X675" t="n">
        <v>619.0</v>
      </c>
      <c r="Y675" t="n">
        <v>93.0</v>
      </c>
      <c r="Z675" t="n">
        <v>0.0</v>
      </c>
      <c r="AA675" t="n">
        <v>93.0</v>
      </c>
      <c r="AB675" t="n">
        <v>0.0</v>
      </c>
      <c r="AC675" t="n">
        <v>37.0</v>
      </c>
      <c r="AD675" t="n">
        <v>47.0</v>
      </c>
      <c r="AE675" t="n">
        <v>0.0</v>
      </c>
      <c r="AF675" t="n">
        <v>0.0</v>
      </c>
      <c r="AG675" t="n">
        <v>0.0</v>
      </c>
      <c r="AH675" t="inlineStr">
        <is>
          <t>Ashish Sutar</t>
        </is>
      </c>
      <c r="AI675" s="1" t="n">
        <v>44540.42994212963</v>
      </c>
      <c r="AJ675" t="n">
        <v>706.0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47.0</v>
      </c>
      <c r="AQ675" t="n">
        <v>0.0</v>
      </c>
      <c r="AR675" t="n">
        <v>0.0</v>
      </c>
      <c r="AS675" t="n">
        <v>0.0</v>
      </c>
      <c r="AT675" t="inlineStr">
        <is>
          <t>N/A</t>
        </is>
      </c>
      <c r="AU675" t="inlineStr">
        <is>
          <t>N/A</t>
        </is>
      </c>
      <c r="AV675" t="inlineStr">
        <is>
          <t>N/A</t>
        </is>
      </c>
      <c r="AW675" t="inlineStr">
        <is>
          <t>N/A</t>
        </is>
      </c>
      <c r="AX675" t="inlineStr">
        <is>
          <t>N/A</t>
        </is>
      </c>
      <c r="AY675" t="inlineStr">
        <is>
          <t>N/A</t>
        </is>
      </c>
      <c r="AZ675" t="inlineStr">
        <is>
          <t>N/A</t>
        </is>
      </c>
      <c r="BA675" t="inlineStr">
        <is>
          <t>N/A</t>
        </is>
      </c>
      <c r="BB675" t="inlineStr">
        <is>
          <t>N/A</t>
        </is>
      </c>
      <c r="BC675" t="inlineStr">
        <is>
          <t>N/A</t>
        </is>
      </c>
      <c r="BD675" t="inlineStr">
        <is>
          <t>N/A</t>
        </is>
      </c>
      <c r="BE675" t="inlineStr">
        <is>
          <t>N/A</t>
        </is>
      </c>
    </row>
    <row r="676">
      <c r="A676" t="inlineStr">
        <is>
          <t>WI211235538</t>
        </is>
      </c>
      <c r="B676" t="inlineStr">
        <is>
          <t>DATA_VALIDATION</t>
        </is>
      </c>
      <c r="C676" t="inlineStr">
        <is>
          <t>201330003104</t>
        </is>
      </c>
      <c r="D676" t="inlineStr">
        <is>
          <t>Folder</t>
        </is>
      </c>
      <c r="E676" s="2">
        <f>HYPERLINK("capsilon://?command=openfolder&amp;siteaddress=FAM.docvelocity-na8.net&amp;folderid=FX2751A499-DB7A-6B0E-678F-AE611E63B44A","FX21108860")</f>
        <v>0.0</v>
      </c>
      <c r="F676" t="inlineStr">
        <is>
          <t/>
        </is>
      </c>
      <c r="G676" t="inlineStr">
        <is>
          <t/>
        </is>
      </c>
      <c r="H676" t="inlineStr">
        <is>
          <t>Mailitem</t>
        </is>
      </c>
      <c r="I676" t="inlineStr">
        <is>
          <t>MI2112368664</t>
        </is>
      </c>
      <c r="J676" t="n">
        <v>290.0</v>
      </c>
      <c r="K676" t="inlineStr">
        <is>
          <t>COMPLETED</t>
        </is>
      </c>
      <c r="L676" t="inlineStr">
        <is>
          <t>MARK_AS_COMPLETED</t>
        </is>
      </c>
      <c r="M676" t="inlineStr">
        <is>
          <t>Queue</t>
        </is>
      </c>
      <c r="N676" t="n">
        <v>2.0</v>
      </c>
      <c r="O676" s="1" t="n">
        <v>44540.401342592595</v>
      </c>
      <c r="P676" s="1" t="n">
        <v>44540.45469907407</v>
      </c>
      <c r="Q676" t="n">
        <v>1287.0</v>
      </c>
      <c r="R676" t="n">
        <v>3323.0</v>
      </c>
      <c r="S676" t="b">
        <v>0</v>
      </c>
      <c r="T676" t="inlineStr">
        <is>
          <t>N/A</t>
        </is>
      </c>
      <c r="U676" t="b">
        <v>1</v>
      </c>
      <c r="V676" t="inlineStr">
        <is>
          <t>Aditya Tade</t>
        </is>
      </c>
      <c r="W676" s="1" t="n">
        <v>44540.437523148146</v>
      </c>
      <c r="X676" t="n">
        <v>1815.0</v>
      </c>
      <c r="Y676" t="n">
        <v>220.0</v>
      </c>
      <c r="Z676" t="n">
        <v>0.0</v>
      </c>
      <c r="AA676" t="n">
        <v>220.0</v>
      </c>
      <c r="AB676" t="n">
        <v>0.0</v>
      </c>
      <c r="AC676" t="n">
        <v>60.0</v>
      </c>
      <c r="AD676" t="n">
        <v>70.0</v>
      </c>
      <c r="AE676" t="n">
        <v>0.0</v>
      </c>
      <c r="AF676" t="n">
        <v>0.0</v>
      </c>
      <c r="AG676" t="n">
        <v>0.0</v>
      </c>
      <c r="AH676" t="inlineStr">
        <is>
          <t>Ashish Sutar</t>
        </is>
      </c>
      <c r="AI676" s="1" t="n">
        <v>44540.45469907407</v>
      </c>
      <c r="AJ676" t="n">
        <v>1453.0</v>
      </c>
      <c r="AK676" t="n">
        <v>2.0</v>
      </c>
      <c r="AL676" t="n">
        <v>0.0</v>
      </c>
      <c r="AM676" t="n">
        <v>2.0</v>
      </c>
      <c r="AN676" t="n">
        <v>0.0</v>
      </c>
      <c r="AO676" t="n">
        <v>2.0</v>
      </c>
      <c r="AP676" t="n">
        <v>68.0</v>
      </c>
      <c r="AQ676" t="n">
        <v>0.0</v>
      </c>
      <c r="AR676" t="n">
        <v>0.0</v>
      </c>
      <c r="AS676" t="n">
        <v>0.0</v>
      </c>
      <c r="AT676" t="inlineStr">
        <is>
          <t>N/A</t>
        </is>
      </c>
      <c r="AU676" t="inlineStr">
        <is>
          <t>N/A</t>
        </is>
      </c>
      <c r="AV676" t="inlineStr">
        <is>
          <t>N/A</t>
        </is>
      </c>
      <c r="AW676" t="inlineStr">
        <is>
          <t>N/A</t>
        </is>
      </c>
      <c r="AX676" t="inlineStr">
        <is>
          <t>N/A</t>
        </is>
      </c>
      <c r="AY676" t="inlineStr">
        <is>
          <t>N/A</t>
        </is>
      </c>
      <c r="AZ676" t="inlineStr">
        <is>
          <t>N/A</t>
        </is>
      </c>
      <c r="BA676" t="inlineStr">
        <is>
          <t>N/A</t>
        </is>
      </c>
      <c r="BB676" t="inlineStr">
        <is>
          <t>N/A</t>
        </is>
      </c>
      <c r="BC676" t="inlineStr">
        <is>
          <t>N/A</t>
        </is>
      </c>
      <c r="BD676" t="inlineStr">
        <is>
          <t>N/A</t>
        </is>
      </c>
      <c r="BE676" t="inlineStr">
        <is>
          <t>N/A</t>
        </is>
      </c>
    </row>
    <row r="677">
      <c r="A677" t="inlineStr">
        <is>
          <t>WI211235663</t>
        </is>
      </c>
      <c r="B677" t="inlineStr">
        <is>
          <t>DATA_VALIDATION</t>
        </is>
      </c>
      <c r="C677" t="inlineStr">
        <is>
          <t>201300019192</t>
        </is>
      </c>
      <c r="D677" t="inlineStr">
        <is>
          <t>Folder</t>
        </is>
      </c>
      <c r="E677" s="2">
        <f>HYPERLINK("capsilon://?command=openfolder&amp;siteaddress=FAM.docvelocity-na8.net&amp;folderid=FX260351A0-F204-8C5B-567B-66EB7C75839B","FX211013488")</f>
        <v>0.0</v>
      </c>
      <c r="F677" t="inlineStr">
        <is>
          <t/>
        </is>
      </c>
      <c r="G677" t="inlineStr">
        <is>
          <t/>
        </is>
      </c>
      <c r="H677" t="inlineStr">
        <is>
          <t>Mailitem</t>
        </is>
      </c>
      <c r="I677" t="inlineStr">
        <is>
          <t>MI2112370727</t>
        </is>
      </c>
      <c r="J677" t="n">
        <v>32.0</v>
      </c>
      <c r="K677" t="inlineStr">
        <is>
          <t>COMPLETED</t>
        </is>
      </c>
      <c r="L677" t="inlineStr">
        <is>
          <t>MARK_AS_COMPLETED</t>
        </is>
      </c>
      <c r="M677" t="inlineStr">
        <is>
          <t>Queue</t>
        </is>
      </c>
      <c r="N677" t="n">
        <v>2.0</v>
      </c>
      <c r="O677" s="1" t="n">
        <v>44540.428819444445</v>
      </c>
      <c r="P677" s="1" t="n">
        <v>44540.47864583333</v>
      </c>
      <c r="Q677" t="n">
        <v>3495.0</v>
      </c>
      <c r="R677" t="n">
        <v>810.0</v>
      </c>
      <c r="S677" t="b">
        <v>0</v>
      </c>
      <c r="T677" t="inlineStr">
        <is>
          <t>N/A</t>
        </is>
      </c>
      <c r="U677" t="b">
        <v>0</v>
      </c>
      <c r="V677" t="inlineStr">
        <is>
          <t>Sanjay Kharade</t>
        </is>
      </c>
      <c r="W677" s="1" t="n">
        <v>44540.45576388889</v>
      </c>
      <c r="X677" t="n">
        <v>464.0</v>
      </c>
      <c r="Y677" t="n">
        <v>64.0</v>
      </c>
      <c r="Z677" t="n">
        <v>0.0</v>
      </c>
      <c r="AA677" t="n">
        <v>64.0</v>
      </c>
      <c r="AB677" t="n">
        <v>0.0</v>
      </c>
      <c r="AC677" t="n">
        <v>57.0</v>
      </c>
      <c r="AD677" t="n">
        <v>-32.0</v>
      </c>
      <c r="AE677" t="n">
        <v>0.0</v>
      </c>
      <c r="AF677" t="n">
        <v>0.0</v>
      </c>
      <c r="AG677" t="n">
        <v>0.0</v>
      </c>
      <c r="AH677" t="inlineStr">
        <is>
          <t>Poonam Patil</t>
        </is>
      </c>
      <c r="AI677" s="1" t="n">
        <v>44540.47864583333</v>
      </c>
      <c r="AJ677" t="n">
        <v>276.0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-32.0</v>
      </c>
      <c r="AQ677" t="n">
        <v>0.0</v>
      </c>
      <c r="AR677" t="n">
        <v>0.0</v>
      </c>
      <c r="AS677" t="n">
        <v>0.0</v>
      </c>
      <c r="AT677" t="inlineStr">
        <is>
          <t>N/A</t>
        </is>
      </c>
      <c r="AU677" t="inlineStr">
        <is>
          <t>N/A</t>
        </is>
      </c>
      <c r="AV677" t="inlineStr">
        <is>
          <t>N/A</t>
        </is>
      </c>
      <c r="AW677" t="inlineStr">
        <is>
          <t>N/A</t>
        </is>
      </c>
      <c r="AX677" t="inlineStr">
        <is>
          <t>N/A</t>
        </is>
      </c>
      <c r="AY677" t="inlineStr">
        <is>
          <t>N/A</t>
        </is>
      </c>
      <c r="AZ677" t="inlineStr">
        <is>
          <t>N/A</t>
        </is>
      </c>
      <c r="BA677" t="inlineStr">
        <is>
          <t>N/A</t>
        </is>
      </c>
      <c r="BB677" t="inlineStr">
        <is>
          <t>N/A</t>
        </is>
      </c>
      <c r="BC677" t="inlineStr">
        <is>
          <t>N/A</t>
        </is>
      </c>
      <c r="BD677" t="inlineStr">
        <is>
          <t>N/A</t>
        </is>
      </c>
      <c r="BE677" t="inlineStr">
        <is>
          <t>N/A</t>
        </is>
      </c>
    </row>
    <row r="678">
      <c r="A678" t="inlineStr">
        <is>
          <t>WI211235665</t>
        </is>
      </c>
      <c r="B678" t="inlineStr">
        <is>
          <t>DATA_VALIDATION</t>
        </is>
      </c>
      <c r="C678" t="inlineStr">
        <is>
          <t>201300019192</t>
        </is>
      </c>
      <c r="D678" t="inlineStr">
        <is>
          <t>Folder</t>
        </is>
      </c>
      <c r="E678" s="2">
        <f>HYPERLINK("capsilon://?command=openfolder&amp;siteaddress=FAM.docvelocity-na8.net&amp;folderid=FX260351A0-F204-8C5B-567B-66EB7C75839B","FX211013488")</f>
        <v>0.0</v>
      </c>
      <c r="F678" t="inlineStr">
        <is>
          <t/>
        </is>
      </c>
      <c r="G678" t="inlineStr">
        <is>
          <t/>
        </is>
      </c>
      <c r="H678" t="inlineStr">
        <is>
          <t>Mailitem</t>
        </is>
      </c>
      <c r="I678" t="inlineStr">
        <is>
          <t>MI2112370786</t>
        </is>
      </c>
      <c r="J678" t="n">
        <v>28.0</v>
      </c>
      <c r="K678" t="inlineStr">
        <is>
          <t>COMPLETED</t>
        </is>
      </c>
      <c r="L678" t="inlineStr">
        <is>
          <t>MARK_AS_COMPLETED</t>
        </is>
      </c>
      <c r="M678" t="inlineStr">
        <is>
          <t>Queue</t>
        </is>
      </c>
      <c r="N678" t="n">
        <v>1.0</v>
      </c>
      <c r="O678" s="1" t="n">
        <v>44540.4294212963</v>
      </c>
      <c r="P678" s="1" t="n">
        <v>44540.458125</v>
      </c>
      <c r="Q678" t="n">
        <v>2322.0</v>
      </c>
      <c r="R678" t="n">
        <v>158.0</v>
      </c>
      <c r="S678" t="b">
        <v>0</v>
      </c>
      <c r="T678" t="inlineStr">
        <is>
          <t>N/A</t>
        </is>
      </c>
      <c r="U678" t="b">
        <v>0</v>
      </c>
      <c r="V678" t="inlineStr">
        <is>
          <t>Sumit Jarhad</t>
        </is>
      </c>
      <c r="W678" s="1" t="n">
        <v>44540.458125</v>
      </c>
      <c r="X678" t="n">
        <v>113.0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28.0</v>
      </c>
      <c r="AE678" t="n">
        <v>21.0</v>
      </c>
      <c r="AF678" t="n">
        <v>0.0</v>
      </c>
      <c r="AG678" t="n">
        <v>2.0</v>
      </c>
      <c r="AH678" t="inlineStr">
        <is>
          <t>N/A</t>
        </is>
      </c>
      <c r="AI678" t="inlineStr">
        <is>
          <t>N/A</t>
        </is>
      </c>
      <c r="AJ678" t="inlineStr">
        <is>
          <t>N/A</t>
        </is>
      </c>
      <c r="AK678" t="inlineStr">
        <is>
          <t>N/A</t>
        </is>
      </c>
      <c r="AL678" t="inlineStr">
        <is>
          <t>N/A</t>
        </is>
      </c>
      <c r="AM678" t="inlineStr">
        <is>
          <t>N/A</t>
        </is>
      </c>
      <c r="AN678" t="inlineStr">
        <is>
          <t>N/A</t>
        </is>
      </c>
      <c r="AO678" t="inlineStr">
        <is>
          <t>N/A</t>
        </is>
      </c>
      <c r="AP678" t="inlineStr">
        <is>
          <t>N/A</t>
        </is>
      </c>
      <c r="AQ678" t="inlineStr">
        <is>
          <t>N/A</t>
        </is>
      </c>
      <c r="AR678" t="inlineStr">
        <is>
          <t>N/A</t>
        </is>
      </c>
      <c r="AS678" t="inlineStr">
        <is>
          <t>N/A</t>
        </is>
      </c>
      <c r="AT678" t="inlineStr">
        <is>
          <t>N/A</t>
        </is>
      </c>
      <c r="AU678" t="inlineStr">
        <is>
          <t>N/A</t>
        </is>
      </c>
      <c r="AV678" t="inlineStr">
        <is>
          <t>N/A</t>
        </is>
      </c>
      <c r="AW678" t="inlineStr">
        <is>
          <t>N/A</t>
        </is>
      </c>
      <c r="AX678" t="inlineStr">
        <is>
          <t>N/A</t>
        </is>
      </c>
      <c r="AY678" t="inlineStr">
        <is>
          <t>N/A</t>
        </is>
      </c>
      <c r="AZ678" t="inlineStr">
        <is>
          <t>N/A</t>
        </is>
      </c>
      <c r="BA678" t="inlineStr">
        <is>
          <t>N/A</t>
        </is>
      </c>
      <c r="BB678" t="inlineStr">
        <is>
          <t>N/A</t>
        </is>
      </c>
      <c r="BC678" t="inlineStr">
        <is>
          <t>N/A</t>
        </is>
      </c>
      <c r="BD678" t="inlineStr">
        <is>
          <t>N/A</t>
        </is>
      </c>
      <c r="BE678" t="inlineStr">
        <is>
          <t>N/A</t>
        </is>
      </c>
    </row>
    <row r="679">
      <c r="A679" t="inlineStr">
        <is>
          <t>WI211235671</t>
        </is>
      </c>
      <c r="B679" t="inlineStr">
        <is>
          <t>DATA_VALIDATION</t>
        </is>
      </c>
      <c r="C679" t="inlineStr">
        <is>
          <t>201300019192</t>
        </is>
      </c>
      <c r="D679" t="inlineStr">
        <is>
          <t>Folder</t>
        </is>
      </c>
      <c r="E679" s="2">
        <f>HYPERLINK("capsilon://?command=openfolder&amp;siteaddress=FAM.docvelocity-na8.net&amp;folderid=FX260351A0-F204-8C5B-567B-66EB7C75839B","FX211013488")</f>
        <v>0.0</v>
      </c>
      <c r="F679" t="inlineStr">
        <is>
          <t/>
        </is>
      </c>
      <c r="G679" t="inlineStr">
        <is>
          <t/>
        </is>
      </c>
      <c r="H679" t="inlineStr">
        <is>
          <t>Mailitem</t>
        </is>
      </c>
      <c r="I679" t="inlineStr">
        <is>
          <t>MI2112370805</t>
        </is>
      </c>
      <c r="J679" t="n">
        <v>32.0</v>
      </c>
      <c r="K679" t="inlineStr">
        <is>
          <t>COMPLETED</t>
        </is>
      </c>
      <c r="L679" t="inlineStr">
        <is>
          <t>MARK_AS_COMPLETED</t>
        </is>
      </c>
      <c r="M679" t="inlineStr">
        <is>
          <t>Queue</t>
        </is>
      </c>
      <c r="N679" t="n">
        <v>2.0</v>
      </c>
      <c r="O679" s="1" t="n">
        <v>44540.43047453704</v>
      </c>
      <c r="P679" s="1" t="n">
        <v>44540.48195601852</v>
      </c>
      <c r="Q679" t="n">
        <v>3901.0</v>
      </c>
      <c r="R679" t="n">
        <v>547.0</v>
      </c>
      <c r="S679" t="b">
        <v>0</v>
      </c>
      <c r="T679" t="inlineStr">
        <is>
          <t>N/A</t>
        </is>
      </c>
      <c r="U679" t="b">
        <v>0</v>
      </c>
      <c r="V679" t="inlineStr">
        <is>
          <t>Sumit Jarhad</t>
        </is>
      </c>
      <c r="W679" s="1" t="n">
        <v>44540.45680555556</v>
      </c>
      <c r="X679" t="n">
        <v>262.0</v>
      </c>
      <c r="Y679" t="n">
        <v>79.0</v>
      </c>
      <c r="Z679" t="n">
        <v>0.0</v>
      </c>
      <c r="AA679" t="n">
        <v>79.0</v>
      </c>
      <c r="AB679" t="n">
        <v>0.0</v>
      </c>
      <c r="AC679" t="n">
        <v>60.0</v>
      </c>
      <c r="AD679" t="n">
        <v>-47.0</v>
      </c>
      <c r="AE679" t="n">
        <v>0.0</v>
      </c>
      <c r="AF679" t="n">
        <v>0.0</v>
      </c>
      <c r="AG679" t="n">
        <v>0.0</v>
      </c>
      <c r="AH679" t="inlineStr">
        <is>
          <t>Poonam Patil</t>
        </is>
      </c>
      <c r="AI679" s="1" t="n">
        <v>44540.48195601852</v>
      </c>
      <c r="AJ679" t="n">
        <v>285.0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-47.0</v>
      </c>
      <c r="AQ679" t="n">
        <v>0.0</v>
      </c>
      <c r="AR679" t="n">
        <v>0.0</v>
      </c>
      <c r="AS679" t="n">
        <v>0.0</v>
      </c>
      <c r="AT679" t="inlineStr">
        <is>
          <t>N/A</t>
        </is>
      </c>
      <c r="AU679" t="inlineStr">
        <is>
          <t>N/A</t>
        </is>
      </c>
      <c r="AV679" t="inlineStr">
        <is>
          <t>N/A</t>
        </is>
      </c>
      <c r="AW679" t="inlineStr">
        <is>
          <t>N/A</t>
        </is>
      </c>
      <c r="AX679" t="inlineStr">
        <is>
          <t>N/A</t>
        </is>
      </c>
      <c r="AY679" t="inlineStr">
        <is>
          <t>N/A</t>
        </is>
      </c>
      <c r="AZ679" t="inlineStr">
        <is>
          <t>N/A</t>
        </is>
      </c>
      <c r="BA679" t="inlineStr">
        <is>
          <t>N/A</t>
        </is>
      </c>
      <c r="BB679" t="inlineStr">
        <is>
          <t>N/A</t>
        </is>
      </c>
      <c r="BC679" t="inlineStr">
        <is>
          <t>N/A</t>
        </is>
      </c>
      <c r="BD679" t="inlineStr">
        <is>
          <t>N/A</t>
        </is>
      </c>
      <c r="BE679" t="inlineStr">
        <is>
          <t>N/A</t>
        </is>
      </c>
    </row>
    <row r="680">
      <c r="A680" t="inlineStr">
        <is>
          <t>WI21123573</t>
        </is>
      </c>
      <c r="B680" t="inlineStr">
        <is>
          <t>DATA_VALIDATION</t>
        </is>
      </c>
      <c r="C680" t="inlineStr">
        <is>
          <t>201300019938</t>
        </is>
      </c>
      <c r="D680" t="inlineStr">
        <is>
          <t>Folder</t>
        </is>
      </c>
      <c r="E680" s="2">
        <f>HYPERLINK("capsilon://?command=openfolder&amp;siteaddress=FAM.docvelocity-na8.net&amp;folderid=FX29E32563-9B07-A220-A7E3-950D32A549F0","FX211114084")</f>
        <v>0.0</v>
      </c>
      <c r="F680" t="inlineStr">
        <is>
          <t/>
        </is>
      </c>
      <c r="G680" t="inlineStr">
        <is>
          <t/>
        </is>
      </c>
      <c r="H680" t="inlineStr">
        <is>
          <t>Mailitem</t>
        </is>
      </c>
      <c r="I680" t="inlineStr">
        <is>
          <t>MI211236537</t>
        </is>
      </c>
      <c r="J680" t="n">
        <v>28.0</v>
      </c>
      <c r="K680" t="inlineStr">
        <is>
          <t>COMPLETED</t>
        </is>
      </c>
      <c r="L680" t="inlineStr">
        <is>
          <t>MARK_AS_COMPLETED</t>
        </is>
      </c>
      <c r="M680" t="inlineStr">
        <is>
          <t>Queue</t>
        </is>
      </c>
      <c r="N680" t="n">
        <v>2.0</v>
      </c>
      <c r="O680" s="1" t="n">
        <v>44531.64724537037</v>
      </c>
      <c r="P680" s="1" t="n">
        <v>44531.70486111111</v>
      </c>
      <c r="Q680" t="n">
        <v>4795.0</v>
      </c>
      <c r="R680" t="n">
        <v>183.0</v>
      </c>
      <c r="S680" t="b">
        <v>0</v>
      </c>
      <c r="T680" t="inlineStr">
        <is>
          <t>N/A</t>
        </is>
      </c>
      <c r="U680" t="b">
        <v>0</v>
      </c>
      <c r="V680" t="inlineStr">
        <is>
          <t>Poonam Patil</t>
        </is>
      </c>
      <c r="W680" s="1" t="n">
        <v>44531.68127314815</v>
      </c>
      <c r="X680" t="n">
        <v>50.0</v>
      </c>
      <c r="Y680" t="n">
        <v>21.0</v>
      </c>
      <c r="Z680" t="n">
        <v>0.0</v>
      </c>
      <c r="AA680" t="n">
        <v>21.0</v>
      </c>
      <c r="AB680" t="n">
        <v>0.0</v>
      </c>
      <c r="AC680" t="n">
        <v>0.0</v>
      </c>
      <c r="AD680" t="n">
        <v>7.0</v>
      </c>
      <c r="AE680" t="n">
        <v>0.0</v>
      </c>
      <c r="AF680" t="n">
        <v>0.0</v>
      </c>
      <c r="AG680" t="n">
        <v>0.0</v>
      </c>
      <c r="AH680" t="inlineStr">
        <is>
          <t>Dashrath Soren</t>
        </is>
      </c>
      <c r="AI680" s="1" t="n">
        <v>44531.70486111111</v>
      </c>
      <c r="AJ680" t="n">
        <v>133.0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7.0</v>
      </c>
      <c r="AQ680" t="n">
        <v>0.0</v>
      </c>
      <c r="AR680" t="n">
        <v>0.0</v>
      </c>
      <c r="AS680" t="n">
        <v>0.0</v>
      </c>
      <c r="AT680" t="inlineStr">
        <is>
          <t>N/A</t>
        </is>
      </c>
      <c r="AU680" t="inlineStr">
        <is>
          <t>N/A</t>
        </is>
      </c>
      <c r="AV680" t="inlineStr">
        <is>
          <t>N/A</t>
        </is>
      </c>
      <c r="AW680" t="inlineStr">
        <is>
          <t>N/A</t>
        </is>
      </c>
      <c r="AX680" t="inlineStr">
        <is>
          <t>N/A</t>
        </is>
      </c>
      <c r="AY680" t="inlineStr">
        <is>
          <t>N/A</t>
        </is>
      </c>
      <c r="AZ680" t="inlineStr">
        <is>
          <t>N/A</t>
        </is>
      </c>
      <c r="BA680" t="inlineStr">
        <is>
          <t>N/A</t>
        </is>
      </c>
      <c r="BB680" t="inlineStr">
        <is>
          <t>N/A</t>
        </is>
      </c>
      <c r="BC680" t="inlineStr">
        <is>
          <t>N/A</t>
        </is>
      </c>
      <c r="BD680" t="inlineStr">
        <is>
          <t>N/A</t>
        </is>
      </c>
      <c r="BE680" t="inlineStr">
        <is>
          <t>N/A</t>
        </is>
      </c>
    </row>
    <row r="681">
      <c r="A681" t="inlineStr">
        <is>
          <t>WI21123574</t>
        </is>
      </c>
      <c r="B681" t="inlineStr">
        <is>
          <t>DATA_VALIDATION</t>
        </is>
      </c>
      <c r="C681" t="inlineStr">
        <is>
          <t>201300019938</t>
        </is>
      </c>
      <c r="D681" t="inlineStr">
        <is>
          <t>Folder</t>
        </is>
      </c>
      <c r="E681" s="2">
        <f>HYPERLINK("capsilon://?command=openfolder&amp;siteaddress=FAM.docvelocity-na8.net&amp;folderid=FX29E32563-9B07-A220-A7E3-950D32A549F0","FX211114084")</f>
        <v>0.0</v>
      </c>
      <c r="F681" t="inlineStr">
        <is>
          <t/>
        </is>
      </c>
      <c r="G681" t="inlineStr">
        <is>
          <t/>
        </is>
      </c>
      <c r="H681" t="inlineStr">
        <is>
          <t>Mailitem</t>
        </is>
      </c>
      <c r="I681" t="inlineStr">
        <is>
          <t>MI211235774</t>
        </is>
      </c>
      <c r="J681" t="n">
        <v>173.0</v>
      </c>
      <c r="K681" t="inlineStr">
        <is>
          <t>COMPLETED</t>
        </is>
      </c>
      <c r="L681" t="inlineStr">
        <is>
          <t>MARK_AS_COMPLETED</t>
        </is>
      </c>
      <c r="M681" t="inlineStr">
        <is>
          <t>Queue</t>
        </is>
      </c>
      <c r="N681" t="n">
        <v>1.0</v>
      </c>
      <c r="O681" s="1" t="n">
        <v>44531.64734953704</v>
      </c>
      <c r="P681" s="1" t="n">
        <v>44532.24652777778</v>
      </c>
      <c r="Q681" t="n">
        <v>51069.0</v>
      </c>
      <c r="R681" t="n">
        <v>700.0</v>
      </c>
      <c r="S681" t="b">
        <v>0</v>
      </c>
      <c r="T681" t="inlineStr">
        <is>
          <t>N/A</t>
        </is>
      </c>
      <c r="U681" t="b">
        <v>0</v>
      </c>
      <c r="V681" t="inlineStr">
        <is>
          <t>Hemanshi Deshlahara</t>
        </is>
      </c>
      <c r="W681" s="1" t="n">
        <v>44532.24652777778</v>
      </c>
      <c r="X681" t="n">
        <v>341.0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173.0</v>
      </c>
      <c r="AE681" t="n">
        <v>161.0</v>
      </c>
      <c r="AF681" t="n">
        <v>0.0</v>
      </c>
      <c r="AG681" t="n">
        <v>5.0</v>
      </c>
      <c r="AH681" t="inlineStr">
        <is>
          <t>N/A</t>
        </is>
      </c>
      <c r="AI681" t="inlineStr">
        <is>
          <t>N/A</t>
        </is>
      </c>
      <c r="AJ681" t="inlineStr">
        <is>
          <t>N/A</t>
        </is>
      </c>
      <c r="AK681" t="inlineStr">
        <is>
          <t>N/A</t>
        </is>
      </c>
      <c r="AL681" t="inlineStr">
        <is>
          <t>N/A</t>
        </is>
      </c>
      <c r="AM681" t="inlineStr">
        <is>
          <t>N/A</t>
        </is>
      </c>
      <c r="AN681" t="inlineStr">
        <is>
          <t>N/A</t>
        </is>
      </c>
      <c r="AO681" t="inlineStr">
        <is>
          <t>N/A</t>
        </is>
      </c>
      <c r="AP681" t="inlineStr">
        <is>
          <t>N/A</t>
        </is>
      </c>
      <c r="AQ681" t="inlineStr">
        <is>
          <t>N/A</t>
        </is>
      </c>
      <c r="AR681" t="inlineStr">
        <is>
          <t>N/A</t>
        </is>
      </c>
      <c r="AS681" t="inlineStr">
        <is>
          <t>N/A</t>
        </is>
      </c>
      <c r="AT681" t="inlineStr">
        <is>
          <t>N/A</t>
        </is>
      </c>
      <c r="AU681" t="inlineStr">
        <is>
          <t>N/A</t>
        </is>
      </c>
      <c r="AV681" t="inlineStr">
        <is>
          <t>N/A</t>
        </is>
      </c>
      <c r="AW681" t="inlineStr">
        <is>
          <t>N/A</t>
        </is>
      </c>
      <c r="AX681" t="inlineStr">
        <is>
          <t>N/A</t>
        </is>
      </c>
      <c r="AY681" t="inlineStr">
        <is>
          <t>N/A</t>
        </is>
      </c>
      <c r="AZ681" t="inlineStr">
        <is>
          <t>N/A</t>
        </is>
      </c>
      <c r="BA681" t="inlineStr">
        <is>
          <t>N/A</t>
        </is>
      </c>
      <c r="BB681" t="inlineStr">
        <is>
          <t>N/A</t>
        </is>
      </c>
      <c r="BC681" t="inlineStr">
        <is>
          <t>N/A</t>
        </is>
      </c>
      <c r="BD681" t="inlineStr">
        <is>
          <t>N/A</t>
        </is>
      </c>
      <c r="BE681" t="inlineStr">
        <is>
          <t>N/A</t>
        </is>
      </c>
    </row>
    <row r="682">
      <c r="A682" t="inlineStr">
        <is>
          <t>WI211235808</t>
        </is>
      </c>
      <c r="B682" t="inlineStr">
        <is>
          <t>DATA_VALIDATION</t>
        </is>
      </c>
      <c r="C682" t="inlineStr">
        <is>
          <t>201300019192</t>
        </is>
      </c>
      <c r="D682" t="inlineStr">
        <is>
          <t>Folder</t>
        </is>
      </c>
      <c r="E682" s="2">
        <f>HYPERLINK("capsilon://?command=openfolder&amp;siteaddress=FAM.docvelocity-na8.net&amp;folderid=FX260351A0-F204-8C5B-567B-66EB7C75839B","FX211013488")</f>
        <v>0.0</v>
      </c>
      <c r="F682" t="inlineStr">
        <is>
          <t/>
        </is>
      </c>
      <c r="G682" t="inlineStr">
        <is>
          <t/>
        </is>
      </c>
      <c r="H682" t="inlineStr">
        <is>
          <t>Mailitem</t>
        </is>
      </c>
      <c r="I682" t="inlineStr">
        <is>
          <t>MI2112370786</t>
        </is>
      </c>
      <c r="J682" t="n">
        <v>56.0</v>
      </c>
      <c r="K682" t="inlineStr">
        <is>
          <t>COMPLETED</t>
        </is>
      </c>
      <c r="L682" t="inlineStr">
        <is>
          <t>MARK_AS_COMPLETED</t>
        </is>
      </c>
      <c r="M682" t="inlineStr">
        <is>
          <t>Queue</t>
        </is>
      </c>
      <c r="N682" t="n">
        <v>2.0</v>
      </c>
      <c r="O682" s="1" t="n">
        <v>44540.45877314815</v>
      </c>
      <c r="P682" s="1" t="n">
        <v>44540.47972222222</v>
      </c>
      <c r="Q682" t="n">
        <v>769.0</v>
      </c>
      <c r="R682" t="n">
        <v>1041.0</v>
      </c>
      <c r="S682" t="b">
        <v>0</v>
      </c>
      <c r="T682" t="inlineStr">
        <is>
          <t>N/A</t>
        </is>
      </c>
      <c r="U682" t="b">
        <v>1</v>
      </c>
      <c r="V682" t="inlineStr">
        <is>
          <t>Raman Vaidya</t>
        </is>
      </c>
      <c r="W682" s="1" t="n">
        <v>44540.46658564815</v>
      </c>
      <c r="X682" t="n">
        <v>633.0</v>
      </c>
      <c r="Y682" t="n">
        <v>42.0</v>
      </c>
      <c r="Z682" t="n">
        <v>0.0</v>
      </c>
      <c r="AA682" t="n">
        <v>42.0</v>
      </c>
      <c r="AB682" t="n">
        <v>0.0</v>
      </c>
      <c r="AC682" t="n">
        <v>31.0</v>
      </c>
      <c r="AD682" t="n">
        <v>14.0</v>
      </c>
      <c r="AE682" t="n">
        <v>0.0</v>
      </c>
      <c r="AF682" t="n">
        <v>0.0</v>
      </c>
      <c r="AG682" t="n">
        <v>0.0</v>
      </c>
      <c r="AH682" t="inlineStr">
        <is>
          <t>Saloni Uttekar</t>
        </is>
      </c>
      <c r="AI682" s="1" t="n">
        <v>44540.47972222222</v>
      </c>
      <c r="AJ682" t="n">
        <v>390.0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14.0</v>
      </c>
      <c r="AQ682" t="n">
        <v>0.0</v>
      </c>
      <c r="AR682" t="n">
        <v>0.0</v>
      </c>
      <c r="AS682" t="n">
        <v>0.0</v>
      </c>
      <c r="AT682" t="inlineStr">
        <is>
          <t>N/A</t>
        </is>
      </c>
      <c r="AU682" t="inlineStr">
        <is>
          <t>N/A</t>
        </is>
      </c>
      <c r="AV682" t="inlineStr">
        <is>
          <t>N/A</t>
        </is>
      </c>
      <c r="AW682" t="inlineStr">
        <is>
          <t>N/A</t>
        </is>
      </c>
      <c r="AX682" t="inlineStr">
        <is>
          <t>N/A</t>
        </is>
      </c>
      <c r="AY682" t="inlineStr">
        <is>
          <t>N/A</t>
        </is>
      </c>
      <c r="AZ682" t="inlineStr">
        <is>
          <t>N/A</t>
        </is>
      </c>
      <c r="BA682" t="inlineStr">
        <is>
          <t>N/A</t>
        </is>
      </c>
      <c r="BB682" t="inlineStr">
        <is>
          <t>N/A</t>
        </is>
      </c>
      <c r="BC682" t="inlineStr">
        <is>
          <t>N/A</t>
        </is>
      </c>
      <c r="BD682" t="inlineStr">
        <is>
          <t>N/A</t>
        </is>
      </c>
      <c r="BE682" t="inlineStr">
        <is>
          <t>N/A</t>
        </is>
      </c>
    </row>
    <row r="683">
      <c r="A683" t="inlineStr">
        <is>
          <t>WI211235814</t>
        </is>
      </c>
      <c r="B683" t="inlineStr">
        <is>
          <t>DATA_VALIDATION</t>
        </is>
      </c>
      <c r="C683" t="inlineStr">
        <is>
          <t>201330004156</t>
        </is>
      </c>
      <c r="D683" t="inlineStr">
        <is>
          <t>Folder</t>
        </is>
      </c>
      <c r="E683" s="2">
        <f>HYPERLINK("capsilon://?command=openfolder&amp;siteaddress=FAM.docvelocity-na8.net&amp;folderid=FX28692415-9FEF-60B8-4149-E8F048480E07","FX21126367")</f>
        <v>0.0</v>
      </c>
      <c r="F683" t="inlineStr">
        <is>
          <t/>
        </is>
      </c>
      <c r="G683" t="inlineStr">
        <is>
          <t/>
        </is>
      </c>
      <c r="H683" t="inlineStr">
        <is>
          <t>Mailitem</t>
        </is>
      </c>
      <c r="I683" t="inlineStr">
        <is>
          <t>MI2112372910</t>
        </is>
      </c>
      <c r="J683" t="n">
        <v>28.0</v>
      </c>
      <c r="K683" t="inlineStr">
        <is>
          <t>COMPLETED</t>
        </is>
      </c>
      <c r="L683" t="inlineStr">
        <is>
          <t>MARK_AS_COMPLETED</t>
        </is>
      </c>
      <c r="M683" t="inlineStr">
        <is>
          <t>Queue</t>
        </is>
      </c>
      <c r="N683" t="n">
        <v>2.0</v>
      </c>
      <c r="O683" s="1" t="n">
        <v>44540.46050925926</v>
      </c>
      <c r="P683" s="1" t="n">
        <v>44540.48237268518</v>
      </c>
      <c r="Q683" t="n">
        <v>1353.0</v>
      </c>
      <c r="R683" t="n">
        <v>536.0</v>
      </c>
      <c r="S683" t="b">
        <v>0</v>
      </c>
      <c r="T683" t="inlineStr">
        <is>
          <t>N/A</t>
        </is>
      </c>
      <c r="U683" t="b">
        <v>0</v>
      </c>
      <c r="V683" t="inlineStr">
        <is>
          <t>Raman Vaidya</t>
        </is>
      </c>
      <c r="W683" s="1" t="n">
        <v>44540.47016203704</v>
      </c>
      <c r="X683" t="n">
        <v>308.0</v>
      </c>
      <c r="Y683" t="n">
        <v>21.0</v>
      </c>
      <c r="Z683" t="n">
        <v>0.0</v>
      </c>
      <c r="AA683" t="n">
        <v>21.0</v>
      </c>
      <c r="AB683" t="n">
        <v>0.0</v>
      </c>
      <c r="AC683" t="n">
        <v>17.0</v>
      </c>
      <c r="AD683" t="n">
        <v>7.0</v>
      </c>
      <c r="AE683" t="n">
        <v>0.0</v>
      </c>
      <c r="AF683" t="n">
        <v>0.0</v>
      </c>
      <c r="AG683" t="n">
        <v>0.0</v>
      </c>
      <c r="AH683" t="inlineStr">
        <is>
          <t>Saloni Uttekar</t>
        </is>
      </c>
      <c r="AI683" s="1" t="n">
        <v>44540.48237268518</v>
      </c>
      <c r="AJ683" t="n">
        <v>228.0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7.0</v>
      </c>
      <c r="AQ683" t="n">
        <v>0.0</v>
      </c>
      <c r="AR683" t="n">
        <v>0.0</v>
      </c>
      <c r="AS683" t="n">
        <v>0.0</v>
      </c>
      <c r="AT683" t="inlineStr">
        <is>
          <t>N/A</t>
        </is>
      </c>
      <c r="AU683" t="inlineStr">
        <is>
          <t>N/A</t>
        </is>
      </c>
      <c r="AV683" t="inlineStr">
        <is>
          <t>N/A</t>
        </is>
      </c>
      <c r="AW683" t="inlineStr">
        <is>
          <t>N/A</t>
        </is>
      </c>
      <c r="AX683" t="inlineStr">
        <is>
          <t>N/A</t>
        </is>
      </c>
      <c r="AY683" t="inlineStr">
        <is>
          <t>N/A</t>
        </is>
      </c>
      <c r="AZ683" t="inlineStr">
        <is>
          <t>N/A</t>
        </is>
      </c>
      <c r="BA683" t="inlineStr">
        <is>
          <t>N/A</t>
        </is>
      </c>
      <c r="BB683" t="inlineStr">
        <is>
          <t>N/A</t>
        </is>
      </c>
      <c r="BC683" t="inlineStr">
        <is>
          <t>N/A</t>
        </is>
      </c>
      <c r="BD683" t="inlineStr">
        <is>
          <t>N/A</t>
        </is>
      </c>
      <c r="BE683" t="inlineStr">
        <is>
          <t>N/A</t>
        </is>
      </c>
    </row>
    <row r="684">
      <c r="A684" t="inlineStr">
        <is>
          <t>WI211235817</t>
        </is>
      </c>
      <c r="B684" t="inlineStr">
        <is>
          <t>DATA_VALIDATION</t>
        </is>
      </c>
      <c r="C684" t="inlineStr">
        <is>
          <t>201330004156</t>
        </is>
      </c>
      <c r="D684" t="inlineStr">
        <is>
          <t>Folder</t>
        </is>
      </c>
      <c r="E684" s="2">
        <f>HYPERLINK("capsilon://?command=openfolder&amp;siteaddress=FAM.docvelocity-na8.net&amp;folderid=FX28692415-9FEF-60B8-4149-E8F048480E07","FX21126367")</f>
        <v>0.0</v>
      </c>
      <c r="F684" t="inlineStr">
        <is>
          <t/>
        </is>
      </c>
      <c r="G684" t="inlineStr">
        <is>
          <t/>
        </is>
      </c>
      <c r="H684" t="inlineStr">
        <is>
          <t>Mailitem</t>
        </is>
      </c>
      <c r="I684" t="inlineStr">
        <is>
          <t>MI2112372921</t>
        </is>
      </c>
      <c r="J684" t="n">
        <v>50.0</v>
      </c>
      <c r="K684" t="inlineStr">
        <is>
          <t>COMPLETED</t>
        </is>
      </c>
      <c r="L684" t="inlineStr">
        <is>
          <t>MARK_AS_COMPLETED</t>
        </is>
      </c>
      <c r="M684" t="inlineStr">
        <is>
          <t>Queue</t>
        </is>
      </c>
      <c r="N684" t="n">
        <v>2.0</v>
      </c>
      <c r="O684" s="1" t="n">
        <v>44540.46130787037</v>
      </c>
      <c r="P684" s="1" t="n">
        <v>44540.485138888886</v>
      </c>
      <c r="Q684" t="n">
        <v>1625.0</v>
      </c>
      <c r="R684" t="n">
        <v>434.0</v>
      </c>
      <c r="S684" t="b">
        <v>0</v>
      </c>
      <c r="T684" t="inlineStr">
        <is>
          <t>N/A</t>
        </is>
      </c>
      <c r="U684" t="b">
        <v>0</v>
      </c>
      <c r="V684" t="inlineStr">
        <is>
          <t>Sanjay Kharade</t>
        </is>
      </c>
      <c r="W684" s="1" t="n">
        <v>44540.46885416667</v>
      </c>
      <c r="X684" t="n">
        <v>160.0</v>
      </c>
      <c r="Y684" t="n">
        <v>36.0</v>
      </c>
      <c r="Z684" t="n">
        <v>0.0</v>
      </c>
      <c r="AA684" t="n">
        <v>36.0</v>
      </c>
      <c r="AB684" t="n">
        <v>0.0</v>
      </c>
      <c r="AC684" t="n">
        <v>3.0</v>
      </c>
      <c r="AD684" t="n">
        <v>14.0</v>
      </c>
      <c r="AE684" t="n">
        <v>0.0</v>
      </c>
      <c r="AF684" t="n">
        <v>0.0</v>
      </c>
      <c r="AG684" t="n">
        <v>0.0</v>
      </c>
      <c r="AH684" t="inlineStr">
        <is>
          <t>Poonam Patil</t>
        </is>
      </c>
      <c r="AI684" s="1" t="n">
        <v>44540.485138888886</v>
      </c>
      <c r="AJ684" t="n">
        <v>274.0</v>
      </c>
      <c r="AK684" t="n">
        <v>2.0</v>
      </c>
      <c r="AL684" t="n">
        <v>0.0</v>
      </c>
      <c r="AM684" t="n">
        <v>2.0</v>
      </c>
      <c r="AN684" t="n">
        <v>0.0</v>
      </c>
      <c r="AO684" t="n">
        <v>1.0</v>
      </c>
      <c r="AP684" t="n">
        <v>12.0</v>
      </c>
      <c r="AQ684" t="n">
        <v>0.0</v>
      </c>
      <c r="AR684" t="n">
        <v>0.0</v>
      </c>
      <c r="AS684" t="n">
        <v>0.0</v>
      </c>
      <c r="AT684" t="inlineStr">
        <is>
          <t>N/A</t>
        </is>
      </c>
      <c r="AU684" t="inlineStr">
        <is>
          <t>N/A</t>
        </is>
      </c>
      <c r="AV684" t="inlineStr">
        <is>
          <t>N/A</t>
        </is>
      </c>
      <c r="AW684" t="inlineStr">
        <is>
          <t>N/A</t>
        </is>
      </c>
      <c r="AX684" t="inlineStr">
        <is>
          <t>N/A</t>
        </is>
      </c>
      <c r="AY684" t="inlineStr">
        <is>
          <t>N/A</t>
        </is>
      </c>
      <c r="AZ684" t="inlineStr">
        <is>
          <t>N/A</t>
        </is>
      </c>
      <c r="BA684" t="inlineStr">
        <is>
          <t>N/A</t>
        </is>
      </c>
      <c r="BB684" t="inlineStr">
        <is>
          <t>N/A</t>
        </is>
      </c>
      <c r="BC684" t="inlineStr">
        <is>
          <t>N/A</t>
        </is>
      </c>
      <c r="BD684" t="inlineStr">
        <is>
          <t>N/A</t>
        </is>
      </c>
      <c r="BE684" t="inlineStr">
        <is>
          <t>N/A</t>
        </is>
      </c>
    </row>
    <row r="685">
      <c r="A685" t="inlineStr">
        <is>
          <t>WI211235823</t>
        </is>
      </c>
      <c r="B685" t="inlineStr">
        <is>
          <t>DATA_VALIDATION</t>
        </is>
      </c>
      <c r="C685" t="inlineStr">
        <is>
          <t>201330004156</t>
        </is>
      </c>
      <c r="D685" t="inlineStr">
        <is>
          <t>Folder</t>
        </is>
      </c>
      <c r="E685" s="2">
        <f>HYPERLINK("capsilon://?command=openfolder&amp;siteaddress=FAM.docvelocity-na8.net&amp;folderid=FX28692415-9FEF-60B8-4149-E8F048480E07","FX21126367")</f>
        <v>0.0</v>
      </c>
      <c r="F685" t="inlineStr">
        <is>
          <t/>
        </is>
      </c>
      <c r="G685" t="inlineStr">
        <is>
          <t/>
        </is>
      </c>
      <c r="H685" t="inlineStr">
        <is>
          <t>Mailitem</t>
        </is>
      </c>
      <c r="I685" t="inlineStr">
        <is>
          <t>MI2112372933</t>
        </is>
      </c>
      <c r="J685" t="n">
        <v>50.0</v>
      </c>
      <c r="K685" t="inlineStr">
        <is>
          <t>COMPLETED</t>
        </is>
      </c>
      <c r="L685" t="inlineStr">
        <is>
          <t>MARK_AS_COMPLETED</t>
        </is>
      </c>
      <c r="M685" t="inlineStr">
        <is>
          <t>Queue</t>
        </is>
      </c>
      <c r="N685" t="n">
        <v>2.0</v>
      </c>
      <c r="O685" s="1" t="n">
        <v>44540.462222222224</v>
      </c>
      <c r="P685" s="1" t="n">
        <v>44540.485613425924</v>
      </c>
      <c r="Q685" t="n">
        <v>1625.0</v>
      </c>
      <c r="R685" t="n">
        <v>396.0</v>
      </c>
      <c r="S685" t="b">
        <v>0</v>
      </c>
      <c r="T685" t="inlineStr">
        <is>
          <t>N/A</t>
        </is>
      </c>
      <c r="U685" t="b">
        <v>0</v>
      </c>
      <c r="V685" t="inlineStr">
        <is>
          <t>Sanjay Kharade</t>
        </is>
      </c>
      <c r="W685" s="1" t="n">
        <v>44540.47020833333</v>
      </c>
      <c r="X685" t="n">
        <v>116.0</v>
      </c>
      <c r="Y685" t="n">
        <v>36.0</v>
      </c>
      <c r="Z685" t="n">
        <v>0.0</v>
      </c>
      <c r="AA685" t="n">
        <v>36.0</v>
      </c>
      <c r="AB685" t="n">
        <v>0.0</v>
      </c>
      <c r="AC685" t="n">
        <v>3.0</v>
      </c>
      <c r="AD685" t="n">
        <v>14.0</v>
      </c>
      <c r="AE685" t="n">
        <v>0.0</v>
      </c>
      <c r="AF685" t="n">
        <v>0.0</v>
      </c>
      <c r="AG685" t="n">
        <v>0.0</v>
      </c>
      <c r="AH685" t="inlineStr">
        <is>
          <t>Saloni Uttekar</t>
        </is>
      </c>
      <c r="AI685" s="1" t="n">
        <v>44540.485613425924</v>
      </c>
      <c r="AJ685" t="n">
        <v>280.0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14.0</v>
      </c>
      <c r="AQ685" t="n">
        <v>0.0</v>
      </c>
      <c r="AR685" t="n">
        <v>0.0</v>
      </c>
      <c r="AS685" t="n">
        <v>0.0</v>
      </c>
      <c r="AT685" t="inlineStr">
        <is>
          <t>N/A</t>
        </is>
      </c>
      <c r="AU685" t="inlineStr">
        <is>
          <t>N/A</t>
        </is>
      </c>
      <c r="AV685" t="inlineStr">
        <is>
          <t>N/A</t>
        </is>
      </c>
      <c r="AW685" t="inlineStr">
        <is>
          <t>N/A</t>
        </is>
      </c>
      <c r="AX685" t="inlineStr">
        <is>
          <t>N/A</t>
        </is>
      </c>
      <c r="AY685" t="inlineStr">
        <is>
          <t>N/A</t>
        </is>
      </c>
      <c r="AZ685" t="inlineStr">
        <is>
          <t>N/A</t>
        </is>
      </c>
      <c r="BA685" t="inlineStr">
        <is>
          <t>N/A</t>
        </is>
      </c>
      <c r="BB685" t="inlineStr">
        <is>
          <t>N/A</t>
        </is>
      </c>
      <c r="BC685" t="inlineStr">
        <is>
          <t>N/A</t>
        </is>
      </c>
      <c r="BD685" t="inlineStr">
        <is>
          <t>N/A</t>
        </is>
      </c>
      <c r="BE685" t="inlineStr">
        <is>
          <t>N/A</t>
        </is>
      </c>
    </row>
    <row r="686">
      <c r="A686" t="inlineStr">
        <is>
          <t>WI211235842</t>
        </is>
      </c>
      <c r="B686" t="inlineStr">
        <is>
          <t>DATA_VALIDATION</t>
        </is>
      </c>
      <c r="C686" t="inlineStr">
        <is>
          <t>201330004129</t>
        </is>
      </c>
      <c r="D686" t="inlineStr">
        <is>
          <t>Folder</t>
        </is>
      </c>
      <c r="E686" s="2">
        <f>HYPERLINK("capsilon://?command=openfolder&amp;siteaddress=FAM.docvelocity-na8.net&amp;folderid=FX2DB21689-AB20-08D2-9E8F-7FF5AFFDA379","FX21125719")</f>
        <v>0.0</v>
      </c>
      <c r="F686" t="inlineStr">
        <is>
          <t/>
        </is>
      </c>
      <c r="G686" t="inlineStr">
        <is>
          <t/>
        </is>
      </c>
      <c r="H686" t="inlineStr">
        <is>
          <t>Mailitem</t>
        </is>
      </c>
      <c r="I686" t="inlineStr">
        <is>
          <t>MI2112373270</t>
        </is>
      </c>
      <c r="J686" t="n">
        <v>32.0</v>
      </c>
      <c r="K686" t="inlineStr">
        <is>
          <t>COMPLETED</t>
        </is>
      </c>
      <c r="L686" t="inlineStr">
        <is>
          <t>MARK_AS_COMPLETED</t>
        </is>
      </c>
      <c r="M686" t="inlineStr">
        <is>
          <t>Queue</t>
        </is>
      </c>
      <c r="N686" t="n">
        <v>1.0</v>
      </c>
      <c r="O686" s="1" t="n">
        <v>44540.468090277776</v>
      </c>
      <c r="P686" s="1" t="n">
        <v>44540.47858796296</v>
      </c>
      <c r="Q686" t="n">
        <v>643.0</v>
      </c>
      <c r="R686" t="n">
        <v>264.0</v>
      </c>
      <c r="S686" t="b">
        <v>0</v>
      </c>
      <c r="T686" t="inlineStr">
        <is>
          <t>N/A</t>
        </is>
      </c>
      <c r="U686" t="b">
        <v>0</v>
      </c>
      <c r="V686" t="inlineStr">
        <is>
          <t>Sumit Jarhad</t>
        </is>
      </c>
      <c r="W686" s="1" t="n">
        <v>44540.47858796296</v>
      </c>
      <c r="X686" t="n">
        <v>114.0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32.0</v>
      </c>
      <c r="AE686" t="n">
        <v>27.0</v>
      </c>
      <c r="AF686" t="n">
        <v>0.0</v>
      </c>
      <c r="AG686" t="n">
        <v>3.0</v>
      </c>
      <c r="AH686" t="inlineStr">
        <is>
          <t>N/A</t>
        </is>
      </c>
      <c r="AI686" t="inlineStr">
        <is>
          <t>N/A</t>
        </is>
      </c>
      <c r="AJ686" t="inlineStr">
        <is>
          <t>N/A</t>
        </is>
      </c>
      <c r="AK686" t="inlineStr">
        <is>
          <t>N/A</t>
        </is>
      </c>
      <c r="AL686" t="inlineStr">
        <is>
          <t>N/A</t>
        </is>
      </c>
      <c r="AM686" t="inlineStr">
        <is>
          <t>N/A</t>
        </is>
      </c>
      <c r="AN686" t="inlineStr">
        <is>
          <t>N/A</t>
        </is>
      </c>
      <c r="AO686" t="inlineStr">
        <is>
          <t>N/A</t>
        </is>
      </c>
      <c r="AP686" t="inlineStr">
        <is>
          <t>N/A</t>
        </is>
      </c>
      <c r="AQ686" t="inlineStr">
        <is>
          <t>N/A</t>
        </is>
      </c>
      <c r="AR686" t="inlineStr">
        <is>
          <t>N/A</t>
        </is>
      </c>
      <c r="AS686" t="inlineStr">
        <is>
          <t>N/A</t>
        </is>
      </c>
      <c r="AT686" t="inlineStr">
        <is>
          <t>N/A</t>
        </is>
      </c>
      <c r="AU686" t="inlineStr">
        <is>
          <t>N/A</t>
        </is>
      </c>
      <c r="AV686" t="inlineStr">
        <is>
          <t>N/A</t>
        </is>
      </c>
      <c r="AW686" t="inlineStr">
        <is>
          <t>N/A</t>
        </is>
      </c>
      <c r="AX686" t="inlineStr">
        <is>
          <t>N/A</t>
        </is>
      </c>
      <c r="AY686" t="inlineStr">
        <is>
          <t>N/A</t>
        </is>
      </c>
      <c r="AZ686" t="inlineStr">
        <is>
          <t>N/A</t>
        </is>
      </c>
      <c r="BA686" t="inlineStr">
        <is>
          <t>N/A</t>
        </is>
      </c>
      <c r="BB686" t="inlineStr">
        <is>
          <t>N/A</t>
        </is>
      </c>
      <c r="BC686" t="inlineStr">
        <is>
          <t>N/A</t>
        </is>
      </c>
      <c r="BD686" t="inlineStr">
        <is>
          <t>N/A</t>
        </is>
      </c>
      <c r="BE686" t="inlineStr">
        <is>
          <t>N/A</t>
        </is>
      </c>
    </row>
    <row r="687">
      <c r="A687" t="inlineStr">
        <is>
          <t>WI211235845</t>
        </is>
      </c>
      <c r="B687" t="inlineStr">
        <is>
          <t>DATA_VALIDATION</t>
        </is>
      </c>
      <c r="C687" t="inlineStr">
        <is>
          <t>201330004129</t>
        </is>
      </c>
      <c r="D687" t="inlineStr">
        <is>
          <t>Folder</t>
        </is>
      </c>
      <c r="E687" s="2">
        <f>HYPERLINK("capsilon://?command=openfolder&amp;siteaddress=FAM.docvelocity-na8.net&amp;folderid=FX2DB21689-AB20-08D2-9E8F-7FF5AFFDA379","FX21125719")</f>
        <v>0.0</v>
      </c>
      <c r="F687" t="inlineStr">
        <is>
          <t/>
        </is>
      </c>
      <c r="G687" t="inlineStr">
        <is>
          <t/>
        </is>
      </c>
      <c r="H687" t="inlineStr">
        <is>
          <t>Mailitem</t>
        </is>
      </c>
      <c r="I687" t="inlineStr">
        <is>
          <t>MI2112373291</t>
        </is>
      </c>
      <c r="J687" t="n">
        <v>28.0</v>
      </c>
      <c r="K687" t="inlineStr">
        <is>
          <t>COMPLETED</t>
        </is>
      </c>
      <c r="L687" t="inlineStr">
        <is>
          <t>MARK_AS_COMPLETED</t>
        </is>
      </c>
      <c r="M687" t="inlineStr">
        <is>
          <t>Queue</t>
        </is>
      </c>
      <c r="N687" t="n">
        <v>1.0</v>
      </c>
      <c r="O687" s="1" t="n">
        <v>44540.46869212963</v>
      </c>
      <c r="P687" s="1" t="n">
        <v>44540.481400462966</v>
      </c>
      <c r="Q687" t="n">
        <v>810.0</v>
      </c>
      <c r="R687" t="n">
        <v>288.0</v>
      </c>
      <c r="S687" t="b">
        <v>0</v>
      </c>
      <c r="T687" t="inlineStr">
        <is>
          <t>N/A</t>
        </is>
      </c>
      <c r="U687" t="b">
        <v>0</v>
      </c>
      <c r="V687" t="inlineStr">
        <is>
          <t>Sumit Jarhad</t>
        </is>
      </c>
      <c r="W687" s="1" t="n">
        <v>44540.481400462966</v>
      </c>
      <c r="X687" t="n">
        <v>243.0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28.0</v>
      </c>
      <c r="AE687" t="n">
        <v>21.0</v>
      </c>
      <c r="AF687" t="n">
        <v>0.0</v>
      </c>
      <c r="AG687" t="n">
        <v>4.0</v>
      </c>
      <c r="AH687" t="inlineStr">
        <is>
          <t>N/A</t>
        </is>
      </c>
      <c r="AI687" t="inlineStr">
        <is>
          <t>N/A</t>
        </is>
      </c>
      <c r="AJ687" t="inlineStr">
        <is>
          <t>N/A</t>
        </is>
      </c>
      <c r="AK687" t="inlineStr">
        <is>
          <t>N/A</t>
        </is>
      </c>
      <c r="AL687" t="inlineStr">
        <is>
          <t>N/A</t>
        </is>
      </c>
      <c r="AM687" t="inlineStr">
        <is>
          <t>N/A</t>
        </is>
      </c>
      <c r="AN687" t="inlineStr">
        <is>
          <t>N/A</t>
        </is>
      </c>
      <c r="AO687" t="inlineStr">
        <is>
          <t>N/A</t>
        </is>
      </c>
      <c r="AP687" t="inlineStr">
        <is>
          <t>N/A</t>
        </is>
      </c>
      <c r="AQ687" t="inlineStr">
        <is>
          <t>N/A</t>
        </is>
      </c>
      <c r="AR687" t="inlineStr">
        <is>
          <t>N/A</t>
        </is>
      </c>
      <c r="AS687" t="inlineStr">
        <is>
          <t>N/A</t>
        </is>
      </c>
      <c r="AT687" t="inlineStr">
        <is>
          <t>N/A</t>
        </is>
      </c>
      <c r="AU687" t="inlineStr">
        <is>
          <t>N/A</t>
        </is>
      </c>
      <c r="AV687" t="inlineStr">
        <is>
          <t>N/A</t>
        </is>
      </c>
      <c r="AW687" t="inlineStr">
        <is>
          <t>N/A</t>
        </is>
      </c>
      <c r="AX687" t="inlineStr">
        <is>
          <t>N/A</t>
        </is>
      </c>
      <c r="AY687" t="inlineStr">
        <is>
          <t>N/A</t>
        </is>
      </c>
      <c r="AZ687" t="inlineStr">
        <is>
          <t>N/A</t>
        </is>
      </c>
      <c r="BA687" t="inlineStr">
        <is>
          <t>N/A</t>
        </is>
      </c>
      <c r="BB687" t="inlineStr">
        <is>
          <t>N/A</t>
        </is>
      </c>
      <c r="BC687" t="inlineStr">
        <is>
          <t>N/A</t>
        </is>
      </c>
      <c r="BD687" t="inlineStr">
        <is>
          <t>N/A</t>
        </is>
      </c>
      <c r="BE687" t="inlineStr">
        <is>
          <t>N/A</t>
        </is>
      </c>
    </row>
    <row r="688">
      <c r="A688" t="inlineStr">
        <is>
          <t>WI211235914</t>
        </is>
      </c>
      <c r="B688" t="inlineStr">
        <is>
          <t>DATA_VALIDATION</t>
        </is>
      </c>
      <c r="C688" t="inlineStr">
        <is>
          <t>201300020110</t>
        </is>
      </c>
      <c r="D688" t="inlineStr">
        <is>
          <t>Folder</t>
        </is>
      </c>
      <c r="E688" s="2">
        <f>HYPERLINK("capsilon://?command=openfolder&amp;siteaddress=FAM.docvelocity-na8.net&amp;folderid=FXFB9E223E-8220-FC2E-A062-6FCEA874E940","FX21124246")</f>
        <v>0.0</v>
      </c>
      <c r="F688" t="inlineStr">
        <is>
          <t/>
        </is>
      </c>
      <c r="G688" t="inlineStr">
        <is>
          <t/>
        </is>
      </c>
      <c r="H688" t="inlineStr">
        <is>
          <t>Mailitem</t>
        </is>
      </c>
      <c r="I688" t="inlineStr">
        <is>
          <t>MI2112373949</t>
        </is>
      </c>
      <c r="J688" t="n">
        <v>42.0</v>
      </c>
      <c r="K688" t="inlineStr">
        <is>
          <t>COMPLETED</t>
        </is>
      </c>
      <c r="L688" t="inlineStr">
        <is>
          <t>MARK_AS_COMPLETED</t>
        </is>
      </c>
      <c r="M688" t="inlineStr">
        <is>
          <t>Queue</t>
        </is>
      </c>
      <c r="N688" t="n">
        <v>1.0</v>
      </c>
      <c r="O688" s="1" t="n">
        <v>44540.47792824074</v>
      </c>
      <c r="P688" s="1" t="n">
        <v>44540.48247685185</v>
      </c>
      <c r="Q688" t="n">
        <v>312.0</v>
      </c>
      <c r="R688" t="n">
        <v>81.0</v>
      </c>
      <c r="S688" t="b">
        <v>0</v>
      </c>
      <c r="T688" t="inlineStr">
        <is>
          <t>N/A</t>
        </is>
      </c>
      <c r="U688" t="b">
        <v>0</v>
      </c>
      <c r="V688" t="inlineStr">
        <is>
          <t>Sumit Jarhad</t>
        </is>
      </c>
      <c r="W688" s="1" t="n">
        <v>44540.48247685185</v>
      </c>
      <c r="X688" t="n">
        <v>81.0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42.0</v>
      </c>
      <c r="AE688" t="n">
        <v>37.0</v>
      </c>
      <c r="AF688" t="n">
        <v>0.0</v>
      </c>
      <c r="AG688" t="n">
        <v>2.0</v>
      </c>
      <c r="AH688" t="inlineStr">
        <is>
          <t>N/A</t>
        </is>
      </c>
      <c r="AI688" t="inlineStr">
        <is>
          <t>N/A</t>
        </is>
      </c>
      <c r="AJ688" t="inlineStr">
        <is>
          <t>N/A</t>
        </is>
      </c>
      <c r="AK688" t="inlineStr">
        <is>
          <t>N/A</t>
        </is>
      </c>
      <c r="AL688" t="inlineStr">
        <is>
          <t>N/A</t>
        </is>
      </c>
      <c r="AM688" t="inlineStr">
        <is>
          <t>N/A</t>
        </is>
      </c>
      <c r="AN688" t="inlineStr">
        <is>
          <t>N/A</t>
        </is>
      </c>
      <c r="AO688" t="inlineStr">
        <is>
          <t>N/A</t>
        </is>
      </c>
      <c r="AP688" t="inlineStr">
        <is>
          <t>N/A</t>
        </is>
      </c>
      <c r="AQ688" t="inlineStr">
        <is>
          <t>N/A</t>
        </is>
      </c>
      <c r="AR688" t="inlineStr">
        <is>
          <t>N/A</t>
        </is>
      </c>
      <c r="AS688" t="inlineStr">
        <is>
          <t>N/A</t>
        </is>
      </c>
      <c r="AT688" t="inlineStr">
        <is>
          <t>N/A</t>
        </is>
      </c>
      <c r="AU688" t="inlineStr">
        <is>
          <t>N/A</t>
        </is>
      </c>
      <c r="AV688" t="inlineStr">
        <is>
          <t>N/A</t>
        </is>
      </c>
      <c r="AW688" t="inlineStr">
        <is>
          <t>N/A</t>
        </is>
      </c>
      <c r="AX688" t="inlineStr">
        <is>
          <t>N/A</t>
        </is>
      </c>
      <c r="AY688" t="inlineStr">
        <is>
          <t>N/A</t>
        </is>
      </c>
      <c r="AZ688" t="inlineStr">
        <is>
          <t>N/A</t>
        </is>
      </c>
      <c r="BA688" t="inlineStr">
        <is>
          <t>N/A</t>
        </is>
      </c>
      <c r="BB688" t="inlineStr">
        <is>
          <t>N/A</t>
        </is>
      </c>
      <c r="BC688" t="inlineStr">
        <is>
          <t>N/A</t>
        </is>
      </c>
      <c r="BD688" t="inlineStr">
        <is>
          <t>N/A</t>
        </is>
      </c>
      <c r="BE688" t="inlineStr">
        <is>
          <t>N/A</t>
        </is>
      </c>
    </row>
    <row r="689">
      <c r="A689" t="inlineStr">
        <is>
          <t>WI211235938</t>
        </is>
      </c>
      <c r="B689" t="inlineStr">
        <is>
          <t>DATA_VALIDATION</t>
        </is>
      </c>
      <c r="C689" t="inlineStr">
        <is>
          <t>201300020110</t>
        </is>
      </c>
      <c r="D689" t="inlineStr">
        <is>
          <t>Folder</t>
        </is>
      </c>
      <c r="E689" s="2">
        <f>HYPERLINK("capsilon://?command=openfolder&amp;siteaddress=FAM.docvelocity-na8.net&amp;folderid=FXFB9E223E-8220-FC2E-A062-6FCEA874E940","FX21124246")</f>
        <v>0.0</v>
      </c>
      <c r="F689" t="inlineStr">
        <is>
          <t/>
        </is>
      </c>
      <c r="G689" t="inlineStr">
        <is>
          <t/>
        </is>
      </c>
      <c r="H689" t="inlineStr">
        <is>
          <t>Mailitem</t>
        </is>
      </c>
      <c r="I689" t="inlineStr">
        <is>
          <t>MI2112373971</t>
        </is>
      </c>
      <c r="J689" t="n">
        <v>32.0</v>
      </c>
      <c r="K689" t="inlineStr">
        <is>
          <t>COMPLETED</t>
        </is>
      </c>
      <c r="L689" t="inlineStr">
        <is>
          <t>MARK_AS_COMPLETED</t>
        </is>
      </c>
      <c r="M689" t="inlineStr">
        <is>
          <t>Queue</t>
        </is>
      </c>
      <c r="N689" t="n">
        <v>1.0</v>
      </c>
      <c r="O689" s="1" t="n">
        <v>44540.47923611111</v>
      </c>
      <c r="P689" s="1" t="n">
        <v>44540.48423611111</v>
      </c>
      <c r="Q689" t="n">
        <v>293.0</v>
      </c>
      <c r="R689" t="n">
        <v>139.0</v>
      </c>
      <c r="S689" t="b">
        <v>0</v>
      </c>
      <c r="T689" t="inlineStr">
        <is>
          <t>N/A</t>
        </is>
      </c>
      <c r="U689" t="b">
        <v>0</v>
      </c>
      <c r="V689" t="inlineStr">
        <is>
          <t>Sumit Jarhad</t>
        </is>
      </c>
      <c r="W689" s="1" t="n">
        <v>44540.48423611111</v>
      </c>
      <c r="X689" t="n">
        <v>139.0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32.0</v>
      </c>
      <c r="AE689" t="n">
        <v>27.0</v>
      </c>
      <c r="AF689" t="n">
        <v>0.0</v>
      </c>
      <c r="AG689" t="n">
        <v>4.0</v>
      </c>
      <c r="AH689" t="inlineStr">
        <is>
          <t>N/A</t>
        </is>
      </c>
      <c r="AI689" t="inlineStr">
        <is>
          <t>N/A</t>
        </is>
      </c>
      <c r="AJ689" t="inlineStr">
        <is>
          <t>N/A</t>
        </is>
      </c>
      <c r="AK689" t="inlineStr">
        <is>
          <t>N/A</t>
        </is>
      </c>
      <c r="AL689" t="inlineStr">
        <is>
          <t>N/A</t>
        </is>
      </c>
      <c r="AM689" t="inlineStr">
        <is>
          <t>N/A</t>
        </is>
      </c>
      <c r="AN689" t="inlineStr">
        <is>
          <t>N/A</t>
        </is>
      </c>
      <c r="AO689" t="inlineStr">
        <is>
          <t>N/A</t>
        </is>
      </c>
      <c r="AP689" t="inlineStr">
        <is>
          <t>N/A</t>
        </is>
      </c>
      <c r="AQ689" t="inlineStr">
        <is>
          <t>N/A</t>
        </is>
      </c>
      <c r="AR689" t="inlineStr">
        <is>
          <t>N/A</t>
        </is>
      </c>
      <c r="AS689" t="inlineStr">
        <is>
          <t>N/A</t>
        </is>
      </c>
      <c r="AT689" t="inlineStr">
        <is>
          <t>N/A</t>
        </is>
      </c>
      <c r="AU689" t="inlineStr">
        <is>
          <t>N/A</t>
        </is>
      </c>
      <c r="AV689" t="inlineStr">
        <is>
          <t>N/A</t>
        </is>
      </c>
      <c r="AW689" t="inlineStr">
        <is>
          <t>N/A</t>
        </is>
      </c>
      <c r="AX689" t="inlineStr">
        <is>
          <t>N/A</t>
        </is>
      </c>
      <c r="AY689" t="inlineStr">
        <is>
          <t>N/A</t>
        </is>
      </c>
      <c r="AZ689" t="inlineStr">
        <is>
          <t>N/A</t>
        </is>
      </c>
      <c r="BA689" t="inlineStr">
        <is>
          <t>N/A</t>
        </is>
      </c>
      <c r="BB689" t="inlineStr">
        <is>
          <t>N/A</t>
        </is>
      </c>
      <c r="BC689" t="inlineStr">
        <is>
          <t>N/A</t>
        </is>
      </c>
      <c r="BD689" t="inlineStr">
        <is>
          <t>N/A</t>
        </is>
      </c>
      <c r="BE689" t="inlineStr">
        <is>
          <t>N/A</t>
        </is>
      </c>
    </row>
    <row r="690">
      <c r="A690" t="inlineStr">
        <is>
          <t>WI211235961</t>
        </is>
      </c>
      <c r="B690" t="inlineStr">
        <is>
          <t>DATA_VALIDATION</t>
        </is>
      </c>
      <c r="C690" t="inlineStr">
        <is>
          <t>201330004129</t>
        </is>
      </c>
      <c r="D690" t="inlineStr">
        <is>
          <t>Folder</t>
        </is>
      </c>
      <c r="E690" s="2">
        <f>HYPERLINK("capsilon://?command=openfolder&amp;siteaddress=FAM.docvelocity-na8.net&amp;folderid=FX2DB21689-AB20-08D2-9E8F-7FF5AFFDA379","FX21125719")</f>
        <v>0.0</v>
      </c>
      <c r="F690" t="inlineStr">
        <is>
          <t/>
        </is>
      </c>
      <c r="G690" t="inlineStr">
        <is>
          <t/>
        </is>
      </c>
      <c r="H690" t="inlineStr">
        <is>
          <t>Mailitem</t>
        </is>
      </c>
      <c r="I690" t="inlineStr">
        <is>
          <t>MI2112373270</t>
        </is>
      </c>
      <c r="J690" t="n">
        <v>96.0</v>
      </c>
      <c r="K690" t="inlineStr">
        <is>
          <t>COMPLETED</t>
        </is>
      </c>
      <c r="L690" t="inlineStr">
        <is>
          <t>MARK_AS_COMPLETED</t>
        </is>
      </c>
      <c r="M690" t="inlineStr">
        <is>
          <t>Queue</t>
        </is>
      </c>
      <c r="N690" t="n">
        <v>2.0</v>
      </c>
      <c r="O690" s="1" t="n">
        <v>44540.480520833335</v>
      </c>
      <c r="P690" s="1" t="n">
        <v>44540.52097222222</v>
      </c>
      <c r="Q690" t="n">
        <v>830.0</v>
      </c>
      <c r="R690" t="n">
        <v>2665.0</v>
      </c>
      <c r="S690" t="b">
        <v>0</v>
      </c>
      <c r="T690" t="inlineStr">
        <is>
          <t>N/A</t>
        </is>
      </c>
      <c r="U690" t="b">
        <v>1</v>
      </c>
      <c r="V690" t="inlineStr">
        <is>
          <t>Archana Bhujbal</t>
        </is>
      </c>
      <c r="W690" s="1" t="n">
        <v>44540.503796296296</v>
      </c>
      <c r="X690" t="n">
        <v>1431.0</v>
      </c>
      <c r="Y690" t="n">
        <v>222.0</v>
      </c>
      <c r="Z690" t="n">
        <v>0.0</v>
      </c>
      <c r="AA690" t="n">
        <v>222.0</v>
      </c>
      <c r="AB690" t="n">
        <v>0.0</v>
      </c>
      <c r="AC690" t="n">
        <v>155.0</v>
      </c>
      <c r="AD690" t="n">
        <v>-126.0</v>
      </c>
      <c r="AE690" t="n">
        <v>0.0</v>
      </c>
      <c r="AF690" t="n">
        <v>0.0</v>
      </c>
      <c r="AG690" t="n">
        <v>0.0</v>
      </c>
      <c r="AH690" t="inlineStr">
        <is>
          <t>Mohini Shinde</t>
        </is>
      </c>
      <c r="AI690" s="1" t="n">
        <v>44540.52097222222</v>
      </c>
      <c r="AJ690" t="n">
        <v>1191.0</v>
      </c>
      <c r="AK690" t="n">
        <v>7.0</v>
      </c>
      <c r="AL690" t="n">
        <v>0.0</v>
      </c>
      <c r="AM690" t="n">
        <v>7.0</v>
      </c>
      <c r="AN690" t="n">
        <v>0.0</v>
      </c>
      <c r="AO690" t="n">
        <v>5.0</v>
      </c>
      <c r="AP690" t="n">
        <v>-133.0</v>
      </c>
      <c r="AQ690" t="n">
        <v>0.0</v>
      </c>
      <c r="AR690" t="n">
        <v>0.0</v>
      </c>
      <c r="AS690" t="n">
        <v>0.0</v>
      </c>
      <c r="AT690" t="inlineStr">
        <is>
          <t>N/A</t>
        </is>
      </c>
      <c r="AU690" t="inlineStr">
        <is>
          <t>N/A</t>
        </is>
      </c>
      <c r="AV690" t="inlineStr">
        <is>
          <t>N/A</t>
        </is>
      </c>
      <c r="AW690" t="inlineStr">
        <is>
          <t>N/A</t>
        </is>
      </c>
      <c r="AX690" t="inlineStr">
        <is>
          <t>N/A</t>
        </is>
      </c>
      <c r="AY690" t="inlineStr">
        <is>
          <t>N/A</t>
        </is>
      </c>
      <c r="AZ690" t="inlineStr">
        <is>
          <t>N/A</t>
        </is>
      </c>
      <c r="BA690" t="inlineStr">
        <is>
          <t>N/A</t>
        </is>
      </c>
      <c r="BB690" t="inlineStr">
        <is>
          <t>N/A</t>
        </is>
      </c>
      <c r="BC690" t="inlineStr">
        <is>
          <t>N/A</t>
        </is>
      </c>
      <c r="BD690" t="inlineStr">
        <is>
          <t>N/A</t>
        </is>
      </c>
      <c r="BE690" t="inlineStr">
        <is>
          <t>N/A</t>
        </is>
      </c>
    </row>
    <row r="691">
      <c r="A691" t="inlineStr">
        <is>
          <t>WI211235977</t>
        </is>
      </c>
      <c r="B691" t="inlineStr">
        <is>
          <t>DATA_VALIDATION</t>
        </is>
      </c>
      <c r="C691" t="inlineStr">
        <is>
          <t>201330004129</t>
        </is>
      </c>
      <c r="D691" t="inlineStr">
        <is>
          <t>Folder</t>
        </is>
      </c>
      <c r="E691" s="2">
        <f>HYPERLINK("capsilon://?command=openfolder&amp;siteaddress=FAM.docvelocity-na8.net&amp;folderid=FX2DB21689-AB20-08D2-9E8F-7FF5AFFDA379","FX21125719")</f>
        <v>0.0</v>
      </c>
      <c r="F691" t="inlineStr">
        <is>
          <t/>
        </is>
      </c>
      <c r="G691" t="inlineStr">
        <is>
          <t/>
        </is>
      </c>
      <c r="H691" t="inlineStr">
        <is>
          <t>Mailitem</t>
        </is>
      </c>
      <c r="I691" t="inlineStr">
        <is>
          <t>MI2112373291</t>
        </is>
      </c>
      <c r="J691" t="n">
        <v>112.0</v>
      </c>
      <c r="K691" t="inlineStr">
        <is>
          <t>COMPLETED</t>
        </is>
      </c>
      <c r="L691" t="inlineStr">
        <is>
          <t>MARK_AS_COMPLETED</t>
        </is>
      </c>
      <c r="M691" t="inlineStr">
        <is>
          <t>Queue</t>
        </is>
      </c>
      <c r="N691" t="n">
        <v>2.0</v>
      </c>
      <c r="O691" s="1" t="n">
        <v>44540.48216435185</v>
      </c>
      <c r="P691" s="1" t="n">
        <v>44540.523680555554</v>
      </c>
      <c r="Q691" t="n">
        <v>1048.0</v>
      </c>
      <c r="R691" t="n">
        <v>2539.0</v>
      </c>
      <c r="S691" t="b">
        <v>0</v>
      </c>
      <c r="T691" t="inlineStr">
        <is>
          <t>N/A</t>
        </is>
      </c>
      <c r="U691" t="b">
        <v>1</v>
      </c>
      <c r="V691" t="inlineStr">
        <is>
          <t>Raman Vaidya</t>
        </is>
      </c>
      <c r="W691" s="1" t="n">
        <v>44540.5084375</v>
      </c>
      <c r="X691" t="n">
        <v>1802.0</v>
      </c>
      <c r="Y691" t="n">
        <v>84.0</v>
      </c>
      <c r="Z691" t="n">
        <v>0.0</v>
      </c>
      <c r="AA691" t="n">
        <v>84.0</v>
      </c>
      <c r="AB691" t="n">
        <v>0.0</v>
      </c>
      <c r="AC691" t="n">
        <v>61.0</v>
      </c>
      <c r="AD691" t="n">
        <v>28.0</v>
      </c>
      <c r="AE691" t="n">
        <v>0.0</v>
      </c>
      <c r="AF691" t="n">
        <v>0.0</v>
      </c>
      <c r="AG691" t="n">
        <v>0.0</v>
      </c>
      <c r="AH691" t="inlineStr">
        <is>
          <t>Dashrath Soren</t>
        </is>
      </c>
      <c r="AI691" s="1" t="n">
        <v>44540.523680555554</v>
      </c>
      <c r="AJ691" t="n">
        <v>719.0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28.0</v>
      </c>
      <c r="AQ691" t="n">
        <v>0.0</v>
      </c>
      <c r="AR691" t="n">
        <v>0.0</v>
      </c>
      <c r="AS691" t="n">
        <v>0.0</v>
      </c>
      <c r="AT691" t="inlineStr">
        <is>
          <t>N/A</t>
        </is>
      </c>
      <c r="AU691" t="inlineStr">
        <is>
          <t>N/A</t>
        </is>
      </c>
      <c r="AV691" t="inlineStr">
        <is>
          <t>N/A</t>
        </is>
      </c>
      <c r="AW691" t="inlineStr">
        <is>
          <t>N/A</t>
        </is>
      </c>
      <c r="AX691" t="inlineStr">
        <is>
          <t>N/A</t>
        </is>
      </c>
      <c r="AY691" t="inlineStr">
        <is>
          <t>N/A</t>
        </is>
      </c>
      <c r="AZ691" t="inlineStr">
        <is>
          <t>N/A</t>
        </is>
      </c>
      <c r="BA691" t="inlineStr">
        <is>
          <t>N/A</t>
        </is>
      </c>
      <c r="BB691" t="inlineStr">
        <is>
          <t>N/A</t>
        </is>
      </c>
      <c r="BC691" t="inlineStr">
        <is>
          <t>N/A</t>
        </is>
      </c>
      <c r="BD691" t="inlineStr">
        <is>
          <t>N/A</t>
        </is>
      </c>
      <c r="BE691" t="inlineStr">
        <is>
          <t>N/A</t>
        </is>
      </c>
    </row>
    <row r="692">
      <c r="A692" t="inlineStr">
        <is>
          <t>WI211235984</t>
        </is>
      </c>
      <c r="B692" t="inlineStr">
        <is>
          <t>DATA_VALIDATION</t>
        </is>
      </c>
      <c r="C692" t="inlineStr">
        <is>
          <t>201308007900</t>
        </is>
      </c>
      <c r="D692" t="inlineStr">
        <is>
          <t>Folder</t>
        </is>
      </c>
      <c r="E692" s="2">
        <f>HYPERLINK("capsilon://?command=openfolder&amp;siteaddress=FAM.docvelocity-na8.net&amp;folderid=FX72567A1D-41F5-9D04-50B3-01C9557060FB","FX21123633")</f>
        <v>0.0</v>
      </c>
      <c r="F692" t="inlineStr">
        <is>
          <t/>
        </is>
      </c>
      <c r="G692" t="inlineStr">
        <is>
          <t/>
        </is>
      </c>
      <c r="H692" t="inlineStr">
        <is>
          <t>Mailitem</t>
        </is>
      </c>
      <c r="I692" t="inlineStr">
        <is>
          <t>MI2112374665</t>
        </is>
      </c>
      <c r="J692" t="n">
        <v>66.0</v>
      </c>
      <c r="K692" t="inlineStr">
        <is>
          <t>COMPLETED</t>
        </is>
      </c>
      <c r="L692" t="inlineStr">
        <is>
          <t>MARK_AS_COMPLETED</t>
        </is>
      </c>
      <c r="M692" t="inlineStr">
        <is>
          <t>Queue</t>
        </is>
      </c>
      <c r="N692" t="n">
        <v>2.0</v>
      </c>
      <c r="O692" s="1" t="n">
        <v>44540.4828587963</v>
      </c>
      <c r="P692" s="1" t="n">
        <v>44540.49811342593</v>
      </c>
      <c r="Q692" t="n">
        <v>349.0</v>
      </c>
      <c r="R692" t="n">
        <v>969.0</v>
      </c>
      <c r="S692" t="b">
        <v>0</v>
      </c>
      <c r="T692" t="inlineStr">
        <is>
          <t>N/A</t>
        </is>
      </c>
      <c r="U692" t="b">
        <v>0</v>
      </c>
      <c r="V692" t="inlineStr">
        <is>
          <t>Sumit Jarhad</t>
        </is>
      </c>
      <c r="W692" s="1" t="n">
        <v>44540.488020833334</v>
      </c>
      <c r="X692" t="n">
        <v>319.0</v>
      </c>
      <c r="Y692" t="n">
        <v>52.0</v>
      </c>
      <c r="Z692" t="n">
        <v>0.0</v>
      </c>
      <c r="AA692" t="n">
        <v>52.0</v>
      </c>
      <c r="AB692" t="n">
        <v>0.0</v>
      </c>
      <c r="AC692" t="n">
        <v>40.0</v>
      </c>
      <c r="AD692" t="n">
        <v>14.0</v>
      </c>
      <c r="AE692" t="n">
        <v>0.0</v>
      </c>
      <c r="AF692" t="n">
        <v>0.0</v>
      </c>
      <c r="AG692" t="n">
        <v>0.0</v>
      </c>
      <c r="AH692" t="inlineStr">
        <is>
          <t>Dashrath Soren</t>
        </is>
      </c>
      <c r="AI692" s="1" t="n">
        <v>44540.49811342593</v>
      </c>
      <c r="AJ692" t="n">
        <v>636.0</v>
      </c>
      <c r="AK692" t="n">
        <v>1.0</v>
      </c>
      <c r="AL692" t="n">
        <v>0.0</v>
      </c>
      <c r="AM692" t="n">
        <v>1.0</v>
      </c>
      <c r="AN692" t="n">
        <v>0.0</v>
      </c>
      <c r="AO692" t="n">
        <v>1.0</v>
      </c>
      <c r="AP692" t="n">
        <v>13.0</v>
      </c>
      <c r="AQ692" t="n">
        <v>0.0</v>
      </c>
      <c r="AR692" t="n">
        <v>0.0</v>
      </c>
      <c r="AS692" t="n">
        <v>0.0</v>
      </c>
      <c r="AT692" t="inlineStr">
        <is>
          <t>N/A</t>
        </is>
      </c>
      <c r="AU692" t="inlineStr">
        <is>
          <t>N/A</t>
        </is>
      </c>
      <c r="AV692" t="inlineStr">
        <is>
          <t>N/A</t>
        </is>
      </c>
      <c r="AW692" t="inlineStr">
        <is>
          <t>N/A</t>
        </is>
      </c>
      <c r="AX692" t="inlineStr">
        <is>
          <t>N/A</t>
        </is>
      </c>
      <c r="AY692" t="inlineStr">
        <is>
          <t>N/A</t>
        </is>
      </c>
      <c r="AZ692" t="inlineStr">
        <is>
          <t>N/A</t>
        </is>
      </c>
      <c r="BA692" t="inlineStr">
        <is>
          <t>N/A</t>
        </is>
      </c>
      <c r="BB692" t="inlineStr">
        <is>
          <t>N/A</t>
        </is>
      </c>
      <c r="BC692" t="inlineStr">
        <is>
          <t>N/A</t>
        </is>
      </c>
      <c r="BD692" t="inlineStr">
        <is>
          <t>N/A</t>
        </is>
      </c>
      <c r="BE692" t="inlineStr">
        <is>
          <t>N/A</t>
        </is>
      </c>
    </row>
    <row r="693">
      <c r="A693" t="inlineStr">
        <is>
          <t>WI211235993</t>
        </is>
      </c>
      <c r="B693" t="inlineStr">
        <is>
          <t>DATA_VALIDATION</t>
        </is>
      </c>
      <c r="C693" t="inlineStr">
        <is>
          <t>201300020110</t>
        </is>
      </c>
      <c r="D693" t="inlineStr">
        <is>
          <t>Folder</t>
        </is>
      </c>
      <c r="E693" s="2">
        <f>HYPERLINK("capsilon://?command=openfolder&amp;siteaddress=FAM.docvelocity-na8.net&amp;folderid=FXFB9E223E-8220-FC2E-A062-6FCEA874E940","FX21124246")</f>
        <v>0.0</v>
      </c>
      <c r="F693" t="inlineStr">
        <is>
          <t/>
        </is>
      </c>
      <c r="G693" t="inlineStr">
        <is>
          <t/>
        </is>
      </c>
      <c r="H693" t="inlineStr">
        <is>
          <t>Mailitem</t>
        </is>
      </c>
      <c r="I693" t="inlineStr">
        <is>
          <t>MI2112373949</t>
        </is>
      </c>
      <c r="J693" t="n">
        <v>74.0</v>
      </c>
      <c r="K693" t="inlineStr">
        <is>
          <t>COMPLETED</t>
        </is>
      </c>
      <c r="L693" t="inlineStr">
        <is>
          <t>MARK_AS_COMPLETED</t>
        </is>
      </c>
      <c r="M693" t="inlineStr">
        <is>
          <t>Queue</t>
        </is>
      </c>
      <c r="N693" t="n">
        <v>2.0</v>
      </c>
      <c r="O693" s="1" t="n">
        <v>44540.483611111114</v>
      </c>
      <c r="P693" s="1" t="n">
        <v>44540.54298611111</v>
      </c>
      <c r="Q693" t="n">
        <v>3249.0</v>
      </c>
      <c r="R693" t="n">
        <v>1881.0</v>
      </c>
      <c r="S693" t="b">
        <v>0</v>
      </c>
      <c r="T693" t="inlineStr">
        <is>
          <t>N/A</t>
        </is>
      </c>
      <c r="U693" t="b">
        <v>1</v>
      </c>
      <c r="V693" t="inlineStr">
        <is>
          <t>Archana Bhujbal</t>
        </is>
      </c>
      <c r="W693" s="1" t="n">
        <v>44540.528136574074</v>
      </c>
      <c r="X693" t="n">
        <v>822.0</v>
      </c>
      <c r="Y693" t="n">
        <v>97.0</v>
      </c>
      <c r="Z693" t="n">
        <v>0.0</v>
      </c>
      <c r="AA693" t="n">
        <v>97.0</v>
      </c>
      <c r="AB693" t="n">
        <v>0.0</v>
      </c>
      <c r="AC693" t="n">
        <v>68.0</v>
      </c>
      <c r="AD693" t="n">
        <v>-23.0</v>
      </c>
      <c r="AE693" t="n">
        <v>0.0</v>
      </c>
      <c r="AF693" t="n">
        <v>0.0</v>
      </c>
      <c r="AG693" t="n">
        <v>0.0</v>
      </c>
      <c r="AH693" t="inlineStr">
        <is>
          <t>Dashrath Soren</t>
        </is>
      </c>
      <c r="AI693" s="1" t="n">
        <v>44540.54298611111</v>
      </c>
      <c r="AJ693" t="n">
        <v>698.0</v>
      </c>
      <c r="AK693" t="n">
        <v>2.0</v>
      </c>
      <c r="AL693" t="n">
        <v>0.0</v>
      </c>
      <c r="AM693" t="n">
        <v>2.0</v>
      </c>
      <c r="AN693" t="n">
        <v>0.0</v>
      </c>
      <c r="AO693" t="n">
        <v>2.0</v>
      </c>
      <c r="AP693" t="n">
        <v>-25.0</v>
      </c>
      <c r="AQ693" t="n">
        <v>0.0</v>
      </c>
      <c r="AR693" t="n">
        <v>0.0</v>
      </c>
      <c r="AS693" t="n">
        <v>0.0</v>
      </c>
      <c r="AT693" t="inlineStr">
        <is>
          <t>N/A</t>
        </is>
      </c>
      <c r="AU693" t="inlineStr">
        <is>
          <t>N/A</t>
        </is>
      </c>
      <c r="AV693" t="inlineStr">
        <is>
          <t>N/A</t>
        </is>
      </c>
      <c r="AW693" t="inlineStr">
        <is>
          <t>N/A</t>
        </is>
      </c>
      <c r="AX693" t="inlineStr">
        <is>
          <t>N/A</t>
        </is>
      </c>
      <c r="AY693" t="inlineStr">
        <is>
          <t>N/A</t>
        </is>
      </c>
      <c r="AZ693" t="inlineStr">
        <is>
          <t>N/A</t>
        </is>
      </c>
      <c r="BA693" t="inlineStr">
        <is>
          <t>N/A</t>
        </is>
      </c>
      <c r="BB693" t="inlineStr">
        <is>
          <t>N/A</t>
        </is>
      </c>
      <c r="BC693" t="inlineStr">
        <is>
          <t>N/A</t>
        </is>
      </c>
      <c r="BD693" t="inlineStr">
        <is>
          <t>N/A</t>
        </is>
      </c>
      <c r="BE693" t="inlineStr">
        <is>
          <t>N/A</t>
        </is>
      </c>
    </row>
    <row r="694">
      <c r="A694" t="inlineStr">
        <is>
          <t>WI211236015</t>
        </is>
      </c>
      <c r="B694" t="inlineStr">
        <is>
          <t>DATA_VALIDATION</t>
        </is>
      </c>
      <c r="C694" t="inlineStr">
        <is>
          <t>201300020110</t>
        </is>
      </c>
      <c r="D694" t="inlineStr">
        <is>
          <t>Folder</t>
        </is>
      </c>
      <c r="E694" s="2">
        <f>HYPERLINK("capsilon://?command=openfolder&amp;siteaddress=FAM.docvelocity-na8.net&amp;folderid=FXFB9E223E-8220-FC2E-A062-6FCEA874E940","FX21124246")</f>
        <v>0.0</v>
      </c>
      <c r="F694" t="inlineStr">
        <is>
          <t/>
        </is>
      </c>
      <c r="G694" t="inlineStr">
        <is>
          <t/>
        </is>
      </c>
      <c r="H694" t="inlineStr">
        <is>
          <t>Mailitem</t>
        </is>
      </c>
      <c r="I694" t="inlineStr">
        <is>
          <t>MI2112373971</t>
        </is>
      </c>
      <c r="J694" t="n">
        <v>138.0</v>
      </c>
      <c r="K694" t="inlineStr">
        <is>
          <t>COMPLETED</t>
        </is>
      </c>
      <c r="L694" t="inlineStr">
        <is>
          <t>MARK_AS_COMPLETED</t>
        </is>
      </c>
      <c r="M694" t="inlineStr">
        <is>
          <t>Queue</t>
        </is>
      </c>
      <c r="N694" t="n">
        <v>2.0</v>
      </c>
      <c r="O694" s="1" t="n">
        <v>44540.485138888886</v>
      </c>
      <c r="P694" s="1" t="n">
        <v>44540.55357638889</v>
      </c>
      <c r="Q694" t="n">
        <v>3972.0</v>
      </c>
      <c r="R694" t="n">
        <v>1941.0</v>
      </c>
      <c r="S694" t="b">
        <v>0</v>
      </c>
      <c r="T694" t="inlineStr">
        <is>
          <t>N/A</t>
        </is>
      </c>
      <c r="U694" t="b">
        <v>1</v>
      </c>
      <c r="V694" t="inlineStr">
        <is>
          <t>Archana Bhujbal</t>
        </is>
      </c>
      <c r="W694" s="1" t="n">
        <v>44540.54310185185</v>
      </c>
      <c r="X694" t="n">
        <v>1292.0</v>
      </c>
      <c r="Y694" t="n">
        <v>184.0</v>
      </c>
      <c r="Z694" t="n">
        <v>0.0</v>
      </c>
      <c r="AA694" t="n">
        <v>184.0</v>
      </c>
      <c r="AB694" t="n">
        <v>0.0</v>
      </c>
      <c r="AC694" t="n">
        <v>150.0</v>
      </c>
      <c r="AD694" t="n">
        <v>-46.0</v>
      </c>
      <c r="AE694" t="n">
        <v>0.0</v>
      </c>
      <c r="AF694" t="n">
        <v>0.0</v>
      </c>
      <c r="AG694" t="n">
        <v>0.0</v>
      </c>
      <c r="AH694" t="inlineStr">
        <is>
          <t>Dashrath Soren</t>
        </is>
      </c>
      <c r="AI694" s="1" t="n">
        <v>44540.55357638889</v>
      </c>
      <c r="AJ694" t="n">
        <v>603.0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-46.0</v>
      </c>
      <c r="AQ694" t="n">
        <v>0.0</v>
      </c>
      <c r="AR694" t="n">
        <v>0.0</v>
      </c>
      <c r="AS694" t="n">
        <v>0.0</v>
      </c>
      <c r="AT694" t="inlineStr">
        <is>
          <t>N/A</t>
        </is>
      </c>
      <c r="AU694" t="inlineStr">
        <is>
          <t>N/A</t>
        </is>
      </c>
      <c r="AV694" t="inlineStr">
        <is>
          <t>N/A</t>
        </is>
      </c>
      <c r="AW694" t="inlineStr">
        <is>
          <t>N/A</t>
        </is>
      </c>
      <c r="AX694" t="inlineStr">
        <is>
          <t>N/A</t>
        </is>
      </c>
      <c r="AY694" t="inlineStr">
        <is>
          <t>N/A</t>
        </is>
      </c>
      <c r="AZ694" t="inlineStr">
        <is>
          <t>N/A</t>
        </is>
      </c>
      <c r="BA694" t="inlineStr">
        <is>
          <t>N/A</t>
        </is>
      </c>
      <c r="BB694" t="inlineStr">
        <is>
          <t>N/A</t>
        </is>
      </c>
      <c r="BC694" t="inlineStr">
        <is>
          <t>N/A</t>
        </is>
      </c>
      <c r="BD694" t="inlineStr">
        <is>
          <t>N/A</t>
        </is>
      </c>
      <c r="BE694" t="inlineStr">
        <is>
          <t>N/A</t>
        </is>
      </c>
    </row>
    <row r="695">
      <c r="A695" t="inlineStr">
        <is>
          <t>WI211236063</t>
        </is>
      </c>
      <c r="B695" t="inlineStr">
        <is>
          <t>DATA_VALIDATION</t>
        </is>
      </c>
      <c r="C695" t="inlineStr">
        <is>
          <t>201300020194</t>
        </is>
      </c>
      <c r="D695" t="inlineStr">
        <is>
          <t>Folder</t>
        </is>
      </c>
      <c r="E695" s="2">
        <f>HYPERLINK("capsilon://?command=openfolder&amp;siteaddress=FAM.docvelocity-na8.net&amp;folderid=FXB246EE1E-213E-F61F-5C3C-44CA00657D52","FX21126069")</f>
        <v>0.0</v>
      </c>
      <c r="F695" t="inlineStr">
        <is>
          <t/>
        </is>
      </c>
      <c r="G695" t="inlineStr">
        <is>
          <t/>
        </is>
      </c>
      <c r="H695" t="inlineStr">
        <is>
          <t>Mailitem</t>
        </is>
      </c>
      <c r="I695" t="inlineStr">
        <is>
          <t>MI2112375535</t>
        </is>
      </c>
      <c r="J695" t="n">
        <v>28.0</v>
      </c>
      <c r="K695" t="inlineStr">
        <is>
          <t>COMPLETED</t>
        </is>
      </c>
      <c r="L695" t="inlineStr">
        <is>
          <t>MARK_AS_COMPLETED</t>
        </is>
      </c>
      <c r="M695" t="inlineStr">
        <is>
          <t>Queue</t>
        </is>
      </c>
      <c r="N695" t="n">
        <v>2.0</v>
      </c>
      <c r="O695" s="1" t="n">
        <v>44540.49431712963</v>
      </c>
      <c r="P695" s="1" t="n">
        <v>44540.544386574074</v>
      </c>
      <c r="Q695" t="n">
        <v>3821.0</v>
      </c>
      <c r="R695" t="n">
        <v>505.0</v>
      </c>
      <c r="S695" t="b">
        <v>0</v>
      </c>
      <c r="T695" t="inlineStr">
        <is>
          <t>N/A</t>
        </is>
      </c>
      <c r="U695" t="b">
        <v>0</v>
      </c>
      <c r="V695" t="inlineStr">
        <is>
          <t>Snehal Sathe</t>
        </is>
      </c>
      <c r="W695" s="1" t="n">
        <v>44540.53971064815</v>
      </c>
      <c r="X695" t="n">
        <v>121.0</v>
      </c>
      <c r="Y695" t="n">
        <v>21.0</v>
      </c>
      <c r="Z695" t="n">
        <v>0.0</v>
      </c>
      <c r="AA695" t="n">
        <v>21.0</v>
      </c>
      <c r="AB695" t="n">
        <v>0.0</v>
      </c>
      <c r="AC695" t="n">
        <v>9.0</v>
      </c>
      <c r="AD695" t="n">
        <v>7.0</v>
      </c>
      <c r="AE695" t="n">
        <v>0.0</v>
      </c>
      <c r="AF695" t="n">
        <v>0.0</v>
      </c>
      <c r="AG695" t="n">
        <v>0.0</v>
      </c>
      <c r="AH695" t="inlineStr">
        <is>
          <t>Mohini Shinde</t>
        </is>
      </c>
      <c r="AI695" s="1" t="n">
        <v>44540.544386574074</v>
      </c>
      <c r="AJ695" t="n">
        <v>374.0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7.0</v>
      </c>
      <c r="AQ695" t="n">
        <v>0.0</v>
      </c>
      <c r="AR695" t="n">
        <v>0.0</v>
      </c>
      <c r="AS695" t="n">
        <v>0.0</v>
      </c>
      <c r="AT695" t="inlineStr">
        <is>
          <t>N/A</t>
        </is>
      </c>
      <c r="AU695" t="inlineStr">
        <is>
          <t>N/A</t>
        </is>
      </c>
      <c r="AV695" t="inlineStr">
        <is>
          <t>N/A</t>
        </is>
      </c>
      <c r="AW695" t="inlineStr">
        <is>
          <t>N/A</t>
        </is>
      </c>
      <c r="AX695" t="inlineStr">
        <is>
          <t>N/A</t>
        </is>
      </c>
      <c r="AY695" t="inlineStr">
        <is>
          <t>N/A</t>
        </is>
      </c>
      <c r="AZ695" t="inlineStr">
        <is>
          <t>N/A</t>
        </is>
      </c>
      <c r="BA695" t="inlineStr">
        <is>
          <t>N/A</t>
        </is>
      </c>
      <c r="BB695" t="inlineStr">
        <is>
          <t>N/A</t>
        </is>
      </c>
      <c r="BC695" t="inlineStr">
        <is>
          <t>N/A</t>
        </is>
      </c>
      <c r="BD695" t="inlineStr">
        <is>
          <t>N/A</t>
        </is>
      </c>
      <c r="BE695" t="inlineStr">
        <is>
          <t>N/A</t>
        </is>
      </c>
    </row>
    <row r="696">
      <c r="A696" t="inlineStr">
        <is>
          <t>WI211236070</t>
        </is>
      </c>
      <c r="B696" t="inlineStr">
        <is>
          <t>DATA_VALIDATION</t>
        </is>
      </c>
      <c r="C696" t="inlineStr">
        <is>
          <t>201300020194</t>
        </is>
      </c>
      <c r="D696" t="inlineStr">
        <is>
          <t>Folder</t>
        </is>
      </c>
      <c r="E696" s="2">
        <f>HYPERLINK("capsilon://?command=openfolder&amp;siteaddress=FAM.docvelocity-na8.net&amp;folderid=FXB246EE1E-213E-F61F-5C3C-44CA00657D52","FX21126069")</f>
        <v>0.0</v>
      </c>
      <c r="F696" t="inlineStr">
        <is>
          <t/>
        </is>
      </c>
      <c r="G696" t="inlineStr">
        <is>
          <t/>
        </is>
      </c>
      <c r="H696" t="inlineStr">
        <is>
          <t>Mailitem</t>
        </is>
      </c>
      <c r="I696" t="inlineStr">
        <is>
          <t>MI2112375603</t>
        </is>
      </c>
      <c r="J696" t="n">
        <v>28.0</v>
      </c>
      <c r="K696" t="inlineStr">
        <is>
          <t>COMPLETED</t>
        </is>
      </c>
      <c r="L696" t="inlineStr">
        <is>
          <t>MARK_AS_COMPLETED</t>
        </is>
      </c>
      <c r="M696" t="inlineStr">
        <is>
          <t>Queue</t>
        </is>
      </c>
      <c r="N696" t="n">
        <v>1.0</v>
      </c>
      <c r="O696" s="1" t="n">
        <v>44540.49511574074</v>
      </c>
      <c r="P696" s="1" t="n">
        <v>44540.555347222224</v>
      </c>
      <c r="Q696" t="n">
        <v>4744.0</v>
      </c>
      <c r="R696" t="n">
        <v>460.0</v>
      </c>
      <c r="S696" t="b">
        <v>0</v>
      </c>
      <c r="T696" t="inlineStr">
        <is>
          <t>N/A</t>
        </is>
      </c>
      <c r="U696" t="b">
        <v>0</v>
      </c>
      <c r="V696" t="inlineStr">
        <is>
          <t>Sumit Jarhad</t>
        </is>
      </c>
      <c r="W696" s="1" t="n">
        <v>44540.555347222224</v>
      </c>
      <c r="X696" t="n">
        <v>88.0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28.0</v>
      </c>
      <c r="AE696" t="n">
        <v>21.0</v>
      </c>
      <c r="AF696" t="n">
        <v>0.0</v>
      </c>
      <c r="AG696" t="n">
        <v>2.0</v>
      </c>
      <c r="AH696" t="inlineStr">
        <is>
          <t>N/A</t>
        </is>
      </c>
      <c r="AI696" t="inlineStr">
        <is>
          <t>N/A</t>
        </is>
      </c>
      <c r="AJ696" t="inlineStr">
        <is>
          <t>N/A</t>
        </is>
      </c>
      <c r="AK696" t="inlineStr">
        <is>
          <t>N/A</t>
        </is>
      </c>
      <c r="AL696" t="inlineStr">
        <is>
          <t>N/A</t>
        </is>
      </c>
      <c r="AM696" t="inlineStr">
        <is>
          <t>N/A</t>
        </is>
      </c>
      <c r="AN696" t="inlineStr">
        <is>
          <t>N/A</t>
        </is>
      </c>
      <c r="AO696" t="inlineStr">
        <is>
          <t>N/A</t>
        </is>
      </c>
      <c r="AP696" t="inlineStr">
        <is>
          <t>N/A</t>
        </is>
      </c>
      <c r="AQ696" t="inlineStr">
        <is>
          <t>N/A</t>
        </is>
      </c>
      <c r="AR696" t="inlineStr">
        <is>
          <t>N/A</t>
        </is>
      </c>
      <c r="AS696" t="inlineStr">
        <is>
          <t>N/A</t>
        </is>
      </c>
      <c r="AT696" t="inlineStr">
        <is>
          <t>N/A</t>
        </is>
      </c>
      <c r="AU696" t="inlineStr">
        <is>
          <t>N/A</t>
        </is>
      </c>
      <c r="AV696" t="inlineStr">
        <is>
          <t>N/A</t>
        </is>
      </c>
      <c r="AW696" t="inlineStr">
        <is>
          <t>N/A</t>
        </is>
      </c>
      <c r="AX696" t="inlineStr">
        <is>
          <t>N/A</t>
        </is>
      </c>
      <c r="AY696" t="inlineStr">
        <is>
          <t>N/A</t>
        </is>
      </c>
      <c r="AZ696" t="inlineStr">
        <is>
          <t>N/A</t>
        </is>
      </c>
      <c r="BA696" t="inlineStr">
        <is>
          <t>N/A</t>
        </is>
      </c>
      <c r="BB696" t="inlineStr">
        <is>
          <t>N/A</t>
        </is>
      </c>
      <c r="BC696" t="inlineStr">
        <is>
          <t>N/A</t>
        </is>
      </c>
      <c r="BD696" t="inlineStr">
        <is>
          <t>N/A</t>
        </is>
      </c>
      <c r="BE696" t="inlineStr">
        <is>
          <t>N/A</t>
        </is>
      </c>
    </row>
    <row r="697">
      <c r="A697" t="inlineStr">
        <is>
          <t>WI211236073</t>
        </is>
      </c>
      <c r="B697" t="inlineStr">
        <is>
          <t>DATA_VALIDATION</t>
        </is>
      </c>
      <c r="C697" t="inlineStr">
        <is>
          <t>201300020194</t>
        </is>
      </c>
      <c r="D697" t="inlineStr">
        <is>
          <t>Folder</t>
        </is>
      </c>
      <c r="E697" s="2">
        <f>HYPERLINK("capsilon://?command=openfolder&amp;siteaddress=FAM.docvelocity-na8.net&amp;folderid=FXB246EE1E-213E-F61F-5C3C-44CA00657D52","FX21126069")</f>
        <v>0.0</v>
      </c>
      <c r="F697" t="inlineStr">
        <is>
          <t/>
        </is>
      </c>
      <c r="G697" t="inlineStr">
        <is>
          <t/>
        </is>
      </c>
      <c r="H697" t="inlineStr">
        <is>
          <t>Mailitem</t>
        </is>
      </c>
      <c r="I697" t="inlineStr">
        <is>
          <t>MI2112375678</t>
        </is>
      </c>
      <c r="J697" t="n">
        <v>37.0</v>
      </c>
      <c r="K697" t="inlineStr">
        <is>
          <t>COMPLETED</t>
        </is>
      </c>
      <c r="L697" t="inlineStr">
        <is>
          <t>MARK_AS_COMPLETED</t>
        </is>
      </c>
      <c r="M697" t="inlineStr">
        <is>
          <t>Queue</t>
        </is>
      </c>
      <c r="N697" t="n">
        <v>2.0</v>
      </c>
      <c r="O697" s="1" t="n">
        <v>44540.496400462966</v>
      </c>
      <c r="P697" s="1" t="n">
        <v>44540.546585648146</v>
      </c>
      <c r="Q697" t="n">
        <v>3785.0</v>
      </c>
      <c r="R697" t="n">
        <v>551.0</v>
      </c>
      <c r="S697" t="b">
        <v>0</v>
      </c>
      <c r="T697" t="inlineStr">
        <is>
          <t>N/A</t>
        </is>
      </c>
      <c r="U697" t="b">
        <v>0</v>
      </c>
      <c r="V697" t="inlineStr">
        <is>
          <t>Snehal Sathe</t>
        </is>
      </c>
      <c r="W697" s="1" t="n">
        <v>44540.54283564815</v>
      </c>
      <c r="X697" t="n">
        <v>241.0</v>
      </c>
      <c r="Y697" t="n">
        <v>47.0</v>
      </c>
      <c r="Z697" t="n">
        <v>0.0</v>
      </c>
      <c r="AA697" t="n">
        <v>47.0</v>
      </c>
      <c r="AB697" t="n">
        <v>0.0</v>
      </c>
      <c r="AC697" t="n">
        <v>34.0</v>
      </c>
      <c r="AD697" t="n">
        <v>-10.0</v>
      </c>
      <c r="AE697" t="n">
        <v>0.0</v>
      </c>
      <c r="AF697" t="n">
        <v>0.0</v>
      </c>
      <c r="AG697" t="n">
        <v>0.0</v>
      </c>
      <c r="AH697" t="inlineStr">
        <is>
          <t>Dashrath Soren</t>
        </is>
      </c>
      <c r="AI697" s="1" t="n">
        <v>44540.546585648146</v>
      </c>
      <c r="AJ697" t="n">
        <v>310.0</v>
      </c>
      <c r="AK697" t="n">
        <v>4.0</v>
      </c>
      <c r="AL697" t="n">
        <v>0.0</v>
      </c>
      <c r="AM697" t="n">
        <v>4.0</v>
      </c>
      <c r="AN697" t="n">
        <v>0.0</v>
      </c>
      <c r="AO697" t="n">
        <v>4.0</v>
      </c>
      <c r="AP697" t="n">
        <v>-14.0</v>
      </c>
      <c r="AQ697" t="n">
        <v>0.0</v>
      </c>
      <c r="AR697" t="n">
        <v>0.0</v>
      </c>
      <c r="AS697" t="n">
        <v>0.0</v>
      </c>
      <c r="AT697" t="inlineStr">
        <is>
          <t>N/A</t>
        </is>
      </c>
      <c r="AU697" t="inlineStr">
        <is>
          <t>N/A</t>
        </is>
      </c>
      <c r="AV697" t="inlineStr">
        <is>
          <t>N/A</t>
        </is>
      </c>
      <c r="AW697" t="inlineStr">
        <is>
          <t>N/A</t>
        </is>
      </c>
      <c r="AX697" t="inlineStr">
        <is>
          <t>N/A</t>
        </is>
      </c>
      <c r="AY697" t="inlineStr">
        <is>
          <t>N/A</t>
        </is>
      </c>
      <c r="AZ697" t="inlineStr">
        <is>
          <t>N/A</t>
        </is>
      </c>
      <c r="BA697" t="inlineStr">
        <is>
          <t>N/A</t>
        </is>
      </c>
      <c r="BB697" t="inlineStr">
        <is>
          <t>N/A</t>
        </is>
      </c>
      <c r="BC697" t="inlineStr">
        <is>
          <t>N/A</t>
        </is>
      </c>
      <c r="BD697" t="inlineStr">
        <is>
          <t>N/A</t>
        </is>
      </c>
      <c r="BE697" t="inlineStr">
        <is>
          <t>N/A</t>
        </is>
      </c>
    </row>
    <row r="698">
      <c r="A698" t="inlineStr">
        <is>
          <t>WI211236081</t>
        </is>
      </c>
      <c r="B698" t="inlineStr">
        <is>
          <t>DATA_VALIDATION</t>
        </is>
      </c>
      <c r="C698" t="inlineStr">
        <is>
          <t>201300020194</t>
        </is>
      </c>
      <c r="D698" t="inlineStr">
        <is>
          <t>Folder</t>
        </is>
      </c>
      <c r="E698" s="2">
        <f>HYPERLINK("capsilon://?command=openfolder&amp;siteaddress=FAM.docvelocity-na8.net&amp;folderid=FXB246EE1E-213E-F61F-5C3C-44CA00657D52","FX21126069")</f>
        <v>0.0</v>
      </c>
      <c r="F698" t="inlineStr">
        <is>
          <t/>
        </is>
      </c>
      <c r="G698" t="inlineStr">
        <is>
          <t/>
        </is>
      </c>
      <c r="H698" t="inlineStr">
        <is>
          <t>Mailitem</t>
        </is>
      </c>
      <c r="I698" t="inlineStr">
        <is>
          <t>MI2112375689</t>
        </is>
      </c>
      <c r="J698" t="n">
        <v>32.0</v>
      </c>
      <c r="K698" t="inlineStr">
        <is>
          <t>COMPLETED</t>
        </is>
      </c>
      <c r="L698" t="inlineStr">
        <is>
          <t>MARK_AS_COMPLETED</t>
        </is>
      </c>
      <c r="M698" t="inlineStr">
        <is>
          <t>Queue</t>
        </is>
      </c>
      <c r="N698" t="n">
        <v>2.0</v>
      </c>
      <c r="O698" s="1" t="n">
        <v>44540.497569444444</v>
      </c>
      <c r="P698" s="1" t="n">
        <v>44540.5565625</v>
      </c>
      <c r="Q698" t="n">
        <v>4662.0</v>
      </c>
      <c r="R698" t="n">
        <v>435.0</v>
      </c>
      <c r="S698" t="b">
        <v>0</v>
      </c>
      <c r="T698" t="inlineStr">
        <is>
          <t>N/A</t>
        </is>
      </c>
      <c r="U698" t="b">
        <v>0</v>
      </c>
      <c r="V698" t="inlineStr">
        <is>
          <t>Snehal Sathe</t>
        </is>
      </c>
      <c r="W698" s="1" t="n">
        <v>44540.544907407406</v>
      </c>
      <c r="X698" t="n">
        <v>178.0</v>
      </c>
      <c r="Y698" t="n">
        <v>42.0</v>
      </c>
      <c r="Z698" t="n">
        <v>0.0</v>
      </c>
      <c r="AA698" t="n">
        <v>42.0</v>
      </c>
      <c r="AB698" t="n">
        <v>0.0</v>
      </c>
      <c r="AC698" t="n">
        <v>34.0</v>
      </c>
      <c r="AD698" t="n">
        <v>-10.0</v>
      </c>
      <c r="AE698" t="n">
        <v>0.0</v>
      </c>
      <c r="AF698" t="n">
        <v>0.0</v>
      </c>
      <c r="AG698" t="n">
        <v>0.0</v>
      </c>
      <c r="AH698" t="inlineStr">
        <is>
          <t>Dashrath Soren</t>
        </is>
      </c>
      <c r="AI698" s="1" t="n">
        <v>44540.5565625</v>
      </c>
      <c r="AJ698" t="n">
        <v>257.0</v>
      </c>
      <c r="AK698" t="n">
        <v>4.0</v>
      </c>
      <c r="AL698" t="n">
        <v>0.0</v>
      </c>
      <c r="AM698" t="n">
        <v>4.0</v>
      </c>
      <c r="AN698" t="n">
        <v>0.0</v>
      </c>
      <c r="AO698" t="n">
        <v>4.0</v>
      </c>
      <c r="AP698" t="n">
        <v>-14.0</v>
      </c>
      <c r="AQ698" t="n">
        <v>0.0</v>
      </c>
      <c r="AR698" t="n">
        <v>0.0</v>
      </c>
      <c r="AS698" t="n">
        <v>0.0</v>
      </c>
      <c r="AT698" t="inlineStr">
        <is>
          <t>N/A</t>
        </is>
      </c>
      <c r="AU698" t="inlineStr">
        <is>
          <t>N/A</t>
        </is>
      </c>
      <c r="AV698" t="inlineStr">
        <is>
          <t>N/A</t>
        </is>
      </c>
      <c r="AW698" t="inlineStr">
        <is>
          <t>N/A</t>
        </is>
      </c>
      <c r="AX698" t="inlineStr">
        <is>
          <t>N/A</t>
        </is>
      </c>
      <c r="AY698" t="inlineStr">
        <is>
          <t>N/A</t>
        </is>
      </c>
      <c r="AZ698" t="inlineStr">
        <is>
          <t>N/A</t>
        </is>
      </c>
      <c r="BA698" t="inlineStr">
        <is>
          <t>N/A</t>
        </is>
      </c>
      <c r="BB698" t="inlineStr">
        <is>
          <t>N/A</t>
        </is>
      </c>
      <c r="BC698" t="inlineStr">
        <is>
          <t>N/A</t>
        </is>
      </c>
      <c r="BD698" t="inlineStr">
        <is>
          <t>N/A</t>
        </is>
      </c>
      <c r="BE698" t="inlineStr">
        <is>
          <t>N/A</t>
        </is>
      </c>
    </row>
    <row r="699">
      <c r="A699" t="inlineStr">
        <is>
          <t>WI211236087</t>
        </is>
      </c>
      <c r="B699" t="inlineStr">
        <is>
          <t>DATA_VALIDATION</t>
        </is>
      </c>
      <c r="C699" t="inlineStr">
        <is>
          <t>201300020194</t>
        </is>
      </c>
      <c r="D699" t="inlineStr">
        <is>
          <t>Folder</t>
        </is>
      </c>
      <c r="E699" s="2">
        <f>HYPERLINK("capsilon://?command=openfolder&amp;siteaddress=FAM.docvelocity-na8.net&amp;folderid=FXB246EE1E-213E-F61F-5C3C-44CA00657D52","FX21126069")</f>
        <v>0.0</v>
      </c>
      <c r="F699" t="inlineStr">
        <is>
          <t/>
        </is>
      </c>
      <c r="G699" t="inlineStr">
        <is>
          <t/>
        </is>
      </c>
      <c r="H699" t="inlineStr">
        <is>
          <t>Mailitem</t>
        </is>
      </c>
      <c r="I699" t="inlineStr">
        <is>
          <t>MI2112375699</t>
        </is>
      </c>
      <c r="J699" t="n">
        <v>32.0</v>
      </c>
      <c r="K699" t="inlineStr">
        <is>
          <t>COMPLETED</t>
        </is>
      </c>
      <c r="L699" t="inlineStr">
        <is>
          <t>MARK_AS_COMPLETED</t>
        </is>
      </c>
      <c r="M699" t="inlineStr">
        <is>
          <t>Queue</t>
        </is>
      </c>
      <c r="N699" t="n">
        <v>2.0</v>
      </c>
      <c r="O699" s="1" t="n">
        <v>44540.49841435185</v>
      </c>
      <c r="P699" s="1" t="n">
        <v>44540.56113425926</v>
      </c>
      <c r="Q699" t="n">
        <v>4791.0</v>
      </c>
      <c r="R699" t="n">
        <v>628.0</v>
      </c>
      <c r="S699" t="b">
        <v>0</v>
      </c>
      <c r="T699" t="inlineStr">
        <is>
          <t>N/A</t>
        </is>
      </c>
      <c r="U699" t="b">
        <v>0</v>
      </c>
      <c r="V699" t="inlineStr">
        <is>
          <t>Archana Bhujbal</t>
        </is>
      </c>
      <c r="W699" s="1" t="n">
        <v>44540.545648148145</v>
      </c>
      <c r="X699" t="n">
        <v>219.0</v>
      </c>
      <c r="Y699" t="n">
        <v>42.0</v>
      </c>
      <c r="Z699" t="n">
        <v>0.0</v>
      </c>
      <c r="AA699" t="n">
        <v>42.0</v>
      </c>
      <c r="AB699" t="n">
        <v>0.0</v>
      </c>
      <c r="AC699" t="n">
        <v>32.0</v>
      </c>
      <c r="AD699" t="n">
        <v>-10.0</v>
      </c>
      <c r="AE699" t="n">
        <v>0.0</v>
      </c>
      <c r="AF699" t="n">
        <v>0.0</v>
      </c>
      <c r="AG699" t="n">
        <v>0.0</v>
      </c>
      <c r="AH699" t="inlineStr">
        <is>
          <t>Dashrath Soren</t>
        </is>
      </c>
      <c r="AI699" s="1" t="n">
        <v>44540.56113425926</v>
      </c>
      <c r="AJ699" t="n">
        <v>394.0</v>
      </c>
      <c r="AK699" t="n">
        <v>1.0</v>
      </c>
      <c r="AL699" t="n">
        <v>0.0</v>
      </c>
      <c r="AM699" t="n">
        <v>1.0</v>
      </c>
      <c r="AN699" t="n">
        <v>0.0</v>
      </c>
      <c r="AO699" t="n">
        <v>1.0</v>
      </c>
      <c r="AP699" t="n">
        <v>-11.0</v>
      </c>
      <c r="AQ699" t="n">
        <v>0.0</v>
      </c>
      <c r="AR699" t="n">
        <v>0.0</v>
      </c>
      <c r="AS699" t="n">
        <v>0.0</v>
      </c>
      <c r="AT699" t="inlineStr">
        <is>
          <t>N/A</t>
        </is>
      </c>
      <c r="AU699" t="inlineStr">
        <is>
          <t>N/A</t>
        </is>
      </c>
      <c r="AV699" t="inlineStr">
        <is>
          <t>N/A</t>
        </is>
      </c>
      <c r="AW699" t="inlineStr">
        <is>
          <t>N/A</t>
        </is>
      </c>
      <c r="AX699" t="inlineStr">
        <is>
          <t>N/A</t>
        </is>
      </c>
      <c r="AY699" t="inlineStr">
        <is>
          <t>N/A</t>
        </is>
      </c>
      <c r="AZ699" t="inlineStr">
        <is>
          <t>N/A</t>
        </is>
      </c>
      <c r="BA699" t="inlineStr">
        <is>
          <t>N/A</t>
        </is>
      </c>
      <c r="BB699" t="inlineStr">
        <is>
          <t>N/A</t>
        </is>
      </c>
      <c r="BC699" t="inlineStr">
        <is>
          <t>N/A</t>
        </is>
      </c>
      <c r="BD699" t="inlineStr">
        <is>
          <t>N/A</t>
        </is>
      </c>
      <c r="BE699" t="inlineStr">
        <is>
          <t>N/A</t>
        </is>
      </c>
    </row>
    <row r="700">
      <c r="A700" t="inlineStr">
        <is>
          <t>WI211236092</t>
        </is>
      </c>
      <c r="B700" t="inlineStr">
        <is>
          <t>DATA_VALIDATION</t>
        </is>
      </c>
      <c r="C700" t="inlineStr">
        <is>
          <t>201300020194</t>
        </is>
      </c>
      <c r="D700" t="inlineStr">
        <is>
          <t>Folder</t>
        </is>
      </c>
      <c r="E700" s="2">
        <f>HYPERLINK("capsilon://?command=openfolder&amp;siteaddress=FAM.docvelocity-na8.net&amp;folderid=FXB246EE1E-213E-F61F-5C3C-44CA00657D52","FX21126069")</f>
        <v>0.0</v>
      </c>
      <c r="F700" t="inlineStr">
        <is>
          <t/>
        </is>
      </c>
      <c r="G700" t="inlineStr">
        <is>
          <t/>
        </is>
      </c>
      <c r="H700" t="inlineStr">
        <is>
          <t>Mailitem</t>
        </is>
      </c>
      <c r="I700" t="inlineStr">
        <is>
          <t>MI2112375711</t>
        </is>
      </c>
      <c r="J700" t="n">
        <v>32.0</v>
      </c>
      <c r="K700" t="inlineStr">
        <is>
          <t>COMPLETED</t>
        </is>
      </c>
      <c r="L700" t="inlineStr">
        <is>
          <t>MARK_AS_COMPLETED</t>
        </is>
      </c>
      <c r="M700" t="inlineStr">
        <is>
          <t>Queue</t>
        </is>
      </c>
      <c r="N700" t="n">
        <v>2.0</v>
      </c>
      <c r="O700" s="1" t="n">
        <v>44540.499293981484</v>
      </c>
      <c r="P700" s="1" t="n">
        <v>44540.560740740744</v>
      </c>
      <c r="Q700" t="n">
        <v>4890.0</v>
      </c>
      <c r="R700" t="n">
        <v>419.0</v>
      </c>
      <c r="S700" t="b">
        <v>0</v>
      </c>
      <c r="T700" t="inlineStr">
        <is>
          <t>N/A</t>
        </is>
      </c>
      <c r="U700" t="b">
        <v>0</v>
      </c>
      <c r="V700" t="inlineStr">
        <is>
          <t>Snehal Sathe</t>
        </is>
      </c>
      <c r="W700" s="1" t="n">
        <v>44540.54738425926</v>
      </c>
      <c r="X700" t="n">
        <v>213.0</v>
      </c>
      <c r="Y700" t="n">
        <v>42.0</v>
      </c>
      <c r="Z700" t="n">
        <v>0.0</v>
      </c>
      <c r="AA700" t="n">
        <v>42.0</v>
      </c>
      <c r="AB700" t="n">
        <v>0.0</v>
      </c>
      <c r="AC700" t="n">
        <v>34.0</v>
      </c>
      <c r="AD700" t="n">
        <v>-10.0</v>
      </c>
      <c r="AE700" t="n">
        <v>0.0</v>
      </c>
      <c r="AF700" t="n">
        <v>0.0</v>
      </c>
      <c r="AG700" t="n">
        <v>0.0</v>
      </c>
      <c r="AH700" t="inlineStr">
        <is>
          <t>Vikash Suryakanth Parmar</t>
        </is>
      </c>
      <c r="AI700" s="1" t="n">
        <v>44540.560740740744</v>
      </c>
      <c r="AJ700" t="n">
        <v>206.0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-10.0</v>
      </c>
      <c r="AQ700" t="n">
        <v>0.0</v>
      </c>
      <c r="AR700" t="n">
        <v>0.0</v>
      </c>
      <c r="AS700" t="n">
        <v>0.0</v>
      </c>
      <c r="AT700" t="inlineStr">
        <is>
          <t>N/A</t>
        </is>
      </c>
      <c r="AU700" t="inlineStr">
        <is>
          <t>N/A</t>
        </is>
      </c>
      <c r="AV700" t="inlineStr">
        <is>
          <t>N/A</t>
        </is>
      </c>
      <c r="AW700" t="inlineStr">
        <is>
          <t>N/A</t>
        </is>
      </c>
      <c r="AX700" t="inlineStr">
        <is>
          <t>N/A</t>
        </is>
      </c>
      <c r="AY700" t="inlineStr">
        <is>
          <t>N/A</t>
        </is>
      </c>
      <c r="AZ700" t="inlineStr">
        <is>
          <t>N/A</t>
        </is>
      </c>
      <c r="BA700" t="inlineStr">
        <is>
          <t>N/A</t>
        </is>
      </c>
      <c r="BB700" t="inlineStr">
        <is>
          <t>N/A</t>
        </is>
      </c>
      <c r="BC700" t="inlineStr">
        <is>
          <t>N/A</t>
        </is>
      </c>
      <c r="BD700" t="inlineStr">
        <is>
          <t>N/A</t>
        </is>
      </c>
      <c r="BE700" t="inlineStr">
        <is>
          <t>N/A</t>
        </is>
      </c>
    </row>
    <row r="701">
      <c r="A701" t="inlineStr">
        <is>
          <t>WI211236093</t>
        </is>
      </c>
      <c r="B701" t="inlineStr">
        <is>
          <t>DATA_VALIDATION</t>
        </is>
      </c>
      <c r="C701" t="inlineStr">
        <is>
          <t>201300020194</t>
        </is>
      </c>
      <c r="D701" t="inlineStr">
        <is>
          <t>Folder</t>
        </is>
      </c>
      <c r="E701" s="2">
        <f>HYPERLINK("capsilon://?command=openfolder&amp;siteaddress=FAM.docvelocity-na8.net&amp;folderid=FXB246EE1E-213E-F61F-5C3C-44CA00657D52","FX21126069")</f>
        <v>0.0</v>
      </c>
      <c r="F701" t="inlineStr">
        <is>
          <t/>
        </is>
      </c>
      <c r="G701" t="inlineStr">
        <is>
          <t/>
        </is>
      </c>
      <c r="H701" t="inlineStr">
        <is>
          <t>Mailitem</t>
        </is>
      </c>
      <c r="I701" t="inlineStr">
        <is>
          <t>MI2112375731</t>
        </is>
      </c>
      <c r="J701" t="n">
        <v>28.0</v>
      </c>
      <c r="K701" t="inlineStr">
        <is>
          <t>COMPLETED</t>
        </is>
      </c>
      <c r="L701" t="inlineStr">
        <is>
          <t>MARK_AS_COMPLETED</t>
        </is>
      </c>
      <c r="M701" t="inlineStr">
        <is>
          <t>Queue</t>
        </is>
      </c>
      <c r="N701" t="n">
        <v>1.0</v>
      </c>
      <c r="O701" s="1" t="n">
        <v>44540.49969907408</v>
      </c>
      <c r="P701" s="1" t="n">
        <v>44540.55611111111</v>
      </c>
      <c r="Q701" t="n">
        <v>4624.0</v>
      </c>
      <c r="R701" t="n">
        <v>250.0</v>
      </c>
      <c r="S701" t="b">
        <v>0</v>
      </c>
      <c r="T701" t="inlineStr">
        <is>
          <t>N/A</t>
        </is>
      </c>
      <c r="U701" t="b">
        <v>0</v>
      </c>
      <c r="V701" t="inlineStr">
        <is>
          <t>Sumit Jarhad</t>
        </is>
      </c>
      <c r="W701" s="1" t="n">
        <v>44540.55611111111</v>
      </c>
      <c r="X701" t="n">
        <v>65.0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28.0</v>
      </c>
      <c r="AE701" t="n">
        <v>21.0</v>
      </c>
      <c r="AF701" t="n">
        <v>0.0</v>
      </c>
      <c r="AG701" t="n">
        <v>2.0</v>
      </c>
      <c r="AH701" t="inlineStr">
        <is>
          <t>N/A</t>
        </is>
      </c>
      <c r="AI701" t="inlineStr">
        <is>
          <t>N/A</t>
        </is>
      </c>
      <c r="AJ701" t="inlineStr">
        <is>
          <t>N/A</t>
        </is>
      </c>
      <c r="AK701" t="inlineStr">
        <is>
          <t>N/A</t>
        </is>
      </c>
      <c r="AL701" t="inlineStr">
        <is>
          <t>N/A</t>
        </is>
      </c>
      <c r="AM701" t="inlineStr">
        <is>
          <t>N/A</t>
        </is>
      </c>
      <c r="AN701" t="inlineStr">
        <is>
          <t>N/A</t>
        </is>
      </c>
      <c r="AO701" t="inlineStr">
        <is>
          <t>N/A</t>
        </is>
      </c>
      <c r="AP701" t="inlineStr">
        <is>
          <t>N/A</t>
        </is>
      </c>
      <c r="AQ701" t="inlineStr">
        <is>
          <t>N/A</t>
        </is>
      </c>
      <c r="AR701" t="inlineStr">
        <is>
          <t>N/A</t>
        </is>
      </c>
      <c r="AS701" t="inlineStr">
        <is>
          <t>N/A</t>
        </is>
      </c>
      <c r="AT701" t="inlineStr">
        <is>
          <t>N/A</t>
        </is>
      </c>
      <c r="AU701" t="inlineStr">
        <is>
          <t>N/A</t>
        </is>
      </c>
      <c r="AV701" t="inlineStr">
        <is>
          <t>N/A</t>
        </is>
      </c>
      <c r="AW701" t="inlineStr">
        <is>
          <t>N/A</t>
        </is>
      </c>
      <c r="AX701" t="inlineStr">
        <is>
          <t>N/A</t>
        </is>
      </c>
      <c r="AY701" t="inlineStr">
        <is>
          <t>N/A</t>
        </is>
      </c>
      <c r="AZ701" t="inlineStr">
        <is>
          <t>N/A</t>
        </is>
      </c>
      <c r="BA701" t="inlineStr">
        <is>
          <t>N/A</t>
        </is>
      </c>
      <c r="BB701" t="inlineStr">
        <is>
          <t>N/A</t>
        </is>
      </c>
      <c r="BC701" t="inlineStr">
        <is>
          <t>N/A</t>
        </is>
      </c>
      <c r="BD701" t="inlineStr">
        <is>
          <t>N/A</t>
        </is>
      </c>
      <c r="BE701" t="inlineStr">
        <is>
          <t>N/A</t>
        </is>
      </c>
    </row>
    <row r="702">
      <c r="A702" t="inlineStr">
        <is>
          <t>WI211236098</t>
        </is>
      </c>
      <c r="B702" t="inlineStr">
        <is>
          <t>DATA_VALIDATION</t>
        </is>
      </c>
      <c r="C702" t="inlineStr">
        <is>
          <t>201300020194</t>
        </is>
      </c>
      <c r="D702" t="inlineStr">
        <is>
          <t>Folder</t>
        </is>
      </c>
      <c r="E702" s="2">
        <f>HYPERLINK("capsilon://?command=openfolder&amp;siteaddress=FAM.docvelocity-na8.net&amp;folderid=FXB246EE1E-213E-F61F-5C3C-44CA00657D52","FX21126069")</f>
        <v>0.0</v>
      </c>
      <c r="F702" t="inlineStr">
        <is>
          <t/>
        </is>
      </c>
      <c r="G702" t="inlineStr">
        <is>
          <t/>
        </is>
      </c>
      <c r="H702" t="inlineStr">
        <is>
          <t>Mailitem</t>
        </is>
      </c>
      <c r="I702" t="inlineStr">
        <is>
          <t>MI2112375744</t>
        </is>
      </c>
      <c r="J702" t="n">
        <v>28.0</v>
      </c>
      <c r="K702" t="inlineStr">
        <is>
          <t>COMPLETED</t>
        </is>
      </c>
      <c r="L702" t="inlineStr">
        <is>
          <t>MARK_AS_COMPLETED</t>
        </is>
      </c>
      <c r="M702" t="inlineStr">
        <is>
          <t>Queue</t>
        </is>
      </c>
      <c r="N702" t="n">
        <v>2.0</v>
      </c>
      <c r="O702" s="1" t="n">
        <v>44540.500081018516</v>
      </c>
      <c r="P702" s="1" t="n">
        <v>44540.56203703704</v>
      </c>
      <c r="Q702" t="n">
        <v>4999.0</v>
      </c>
      <c r="R702" t="n">
        <v>354.0</v>
      </c>
      <c r="S702" t="b">
        <v>0</v>
      </c>
      <c r="T702" t="inlineStr">
        <is>
          <t>N/A</t>
        </is>
      </c>
      <c r="U702" t="b">
        <v>0</v>
      </c>
      <c r="V702" t="inlineStr">
        <is>
          <t>Sanjay Kharade</t>
        </is>
      </c>
      <c r="W702" s="1" t="n">
        <v>44540.549791666665</v>
      </c>
      <c r="X702" t="n">
        <v>243.0</v>
      </c>
      <c r="Y702" t="n">
        <v>21.0</v>
      </c>
      <c r="Z702" t="n">
        <v>0.0</v>
      </c>
      <c r="AA702" t="n">
        <v>21.0</v>
      </c>
      <c r="AB702" t="n">
        <v>0.0</v>
      </c>
      <c r="AC702" t="n">
        <v>7.0</v>
      </c>
      <c r="AD702" t="n">
        <v>7.0</v>
      </c>
      <c r="AE702" t="n">
        <v>0.0</v>
      </c>
      <c r="AF702" t="n">
        <v>0.0</v>
      </c>
      <c r="AG702" t="n">
        <v>0.0</v>
      </c>
      <c r="AH702" t="inlineStr">
        <is>
          <t>Vikash Suryakanth Parmar</t>
        </is>
      </c>
      <c r="AI702" s="1" t="n">
        <v>44540.56203703704</v>
      </c>
      <c r="AJ702" t="n">
        <v>111.0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7.0</v>
      </c>
      <c r="AQ702" t="n">
        <v>0.0</v>
      </c>
      <c r="AR702" t="n">
        <v>0.0</v>
      </c>
      <c r="AS702" t="n">
        <v>0.0</v>
      </c>
      <c r="AT702" t="inlineStr">
        <is>
          <t>N/A</t>
        </is>
      </c>
      <c r="AU702" t="inlineStr">
        <is>
          <t>N/A</t>
        </is>
      </c>
      <c r="AV702" t="inlineStr">
        <is>
          <t>N/A</t>
        </is>
      </c>
      <c r="AW702" t="inlineStr">
        <is>
          <t>N/A</t>
        </is>
      </c>
      <c r="AX702" t="inlineStr">
        <is>
          <t>N/A</t>
        </is>
      </c>
      <c r="AY702" t="inlineStr">
        <is>
          <t>N/A</t>
        </is>
      </c>
      <c r="AZ702" t="inlineStr">
        <is>
          <t>N/A</t>
        </is>
      </c>
      <c r="BA702" t="inlineStr">
        <is>
          <t>N/A</t>
        </is>
      </c>
      <c r="BB702" t="inlineStr">
        <is>
          <t>N/A</t>
        </is>
      </c>
      <c r="BC702" t="inlineStr">
        <is>
          <t>N/A</t>
        </is>
      </c>
      <c r="BD702" t="inlineStr">
        <is>
          <t>N/A</t>
        </is>
      </c>
      <c r="BE702" t="inlineStr">
        <is>
          <t>N/A</t>
        </is>
      </c>
    </row>
    <row r="703">
      <c r="A703" t="inlineStr">
        <is>
          <t>WI211236110</t>
        </is>
      </c>
      <c r="B703" t="inlineStr">
        <is>
          <t>DATA_VALIDATION</t>
        </is>
      </c>
      <c r="C703" t="inlineStr">
        <is>
          <t>201300020194</t>
        </is>
      </c>
      <c r="D703" t="inlineStr">
        <is>
          <t>Folder</t>
        </is>
      </c>
      <c r="E703" s="2">
        <f>HYPERLINK("capsilon://?command=openfolder&amp;siteaddress=FAM.docvelocity-na8.net&amp;folderid=FXB246EE1E-213E-F61F-5C3C-44CA00657D52","FX21126069")</f>
        <v>0.0</v>
      </c>
      <c r="F703" t="inlineStr">
        <is>
          <t/>
        </is>
      </c>
      <c r="G703" t="inlineStr">
        <is>
          <t/>
        </is>
      </c>
      <c r="H703" t="inlineStr">
        <is>
          <t>Mailitem</t>
        </is>
      </c>
      <c r="I703" t="inlineStr">
        <is>
          <t>MI2112375771</t>
        </is>
      </c>
      <c r="J703" t="n">
        <v>37.0</v>
      </c>
      <c r="K703" t="inlineStr">
        <is>
          <t>COMPLETED</t>
        </is>
      </c>
      <c r="L703" t="inlineStr">
        <is>
          <t>MARK_AS_COMPLETED</t>
        </is>
      </c>
      <c r="M703" t="inlineStr">
        <is>
          <t>Queue</t>
        </is>
      </c>
      <c r="N703" t="n">
        <v>2.0</v>
      </c>
      <c r="O703" s="1" t="n">
        <v>44540.501064814816</v>
      </c>
      <c r="P703" s="1" t="n">
        <v>44540.563993055555</v>
      </c>
      <c r="Q703" t="n">
        <v>4974.0</v>
      </c>
      <c r="R703" t="n">
        <v>463.0</v>
      </c>
      <c r="S703" t="b">
        <v>0</v>
      </c>
      <c r="T703" t="inlineStr">
        <is>
          <t>N/A</t>
        </is>
      </c>
      <c r="U703" t="b">
        <v>0</v>
      </c>
      <c r="V703" t="inlineStr">
        <is>
          <t>Archana Bhujbal</t>
        </is>
      </c>
      <c r="W703" s="1" t="n">
        <v>44540.54966435185</v>
      </c>
      <c r="X703" t="n">
        <v>217.0</v>
      </c>
      <c r="Y703" t="n">
        <v>47.0</v>
      </c>
      <c r="Z703" t="n">
        <v>0.0</v>
      </c>
      <c r="AA703" t="n">
        <v>47.0</v>
      </c>
      <c r="AB703" t="n">
        <v>0.0</v>
      </c>
      <c r="AC703" t="n">
        <v>34.0</v>
      </c>
      <c r="AD703" t="n">
        <v>-10.0</v>
      </c>
      <c r="AE703" t="n">
        <v>0.0</v>
      </c>
      <c r="AF703" t="n">
        <v>0.0</v>
      </c>
      <c r="AG703" t="n">
        <v>0.0</v>
      </c>
      <c r="AH703" t="inlineStr">
        <is>
          <t>Dashrath Soren</t>
        </is>
      </c>
      <c r="AI703" s="1" t="n">
        <v>44540.563993055555</v>
      </c>
      <c r="AJ703" t="n">
        <v>246.0</v>
      </c>
      <c r="AK703" t="n">
        <v>1.0</v>
      </c>
      <c r="AL703" t="n">
        <v>0.0</v>
      </c>
      <c r="AM703" t="n">
        <v>1.0</v>
      </c>
      <c r="AN703" t="n">
        <v>0.0</v>
      </c>
      <c r="AO703" t="n">
        <v>1.0</v>
      </c>
      <c r="AP703" t="n">
        <v>-11.0</v>
      </c>
      <c r="AQ703" t="n">
        <v>0.0</v>
      </c>
      <c r="AR703" t="n">
        <v>0.0</v>
      </c>
      <c r="AS703" t="n">
        <v>0.0</v>
      </c>
      <c r="AT703" t="inlineStr">
        <is>
          <t>N/A</t>
        </is>
      </c>
      <c r="AU703" t="inlineStr">
        <is>
          <t>N/A</t>
        </is>
      </c>
      <c r="AV703" t="inlineStr">
        <is>
          <t>N/A</t>
        </is>
      </c>
      <c r="AW703" t="inlineStr">
        <is>
          <t>N/A</t>
        </is>
      </c>
      <c r="AX703" t="inlineStr">
        <is>
          <t>N/A</t>
        </is>
      </c>
      <c r="AY703" t="inlineStr">
        <is>
          <t>N/A</t>
        </is>
      </c>
      <c r="AZ703" t="inlineStr">
        <is>
          <t>N/A</t>
        </is>
      </c>
      <c r="BA703" t="inlineStr">
        <is>
          <t>N/A</t>
        </is>
      </c>
      <c r="BB703" t="inlineStr">
        <is>
          <t>N/A</t>
        </is>
      </c>
      <c r="BC703" t="inlineStr">
        <is>
          <t>N/A</t>
        </is>
      </c>
      <c r="BD703" t="inlineStr">
        <is>
          <t>N/A</t>
        </is>
      </c>
      <c r="BE703" t="inlineStr">
        <is>
          <t>N/A</t>
        </is>
      </c>
    </row>
    <row r="704">
      <c r="A704" t="inlineStr">
        <is>
          <t>WI211236116</t>
        </is>
      </c>
      <c r="B704" t="inlineStr">
        <is>
          <t>DATA_VALIDATION</t>
        </is>
      </c>
      <c r="C704" t="inlineStr">
        <is>
          <t>201300020194</t>
        </is>
      </c>
      <c r="D704" t="inlineStr">
        <is>
          <t>Folder</t>
        </is>
      </c>
      <c r="E704" s="2">
        <f>HYPERLINK("capsilon://?command=openfolder&amp;siteaddress=FAM.docvelocity-na8.net&amp;folderid=FXB246EE1E-213E-F61F-5C3C-44CA00657D52","FX21126069")</f>
        <v>0.0</v>
      </c>
      <c r="F704" t="inlineStr">
        <is>
          <t/>
        </is>
      </c>
      <c r="G704" t="inlineStr">
        <is>
          <t/>
        </is>
      </c>
      <c r="H704" t="inlineStr">
        <is>
          <t>Mailitem</t>
        </is>
      </c>
      <c r="I704" t="inlineStr">
        <is>
          <t>MI2112375782</t>
        </is>
      </c>
      <c r="J704" t="n">
        <v>32.0</v>
      </c>
      <c r="K704" t="inlineStr">
        <is>
          <t>COMPLETED</t>
        </is>
      </c>
      <c r="L704" t="inlineStr">
        <is>
          <t>MARK_AS_COMPLETED</t>
        </is>
      </c>
      <c r="M704" t="inlineStr">
        <is>
          <t>Queue</t>
        </is>
      </c>
      <c r="N704" t="n">
        <v>2.0</v>
      </c>
      <c r="O704" s="1" t="n">
        <v>44540.50226851852</v>
      </c>
      <c r="P704" s="1" t="n">
        <v>44540.56359953704</v>
      </c>
      <c r="Q704" t="n">
        <v>4991.0</v>
      </c>
      <c r="R704" t="n">
        <v>308.0</v>
      </c>
      <c r="S704" t="b">
        <v>0</v>
      </c>
      <c r="T704" t="inlineStr">
        <is>
          <t>N/A</t>
        </is>
      </c>
      <c r="U704" t="b">
        <v>0</v>
      </c>
      <c r="V704" t="inlineStr">
        <is>
          <t>Snehal Sathe</t>
        </is>
      </c>
      <c r="W704" s="1" t="n">
        <v>44540.54956018519</v>
      </c>
      <c r="X704" t="n">
        <v>174.0</v>
      </c>
      <c r="Y704" t="n">
        <v>42.0</v>
      </c>
      <c r="Z704" t="n">
        <v>0.0</v>
      </c>
      <c r="AA704" t="n">
        <v>42.0</v>
      </c>
      <c r="AB704" t="n">
        <v>0.0</v>
      </c>
      <c r="AC704" t="n">
        <v>33.0</v>
      </c>
      <c r="AD704" t="n">
        <v>-10.0</v>
      </c>
      <c r="AE704" t="n">
        <v>0.0</v>
      </c>
      <c r="AF704" t="n">
        <v>0.0</v>
      </c>
      <c r="AG704" t="n">
        <v>0.0</v>
      </c>
      <c r="AH704" t="inlineStr">
        <is>
          <t>Vikash Suryakanth Parmar</t>
        </is>
      </c>
      <c r="AI704" s="1" t="n">
        <v>44540.56359953704</v>
      </c>
      <c r="AJ704" t="n">
        <v>134.0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-10.0</v>
      </c>
      <c r="AQ704" t="n">
        <v>0.0</v>
      </c>
      <c r="AR704" t="n">
        <v>0.0</v>
      </c>
      <c r="AS704" t="n">
        <v>0.0</v>
      </c>
      <c r="AT704" t="inlineStr">
        <is>
          <t>N/A</t>
        </is>
      </c>
      <c r="AU704" t="inlineStr">
        <is>
          <t>N/A</t>
        </is>
      </c>
      <c r="AV704" t="inlineStr">
        <is>
          <t>N/A</t>
        </is>
      </c>
      <c r="AW704" t="inlineStr">
        <is>
          <t>N/A</t>
        </is>
      </c>
      <c r="AX704" t="inlineStr">
        <is>
          <t>N/A</t>
        </is>
      </c>
      <c r="AY704" t="inlineStr">
        <is>
          <t>N/A</t>
        </is>
      </c>
      <c r="AZ704" t="inlineStr">
        <is>
          <t>N/A</t>
        </is>
      </c>
      <c r="BA704" t="inlineStr">
        <is>
          <t>N/A</t>
        </is>
      </c>
      <c r="BB704" t="inlineStr">
        <is>
          <t>N/A</t>
        </is>
      </c>
      <c r="BC704" t="inlineStr">
        <is>
          <t>N/A</t>
        </is>
      </c>
      <c r="BD704" t="inlineStr">
        <is>
          <t>N/A</t>
        </is>
      </c>
      <c r="BE704" t="inlineStr">
        <is>
          <t>N/A</t>
        </is>
      </c>
    </row>
    <row r="705">
      <c r="A705" t="inlineStr">
        <is>
          <t>WI211236124</t>
        </is>
      </c>
      <c r="B705" t="inlineStr">
        <is>
          <t>DATA_VALIDATION</t>
        </is>
      </c>
      <c r="C705" t="inlineStr">
        <is>
          <t>201300020194</t>
        </is>
      </c>
      <c r="D705" t="inlineStr">
        <is>
          <t>Folder</t>
        </is>
      </c>
      <c r="E705" s="2">
        <f>HYPERLINK("capsilon://?command=openfolder&amp;siteaddress=FAM.docvelocity-na8.net&amp;folderid=FXB246EE1E-213E-F61F-5C3C-44CA00657D52","FX21126069")</f>
        <v>0.0</v>
      </c>
      <c r="F705" t="inlineStr">
        <is>
          <t/>
        </is>
      </c>
      <c r="G705" t="inlineStr">
        <is>
          <t/>
        </is>
      </c>
      <c r="H705" t="inlineStr">
        <is>
          <t>Mailitem</t>
        </is>
      </c>
      <c r="I705" t="inlineStr">
        <is>
          <t>MI2112375799</t>
        </is>
      </c>
      <c r="J705" t="n">
        <v>32.0</v>
      </c>
      <c r="K705" t="inlineStr">
        <is>
          <t>COMPLETED</t>
        </is>
      </c>
      <c r="L705" t="inlineStr">
        <is>
          <t>MARK_AS_COMPLETED</t>
        </is>
      </c>
      <c r="M705" t="inlineStr">
        <is>
          <t>Queue</t>
        </is>
      </c>
      <c r="N705" t="n">
        <v>2.0</v>
      </c>
      <c r="O705" s="1" t="n">
        <v>44540.50344907407</v>
      </c>
      <c r="P705" s="1" t="n">
        <v>44540.56539351852</v>
      </c>
      <c r="Q705" t="n">
        <v>5000.0</v>
      </c>
      <c r="R705" t="n">
        <v>352.0</v>
      </c>
      <c r="S705" t="b">
        <v>0</v>
      </c>
      <c r="T705" t="inlineStr">
        <is>
          <t>N/A</t>
        </is>
      </c>
      <c r="U705" t="b">
        <v>0</v>
      </c>
      <c r="V705" t="inlineStr">
        <is>
          <t>Snehal Sathe</t>
        </is>
      </c>
      <c r="W705" s="1" t="n">
        <v>44540.55186342593</v>
      </c>
      <c r="X705" t="n">
        <v>198.0</v>
      </c>
      <c r="Y705" t="n">
        <v>42.0</v>
      </c>
      <c r="Z705" t="n">
        <v>0.0</v>
      </c>
      <c r="AA705" t="n">
        <v>42.0</v>
      </c>
      <c r="AB705" t="n">
        <v>0.0</v>
      </c>
      <c r="AC705" t="n">
        <v>33.0</v>
      </c>
      <c r="AD705" t="n">
        <v>-10.0</v>
      </c>
      <c r="AE705" t="n">
        <v>0.0</v>
      </c>
      <c r="AF705" t="n">
        <v>0.0</v>
      </c>
      <c r="AG705" t="n">
        <v>0.0</v>
      </c>
      <c r="AH705" t="inlineStr">
        <is>
          <t>Vikash Suryakanth Parmar</t>
        </is>
      </c>
      <c r="AI705" s="1" t="n">
        <v>44540.56539351852</v>
      </c>
      <c r="AJ705" t="n">
        <v>154.0</v>
      </c>
      <c r="AK705" t="n">
        <v>1.0</v>
      </c>
      <c r="AL705" t="n">
        <v>0.0</v>
      </c>
      <c r="AM705" t="n">
        <v>1.0</v>
      </c>
      <c r="AN705" t="n">
        <v>0.0</v>
      </c>
      <c r="AO705" t="n">
        <v>1.0</v>
      </c>
      <c r="AP705" t="n">
        <v>-11.0</v>
      </c>
      <c r="AQ705" t="n">
        <v>0.0</v>
      </c>
      <c r="AR705" t="n">
        <v>0.0</v>
      </c>
      <c r="AS705" t="n">
        <v>0.0</v>
      </c>
      <c r="AT705" t="inlineStr">
        <is>
          <t>N/A</t>
        </is>
      </c>
      <c r="AU705" t="inlineStr">
        <is>
          <t>N/A</t>
        </is>
      </c>
      <c r="AV705" t="inlineStr">
        <is>
          <t>N/A</t>
        </is>
      </c>
      <c r="AW705" t="inlineStr">
        <is>
          <t>N/A</t>
        </is>
      </c>
      <c r="AX705" t="inlineStr">
        <is>
          <t>N/A</t>
        </is>
      </c>
      <c r="AY705" t="inlineStr">
        <is>
          <t>N/A</t>
        </is>
      </c>
      <c r="AZ705" t="inlineStr">
        <is>
          <t>N/A</t>
        </is>
      </c>
      <c r="BA705" t="inlineStr">
        <is>
          <t>N/A</t>
        </is>
      </c>
      <c r="BB705" t="inlineStr">
        <is>
          <t>N/A</t>
        </is>
      </c>
      <c r="BC705" t="inlineStr">
        <is>
          <t>N/A</t>
        </is>
      </c>
      <c r="BD705" t="inlineStr">
        <is>
          <t>N/A</t>
        </is>
      </c>
      <c r="BE705" t="inlineStr">
        <is>
          <t>N/A</t>
        </is>
      </c>
    </row>
    <row r="706">
      <c r="A706" t="inlineStr">
        <is>
          <t>WI211236129</t>
        </is>
      </c>
      <c r="B706" t="inlineStr">
        <is>
          <t>DATA_VALIDATION</t>
        </is>
      </c>
      <c r="C706" t="inlineStr">
        <is>
          <t>201300020194</t>
        </is>
      </c>
      <c r="D706" t="inlineStr">
        <is>
          <t>Folder</t>
        </is>
      </c>
      <c r="E706" s="2">
        <f>HYPERLINK("capsilon://?command=openfolder&amp;siteaddress=FAM.docvelocity-na8.net&amp;folderid=FXB246EE1E-213E-F61F-5C3C-44CA00657D52","FX21126069")</f>
        <v>0.0</v>
      </c>
      <c r="F706" t="inlineStr">
        <is>
          <t/>
        </is>
      </c>
      <c r="G706" t="inlineStr">
        <is>
          <t/>
        </is>
      </c>
      <c r="H706" t="inlineStr">
        <is>
          <t>Mailitem</t>
        </is>
      </c>
      <c r="I706" t="inlineStr">
        <is>
          <t>MI2112375827</t>
        </is>
      </c>
      <c r="J706" t="n">
        <v>32.0</v>
      </c>
      <c r="K706" t="inlineStr">
        <is>
          <t>COMPLETED</t>
        </is>
      </c>
      <c r="L706" t="inlineStr">
        <is>
          <t>MARK_AS_COMPLETED</t>
        </is>
      </c>
      <c r="M706" t="inlineStr">
        <is>
          <t>Queue</t>
        </is>
      </c>
      <c r="N706" t="n">
        <v>2.0</v>
      </c>
      <c r="O706" s="1" t="n">
        <v>44540.504641203705</v>
      </c>
      <c r="P706" s="1" t="n">
        <v>44540.56625</v>
      </c>
      <c r="Q706" t="n">
        <v>4944.0</v>
      </c>
      <c r="R706" t="n">
        <v>379.0</v>
      </c>
      <c r="S706" t="b">
        <v>0</v>
      </c>
      <c r="T706" t="inlineStr">
        <is>
          <t>N/A</t>
        </is>
      </c>
      <c r="U706" t="b">
        <v>0</v>
      </c>
      <c r="V706" t="inlineStr">
        <is>
          <t>Archana Bhujbal</t>
        </is>
      </c>
      <c r="W706" s="1" t="n">
        <v>44540.55180555556</v>
      </c>
      <c r="X706" t="n">
        <v>185.0</v>
      </c>
      <c r="Y706" t="n">
        <v>42.0</v>
      </c>
      <c r="Z706" t="n">
        <v>0.0</v>
      </c>
      <c r="AA706" t="n">
        <v>42.0</v>
      </c>
      <c r="AB706" t="n">
        <v>0.0</v>
      </c>
      <c r="AC706" t="n">
        <v>31.0</v>
      </c>
      <c r="AD706" t="n">
        <v>-10.0</v>
      </c>
      <c r="AE706" t="n">
        <v>0.0</v>
      </c>
      <c r="AF706" t="n">
        <v>0.0</v>
      </c>
      <c r="AG706" t="n">
        <v>0.0</v>
      </c>
      <c r="AH706" t="inlineStr">
        <is>
          <t>Dashrath Soren</t>
        </is>
      </c>
      <c r="AI706" s="1" t="n">
        <v>44540.56625</v>
      </c>
      <c r="AJ706" t="n">
        <v>194.0</v>
      </c>
      <c r="AK706" t="n">
        <v>1.0</v>
      </c>
      <c r="AL706" t="n">
        <v>0.0</v>
      </c>
      <c r="AM706" t="n">
        <v>1.0</v>
      </c>
      <c r="AN706" t="n">
        <v>0.0</v>
      </c>
      <c r="AO706" t="n">
        <v>1.0</v>
      </c>
      <c r="AP706" t="n">
        <v>-11.0</v>
      </c>
      <c r="AQ706" t="n">
        <v>0.0</v>
      </c>
      <c r="AR706" t="n">
        <v>0.0</v>
      </c>
      <c r="AS706" t="n">
        <v>0.0</v>
      </c>
      <c r="AT706" t="inlineStr">
        <is>
          <t>N/A</t>
        </is>
      </c>
      <c r="AU706" t="inlineStr">
        <is>
          <t>N/A</t>
        </is>
      </c>
      <c r="AV706" t="inlineStr">
        <is>
          <t>N/A</t>
        </is>
      </c>
      <c r="AW706" t="inlineStr">
        <is>
          <t>N/A</t>
        </is>
      </c>
      <c r="AX706" t="inlineStr">
        <is>
          <t>N/A</t>
        </is>
      </c>
      <c r="AY706" t="inlineStr">
        <is>
          <t>N/A</t>
        </is>
      </c>
      <c r="AZ706" t="inlineStr">
        <is>
          <t>N/A</t>
        </is>
      </c>
      <c r="BA706" t="inlineStr">
        <is>
          <t>N/A</t>
        </is>
      </c>
      <c r="BB706" t="inlineStr">
        <is>
          <t>N/A</t>
        </is>
      </c>
      <c r="BC706" t="inlineStr">
        <is>
          <t>N/A</t>
        </is>
      </c>
      <c r="BD706" t="inlineStr">
        <is>
          <t>N/A</t>
        </is>
      </c>
      <c r="BE706" t="inlineStr">
        <is>
          <t>N/A</t>
        </is>
      </c>
    </row>
    <row r="707">
      <c r="A707" t="inlineStr">
        <is>
          <t>WI211236190</t>
        </is>
      </c>
      <c r="B707" t="inlineStr">
        <is>
          <t>DATA_VALIDATION</t>
        </is>
      </c>
      <c r="C707" t="inlineStr">
        <is>
          <t>201130012925</t>
        </is>
      </c>
      <c r="D707" t="inlineStr">
        <is>
          <t>Folder</t>
        </is>
      </c>
      <c r="E707" s="2">
        <f>HYPERLINK("capsilon://?command=openfolder&amp;siteaddress=FAM.docvelocity-na8.net&amp;folderid=FXDC979A82-D5E8-E901-C045-4B229F3DD1D8","FX21125497")</f>
        <v>0.0</v>
      </c>
      <c r="F707" t="inlineStr">
        <is>
          <t/>
        </is>
      </c>
      <c r="G707" t="inlineStr">
        <is>
          <t/>
        </is>
      </c>
      <c r="H707" t="inlineStr">
        <is>
          <t>Mailitem</t>
        </is>
      </c>
      <c r="I707" t="inlineStr">
        <is>
          <t>MI2112376689</t>
        </is>
      </c>
      <c r="J707" t="n">
        <v>142.0</v>
      </c>
      <c r="K707" t="inlineStr">
        <is>
          <t>COMPLETED</t>
        </is>
      </c>
      <c r="L707" t="inlineStr">
        <is>
          <t>MARK_AS_COMPLETED</t>
        </is>
      </c>
      <c r="M707" t="inlineStr">
        <is>
          <t>Queue</t>
        </is>
      </c>
      <c r="N707" t="n">
        <v>1.0</v>
      </c>
      <c r="O707" s="1" t="n">
        <v>44540.5156712963</v>
      </c>
      <c r="P707" s="1" t="n">
        <v>44540.55431712963</v>
      </c>
      <c r="Q707" t="n">
        <v>3025.0</v>
      </c>
      <c r="R707" t="n">
        <v>314.0</v>
      </c>
      <c r="S707" t="b">
        <v>0</v>
      </c>
      <c r="T707" t="inlineStr">
        <is>
          <t>N/A</t>
        </is>
      </c>
      <c r="U707" t="b">
        <v>0</v>
      </c>
      <c r="V707" t="inlineStr">
        <is>
          <t>Sumit Jarhad</t>
        </is>
      </c>
      <c r="W707" s="1" t="n">
        <v>44540.55431712963</v>
      </c>
      <c r="X707" t="n">
        <v>314.0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142.0</v>
      </c>
      <c r="AE707" t="n">
        <v>118.0</v>
      </c>
      <c r="AF707" t="n">
        <v>0.0</v>
      </c>
      <c r="AG707" t="n">
        <v>10.0</v>
      </c>
      <c r="AH707" t="inlineStr">
        <is>
          <t>N/A</t>
        </is>
      </c>
      <c r="AI707" t="inlineStr">
        <is>
          <t>N/A</t>
        </is>
      </c>
      <c r="AJ707" t="inlineStr">
        <is>
          <t>N/A</t>
        </is>
      </c>
      <c r="AK707" t="inlineStr">
        <is>
          <t>N/A</t>
        </is>
      </c>
      <c r="AL707" t="inlineStr">
        <is>
          <t>N/A</t>
        </is>
      </c>
      <c r="AM707" t="inlineStr">
        <is>
          <t>N/A</t>
        </is>
      </c>
      <c r="AN707" t="inlineStr">
        <is>
          <t>N/A</t>
        </is>
      </c>
      <c r="AO707" t="inlineStr">
        <is>
          <t>N/A</t>
        </is>
      </c>
      <c r="AP707" t="inlineStr">
        <is>
          <t>N/A</t>
        </is>
      </c>
      <c r="AQ707" t="inlineStr">
        <is>
          <t>N/A</t>
        </is>
      </c>
      <c r="AR707" t="inlineStr">
        <is>
          <t>N/A</t>
        </is>
      </c>
      <c r="AS707" t="inlineStr">
        <is>
          <t>N/A</t>
        </is>
      </c>
      <c r="AT707" t="inlineStr">
        <is>
          <t>N/A</t>
        </is>
      </c>
      <c r="AU707" t="inlineStr">
        <is>
          <t>N/A</t>
        </is>
      </c>
      <c r="AV707" t="inlineStr">
        <is>
          <t>N/A</t>
        </is>
      </c>
      <c r="AW707" t="inlineStr">
        <is>
          <t>N/A</t>
        </is>
      </c>
      <c r="AX707" t="inlineStr">
        <is>
          <t>N/A</t>
        </is>
      </c>
      <c r="AY707" t="inlineStr">
        <is>
          <t>N/A</t>
        </is>
      </c>
      <c r="AZ707" t="inlineStr">
        <is>
          <t>N/A</t>
        </is>
      </c>
      <c r="BA707" t="inlineStr">
        <is>
          <t>N/A</t>
        </is>
      </c>
      <c r="BB707" t="inlineStr">
        <is>
          <t>N/A</t>
        </is>
      </c>
      <c r="BC707" t="inlineStr">
        <is>
          <t>N/A</t>
        </is>
      </c>
      <c r="BD707" t="inlineStr">
        <is>
          <t>N/A</t>
        </is>
      </c>
      <c r="BE707" t="inlineStr">
        <is>
          <t>N/A</t>
        </is>
      </c>
    </row>
    <row r="708">
      <c r="A708" t="inlineStr">
        <is>
          <t>WI211236279</t>
        </is>
      </c>
      <c r="B708" t="inlineStr">
        <is>
          <t>DATA_VALIDATION</t>
        </is>
      </c>
      <c r="C708" t="inlineStr">
        <is>
          <t>201300020170</t>
        </is>
      </c>
      <c r="D708" t="inlineStr">
        <is>
          <t>Folder</t>
        </is>
      </c>
      <c r="E708" s="2">
        <f>HYPERLINK("capsilon://?command=openfolder&amp;siteaddress=FAM.docvelocity-na8.net&amp;folderid=FX3C043626-CA9A-A6D8-68CF-1EC16E71747C","FX21125751")</f>
        <v>0.0</v>
      </c>
      <c r="F708" t="inlineStr">
        <is>
          <t/>
        </is>
      </c>
      <c r="G708" t="inlineStr">
        <is>
          <t/>
        </is>
      </c>
      <c r="H708" t="inlineStr">
        <is>
          <t>Mailitem</t>
        </is>
      </c>
      <c r="I708" t="inlineStr">
        <is>
          <t>MI2112377206</t>
        </is>
      </c>
      <c r="J708" t="n">
        <v>184.0</v>
      </c>
      <c r="K708" t="inlineStr">
        <is>
          <t>COMPLETED</t>
        </is>
      </c>
      <c r="L708" t="inlineStr">
        <is>
          <t>MARK_AS_COMPLETED</t>
        </is>
      </c>
      <c r="M708" t="inlineStr">
        <is>
          <t>Queue</t>
        </is>
      </c>
      <c r="N708" t="n">
        <v>1.0</v>
      </c>
      <c r="O708" s="1" t="n">
        <v>44540.52605324074</v>
      </c>
      <c r="P708" s="1" t="n">
        <v>44540.55956018518</v>
      </c>
      <c r="Q708" t="n">
        <v>2299.0</v>
      </c>
      <c r="R708" t="n">
        <v>596.0</v>
      </c>
      <c r="S708" t="b">
        <v>0</v>
      </c>
      <c r="T708" t="inlineStr">
        <is>
          <t>N/A</t>
        </is>
      </c>
      <c r="U708" t="b">
        <v>0</v>
      </c>
      <c r="V708" t="inlineStr">
        <is>
          <t>Sumit Jarhad</t>
        </is>
      </c>
      <c r="W708" s="1" t="n">
        <v>44540.55956018518</v>
      </c>
      <c r="X708" t="n">
        <v>297.0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184.0</v>
      </c>
      <c r="AE708" t="n">
        <v>160.0</v>
      </c>
      <c r="AF708" t="n">
        <v>0.0</v>
      </c>
      <c r="AG708" t="n">
        <v>10.0</v>
      </c>
      <c r="AH708" t="inlineStr">
        <is>
          <t>N/A</t>
        </is>
      </c>
      <c r="AI708" t="inlineStr">
        <is>
          <t>N/A</t>
        </is>
      </c>
      <c r="AJ708" t="inlineStr">
        <is>
          <t>N/A</t>
        </is>
      </c>
      <c r="AK708" t="inlineStr">
        <is>
          <t>N/A</t>
        </is>
      </c>
      <c r="AL708" t="inlineStr">
        <is>
          <t>N/A</t>
        </is>
      </c>
      <c r="AM708" t="inlineStr">
        <is>
          <t>N/A</t>
        </is>
      </c>
      <c r="AN708" t="inlineStr">
        <is>
          <t>N/A</t>
        </is>
      </c>
      <c r="AO708" t="inlineStr">
        <is>
          <t>N/A</t>
        </is>
      </c>
      <c r="AP708" t="inlineStr">
        <is>
          <t>N/A</t>
        </is>
      </c>
      <c r="AQ708" t="inlineStr">
        <is>
          <t>N/A</t>
        </is>
      </c>
      <c r="AR708" t="inlineStr">
        <is>
          <t>N/A</t>
        </is>
      </c>
      <c r="AS708" t="inlineStr">
        <is>
          <t>N/A</t>
        </is>
      </c>
      <c r="AT708" t="inlineStr">
        <is>
          <t>N/A</t>
        </is>
      </c>
      <c r="AU708" t="inlineStr">
        <is>
          <t>N/A</t>
        </is>
      </c>
      <c r="AV708" t="inlineStr">
        <is>
          <t>N/A</t>
        </is>
      </c>
      <c r="AW708" t="inlineStr">
        <is>
          <t>N/A</t>
        </is>
      </c>
      <c r="AX708" t="inlineStr">
        <is>
          <t>N/A</t>
        </is>
      </c>
      <c r="AY708" t="inlineStr">
        <is>
          <t>N/A</t>
        </is>
      </c>
      <c r="AZ708" t="inlineStr">
        <is>
          <t>N/A</t>
        </is>
      </c>
      <c r="BA708" t="inlineStr">
        <is>
          <t>N/A</t>
        </is>
      </c>
      <c r="BB708" t="inlineStr">
        <is>
          <t>N/A</t>
        </is>
      </c>
      <c r="BC708" t="inlineStr">
        <is>
          <t>N/A</t>
        </is>
      </c>
      <c r="BD708" t="inlineStr">
        <is>
          <t>N/A</t>
        </is>
      </c>
      <c r="BE708" t="inlineStr">
        <is>
          <t>N/A</t>
        </is>
      </c>
    </row>
    <row r="709">
      <c r="A709" t="inlineStr">
        <is>
          <t>WI211236299</t>
        </is>
      </c>
      <c r="B709" t="inlineStr">
        <is>
          <t>DATA_VALIDATION</t>
        </is>
      </c>
      <c r="C709" t="inlineStr">
        <is>
          <t>201330004170</t>
        </is>
      </c>
      <c r="D709" t="inlineStr">
        <is>
          <t>Folder</t>
        </is>
      </c>
      <c r="E709" s="2">
        <f>HYPERLINK("capsilon://?command=openfolder&amp;siteaddress=FAM.docvelocity-na8.net&amp;folderid=FX32E221DB-388B-CB5A-662D-E2DC0F681DD0","FX21126646")</f>
        <v>0.0</v>
      </c>
      <c r="F709" t="inlineStr">
        <is>
          <t/>
        </is>
      </c>
      <c r="G709" t="inlineStr">
        <is>
          <t/>
        </is>
      </c>
      <c r="H709" t="inlineStr">
        <is>
          <t>Mailitem</t>
        </is>
      </c>
      <c r="I709" t="inlineStr">
        <is>
          <t>MI2112377267</t>
        </is>
      </c>
      <c r="J709" t="n">
        <v>58.0</v>
      </c>
      <c r="K709" t="inlineStr">
        <is>
          <t>COMPLETED</t>
        </is>
      </c>
      <c r="L709" t="inlineStr">
        <is>
          <t>MARK_AS_COMPLETED</t>
        </is>
      </c>
      <c r="M709" t="inlineStr">
        <is>
          <t>Queue</t>
        </is>
      </c>
      <c r="N709" t="n">
        <v>1.0</v>
      </c>
      <c r="O709" s="1" t="n">
        <v>44540.52884259259</v>
      </c>
      <c r="P709" s="1" t="n">
        <v>44540.560648148145</v>
      </c>
      <c r="Q709" t="n">
        <v>2268.0</v>
      </c>
      <c r="R709" t="n">
        <v>480.0</v>
      </c>
      <c r="S709" t="b">
        <v>0</v>
      </c>
      <c r="T709" t="inlineStr">
        <is>
          <t>N/A</t>
        </is>
      </c>
      <c r="U709" t="b">
        <v>0</v>
      </c>
      <c r="V709" t="inlineStr">
        <is>
          <t>Sumit Jarhad</t>
        </is>
      </c>
      <c r="W709" s="1" t="n">
        <v>44540.560648148145</v>
      </c>
      <c r="X709" t="n">
        <v>93.0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58.0</v>
      </c>
      <c r="AE709" t="n">
        <v>53.0</v>
      </c>
      <c r="AF709" t="n">
        <v>0.0</v>
      </c>
      <c r="AG709" t="n">
        <v>4.0</v>
      </c>
      <c r="AH709" t="inlineStr">
        <is>
          <t>N/A</t>
        </is>
      </c>
      <c r="AI709" t="inlineStr">
        <is>
          <t>N/A</t>
        </is>
      </c>
      <c r="AJ709" t="inlineStr">
        <is>
          <t>N/A</t>
        </is>
      </c>
      <c r="AK709" t="inlineStr">
        <is>
          <t>N/A</t>
        </is>
      </c>
      <c r="AL709" t="inlineStr">
        <is>
          <t>N/A</t>
        </is>
      </c>
      <c r="AM709" t="inlineStr">
        <is>
          <t>N/A</t>
        </is>
      </c>
      <c r="AN709" t="inlineStr">
        <is>
          <t>N/A</t>
        </is>
      </c>
      <c r="AO709" t="inlineStr">
        <is>
          <t>N/A</t>
        </is>
      </c>
      <c r="AP709" t="inlineStr">
        <is>
          <t>N/A</t>
        </is>
      </c>
      <c r="AQ709" t="inlineStr">
        <is>
          <t>N/A</t>
        </is>
      </c>
      <c r="AR709" t="inlineStr">
        <is>
          <t>N/A</t>
        </is>
      </c>
      <c r="AS709" t="inlineStr">
        <is>
          <t>N/A</t>
        </is>
      </c>
      <c r="AT709" t="inlineStr">
        <is>
          <t>N/A</t>
        </is>
      </c>
      <c r="AU709" t="inlineStr">
        <is>
          <t>N/A</t>
        </is>
      </c>
      <c r="AV709" t="inlineStr">
        <is>
          <t>N/A</t>
        </is>
      </c>
      <c r="AW709" t="inlineStr">
        <is>
          <t>N/A</t>
        </is>
      </c>
      <c r="AX709" t="inlineStr">
        <is>
          <t>N/A</t>
        </is>
      </c>
      <c r="AY709" t="inlineStr">
        <is>
          <t>N/A</t>
        </is>
      </c>
      <c r="AZ709" t="inlineStr">
        <is>
          <t>N/A</t>
        </is>
      </c>
      <c r="BA709" t="inlineStr">
        <is>
          <t>N/A</t>
        </is>
      </c>
      <c r="BB709" t="inlineStr">
        <is>
          <t>N/A</t>
        </is>
      </c>
      <c r="BC709" t="inlineStr">
        <is>
          <t>N/A</t>
        </is>
      </c>
      <c r="BD709" t="inlineStr">
        <is>
          <t>N/A</t>
        </is>
      </c>
      <c r="BE709" t="inlineStr">
        <is>
          <t>N/A</t>
        </is>
      </c>
    </row>
    <row r="710">
      <c r="A710" t="inlineStr">
        <is>
          <t>WI211236669</t>
        </is>
      </c>
      <c r="B710" t="inlineStr">
        <is>
          <t>DATA_VALIDATION</t>
        </is>
      </c>
      <c r="C710" t="inlineStr">
        <is>
          <t>201300020219</t>
        </is>
      </c>
      <c r="D710" t="inlineStr">
        <is>
          <t>Folder</t>
        </is>
      </c>
      <c r="E710" s="2">
        <f>HYPERLINK("capsilon://?command=openfolder&amp;siteaddress=FAM.docvelocity-na8.net&amp;folderid=FX201E2DBA-0AD3-357F-8007-71A896813804","FX21126355")</f>
        <v>0.0</v>
      </c>
      <c r="F710" t="inlineStr">
        <is>
          <t/>
        </is>
      </c>
      <c r="G710" t="inlineStr">
        <is>
          <t/>
        </is>
      </c>
      <c r="H710" t="inlineStr">
        <is>
          <t>Mailitem</t>
        </is>
      </c>
      <c r="I710" t="inlineStr">
        <is>
          <t>MI2112379165</t>
        </is>
      </c>
      <c r="J710" t="n">
        <v>155.0</v>
      </c>
      <c r="K710" t="inlineStr">
        <is>
          <t>COMPLETED</t>
        </is>
      </c>
      <c r="L710" t="inlineStr">
        <is>
          <t>MARK_AS_COMPLETED</t>
        </is>
      </c>
      <c r="M710" t="inlineStr">
        <is>
          <t>Queue</t>
        </is>
      </c>
      <c r="N710" t="n">
        <v>1.0</v>
      </c>
      <c r="O710" s="1" t="n">
        <v>44540.56795138889</v>
      </c>
      <c r="P710" s="1" t="n">
        <v>44540.57462962963</v>
      </c>
      <c r="Q710" t="n">
        <v>252.0</v>
      </c>
      <c r="R710" t="n">
        <v>325.0</v>
      </c>
      <c r="S710" t="b">
        <v>0</v>
      </c>
      <c r="T710" t="inlineStr">
        <is>
          <t>N/A</t>
        </is>
      </c>
      <c r="U710" t="b">
        <v>0</v>
      </c>
      <c r="V710" t="inlineStr">
        <is>
          <t>Sumit Jarhad</t>
        </is>
      </c>
      <c r="W710" s="1" t="n">
        <v>44540.57462962963</v>
      </c>
      <c r="X710" t="n">
        <v>204.0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155.0</v>
      </c>
      <c r="AE710" t="n">
        <v>142.0</v>
      </c>
      <c r="AF710" t="n">
        <v>0.0</v>
      </c>
      <c r="AG710" t="n">
        <v>5.0</v>
      </c>
      <c r="AH710" t="inlineStr">
        <is>
          <t>N/A</t>
        </is>
      </c>
      <c r="AI710" t="inlineStr">
        <is>
          <t>N/A</t>
        </is>
      </c>
      <c r="AJ710" t="inlineStr">
        <is>
          <t>N/A</t>
        </is>
      </c>
      <c r="AK710" t="inlineStr">
        <is>
          <t>N/A</t>
        </is>
      </c>
      <c r="AL710" t="inlineStr">
        <is>
          <t>N/A</t>
        </is>
      </c>
      <c r="AM710" t="inlineStr">
        <is>
          <t>N/A</t>
        </is>
      </c>
      <c r="AN710" t="inlineStr">
        <is>
          <t>N/A</t>
        </is>
      </c>
      <c r="AO710" t="inlineStr">
        <is>
          <t>N/A</t>
        </is>
      </c>
      <c r="AP710" t="inlineStr">
        <is>
          <t>N/A</t>
        </is>
      </c>
      <c r="AQ710" t="inlineStr">
        <is>
          <t>N/A</t>
        </is>
      </c>
      <c r="AR710" t="inlineStr">
        <is>
          <t>N/A</t>
        </is>
      </c>
      <c r="AS710" t="inlineStr">
        <is>
          <t>N/A</t>
        </is>
      </c>
      <c r="AT710" t="inlineStr">
        <is>
          <t>N/A</t>
        </is>
      </c>
      <c r="AU710" t="inlineStr">
        <is>
          <t>N/A</t>
        </is>
      </c>
      <c r="AV710" t="inlineStr">
        <is>
          <t>N/A</t>
        </is>
      </c>
      <c r="AW710" t="inlineStr">
        <is>
          <t>N/A</t>
        </is>
      </c>
      <c r="AX710" t="inlineStr">
        <is>
          <t>N/A</t>
        </is>
      </c>
      <c r="AY710" t="inlineStr">
        <is>
          <t>N/A</t>
        </is>
      </c>
      <c r="AZ710" t="inlineStr">
        <is>
          <t>N/A</t>
        </is>
      </c>
      <c r="BA710" t="inlineStr">
        <is>
          <t>N/A</t>
        </is>
      </c>
      <c r="BB710" t="inlineStr">
        <is>
          <t>N/A</t>
        </is>
      </c>
      <c r="BC710" t="inlineStr">
        <is>
          <t>N/A</t>
        </is>
      </c>
      <c r="BD710" t="inlineStr">
        <is>
          <t>N/A</t>
        </is>
      </c>
      <c r="BE710" t="inlineStr">
        <is>
          <t>N/A</t>
        </is>
      </c>
    </row>
    <row r="711">
      <c r="A711" t="inlineStr">
        <is>
          <t>WI211236733</t>
        </is>
      </c>
      <c r="B711" t="inlineStr">
        <is>
          <t>DATA_VALIDATION</t>
        </is>
      </c>
      <c r="C711" t="inlineStr">
        <is>
          <t>201330004112</t>
        </is>
      </c>
      <c r="D711" t="inlineStr">
        <is>
          <t>Folder</t>
        </is>
      </c>
      <c r="E711" s="2">
        <f>HYPERLINK("capsilon://?command=openfolder&amp;siteaddress=FAM.docvelocity-na8.net&amp;folderid=FX678BED61-9A51-0BEF-34DF-48D144ECFC10","FX21125401")</f>
        <v>0.0</v>
      </c>
      <c r="F711" t="inlineStr">
        <is>
          <t/>
        </is>
      </c>
      <c r="G711" t="inlineStr">
        <is>
          <t/>
        </is>
      </c>
      <c r="H711" t="inlineStr">
        <is>
          <t>Mailitem</t>
        </is>
      </c>
      <c r="I711" t="inlineStr">
        <is>
          <t>MI2112380689</t>
        </is>
      </c>
      <c r="J711" t="n">
        <v>75.0</v>
      </c>
      <c r="K711" t="inlineStr">
        <is>
          <t>COMPLETED</t>
        </is>
      </c>
      <c r="L711" t="inlineStr">
        <is>
          <t>MARK_AS_COMPLETED</t>
        </is>
      </c>
      <c r="M711" t="inlineStr">
        <is>
          <t>Queue</t>
        </is>
      </c>
      <c r="N711" t="n">
        <v>2.0</v>
      </c>
      <c r="O711" s="1" t="n">
        <v>44540.57759259259</v>
      </c>
      <c r="P711" s="1" t="n">
        <v>44540.59861111111</v>
      </c>
      <c r="Q711" t="n">
        <v>878.0</v>
      </c>
      <c r="R711" t="n">
        <v>938.0</v>
      </c>
      <c r="S711" t="b">
        <v>0</v>
      </c>
      <c r="T711" t="inlineStr">
        <is>
          <t>N/A</t>
        </is>
      </c>
      <c r="U711" t="b">
        <v>0</v>
      </c>
      <c r="V711" t="inlineStr">
        <is>
          <t>Snehal Sathe</t>
        </is>
      </c>
      <c r="W711" s="1" t="n">
        <v>44540.584178240744</v>
      </c>
      <c r="X711" t="n">
        <v>565.0</v>
      </c>
      <c r="Y711" t="n">
        <v>57.0</v>
      </c>
      <c r="Z711" t="n">
        <v>0.0</v>
      </c>
      <c r="AA711" t="n">
        <v>57.0</v>
      </c>
      <c r="AB711" t="n">
        <v>0.0</v>
      </c>
      <c r="AC711" t="n">
        <v>25.0</v>
      </c>
      <c r="AD711" t="n">
        <v>18.0</v>
      </c>
      <c r="AE711" t="n">
        <v>0.0</v>
      </c>
      <c r="AF711" t="n">
        <v>0.0</v>
      </c>
      <c r="AG711" t="n">
        <v>0.0</v>
      </c>
      <c r="AH711" t="inlineStr">
        <is>
          <t>Dashrath Soren</t>
        </is>
      </c>
      <c r="AI711" s="1" t="n">
        <v>44540.59861111111</v>
      </c>
      <c r="AJ711" t="n">
        <v>354.0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18.0</v>
      </c>
      <c r="AQ711" t="n">
        <v>0.0</v>
      </c>
      <c r="AR711" t="n">
        <v>0.0</v>
      </c>
      <c r="AS711" t="n">
        <v>0.0</v>
      </c>
      <c r="AT711" t="inlineStr">
        <is>
          <t>N/A</t>
        </is>
      </c>
      <c r="AU711" t="inlineStr">
        <is>
          <t>N/A</t>
        </is>
      </c>
      <c r="AV711" t="inlineStr">
        <is>
          <t>N/A</t>
        </is>
      </c>
      <c r="AW711" t="inlineStr">
        <is>
          <t>N/A</t>
        </is>
      </c>
      <c r="AX711" t="inlineStr">
        <is>
          <t>N/A</t>
        </is>
      </c>
      <c r="AY711" t="inlineStr">
        <is>
          <t>N/A</t>
        </is>
      </c>
      <c r="AZ711" t="inlineStr">
        <is>
          <t>N/A</t>
        </is>
      </c>
      <c r="BA711" t="inlineStr">
        <is>
          <t>N/A</t>
        </is>
      </c>
      <c r="BB711" t="inlineStr">
        <is>
          <t>N/A</t>
        </is>
      </c>
      <c r="BC711" t="inlineStr">
        <is>
          <t>N/A</t>
        </is>
      </c>
      <c r="BD711" t="inlineStr">
        <is>
          <t>N/A</t>
        </is>
      </c>
      <c r="BE711" t="inlineStr">
        <is>
          <t>N/A</t>
        </is>
      </c>
    </row>
    <row r="712">
      <c r="A712" t="inlineStr">
        <is>
          <t>WI211236795</t>
        </is>
      </c>
      <c r="B712" t="inlineStr">
        <is>
          <t>DATA_VALIDATION</t>
        </is>
      </c>
      <c r="C712" t="inlineStr">
        <is>
          <t>201130012925</t>
        </is>
      </c>
      <c r="D712" t="inlineStr">
        <is>
          <t>Folder</t>
        </is>
      </c>
      <c r="E712" s="2">
        <f>HYPERLINK("capsilon://?command=openfolder&amp;siteaddress=FAM.docvelocity-na8.net&amp;folderid=FXDC979A82-D5E8-E901-C045-4B229F3DD1D8","FX21125497")</f>
        <v>0.0</v>
      </c>
      <c r="F712" t="inlineStr">
        <is>
          <t/>
        </is>
      </c>
      <c r="G712" t="inlineStr">
        <is>
          <t/>
        </is>
      </c>
      <c r="H712" t="inlineStr">
        <is>
          <t>Mailitem</t>
        </is>
      </c>
      <c r="I712" t="inlineStr">
        <is>
          <t>MI2112376689</t>
        </is>
      </c>
      <c r="J712" t="n">
        <v>322.0</v>
      </c>
      <c r="K712" t="inlineStr">
        <is>
          <t>COMPLETED</t>
        </is>
      </c>
      <c r="L712" t="inlineStr">
        <is>
          <t>MARK_AS_COMPLETED</t>
        </is>
      </c>
      <c r="M712" t="inlineStr">
        <is>
          <t>Queue</t>
        </is>
      </c>
      <c r="N712" t="n">
        <v>2.0</v>
      </c>
      <c r="O712" s="1" t="n">
        <v>44540.58273148148</v>
      </c>
      <c r="P712" s="1" t="n">
        <v>44540.82136574074</v>
      </c>
      <c r="Q712" t="n">
        <v>9549.0</v>
      </c>
      <c r="R712" t="n">
        <v>11069.0</v>
      </c>
      <c r="S712" t="b">
        <v>0</v>
      </c>
      <c r="T712" t="inlineStr">
        <is>
          <t>N/A</t>
        </is>
      </c>
      <c r="U712" t="b">
        <v>1</v>
      </c>
      <c r="V712" t="inlineStr">
        <is>
          <t>Nisha Verma</t>
        </is>
      </c>
      <c r="W712" s="1" t="n">
        <v>44540.6769212963</v>
      </c>
      <c r="X712" t="n">
        <v>7305.0</v>
      </c>
      <c r="Y712" t="n">
        <v>309.0</v>
      </c>
      <c r="Z712" t="n">
        <v>0.0</v>
      </c>
      <c r="AA712" t="n">
        <v>309.0</v>
      </c>
      <c r="AB712" t="n">
        <v>48.0</v>
      </c>
      <c r="AC712" t="n">
        <v>209.0</v>
      </c>
      <c r="AD712" t="n">
        <v>13.0</v>
      </c>
      <c r="AE712" t="n">
        <v>0.0</v>
      </c>
      <c r="AF712" t="n">
        <v>0.0</v>
      </c>
      <c r="AG712" t="n">
        <v>0.0</v>
      </c>
      <c r="AH712" t="inlineStr">
        <is>
          <t>Rohit Mawal</t>
        </is>
      </c>
      <c r="AI712" s="1" t="n">
        <v>44540.82136574074</v>
      </c>
      <c r="AJ712" t="n">
        <v>2640.0</v>
      </c>
      <c r="AK712" t="n">
        <v>15.0</v>
      </c>
      <c r="AL712" t="n">
        <v>0.0</v>
      </c>
      <c r="AM712" t="n">
        <v>15.0</v>
      </c>
      <c r="AN712" t="n">
        <v>48.0</v>
      </c>
      <c r="AO712" t="n">
        <v>19.0</v>
      </c>
      <c r="AP712" t="n">
        <v>-2.0</v>
      </c>
      <c r="AQ712" t="n">
        <v>0.0</v>
      </c>
      <c r="AR712" t="n">
        <v>0.0</v>
      </c>
      <c r="AS712" t="n">
        <v>0.0</v>
      </c>
      <c r="AT712" t="inlineStr">
        <is>
          <t>N/A</t>
        </is>
      </c>
      <c r="AU712" t="inlineStr">
        <is>
          <t>N/A</t>
        </is>
      </c>
      <c r="AV712" t="inlineStr">
        <is>
          <t>N/A</t>
        </is>
      </c>
      <c r="AW712" t="inlineStr">
        <is>
          <t>N/A</t>
        </is>
      </c>
      <c r="AX712" t="inlineStr">
        <is>
          <t>N/A</t>
        </is>
      </c>
      <c r="AY712" t="inlineStr">
        <is>
          <t>N/A</t>
        </is>
      </c>
      <c r="AZ712" t="inlineStr">
        <is>
          <t>N/A</t>
        </is>
      </c>
      <c r="BA712" t="inlineStr">
        <is>
          <t>N/A</t>
        </is>
      </c>
      <c r="BB712" t="inlineStr">
        <is>
          <t>N/A</t>
        </is>
      </c>
      <c r="BC712" t="inlineStr">
        <is>
          <t>N/A</t>
        </is>
      </c>
      <c r="BD712" t="inlineStr">
        <is>
          <t>N/A</t>
        </is>
      </c>
      <c r="BE712" t="inlineStr">
        <is>
          <t>N/A</t>
        </is>
      </c>
    </row>
    <row r="713">
      <c r="A713" t="inlineStr">
        <is>
          <t>WI211236796</t>
        </is>
      </c>
      <c r="B713" t="inlineStr">
        <is>
          <t>DATA_VALIDATION</t>
        </is>
      </c>
      <c r="C713" t="inlineStr">
        <is>
          <t>201300020194</t>
        </is>
      </c>
      <c r="D713" t="inlineStr">
        <is>
          <t>Folder</t>
        </is>
      </c>
      <c r="E713" s="2">
        <f>HYPERLINK("capsilon://?command=openfolder&amp;siteaddress=FAM.docvelocity-na8.net&amp;folderid=FXB246EE1E-213E-F61F-5C3C-44CA00657D52","FX21126069")</f>
        <v>0.0</v>
      </c>
      <c r="F713" t="inlineStr">
        <is>
          <t/>
        </is>
      </c>
      <c r="G713" t="inlineStr">
        <is>
          <t/>
        </is>
      </c>
      <c r="H713" t="inlineStr">
        <is>
          <t>Mailitem</t>
        </is>
      </c>
      <c r="I713" t="inlineStr">
        <is>
          <t>MI2112375603</t>
        </is>
      </c>
      <c r="J713" t="n">
        <v>56.0</v>
      </c>
      <c r="K713" t="inlineStr">
        <is>
          <t>COMPLETED</t>
        </is>
      </c>
      <c r="L713" t="inlineStr">
        <is>
          <t>MARK_AS_COMPLETED</t>
        </is>
      </c>
      <c r="M713" t="inlineStr">
        <is>
          <t>Queue</t>
        </is>
      </c>
      <c r="N713" t="n">
        <v>2.0</v>
      </c>
      <c r="O713" s="1" t="n">
        <v>44540.583078703705</v>
      </c>
      <c r="P713" s="1" t="n">
        <v>44540.601631944446</v>
      </c>
      <c r="Q713" t="n">
        <v>457.0</v>
      </c>
      <c r="R713" t="n">
        <v>1146.0</v>
      </c>
      <c r="S713" t="b">
        <v>0</v>
      </c>
      <c r="T713" t="inlineStr">
        <is>
          <t>N/A</t>
        </is>
      </c>
      <c r="U713" t="b">
        <v>1</v>
      </c>
      <c r="V713" t="inlineStr">
        <is>
          <t>Ketan Pathak</t>
        </is>
      </c>
      <c r="W713" s="1" t="n">
        <v>44540.59510416666</v>
      </c>
      <c r="X713" t="n">
        <v>886.0</v>
      </c>
      <c r="Y713" t="n">
        <v>42.0</v>
      </c>
      <c r="Z713" t="n">
        <v>0.0</v>
      </c>
      <c r="AA713" t="n">
        <v>42.0</v>
      </c>
      <c r="AB713" t="n">
        <v>0.0</v>
      </c>
      <c r="AC713" t="n">
        <v>17.0</v>
      </c>
      <c r="AD713" t="n">
        <v>14.0</v>
      </c>
      <c r="AE713" t="n">
        <v>0.0</v>
      </c>
      <c r="AF713" t="n">
        <v>0.0</v>
      </c>
      <c r="AG713" t="n">
        <v>0.0</v>
      </c>
      <c r="AH713" t="inlineStr">
        <is>
          <t>Dashrath Soren</t>
        </is>
      </c>
      <c r="AI713" s="1" t="n">
        <v>44540.601631944446</v>
      </c>
      <c r="AJ713" t="n">
        <v>260.0</v>
      </c>
      <c r="AK713" t="n">
        <v>0.0</v>
      </c>
      <c r="AL713" t="n">
        <v>0.0</v>
      </c>
      <c r="AM713" t="n">
        <v>0.0</v>
      </c>
      <c r="AN713" t="n">
        <v>0.0</v>
      </c>
      <c r="AO713" t="n">
        <v>0.0</v>
      </c>
      <c r="AP713" t="n">
        <v>14.0</v>
      </c>
      <c r="AQ713" t="n">
        <v>0.0</v>
      </c>
      <c r="AR713" t="n">
        <v>0.0</v>
      </c>
      <c r="AS713" t="n">
        <v>0.0</v>
      </c>
      <c r="AT713" t="inlineStr">
        <is>
          <t>N/A</t>
        </is>
      </c>
      <c r="AU713" t="inlineStr">
        <is>
          <t>N/A</t>
        </is>
      </c>
      <c r="AV713" t="inlineStr">
        <is>
          <t>N/A</t>
        </is>
      </c>
      <c r="AW713" t="inlineStr">
        <is>
          <t>N/A</t>
        </is>
      </c>
      <c r="AX713" t="inlineStr">
        <is>
          <t>N/A</t>
        </is>
      </c>
      <c r="AY713" t="inlineStr">
        <is>
          <t>N/A</t>
        </is>
      </c>
      <c r="AZ713" t="inlineStr">
        <is>
          <t>N/A</t>
        </is>
      </c>
      <c r="BA713" t="inlineStr">
        <is>
          <t>N/A</t>
        </is>
      </c>
      <c r="BB713" t="inlineStr">
        <is>
          <t>N/A</t>
        </is>
      </c>
      <c r="BC713" t="inlineStr">
        <is>
          <t>N/A</t>
        </is>
      </c>
      <c r="BD713" t="inlineStr">
        <is>
          <t>N/A</t>
        </is>
      </c>
      <c r="BE713" t="inlineStr">
        <is>
          <t>N/A</t>
        </is>
      </c>
    </row>
    <row r="714">
      <c r="A714" t="inlineStr">
        <is>
          <t>WI211236798</t>
        </is>
      </c>
      <c r="B714" t="inlineStr">
        <is>
          <t>DATA_VALIDATION</t>
        </is>
      </c>
      <c r="C714" t="inlineStr">
        <is>
          <t>201300020194</t>
        </is>
      </c>
      <c r="D714" t="inlineStr">
        <is>
          <t>Folder</t>
        </is>
      </c>
      <c r="E714" s="2">
        <f>HYPERLINK("capsilon://?command=openfolder&amp;siteaddress=FAM.docvelocity-na8.net&amp;folderid=FXB246EE1E-213E-F61F-5C3C-44CA00657D52","FX21126069")</f>
        <v>0.0</v>
      </c>
      <c r="F714" t="inlineStr">
        <is>
          <t/>
        </is>
      </c>
      <c r="G714" t="inlineStr">
        <is>
          <t/>
        </is>
      </c>
      <c r="H714" t="inlineStr">
        <is>
          <t>Mailitem</t>
        </is>
      </c>
      <c r="I714" t="inlineStr">
        <is>
          <t>MI2112375731</t>
        </is>
      </c>
      <c r="J714" t="n">
        <v>56.0</v>
      </c>
      <c r="K714" t="inlineStr">
        <is>
          <t>COMPLETED</t>
        </is>
      </c>
      <c r="L714" t="inlineStr">
        <is>
          <t>MARK_AS_COMPLETED</t>
        </is>
      </c>
      <c r="M714" t="inlineStr">
        <is>
          <t>Queue</t>
        </is>
      </c>
      <c r="N714" t="n">
        <v>2.0</v>
      </c>
      <c r="O714" s="1" t="n">
        <v>44540.58346064815</v>
      </c>
      <c r="P714" s="1" t="n">
        <v>44540.60700231481</v>
      </c>
      <c r="Q714" t="n">
        <v>1185.0</v>
      </c>
      <c r="R714" t="n">
        <v>849.0</v>
      </c>
      <c r="S714" t="b">
        <v>0</v>
      </c>
      <c r="T714" t="inlineStr">
        <is>
          <t>N/A</t>
        </is>
      </c>
      <c r="U714" t="b">
        <v>1</v>
      </c>
      <c r="V714" t="inlineStr">
        <is>
          <t>Snehal Sathe</t>
        </is>
      </c>
      <c r="W714" s="1" t="n">
        <v>44540.59721064815</v>
      </c>
      <c r="X714" t="n">
        <v>307.0</v>
      </c>
      <c r="Y714" t="n">
        <v>42.0</v>
      </c>
      <c r="Z714" t="n">
        <v>0.0</v>
      </c>
      <c r="AA714" t="n">
        <v>42.0</v>
      </c>
      <c r="AB714" t="n">
        <v>0.0</v>
      </c>
      <c r="AC714" t="n">
        <v>21.0</v>
      </c>
      <c r="AD714" t="n">
        <v>14.0</v>
      </c>
      <c r="AE714" t="n">
        <v>0.0</v>
      </c>
      <c r="AF714" t="n">
        <v>0.0</v>
      </c>
      <c r="AG714" t="n">
        <v>0.0</v>
      </c>
      <c r="AH714" t="inlineStr">
        <is>
          <t>Mohini Shinde</t>
        </is>
      </c>
      <c r="AI714" s="1" t="n">
        <v>44540.60700231481</v>
      </c>
      <c r="AJ714" t="n">
        <v>542.0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14.0</v>
      </c>
      <c r="AQ714" t="n">
        <v>0.0</v>
      </c>
      <c r="AR714" t="n">
        <v>0.0</v>
      </c>
      <c r="AS714" t="n">
        <v>0.0</v>
      </c>
      <c r="AT714" t="inlineStr">
        <is>
          <t>N/A</t>
        </is>
      </c>
      <c r="AU714" t="inlineStr">
        <is>
          <t>N/A</t>
        </is>
      </c>
      <c r="AV714" t="inlineStr">
        <is>
          <t>N/A</t>
        </is>
      </c>
      <c r="AW714" t="inlineStr">
        <is>
          <t>N/A</t>
        </is>
      </c>
      <c r="AX714" t="inlineStr">
        <is>
          <t>N/A</t>
        </is>
      </c>
      <c r="AY714" t="inlineStr">
        <is>
          <t>N/A</t>
        </is>
      </c>
      <c r="AZ714" t="inlineStr">
        <is>
          <t>N/A</t>
        </is>
      </c>
      <c r="BA714" t="inlineStr">
        <is>
          <t>N/A</t>
        </is>
      </c>
      <c r="BB714" t="inlineStr">
        <is>
          <t>N/A</t>
        </is>
      </c>
      <c r="BC714" t="inlineStr">
        <is>
          <t>N/A</t>
        </is>
      </c>
      <c r="BD714" t="inlineStr">
        <is>
          <t>N/A</t>
        </is>
      </c>
      <c r="BE714" t="inlineStr">
        <is>
          <t>N/A</t>
        </is>
      </c>
    </row>
    <row r="715">
      <c r="A715" t="inlineStr">
        <is>
          <t>WI211236799</t>
        </is>
      </c>
      <c r="B715" t="inlineStr">
        <is>
          <t>DATA_VALIDATION</t>
        </is>
      </c>
      <c r="C715" t="inlineStr">
        <is>
          <t>201330004088</t>
        </is>
      </c>
      <c r="D715" t="inlineStr">
        <is>
          <t>Folder</t>
        </is>
      </c>
      <c r="E715" s="2">
        <f>HYPERLINK("capsilon://?command=openfolder&amp;siteaddress=FAM.docvelocity-na8.net&amp;folderid=FX33091F49-73F0-F9A5-2DDD-CA6FABC656CA","FX21124888")</f>
        <v>0.0</v>
      </c>
      <c r="F715" t="inlineStr">
        <is>
          <t/>
        </is>
      </c>
      <c r="G715" t="inlineStr">
        <is>
          <t/>
        </is>
      </c>
      <c r="H715" t="inlineStr">
        <is>
          <t>Mailitem</t>
        </is>
      </c>
      <c r="I715" t="inlineStr">
        <is>
          <t>MI2112382407</t>
        </is>
      </c>
      <c r="J715" t="n">
        <v>36.0</v>
      </c>
      <c r="K715" t="inlineStr">
        <is>
          <t>COMPLETED</t>
        </is>
      </c>
      <c r="L715" t="inlineStr">
        <is>
          <t>MARK_AS_COMPLETED</t>
        </is>
      </c>
      <c r="M715" t="inlineStr">
        <is>
          <t>Queue</t>
        </is>
      </c>
      <c r="N715" t="n">
        <v>2.0</v>
      </c>
      <c r="O715" s="1" t="n">
        <v>44540.58366898148</v>
      </c>
      <c r="P715" s="1" t="n">
        <v>44540.60314814815</v>
      </c>
      <c r="Q715" t="n">
        <v>1473.0</v>
      </c>
      <c r="R715" t="n">
        <v>210.0</v>
      </c>
      <c r="S715" t="b">
        <v>0</v>
      </c>
      <c r="T715" t="inlineStr">
        <is>
          <t>N/A</t>
        </is>
      </c>
      <c r="U715" t="b">
        <v>0</v>
      </c>
      <c r="V715" t="inlineStr">
        <is>
          <t>Archana Bhujbal</t>
        </is>
      </c>
      <c r="W715" s="1" t="n">
        <v>44540.59957175926</v>
      </c>
      <c r="X715" t="n">
        <v>80.0</v>
      </c>
      <c r="Y715" t="n">
        <v>11.0</v>
      </c>
      <c r="Z715" t="n">
        <v>0.0</v>
      </c>
      <c r="AA715" t="n">
        <v>11.0</v>
      </c>
      <c r="AB715" t="n">
        <v>0.0</v>
      </c>
      <c r="AC715" t="n">
        <v>1.0</v>
      </c>
      <c r="AD715" t="n">
        <v>25.0</v>
      </c>
      <c r="AE715" t="n">
        <v>0.0</v>
      </c>
      <c r="AF715" t="n">
        <v>0.0</v>
      </c>
      <c r="AG715" t="n">
        <v>0.0</v>
      </c>
      <c r="AH715" t="inlineStr">
        <is>
          <t>Dashrath Soren</t>
        </is>
      </c>
      <c r="AI715" s="1" t="n">
        <v>44540.60314814815</v>
      </c>
      <c r="AJ715" t="n">
        <v>130.0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25.0</v>
      </c>
      <c r="AQ715" t="n">
        <v>0.0</v>
      </c>
      <c r="AR715" t="n">
        <v>0.0</v>
      </c>
      <c r="AS715" t="n">
        <v>0.0</v>
      </c>
      <c r="AT715" t="inlineStr">
        <is>
          <t>N/A</t>
        </is>
      </c>
      <c r="AU715" t="inlineStr">
        <is>
          <t>N/A</t>
        </is>
      </c>
      <c r="AV715" t="inlineStr">
        <is>
          <t>N/A</t>
        </is>
      </c>
      <c r="AW715" t="inlineStr">
        <is>
          <t>N/A</t>
        </is>
      </c>
      <c r="AX715" t="inlineStr">
        <is>
          <t>N/A</t>
        </is>
      </c>
      <c r="AY715" t="inlineStr">
        <is>
          <t>N/A</t>
        </is>
      </c>
      <c r="AZ715" t="inlineStr">
        <is>
          <t>N/A</t>
        </is>
      </c>
      <c r="BA715" t="inlineStr">
        <is>
          <t>N/A</t>
        </is>
      </c>
      <c r="BB715" t="inlineStr">
        <is>
          <t>N/A</t>
        </is>
      </c>
      <c r="BC715" t="inlineStr">
        <is>
          <t>N/A</t>
        </is>
      </c>
      <c r="BD715" t="inlineStr">
        <is>
          <t>N/A</t>
        </is>
      </c>
      <c r="BE715" t="inlineStr">
        <is>
          <t>N/A</t>
        </is>
      </c>
    </row>
    <row r="716">
      <c r="A716" t="inlineStr">
        <is>
          <t>WI211236810</t>
        </is>
      </c>
      <c r="B716" t="inlineStr">
        <is>
          <t>DATA_VALIDATION</t>
        </is>
      </c>
      <c r="C716" t="inlineStr">
        <is>
          <t>201110012264</t>
        </is>
      </c>
      <c r="D716" t="inlineStr">
        <is>
          <t>Folder</t>
        </is>
      </c>
      <c r="E716" s="2">
        <f>HYPERLINK("capsilon://?command=openfolder&amp;siteaddress=FAM.docvelocity-na8.net&amp;folderid=FX119EACE8-E8C5-192B-E56C-2FC5179B896E","FX21126273")</f>
        <v>0.0</v>
      </c>
      <c r="F716" t="inlineStr">
        <is>
          <t/>
        </is>
      </c>
      <c r="G716" t="inlineStr">
        <is>
          <t/>
        </is>
      </c>
      <c r="H716" t="inlineStr">
        <is>
          <t>Mailitem</t>
        </is>
      </c>
      <c r="I716" t="inlineStr">
        <is>
          <t>MI2112382725</t>
        </is>
      </c>
      <c r="J716" t="n">
        <v>91.0</v>
      </c>
      <c r="K716" t="inlineStr">
        <is>
          <t>COMPLETED</t>
        </is>
      </c>
      <c r="L716" t="inlineStr">
        <is>
          <t>MARK_AS_COMPLETED</t>
        </is>
      </c>
      <c r="M716" t="inlineStr">
        <is>
          <t>Queue</t>
        </is>
      </c>
      <c r="N716" t="n">
        <v>1.0</v>
      </c>
      <c r="O716" s="1" t="n">
        <v>44540.586168981485</v>
      </c>
      <c r="P716" s="1" t="n">
        <v>44540.61157407407</v>
      </c>
      <c r="Q716" t="n">
        <v>1977.0</v>
      </c>
      <c r="R716" t="n">
        <v>218.0</v>
      </c>
      <c r="S716" t="b">
        <v>0</v>
      </c>
      <c r="T716" t="inlineStr">
        <is>
          <t>N/A</t>
        </is>
      </c>
      <c r="U716" t="b">
        <v>0</v>
      </c>
      <c r="V716" t="inlineStr">
        <is>
          <t>Sumit Jarhad</t>
        </is>
      </c>
      <c r="W716" s="1" t="n">
        <v>44540.61157407407</v>
      </c>
      <c r="X716" t="n">
        <v>78.0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91.0</v>
      </c>
      <c r="AE716" t="n">
        <v>79.0</v>
      </c>
      <c r="AF716" t="n">
        <v>0.0</v>
      </c>
      <c r="AG716" t="n">
        <v>3.0</v>
      </c>
      <c r="AH716" t="inlineStr">
        <is>
          <t>N/A</t>
        </is>
      </c>
      <c r="AI716" t="inlineStr">
        <is>
          <t>N/A</t>
        </is>
      </c>
      <c r="AJ716" t="inlineStr">
        <is>
          <t>N/A</t>
        </is>
      </c>
      <c r="AK716" t="inlineStr">
        <is>
          <t>N/A</t>
        </is>
      </c>
      <c r="AL716" t="inlineStr">
        <is>
          <t>N/A</t>
        </is>
      </c>
      <c r="AM716" t="inlineStr">
        <is>
          <t>N/A</t>
        </is>
      </c>
      <c r="AN716" t="inlineStr">
        <is>
          <t>N/A</t>
        </is>
      </c>
      <c r="AO716" t="inlineStr">
        <is>
          <t>N/A</t>
        </is>
      </c>
      <c r="AP716" t="inlineStr">
        <is>
          <t>N/A</t>
        </is>
      </c>
      <c r="AQ716" t="inlineStr">
        <is>
          <t>N/A</t>
        </is>
      </c>
      <c r="AR716" t="inlineStr">
        <is>
          <t>N/A</t>
        </is>
      </c>
      <c r="AS716" t="inlineStr">
        <is>
          <t>N/A</t>
        </is>
      </c>
      <c r="AT716" t="inlineStr">
        <is>
          <t>N/A</t>
        </is>
      </c>
      <c r="AU716" t="inlineStr">
        <is>
          <t>N/A</t>
        </is>
      </c>
      <c r="AV716" t="inlineStr">
        <is>
          <t>N/A</t>
        </is>
      </c>
      <c r="AW716" t="inlineStr">
        <is>
          <t>N/A</t>
        </is>
      </c>
      <c r="AX716" t="inlineStr">
        <is>
          <t>N/A</t>
        </is>
      </c>
      <c r="AY716" t="inlineStr">
        <is>
          <t>N/A</t>
        </is>
      </c>
      <c r="AZ716" t="inlineStr">
        <is>
          <t>N/A</t>
        </is>
      </c>
      <c r="BA716" t="inlineStr">
        <is>
          <t>N/A</t>
        </is>
      </c>
      <c r="BB716" t="inlineStr">
        <is>
          <t>N/A</t>
        </is>
      </c>
      <c r="BC716" t="inlineStr">
        <is>
          <t>N/A</t>
        </is>
      </c>
      <c r="BD716" t="inlineStr">
        <is>
          <t>N/A</t>
        </is>
      </c>
      <c r="BE716" t="inlineStr">
        <is>
          <t>N/A</t>
        </is>
      </c>
    </row>
    <row r="717">
      <c r="A717" t="inlineStr">
        <is>
          <t>WI211236828</t>
        </is>
      </c>
      <c r="B717" t="inlineStr">
        <is>
          <t>DATA_VALIDATION</t>
        </is>
      </c>
      <c r="C717" t="inlineStr">
        <is>
          <t>201300020170</t>
        </is>
      </c>
      <c r="D717" t="inlineStr">
        <is>
          <t>Folder</t>
        </is>
      </c>
      <c r="E717" s="2">
        <f>HYPERLINK("capsilon://?command=openfolder&amp;siteaddress=FAM.docvelocity-na8.net&amp;folderid=FX3C043626-CA9A-A6D8-68CF-1EC16E71747C","FX21125751")</f>
        <v>0.0</v>
      </c>
      <c r="F717" t="inlineStr">
        <is>
          <t/>
        </is>
      </c>
      <c r="G717" t="inlineStr">
        <is>
          <t/>
        </is>
      </c>
      <c r="H717" t="inlineStr">
        <is>
          <t>Mailitem</t>
        </is>
      </c>
      <c r="I717" t="inlineStr">
        <is>
          <t>MI2112377206</t>
        </is>
      </c>
      <c r="J717" t="n">
        <v>404.0</v>
      </c>
      <c r="K717" t="inlineStr">
        <is>
          <t>COMPLETED</t>
        </is>
      </c>
      <c r="L717" t="inlineStr">
        <is>
          <t>MARK_AS_COMPLETED</t>
        </is>
      </c>
      <c r="M717" t="inlineStr">
        <is>
          <t>Queue</t>
        </is>
      </c>
      <c r="N717" t="n">
        <v>2.0</v>
      </c>
      <c r="O717" s="1" t="n">
        <v>44540.58819444444</v>
      </c>
      <c r="P717" s="1" t="n">
        <v>44540.68861111111</v>
      </c>
      <c r="Q717" t="n">
        <v>1658.0</v>
      </c>
      <c r="R717" t="n">
        <v>7018.0</v>
      </c>
      <c r="S717" t="b">
        <v>0</v>
      </c>
      <c r="T717" t="inlineStr">
        <is>
          <t>N/A</t>
        </is>
      </c>
      <c r="U717" t="b">
        <v>1</v>
      </c>
      <c r="V717" t="inlineStr">
        <is>
          <t>Ketan Pathak</t>
        </is>
      </c>
      <c r="W717" s="1" t="n">
        <v>44540.65157407407</v>
      </c>
      <c r="X717" t="n">
        <v>4878.0</v>
      </c>
      <c r="Y717" t="n">
        <v>382.0</v>
      </c>
      <c r="Z717" t="n">
        <v>0.0</v>
      </c>
      <c r="AA717" t="n">
        <v>382.0</v>
      </c>
      <c r="AB717" t="n">
        <v>0.0</v>
      </c>
      <c r="AC717" t="n">
        <v>223.0</v>
      </c>
      <c r="AD717" t="n">
        <v>22.0</v>
      </c>
      <c r="AE717" t="n">
        <v>0.0</v>
      </c>
      <c r="AF717" t="n">
        <v>0.0</v>
      </c>
      <c r="AG717" t="n">
        <v>0.0</v>
      </c>
      <c r="AH717" t="inlineStr">
        <is>
          <t>Rohit Mawal</t>
        </is>
      </c>
      <c r="AI717" s="1" t="n">
        <v>44540.68861111111</v>
      </c>
      <c r="AJ717" t="n">
        <v>2123.0</v>
      </c>
      <c r="AK717" t="n">
        <v>14.0</v>
      </c>
      <c r="AL717" t="n">
        <v>0.0</v>
      </c>
      <c r="AM717" t="n">
        <v>14.0</v>
      </c>
      <c r="AN717" t="n">
        <v>0.0</v>
      </c>
      <c r="AO717" t="n">
        <v>14.0</v>
      </c>
      <c r="AP717" t="n">
        <v>8.0</v>
      </c>
      <c r="AQ717" t="n">
        <v>0.0</v>
      </c>
      <c r="AR717" t="n">
        <v>0.0</v>
      </c>
      <c r="AS717" t="n">
        <v>0.0</v>
      </c>
      <c r="AT717" t="inlineStr">
        <is>
          <t>N/A</t>
        </is>
      </c>
      <c r="AU717" t="inlineStr">
        <is>
          <t>N/A</t>
        </is>
      </c>
      <c r="AV717" t="inlineStr">
        <is>
          <t>N/A</t>
        </is>
      </c>
      <c r="AW717" t="inlineStr">
        <is>
          <t>N/A</t>
        </is>
      </c>
      <c r="AX717" t="inlineStr">
        <is>
          <t>N/A</t>
        </is>
      </c>
      <c r="AY717" t="inlineStr">
        <is>
          <t>N/A</t>
        </is>
      </c>
      <c r="AZ717" t="inlineStr">
        <is>
          <t>N/A</t>
        </is>
      </c>
      <c r="BA717" t="inlineStr">
        <is>
          <t>N/A</t>
        </is>
      </c>
      <c r="BB717" t="inlineStr">
        <is>
          <t>N/A</t>
        </is>
      </c>
      <c r="BC717" t="inlineStr">
        <is>
          <t>N/A</t>
        </is>
      </c>
      <c r="BD717" t="inlineStr">
        <is>
          <t>N/A</t>
        </is>
      </c>
      <c r="BE717" t="inlineStr">
        <is>
          <t>N/A</t>
        </is>
      </c>
    </row>
    <row r="718">
      <c r="A718" t="inlineStr">
        <is>
          <t>WI211236841</t>
        </is>
      </c>
      <c r="B718" t="inlineStr">
        <is>
          <t>DATA_VALIDATION</t>
        </is>
      </c>
      <c r="C718" t="inlineStr">
        <is>
          <t>201330004170</t>
        </is>
      </c>
      <c r="D718" t="inlineStr">
        <is>
          <t>Folder</t>
        </is>
      </c>
      <c r="E718" s="2">
        <f>HYPERLINK("capsilon://?command=openfolder&amp;siteaddress=FAM.docvelocity-na8.net&amp;folderid=FX32E221DB-388B-CB5A-662D-E2DC0F681DD0","FX21126646")</f>
        <v>0.0</v>
      </c>
      <c r="F718" t="inlineStr">
        <is>
          <t/>
        </is>
      </c>
      <c r="G718" t="inlineStr">
        <is>
          <t/>
        </is>
      </c>
      <c r="H718" t="inlineStr">
        <is>
          <t>Mailitem</t>
        </is>
      </c>
      <c r="I718" t="inlineStr">
        <is>
          <t>MI2112377267</t>
        </is>
      </c>
      <c r="J718" t="n">
        <v>229.0</v>
      </c>
      <c r="K718" t="inlineStr">
        <is>
          <t>COMPLETED</t>
        </is>
      </c>
      <c r="L718" t="inlineStr">
        <is>
          <t>MARK_AS_COMPLETED</t>
        </is>
      </c>
      <c r="M718" t="inlineStr">
        <is>
          <t>Queue</t>
        </is>
      </c>
      <c r="N718" t="n">
        <v>2.0</v>
      </c>
      <c r="O718" s="1" t="n">
        <v>44540.58938657407</v>
      </c>
      <c r="P718" s="1" t="n">
        <v>44540.61236111111</v>
      </c>
      <c r="Q718" t="n">
        <v>764.0</v>
      </c>
      <c r="R718" t="n">
        <v>1221.0</v>
      </c>
      <c r="S718" t="b">
        <v>0</v>
      </c>
      <c r="T718" t="inlineStr">
        <is>
          <t>N/A</t>
        </is>
      </c>
      <c r="U718" t="b">
        <v>1</v>
      </c>
      <c r="V718" t="inlineStr">
        <is>
          <t>Snehal Sathe</t>
        </is>
      </c>
      <c r="W718" s="1" t="n">
        <v>44540.60215277778</v>
      </c>
      <c r="X718" t="n">
        <v>426.0</v>
      </c>
      <c r="Y718" t="n">
        <v>188.0</v>
      </c>
      <c r="Z718" t="n">
        <v>0.0</v>
      </c>
      <c r="AA718" t="n">
        <v>188.0</v>
      </c>
      <c r="AB718" t="n">
        <v>0.0</v>
      </c>
      <c r="AC718" t="n">
        <v>57.0</v>
      </c>
      <c r="AD718" t="n">
        <v>41.0</v>
      </c>
      <c r="AE718" t="n">
        <v>0.0</v>
      </c>
      <c r="AF718" t="n">
        <v>0.0</v>
      </c>
      <c r="AG718" t="n">
        <v>0.0</v>
      </c>
      <c r="AH718" t="inlineStr">
        <is>
          <t>Dashrath Soren</t>
        </is>
      </c>
      <c r="AI718" s="1" t="n">
        <v>44540.61236111111</v>
      </c>
      <c r="AJ718" t="n">
        <v>795.0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41.0</v>
      </c>
      <c r="AQ718" t="n">
        <v>0.0</v>
      </c>
      <c r="AR718" t="n">
        <v>0.0</v>
      </c>
      <c r="AS718" t="n">
        <v>0.0</v>
      </c>
      <c r="AT718" t="inlineStr">
        <is>
          <t>N/A</t>
        </is>
      </c>
      <c r="AU718" t="inlineStr">
        <is>
          <t>N/A</t>
        </is>
      </c>
      <c r="AV718" t="inlineStr">
        <is>
          <t>N/A</t>
        </is>
      </c>
      <c r="AW718" t="inlineStr">
        <is>
          <t>N/A</t>
        </is>
      </c>
      <c r="AX718" t="inlineStr">
        <is>
          <t>N/A</t>
        </is>
      </c>
      <c r="AY718" t="inlineStr">
        <is>
          <t>N/A</t>
        </is>
      </c>
      <c r="AZ718" t="inlineStr">
        <is>
          <t>N/A</t>
        </is>
      </c>
      <c r="BA718" t="inlineStr">
        <is>
          <t>N/A</t>
        </is>
      </c>
      <c r="BB718" t="inlineStr">
        <is>
          <t>N/A</t>
        </is>
      </c>
      <c r="BC718" t="inlineStr">
        <is>
          <t>N/A</t>
        </is>
      </c>
      <c r="BD718" t="inlineStr">
        <is>
          <t>N/A</t>
        </is>
      </c>
      <c r="BE718" t="inlineStr">
        <is>
          <t>N/A</t>
        </is>
      </c>
    </row>
    <row r="719">
      <c r="A719" t="inlineStr">
        <is>
          <t>WI211236853</t>
        </is>
      </c>
      <c r="B719" t="inlineStr">
        <is>
          <t>DATA_VALIDATION</t>
        </is>
      </c>
      <c r="C719" t="inlineStr">
        <is>
          <t>201300020240</t>
        </is>
      </c>
      <c r="D719" t="inlineStr">
        <is>
          <t>Folder</t>
        </is>
      </c>
      <c r="E719" s="2">
        <f>HYPERLINK("capsilon://?command=openfolder&amp;siteaddress=FAM.docvelocity-na8.net&amp;folderid=FX6588EE80-D146-A2EC-A54E-92D978048FD0","FX21126692")</f>
        <v>0.0</v>
      </c>
      <c r="F719" t="inlineStr">
        <is>
          <t/>
        </is>
      </c>
      <c r="G719" t="inlineStr">
        <is>
          <t/>
        </is>
      </c>
      <c r="H719" t="inlineStr">
        <is>
          <t>Mailitem</t>
        </is>
      </c>
      <c r="I719" t="inlineStr">
        <is>
          <t>MI2112383139</t>
        </is>
      </c>
      <c r="J719" t="n">
        <v>86.0</v>
      </c>
      <c r="K719" t="inlineStr">
        <is>
          <t>COMPLETED</t>
        </is>
      </c>
      <c r="L719" t="inlineStr">
        <is>
          <t>MARK_AS_COMPLETED</t>
        </is>
      </c>
      <c r="M719" t="inlineStr">
        <is>
          <t>Queue</t>
        </is>
      </c>
      <c r="N719" t="n">
        <v>2.0</v>
      </c>
      <c r="O719" s="1" t="n">
        <v>44540.59105324074</v>
      </c>
      <c r="P719" s="1" t="n">
        <v>44540.61424768518</v>
      </c>
      <c r="Q719" t="n">
        <v>1177.0</v>
      </c>
      <c r="R719" t="n">
        <v>827.0</v>
      </c>
      <c r="S719" t="b">
        <v>0</v>
      </c>
      <c r="T719" t="inlineStr">
        <is>
          <t>N/A</t>
        </is>
      </c>
      <c r="U719" t="b">
        <v>0</v>
      </c>
      <c r="V719" t="inlineStr">
        <is>
          <t>Suraj Toradmal</t>
        </is>
      </c>
      <c r="W719" s="1" t="n">
        <v>44540.60685185185</v>
      </c>
      <c r="X719" t="n">
        <v>557.0</v>
      </c>
      <c r="Y719" t="n">
        <v>74.0</v>
      </c>
      <c r="Z719" t="n">
        <v>0.0</v>
      </c>
      <c r="AA719" t="n">
        <v>74.0</v>
      </c>
      <c r="AB719" t="n">
        <v>0.0</v>
      </c>
      <c r="AC719" t="n">
        <v>21.0</v>
      </c>
      <c r="AD719" t="n">
        <v>12.0</v>
      </c>
      <c r="AE719" t="n">
        <v>0.0</v>
      </c>
      <c r="AF719" t="n">
        <v>0.0</v>
      </c>
      <c r="AG719" t="n">
        <v>0.0</v>
      </c>
      <c r="AH719" t="inlineStr">
        <is>
          <t>Vikash Suryakanth Parmar</t>
        </is>
      </c>
      <c r="AI719" s="1" t="n">
        <v>44540.61424768518</v>
      </c>
      <c r="AJ719" t="n">
        <v>255.0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12.0</v>
      </c>
      <c r="AQ719" t="n">
        <v>0.0</v>
      </c>
      <c r="AR719" t="n">
        <v>0.0</v>
      </c>
      <c r="AS719" t="n">
        <v>0.0</v>
      </c>
      <c r="AT719" t="inlineStr">
        <is>
          <t>N/A</t>
        </is>
      </c>
      <c r="AU719" t="inlineStr">
        <is>
          <t>N/A</t>
        </is>
      </c>
      <c r="AV719" t="inlineStr">
        <is>
          <t>N/A</t>
        </is>
      </c>
      <c r="AW719" t="inlineStr">
        <is>
          <t>N/A</t>
        </is>
      </c>
      <c r="AX719" t="inlineStr">
        <is>
          <t>N/A</t>
        </is>
      </c>
      <c r="AY719" t="inlineStr">
        <is>
          <t>N/A</t>
        </is>
      </c>
      <c r="AZ719" t="inlineStr">
        <is>
          <t>N/A</t>
        </is>
      </c>
      <c r="BA719" t="inlineStr">
        <is>
          <t>N/A</t>
        </is>
      </c>
      <c r="BB719" t="inlineStr">
        <is>
          <t>N/A</t>
        </is>
      </c>
      <c r="BC719" t="inlineStr">
        <is>
          <t>N/A</t>
        </is>
      </c>
      <c r="BD719" t="inlineStr">
        <is>
          <t>N/A</t>
        </is>
      </c>
      <c r="BE719" t="inlineStr">
        <is>
          <t>N/A</t>
        </is>
      </c>
    </row>
    <row r="720">
      <c r="A720" t="inlineStr">
        <is>
          <t>WI21123691</t>
        </is>
      </c>
      <c r="B720" t="inlineStr">
        <is>
          <t>DATA_VALIDATION</t>
        </is>
      </c>
      <c r="C720" t="inlineStr">
        <is>
          <t>201300019986</t>
        </is>
      </c>
      <c r="D720" t="inlineStr">
        <is>
          <t>Folder</t>
        </is>
      </c>
      <c r="E720" s="2">
        <f>HYPERLINK("capsilon://?command=openfolder&amp;siteaddress=FAM.docvelocity-na8.net&amp;folderid=FX3E215CB0-5AF7-0C16-B35F-88E946EBE343","FX211114832")</f>
        <v>0.0</v>
      </c>
      <c r="F720" t="inlineStr">
        <is>
          <t/>
        </is>
      </c>
      <c r="G720" t="inlineStr">
        <is>
          <t/>
        </is>
      </c>
      <c r="H720" t="inlineStr">
        <is>
          <t>Mailitem</t>
        </is>
      </c>
      <c r="I720" t="inlineStr">
        <is>
          <t>MI211237441</t>
        </is>
      </c>
      <c r="J720" t="n">
        <v>142.0</v>
      </c>
      <c r="K720" t="inlineStr">
        <is>
          <t>COMPLETED</t>
        </is>
      </c>
      <c r="L720" t="inlineStr">
        <is>
          <t>MARK_AS_COMPLETED</t>
        </is>
      </c>
      <c r="M720" t="inlineStr">
        <is>
          <t>Queue</t>
        </is>
      </c>
      <c r="N720" t="n">
        <v>2.0</v>
      </c>
      <c r="O720" s="1" t="n">
        <v>44531.656481481485</v>
      </c>
      <c r="P720" s="1" t="n">
        <v>44531.71466435185</v>
      </c>
      <c r="Q720" t="n">
        <v>4147.0</v>
      </c>
      <c r="R720" t="n">
        <v>880.0</v>
      </c>
      <c r="S720" t="b">
        <v>0</v>
      </c>
      <c r="T720" t="inlineStr">
        <is>
          <t>N/A</t>
        </is>
      </c>
      <c r="U720" t="b">
        <v>0</v>
      </c>
      <c r="V720" t="inlineStr">
        <is>
          <t>Poonam Patil</t>
        </is>
      </c>
      <c r="W720" s="1" t="n">
        <v>44531.684432870374</v>
      </c>
      <c r="X720" t="n">
        <v>232.0</v>
      </c>
      <c r="Y720" t="n">
        <v>119.0</v>
      </c>
      <c r="Z720" t="n">
        <v>0.0</v>
      </c>
      <c r="AA720" t="n">
        <v>119.0</v>
      </c>
      <c r="AB720" t="n">
        <v>0.0</v>
      </c>
      <c r="AC720" t="n">
        <v>34.0</v>
      </c>
      <c r="AD720" t="n">
        <v>23.0</v>
      </c>
      <c r="AE720" t="n">
        <v>0.0</v>
      </c>
      <c r="AF720" t="n">
        <v>0.0</v>
      </c>
      <c r="AG720" t="n">
        <v>0.0</v>
      </c>
      <c r="AH720" t="inlineStr">
        <is>
          <t>Dashrath Soren</t>
        </is>
      </c>
      <c r="AI720" s="1" t="n">
        <v>44531.71466435185</v>
      </c>
      <c r="AJ720" t="n">
        <v>634.0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23.0</v>
      </c>
      <c r="AQ720" t="n">
        <v>0.0</v>
      </c>
      <c r="AR720" t="n">
        <v>0.0</v>
      </c>
      <c r="AS720" t="n">
        <v>0.0</v>
      </c>
      <c r="AT720" t="inlineStr">
        <is>
          <t>N/A</t>
        </is>
      </c>
      <c r="AU720" t="inlineStr">
        <is>
          <t>N/A</t>
        </is>
      </c>
      <c r="AV720" t="inlineStr">
        <is>
          <t>N/A</t>
        </is>
      </c>
      <c r="AW720" t="inlineStr">
        <is>
          <t>N/A</t>
        </is>
      </c>
      <c r="AX720" t="inlineStr">
        <is>
          <t>N/A</t>
        </is>
      </c>
      <c r="AY720" t="inlineStr">
        <is>
          <t>N/A</t>
        </is>
      </c>
      <c r="AZ720" t="inlineStr">
        <is>
          <t>N/A</t>
        </is>
      </c>
      <c r="BA720" t="inlineStr">
        <is>
          <t>N/A</t>
        </is>
      </c>
      <c r="BB720" t="inlineStr">
        <is>
          <t>N/A</t>
        </is>
      </c>
      <c r="BC720" t="inlineStr">
        <is>
          <t>N/A</t>
        </is>
      </c>
      <c r="BD720" t="inlineStr">
        <is>
          <t>N/A</t>
        </is>
      </c>
      <c r="BE720" t="inlineStr">
        <is>
          <t>N/A</t>
        </is>
      </c>
    </row>
    <row r="721">
      <c r="A721" t="inlineStr">
        <is>
          <t>WI211236917</t>
        </is>
      </c>
      <c r="B721" t="inlineStr">
        <is>
          <t>DATA_VALIDATION</t>
        </is>
      </c>
      <c r="C721" t="inlineStr">
        <is>
          <t>201300020240</t>
        </is>
      </c>
      <c r="D721" t="inlineStr">
        <is>
          <t>Folder</t>
        </is>
      </c>
      <c r="E721" s="2">
        <f>HYPERLINK("capsilon://?command=openfolder&amp;siteaddress=FAM.docvelocity-na8.net&amp;folderid=FX6588EE80-D146-A2EC-A54E-92D978048FD0","FX21126692")</f>
        <v>0.0</v>
      </c>
      <c r="F721" t="inlineStr">
        <is>
          <t/>
        </is>
      </c>
      <c r="G721" t="inlineStr">
        <is>
          <t/>
        </is>
      </c>
      <c r="H721" t="inlineStr">
        <is>
          <t>Mailitem</t>
        </is>
      </c>
      <c r="I721" t="inlineStr">
        <is>
          <t>MI2112383338</t>
        </is>
      </c>
      <c r="J721" t="n">
        <v>99.0</v>
      </c>
      <c r="K721" t="inlineStr">
        <is>
          <t>COMPLETED</t>
        </is>
      </c>
      <c r="L721" t="inlineStr">
        <is>
          <t>MARK_AS_COMPLETED</t>
        </is>
      </c>
      <c r="M721" t="inlineStr">
        <is>
          <t>Queue</t>
        </is>
      </c>
      <c r="N721" t="n">
        <v>1.0</v>
      </c>
      <c r="O721" s="1" t="n">
        <v>44540.59929398148</v>
      </c>
      <c r="P721" s="1" t="n">
        <v>44540.61337962963</v>
      </c>
      <c r="Q721" t="n">
        <v>989.0</v>
      </c>
      <c r="R721" t="n">
        <v>228.0</v>
      </c>
      <c r="S721" t="b">
        <v>0</v>
      </c>
      <c r="T721" t="inlineStr">
        <is>
          <t>N/A</t>
        </is>
      </c>
      <c r="U721" t="b">
        <v>0</v>
      </c>
      <c r="V721" t="inlineStr">
        <is>
          <t>Sumit Jarhad</t>
        </is>
      </c>
      <c r="W721" s="1" t="n">
        <v>44540.61337962963</v>
      </c>
      <c r="X721" t="n">
        <v>155.0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99.0</v>
      </c>
      <c r="AE721" t="n">
        <v>87.0</v>
      </c>
      <c r="AF721" t="n">
        <v>0.0</v>
      </c>
      <c r="AG721" t="n">
        <v>5.0</v>
      </c>
      <c r="AH721" t="inlineStr">
        <is>
          <t>N/A</t>
        </is>
      </c>
      <c r="AI721" t="inlineStr">
        <is>
          <t>N/A</t>
        </is>
      </c>
      <c r="AJ721" t="inlineStr">
        <is>
          <t>N/A</t>
        </is>
      </c>
      <c r="AK721" t="inlineStr">
        <is>
          <t>N/A</t>
        </is>
      </c>
      <c r="AL721" t="inlineStr">
        <is>
          <t>N/A</t>
        </is>
      </c>
      <c r="AM721" t="inlineStr">
        <is>
          <t>N/A</t>
        </is>
      </c>
      <c r="AN721" t="inlineStr">
        <is>
          <t>N/A</t>
        </is>
      </c>
      <c r="AO721" t="inlineStr">
        <is>
          <t>N/A</t>
        </is>
      </c>
      <c r="AP721" t="inlineStr">
        <is>
          <t>N/A</t>
        </is>
      </c>
      <c r="AQ721" t="inlineStr">
        <is>
          <t>N/A</t>
        </is>
      </c>
      <c r="AR721" t="inlineStr">
        <is>
          <t>N/A</t>
        </is>
      </c>
      <c r="AS721" t="inlineStr">
        <is>
          <t>N/A</t>
        </is>
      </c>
      <c r="AT721" t="inlineStr">
        <is>
          <t>N/A</t>
        </is>
      </c>
      <c r="AU721" t="inlineStr">
        <is>
          <t>N/A</t>
        </is>
      </c>
      <c r="AV721" t="inlineStr">
        <is>
          <t>N/A</t>
        </is>
      </c>
      <c r="AW721" t="inlineStr">
        <is>
          <t>N/A</t>
        </is>
      </c>
      <c r="AX721" t="inlineStr">
        <is>
          <t>N/A</t>
        </is>
      </c>
      <c r="AY721" t="inlineStr">
        <is>
          <t>N/A</t>
        </is>
      </c>
      <c r="AZ721" t="inlineStr">
        <is>
          <t>N/A</t>
        </is>
      </c>
      <c r="BA721" t="inlineStr">
        <is>
          <t>N/A</t>
        </is>
      </c>
      <c r="BB721" t="inlineStr">
        <is>
          <t>N/A</t>
        </is>
      </c>
      <c r="BC721" t="inlineStr">
        <is>
          <t>N/A</t>
        </is>
      </c>
      <c r="BD721" t="inlineStr">
        <is>
          <t>N/A</t>
        </is>
      </c>
      <c r="BE721" t="inlineStr">
        <is>
          <t>N/A</t>
        </is>
      </c>
    </row>
    <row r="722">
      <c r="A722" t="inlineStr">
        <is>
          <t>WI21123692</t>
        </is>
      </c>
      <c r="B722" t="inlineStr">
        <is>
          <t>DATA_VALIDATION</t>
        </is>
      </c>
      <c r="C722" t="inlineStr">
        <is>
          <t>201300019986</t>
        </is>
      </c>
      <c r="D722" t="inlineStr">
        <is>
          <t>Folder</t>
        </is>
      </c>
      <c r="E722" s="2">
        <f>HYPERLINK("capsilon://?command=openfolder&amp;siteaddress=FAM.docvelocity-na8.net&amp;folderid=FX3E215CB0-5AF7-0C16-B35F-88E946EBE343","FX211114832")</f>
        <v>0.0</v>
      </c>
      <c r="F722" t="inlineStr">
        <is>
          <t/>
        </is>
      </c>
      <c r="G722" t="inlineStr">
        <is>
          <t/>
        </is>
      </c>
      <c r="H722" t="inlineStr">
        <is>
          <t>Mailitem</t>
        </is>
      </c>
      <c r="I722" t="inlineStr">
        <is>
          <t>MI211237462</t>
        </is>
      </c>
      <c r="J722" t="n">
        <v>142.0</v>
      </c>
      <c r="K722" t="inlineStr">
        <is>
          <t>COMPLETED</t>
        </is>
      </c>
      <c r="L722" t="inlineStr">
        <is>
          <t>MARK_AS_COMPLETED</t>
        </is>
      </c>
      <c r="M722" t="inlineStr">
        <is>
          <t>Queue</t>
        </is>
      </c>
      <c r="N722" t="n">
        <v>2.0</v>
      </c>
      <c r="O722" s="1" t="n">
        <v>44531.65663194445</v>
      </c>
      <c r="P722" s="1" t="n">
        <v>44531.77782407407</v>
      </c>
      <c r="Q722" t="n">
        <v>9196.0</v>
      </c>
      <c r="R722" t="n">
        <v>1275.0</v>
      </c>
      <c r="S722" t="b">
        <v>0</v>
      </c>
      <c r="T722" t="inlineStr">
        <is>
          <t>N/A</t>
        </is>
      </c>
      <c r="U722" t="b">
        <v>0</v>
      </c>
      <c r="V722" t="inlineStr">
        <is>
          <t>Poonam Patil</t>
        </is>
      </c>
      <c r="W722" s="1" t="n">
        <v>44531.688888888886</v>
      </c>
      <c r="X722" t="n">
        <v>384.0</v>
      </c>
      <c r="Y722" t="n">
        <v>119.0</v>
      </c>
      <c r="Z722" t="n">
        <v>0.0</v>
      </c>
      <c r="AA722" t="n">
        <v>119.0</v>
      </c>
      <c r="AB722" t="n">
        <v>0.0</v>
      </c>
      <c r="AC722" t="n">
        <v>39.0</v>
      </c>
      <c r="AD722" t="n">
        <v>23.0</v>
      </c>
      <c r="AE722" t="n">
        <v>0.0</v>
      </c>
      <c r="AF722" t="n">
        <v>0.0</v>
      </c>
      <c r="AG722" t="n">
        <v>0.0</v>
      </c>
      <c r="AH722" t="inlineStr">
        <is>
          <t>Smriti Gauchan</t>
        </is>
      </c>
      <c r="AI722" s="1" t="n">
        <v>44531.77782407407</v>
      </c>
      <c r="AJ722" t="n">
        <v>661.0</v>
      </c>
      <c r="AK722" t="n">
        <v>3.0</v>
      </c>
      <c r="AL722" t="n">
        <v>0.0</v>
      </c>
      <c r="AM722" t="n">
        <v>3.0</v>
      </c>
      <c r="AN722" t="n">
        <v>0.0</v>
      </c>
      <c r="AO722" t="n">
        <v>3.0</v>
      </c>
      <c r="AP722" t="n">
        <v>20.0</v>
      </c>
      <c r="AQ722" t="n">
        <v>0.0</v>
      </c>
      <c r="AR722" t="n">
        <v>0.0</v>
      </c>
      <c r="AS722" t="n">
        <v>0.0</v>
      </c>
      <c r="AT722" t="inlineStr">
        <is>
          <t>N/A</t>
        </is>
      </c>
      <c r="AU722" t="inlineStr">
        <is>
          <t>N/A</t>
        </is>
      </c>
      <c r="AV722" t="inlineStr">
        <is>
          <t>N/A</t>
        </is>
      </c>
      <c r="AW722" t="inlineStr">
        <is>
          <t>N/A</t>
        </is>
      </c>
      <c r="AX722" t="inlineStr">
        <is>
          <t>N/A</t>
        </is>
      </c>
      <c r="AY722" t="inlineStr">
        <is>
          <t>N/A</t>
        </is>
      </c>
      <c r="AZ722" t="inlineStr">
        <is>
          <t>N/A</t>
        </is>
      </c>
      <c r="BA722" t="inlineStr">
        <is>
          <t>N/A</t>
        </is>
      </c>
      <c r="BB722" t="inlineStr">
        <is>
          <t>N/A</t>
        </is>
      </c>
      <c r="BC722" t="inlineStr">
        <is>
          <t>N/A</t>
        </is>
      </c>
      <c r="BD722" t="inlineStr">
        <is>
          <t>N/A</t>
        </is>
      </c>
      <c r="BE722" t="inlineStr">
        <is>
          <t>N/A</t>
        </is>
      </c>
    </row>
    <row r="723">
      <c r="A723" t="inlineStr">
        <is>
          <t>WI211236967</t>
        </is>
      </c>
      <c r="B723" t="inlineStr">
        <is>
          <t>DATA_VALIDATION</t>
        </is>
      </c>
      <c r="C723" t="inlineStr">
        <is>
          <t>201130012892</t>
        </is>
      </c>
      <c r="D723" t="inlineStr">
        <is>
          <t>Folder</t>
        </is>
      </c>
      <c r="E723" s="2">
        <f>HYPERLINK("capsilon://?command=openfolder&amp;siteaddress=FAM.docvelocity-na8.net&amp;folderid=FX3380E21F-E02E-57AD-6588-C51CF6F52253","FX21123580")</f>
        <v>0.0</v>
      </c>
      <c r="F723" t="inlineStr">
        <is>
          <t/>
        </is>
      </c>
      <c r="G723" t="inlineStr">
        <is>
          <t/>
        </is>
      </c>
      <c r="H723" t="inlineStr">
        <is>
          <t>Mailitem</t>
        </is>
      </c>
      <c r="I723" t="inlineStr">
        <is>
          <t>MI2112383571</t>
        </is>
      </c>
      <c r="J723" t="n">
        <v>33.0</v>
      </c>
      <c r="K723" t="inlineStr">
        <is>
          <t>COMPLETED</t>
        </is>
      </c>
      <c r="L723" t="inlineStr">
        <is>
          <t>MARK_AS_COMPLETED</t>
        </is>
      </c>
      <c r="M723" t="inlineStr">
        <is>
          <t>Queue</t>
        </is>
      </c>
      <c r="N723" t="n">
        <v>2.0</v>
      </c>
      <c r="O723" s="1" t="n">
        <v>44540.60202546296</v>
      </c>
      <c r="P723" s="1" t="n">
        <v>44540.606516203705</v>
      </c>
      <c r="Q723" t="n">
        <v>196.0</v>
      </c>
      <c r="R723" t="n">
        <v>192.0</v>
      </c>
      <c r="S723" t="b">
        <v>0</v>
      </c>
      <c r="T723" t="inlineStr">
        <is>
          <t>N/A</t>
        </is>
      </c>
      <c r="U723" t="b">
        <v>0</v>
      </c>
      <c r="V723" t="inlineStr">
        <is>
          <t>Snehal Sathe</t>
        </is>
      </c>
      <c r="W723" s="1" t="n">
        <v>44540.60359953704</v>
      </c>
      <c r="X723" t="n">
        <v>93.0</v>
      </c>
      <c r="Y723" t="n">
        <v>9.0</v>
      </c>
      <c r="Z723" t="n">
        <v>0.0</v>
      </c>
      <c r="AA723" t="n">
        <v>9.0</v>
      </c>
      <c r="AB723" t="n">
        <v>0.0</v>
      </c>
      <c r="AC723" t="n">
        <v>3.0</v>
      </c>
      <c r="AD723" t="n">
        <v>24.0</v>
      </c>
      <c r="AE723" t="n">
        <v>0.0</v>
      </c>
      <c r="AF723" t="n">
        <v>0.0</v>
      </c>
      <c r="AG723" t="n">
        <v>0.0</v>
      </c>
      <c r="AH723" t="inlineStr">
        <is>
          <t>Rohit Mawal</t>
        </is>
      </c>
      <c r="AI723" s="1" t="n">
        <v>44540.606516203705</v>
      </c>
      <c r="AJ723" t="n">
        <v>99.0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24.0</v>
      </c>
      <c r="AQ723" t="n">
        <v>0.0</v>
      </c>
      <c r="AR723" t="n">
        <v>0.0</v>
      </c>
      <c r="AS723" t="n">
        <v>0.0</v>
      </c>
      <c r="AT723" t="inlineStr">
        <is>
          <t>N/A</t>
        </is>
      </c>
      <c r="AU723" t="inlineStr">
        <is>
          <t>N/A</t>
        </is>
      </c>
      <c r="AV723" t="inlineStr">
        <is>
          <t>N/A</t>
        </is>
      </c>
      <c r="AW723" t="inlineStr">
        <is>
          <t>N/A</t>
        </is>
      </c>
      <c r="AX723" t="inlineStr">
        <is>
          <t>N/A</t>
        </is>
      </c>
      <c r="AY723" t="inlineStr">
        <is>
          <t>N/A</t>
        </is>
      </c>
      <c r="AZ723" t="inlineStr">
        <is>
          <t>N/A</t>
        </is>
      </c>
      <c r="BA723" t="inlineStr">
        <is>
          <t>N/A</t>
        </is>
      </c>
      <c r="BB723" t="inlineStr">
        <is>
          <t>N/A</t>
        </is>
      </c>
      <c r="BC723" t="inlineStr">
        <is>
          <t>N/A</t>
        </is>
      </c>
      <c r="BD723" t="inlineStr">
        <is>
          <t>N/A</t>
        </is>
      </c>
      <c r="BE723" t="inlineStr">
        <is>
          <t>N/A</t>
        </is>
      </c>
    </row>
    <row r="724">
      <c r="A724" t="inlineStr">
        <is>
          <t>WI21123705</t>
        </is>
      </c>
      <c r="B724" t="inlineStr">
        <is>
          <t>DATA_VALIDATION</t>
        </is>
      </c>
      <c r="C724" t="inlineStr">
        <is>
          <t>201300019986</t>
        </is>
      </c>
      <c r="D724" t="inlineStr">
        <is>
          <t>Folder</t>
        </is>
      </c>
      <c r="E724" s="2">
        <f>HYPERLINK("capsilon://?command=openfolder&amp;siteaddress=FAM.docvelocity-na8.net&amp;folderid=FX3E215CB0-5AF7-0C16-B35F-88E946EBE343","FX211114832")</f>
        <v>0.0</v>
      </c>
      <c r="F724" t="inlineStr">
        <is>
          <t/>
        </is>
      </c>
      <c r="G724" t="inlineStr">
        <is>
          <t/>
        </is>
      </c>
      <c r="H724" t="inlineStr">
        <is>
          <t>Mailitem</t>
        </is>
      </c>
      <c r="I724" t="inlineStr">
        <is>
          <t>MI211237466</t>
        </is>
      </c>
      <c r="J724" t="n">
        <v>90.0</v>
      </c>
      <c r="K724" t="inlineStr">
        <is>
          <t>COMPLETED</t>
        </is>
      </c>
      <c r="L724" t="inlineStr">
        <is>
          <t>MARK_AS_COMPLETED</t>
        </is>
      </c>
      <c r="M724" t="inlineStr">
        <is>
          <t>Queue</t>
        </is>
      </c>
      <c r="N724" t="n">
        <v>2.0</v>
      </c>
      <c r="O724" s="1" t="n">
        <v>44531.65783564815</v>
      </c>
      <c r="P724" s="1" t="n">
        <v>44531.78119212963</v>
      </c>
      <c r="Q724" t="n">
        <v>10235.0</v>
      </c>
      <c r="R724" t="n">
        <v>423.0</v>
      </c>
      <c r="S724" t="b">
        <v>0</v>
      </c>
      <c r="T724" t="inlineStr">
        <is>
          <t>N/A</t>
        </is>
      </c>
      <c r="U724" t="b">
        <v>0</v>
      </c>
      <c r="V724" t="inlineStr">
        <is>
          <t>Poonam Patil</t>
        </is>
      </c>
      <c r="W724" s="1" t="n">
        <v>44531.69059027778</v>
      </c>
      <c r="X724" t="n">
        <v>133.0</v>
      </c>
      <c r="Y724" t="n">
        <v>64.0</v>
      </c>
      <c r="Z724" t="n">
        <v>0.0</v>
      </c>
      <c r="AA724" t="n">
        <v>64.0</v>
      </c>
      <c r="AB724" t="n">
        <v>0.0</v>
      </c>
      <c r="AC724" t="n">
        <v>3.0</v>
      </c>
      <c r="AD724" t="n">
        <v>26.0</v>
      </c>
      <c r="AE724" t="n">
        <v>0.0</v>
      </c>
      <c r="AF724" t="n">
        <v>0.0</v>
      </c>
      <c r="AG724" t="n">
        <v>0.0</v>
      </c>
      <c r="AH724" t="inlineStr">
        <is>
          <t>Smriti Gauchan</t>
        </is>
      </c>
      <c r="AI724" s="1" t="n">
        <v>44531.78119212963</v>
      </c>
      <c r="AJ724" t="n">
        <v>290.0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26.0</v>
      </c>
      <c r="AQ724" t="n">
        <v>0.0</v>
      </c>
      <c r="AR724" t="n">
        <v>0.0</v>
      </c>
      <c r="AS724" t="n">
        <v>0.0</v>
      </c>
      <c r="AT724" t="inlineStr">
        <is>
          <t>N/A</t>
        </is>
      </c>
      <c r="AU724" t="inlineStr">
        <is>
          <t>N/A</t>
        </is>
      </c>
      <c r="AV724" t="inlineStr">
        <is>
          <t>N/A</t>
        </is>
      </c>
      <c r="AW724" t="inlineStr">
        <is>
          <t>N/A</t>
        </is>
      </c>
      <c r="AX724" t="inlineStr">
        <is>
          <t>N/A</t>
        </is>
      </c>
      <c r="AY724" t="inlineStr">
        <is>
          <t>N/A</t>
        </is>
      </c>
      <c r="AZ724" t="inlineStr">
        <is>
          <t>N/A</t>
        </is>
      </c>
      <c r="BA724" t="inlineStr">
        <is>
          <t>N/A</t>
        </is>
      </c>
      <c r="BB724" t="inlineStr">
        <is>
          <t>N/A</t>
        </is>
      </c>
      <c r="BC724" t="inlineStr">
        <is>
          <t>N/A</t>
        </is>
      </c>
      <c r="BD724" t="inlineStr">
        <is>
          <t>N/A</t>
        </is>
      </c>
      <c r="BE724" t="inlineStr">
        <is>
          <t>N/A</t>
        </is>
      </c>
    </row>
    <row r="725">
      <c r="A725" t="inlineStr">
        <is>
          <t>WI21123706</t>
        </is>
      </c>
      <c r="B725" t="inlineStr">
        <is>
          <t>DATA_VALIDATION</t>
        </is>
      </c>
      <c r="C725" t="inlineStr">
        <is>
          <t>201300019986</t>
        </is>
      </c>
      <c r="D725" t="inlineStr">
        <is>
          <t>Folder</t>
        </is>
      </c>
      <c r="E725" s="2">
        <f>HYPERLINK("capsilon://?command=openfolder&amp;siteaddress=FAM.docvelocity-na8.net&amp;folderid=FX3E215CB0-5AF7-0C16-B35F-88E946EBE343","FX211114832")</f>
        <v>0.0</v>
      </c>
      <c r="F725" t="inlineStr">
        <is>
          <t/>
        </is>
      </c>
      <c r="G725" t="inlineStr">
        <is>
          <t/>
        </is>
      </c>
      <c r="H725" t="inlineStr">
        <is>
          <t>Mailitem</t>
        </is>
      </c>
      <c r="I725" t="inlineStr">
        <is>
          <t>MI211237479</t>
        </is>
      </c>
      <c r="J725" t="n">
        <v>85.0</v>
      </c>
      <c r="K725" t="inlineStr">
        <is>
          <t>COMPLETED</t>
        </is>
      </c>
      <c r="L725" t="inlineStr">
        <is>
          <t>MARK_AS_COMPLETED</t>
        </is>
      </c>
      <c r="M725" t="inlineStr">
        <is>
          <t>Queue</t>
        </is>
      </c>
      <c r="N725" t="n">
        <v>2.0</v>
      </c>
      <c r="O725" s="1" t="n">
        <v>44531.65793981482</v>
      </c>
      <c r="P725" s="1" t="n">
        <v>44531.82114583333</v>
      </c>
      <c r="Q725" t="n">
        <v>13767.0</v>
      </c>
      <c r="R725" t="n">
        <v>334.0</v>
      </c>
      <c r="S725" t="b">
        <v>0</v>
      </c>
      <c r="T725" t="inlineStr">
        <is>
          <t>N/A</t>
        </is>
      </c>
      <c r="U725" t="b">
        <v>0</v>
      </c>
      <c r="V725" t="inlineStr">
        <is>
          <t>Poonam Patil</t>
        </is>
      </c>
      <c r="W725" s="1" t="n">
        <v>44531.69168981481</v>
      </c>
      <c r="X725" t="n">
        <v>94.0</v>
      </c>
      <c r="Y725" t="n">
        <v>59.0</v>
      </c>
      <c r="Z725" t="n">
        <v>0.0</v>
      </c>
      <c r="AA725" t="n">
        <v>59.0</v>
      </c>
      <c r="AB725" t="n">
        <v>0.0</v>
      </c>
      <c r="AC725" t="n">
        <v>3.0</v>
      </c>
      <c r="AD725" t="n">
        <v>26.0</v>
      </c>
      <c r="AE725" t="n">
        <v>0.0</v>
      </c>
      <c r="AF725" t="n">
        <v>0.0</v>
      </c>
      <c r="AG725" t="n">
        <v>0.0</v>
      </c>
      <c r="AH725" t="inlineStr">
        <is>
          <t>Smriti Gauchan</t>
        </is>
      </c>
      <c r="AI725" s="1" t="n">
        <v>44531.82114583333</v>
      </c>
      <c r="AJ725" t="n">
        <v>240.0</v>
      </c>
      <c r="AK725" t="n">
        <v>0.0</v>
      </c>
      <c r="AL725" t="n">
        <v>0.0</v>
      </c>
      <c r="AM725" t="n">
        <v>0.0</v>
      </c>
      <c r="AN725" t="n">
        <v>0.0</v>
      </c>
      <c r="AO725" t="n">
        <v>0.0</v>
      </c>
      <c r="AP725" t="n">
        <v>26.0</v>
      </c>
      <c r="AQ725" t="n">
        <v>0.0</v>
      </c>
      <c r="AR725" t="n">
        <v>0.0</v>
      </c>
      <c r="AS725" t="n">
        <v>0.0</v>
      </c>
      <c r="AT725" t="inlineStr">
        <is>
          <t>N/A</t>
        </is>
      </c>
      <c r="AU725" t="inlineStr">
        <is>
          <t>N/A</t>
        </is>
      </c>
      <c r="AV725" t="inlineStr">
        <is>
          <t>N/A</t>
        </is>
      </c>
      <c r="AW725" t="inlineStr">
        <is>
          <t>N/A</t>
        </is>
      </c>
      <c r="AX725" t="inlineStr">
        <is>
          <t>N/A</t>
        </is>
      </c>
      <c r="AY725" t="inlineStr">
        <is>
          <t>N/A</t>
        </is>
      </c>
      <c r="AZ725" t="inlineStr">
        <is>
          <t>N/A</t>
        </is>
      </c>
      <c r="BA725" t="inlineStr">
        <is>
          <t>N/A</t>
        </is>
      </c>
      <c r="BB725" t="inlineStr">
        <is>
          <t>N/A</t>
        </is>
      </c>
      <c r="BC725" t="inlineStr">
        <is>
          <t>N/A</t>
        </is>
      </c>
      <c r="BD725" t="inlineStr">
        <is>
          <t>N/A</t>
        </is>
      </c>
      <c r="BE725" t="inlineStr">
        <is>
          <t>N/A</t>
        </is>
      </c>
    </row>
    <row r="726">
      <c r="A726" t="inlineStr">
        <is>
          <t>WI211237065</t>
        </is>
      </c>
      <c r="B726" t="inlineStr">
        <is>
          <t>DATA_VALIDATION</t>
        </is>
      </c>
      <c r="C726" t="inlineStr">
        <is>
          <t>201300020220</t>
        </is>
      </c>
      <c r="D726" t="inlineStr">
        <is>
          <t>Folder</t>
        </is>
      </c>
      <c r="E726" s="2">
        <f>HYPERLINK("capsilon://?command=openfolder&amp;siteaddress=FAM.docvelocity-na8.net&amp;folderid=FX361C1FDC-4A4B-24F6-9879-476342AC4B5C","FX21126365")</f>
        <v>0.0</v>
      </c>
      <c r="F726" t="inlineStr">
        <is>
          <t/>
        </is>
      </c>
      <c r="G726" t="inlineStr">
        <is>
          <t/>
        </is>
      </c>
      <c r="H726" t="inlineStr">
        <is>
          <t>Mailitem</t>
        </is>
      </c>
      <c r="I726" t="inlineStr">
        <is>
          <t>MI2112384082</t>
        </is>
      </c>
      <c r="J726" t="n">
        <v>126.0</v>
      </c>
      <c r="K726" t="inlineStr">
        <is>
          <t>COMPLETED</t>
        </is>
      </c>
      <c r="L726" t="inlineStr">
        <is>
          <t>MARK_AS_COMPLETED</t>
        </is>
      </c>
      <c r="M726" t="inlineStr">
        <is>
          <t>Queue</t>
        </is>
      </c>
      <c r="N726" t="n">
        <v>1.0</v>
      </c>
      <c r="O726" s="1" t="n">
        <v>44540.608449074076</v>
      </c>
      <c r="P726" s="1" t="n">
        <v>44540.61729166667</v>
      </c>
      <c r="Q726" t="n">
        <v>353.0</v>
      </c>
      <c r="R726" t="n">
        <v>411.0</v>
      </c>
      <c r="S726" t="b">
        <v>0</v>
      </c>
      <c r="T726" t="inlineStr">
        <is>
          <t>N/A</t>
        </is>
      </c>
      <c r="U726" t="b">
        <v>0</v>
      </c>
      <c r="V726" t="inlineStr">
        <is>
          <t>Sumit Jarhad</t>
        </is>
      </c>
      <c r="W726" s="1" t="n">
        <v>44540.61729166667</v>
      </c>
      <c r="X726" t="n">
        <v>337.0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126.0</v>
      </c>
      <c r="AE726" t="n">
        <v>100.0</v>
      </c>
      <c r="AF726" t="n">
        <v>0.0</v>
      </c>
      <c r="AG726" t="n">
        <v>9.0</v>
      </c>
      <c r="AH726" t="inlineStr">
        <is>
          <t>N/A</t>
        </is>
      </c>
      <c r="AI726" t="inlineStr">
        <is>
          <t>N/A</t>
        </is>
      </c>
      <c r="AJ726" t="inlineStr">
        <is>
          <t>N/A</t>
        </is>
      </c>
      <c r="AK726" t="inlineStr">
        <is>
          <t>N/A</t>
        </is>
      </c>
      <c r="AL726" t="inlineStr">
        <is>
          <t>N/A</t>
        </is>
      </c>
      <c r="AM726" t="inlineStr">
        <is>
          <t>N/A</t>
        </is>
      </c>
      <c r="AN726" t="inlineStr">
        <is>
          <t>N/A</t>
        </is>
      </c>
      <c r="AO726" t="inlineStr">
        <is>
          <t>N/A</t>
        </is>
      </c>
      <c r="AP726" t="inlineStr">
        <is>
          <t>N/A</t>
        </is>
      </c>
      <c r="AQ726" t="inlineStr">
        <is>
          <t>N/A</t>
        </is>
      </c>
      <c r="AR726" t="inlineStr">
        <is>
          <t>N/A</t>
        </is>
      </c>
      <c r="AS726" t="inlineStr">
        <is>
          <t>N/A</t>
        </is>
      </c>
      <c r="AT726" t="inlineStr">
        <is>
          <t>N/A</t>
        </is>
      </c>
      <c r="AU726" t="inlineStr">
        <is>
          <t>N/A</t>
        </is>
      </c>
      <c r="AV726" t="inlineStr">
        <is>
          <t>N/A</t>
        </is>
      </c>
      <c r="AW726" t="inlineStr">
        <is>
          <t>N/A</t>
        </is>
      </c>
      <c r="AX726" t="inlineStr">
        <is>
          <t>N/A</t>
        </is>
      </c>
      <c r="AY726" t="inlineStr">
        <is>
          <t>N/A</t>
        </is>
      </c>
      <c r="AZ726" t="inlineStr">
        <is>
          <t>N/A</t>
        </is>
      </c>
      <c r="BA726" t="inlineStr">
        <is>
          <t>N/A</t>
        </is>
      </c>
      <c r="BB726" t="inlineStr">
        <is>
          <t>N/A</t>
        </is>
      </c>
      <c r="BC726" t="inlineStr">
        <is>
          <t>N/A</t>
        </is>
      </c>
      <c r="BD726" t="inlineStr">
        <is>
          <t>N/A</t>
        </is>
      </c>
      <c r="BE726" t="inlineStr">
        <is>
          <t>N/A</t>
        </is>
      </c>
    </row>
    <row r="727">
      <c r="A727" t="inlineStr">
        <is>
          <t>WI21123708</t>
        </is>
      </c>
      <c r="B727" t="inlineStr">
        <is>
          <t>DATA_VALIDATION</t>
        </is>
      </c>
      <c r="C727" t="inlineStr">
        <is>
          <t>201300019986</t>
        </is>
      </c>
      <c r="D727" t="inlineStr">
        <is>
          <t>Folder</t>
        </is>
      </c>
      <c r="E727" s="2">
        <f>HYPERLINK("capsilon://?command=openfolder&amp;siteaddress=FAM.docvelocity-na8.net&amp;folderid=FX3E215CB0-5AF7-0C16-B35F-88E946EBE343","FX211114832")</f>
        <v>0.0</v>
      </c>
      <c r="F727" t="inlineStr">
        <is>
          <t/>
        </is>
      </c>
      <c r="G727" t="inlineStr">
        <is>
          <t/>
        </is>
      </c>
      <c r="H727" t="inlineStr">
        <is>
          <t>Mailitem</t>
        </is>
      </c>
      <c r="I727" t="inlineStr">
        <is>
          <t>MI211237485</t>
        </is>
      </c>
      <c r="J727" t="n">
        <v>28.0</v>
      </c>
      <c r="K727" t="inlineStr">
        <is>
          <t>COMPLETED</t>
        </is>
      </c>
      <c r="L727" t="inlineStr">
        <is>
          <t>MARK_AS_COMPLETED</t>
        </is>
      </c>
      <c r="M727" t="inlineStr">
        <is>
          <t>Queue</t>
        </is>
      </c>
      <c r="N727" t="n">
        <v>2.0</v>
      </c>
      <c r="O727" s="1" t="n">
        <v>44531.658171296294</v>
      </c>
      <c r="P727" s="1" t="n">
        <v>44531.8215625</v>
      </c>
      <c r="Q727" t="n">
        <v>13797.0</v>
      </c>
      <c r="R727" t="n">
        <v>320.0</v>
      </c>
      <c r="S727" t="b">
        <v>0</v>
      </c>
      <c r="T727" t="inlineStr">
        <is>
          <t>N/A</t>
        </is>
      </c>
      <c r="U727" t="b">
        <v>0</v>
      </c>
      <c r="V727" t="inlineStr">
        <is>
          <t>Poonam Patil</t>
        </is>
      </c>
      <c r="W727" s="1" t="n">
        <v>44531.70613425926</v>
      </c>
      <c r="X727" t="n">
        <v>176.0</v>
      </c>
      <c r="Y727" t="n">
        <v>21.0</v>
      </c>
      <c r="Z727" t="n">
        <v>0.0</v>
      </c>
      <c r="AA727" t="n">
        <v>21.0</v>
      </c>
      <c r="AB727" t="n">
        <v>0.0</v>
      </c>
      <c r="AC727" t="n">
        <v>10.0</v>
      </c>
      <c r="AD727" t="n">
        <v>7.0</v>
      </c>
      <c r="AE727" t="n">
        <v>0.0</v>
      </c>
      <c r="AF727" t="n">
        <v>0.0</v>
      </c>
      <c r="AG727" t="n">
        <v>0.0</v>
      </c>
      <c r="AH727" t="inlineStr">
        <is>
          <t>Vikash Suryakanth Parmar</t>
        </is>
      </c>
      <c r="AI727" s="1" t="n">
        <v>44531.8215625</v>
      </c>
      <c r="AJ727" t="n">
        <v>144.0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>7.0</v>
      </c>
      <c r="AQ727" t="n">
        <v>0.0</v>
      </c>
      <c r="AR727" t="n">
        <v>0.0</v>
      </c>
      <c r="AS727" t="n">
        <v>0.0</v>
      </c>
      <c r="AT727" t="inlineStr">
        <is>
          <t>N/A</t>
        </is>
      </c>
      <c r="AU727" t="inlineStr">
        <is>
          <t>N/A</t>
        </is>
      </c>
      <c r="AV727" t="inlineStr">
        <is>
          <t>N/A</t>
        </is>
      </c>
      <c r="AW727" t="inlineStr">
        <is>
          <t>N/A</t>
        </is>
      </c>
      <c r="AX727" t="inlineStr">
        <is>
          <t>N/A</t>
        </is>
      </c>
      <c r="AY727" t="inlineStr">
        <is>
          <t>N/A</t>
        </is>
      </c>
      <c r="AZ727" t="inlineStr">
        <is>
          <t>N/A</t>
        </is>
      </c>
      <c r="BA727" t="inlineStr">
        <is>
          <t>N/A</t>
        </is>
      </c>
      <c r="BB727" t="inlineStr">
        <is>
          <t>N/A</t>
        </is>
      </c>
      <c r="BC727" t="inlineStr">
        <is>
          <t>N/A</t>
        </is>
      </c>
      <c r="BD727" t="inlineStr">
        <is>
          <t>N/A</t>
        </is>
      </c>
      <c r="BE727" t="inlineStr">
        <is>
          <t>N/A</t>
        </is>
      </c>
    </row>
    <row r="728">
      <c r="A728" t="inlineStr">
        <is>
          <t>WI21123709</t>
        </is>
      </c>
      <c r="B728" t="inlineStr">
        <is>
          <t>DATA_VALIDATION</t>
        </is>
      </c>
      <c r="C728" t="inlineStr">
        <is>
          <t>201300019986</t>
        </is>
      </c>
      <c r="D728" t="inlineStr">
        <is>
          <t>Folder</t>
        </is>
      </c>
      <c r="E728" s="2">
        <f>HYPERLINK("capsilon://?command=openfolder&amp;siteaddress=FAM.docvelocity-na8.net&amp;folderid=FX3E215CB0-5AF7-0C16-B35F-88E946EBE343","FX211114832")</f>
        <v>0.0</v>
      </c>
      <c r="F728" t="inlineStr">
        <is>
          <t/>
        </is>
      </c>
      <c r="G728" t="inlineStr">
        <is>
          <t/>
        </is>
      </c>
      <c r="H728" t="inlineStr">
        <is>
          <t>Mailitem</t>
        </is>
      </c>
      <c r="I728" t="inlineStr">
        <is>
          <t>MI211237504</t>
        </is>
      </c>
      <c r="J728" t="n">
        <v>28.0</v>
      </c>
      <c r="K728" t="inlineStr">
        <is>
          <t>COMPLETED</t>
        </is>
      </c>
      <c r="L728" t="inlineStr">
        <is>
          <t>MARK_AS_COMPLETED</t>
        </is>
      </c>
      <c r="M728" t="inlineStr">
        <is>
          <t>Queue</t>
        </is>
      </c>
      <c r="N728" t="n">
        <v>2.0</v>
      </c>
      <c r="O728" s="1" t="n">
        <v>44531.65824074074</v>
      </c>
      <c r="P728" s="1" t="n">
        <v>44531.82372685185</v>
      </c>
      <c r="Q728" t="n">
        <v>14014.0</v>
      </c>
      <c r="R728" t="n">
        <v>284.0</v>
      </c>
      <c r="S728" t="b">
        <v>0</v>
      </c>
      <c r="T728" t="inlineStr">
        <is>
          <t>N/A</t>
        </is>
      </c>
      <c r="U728" t="b">
        <v>0</v>
      </c>
      <c r="V728" t="inlineStr">
        <is>
          <t>Poonam Patil</t>
        </is>
      </c>
      <c r="W728" s="1" t="n">
        <v>44531.70686342593</v>
      </c>
      <c r="X728" t="n">
        <v>62.0</v>
      </c>
      <c r="Y728" t="n">
        <v>21.0</v>
      </c>
      <c r="Z728" t="n">
        <v>0.0</v>
      </c>
      <c r="AA728" t="n">
        <v>21.0</v>
      </c>
      <c r="AB728" t="n">
        <v>0.0</v>
      </c>
      <c r="AC728" t="n">
        <v>2.0</v>
      </c>
      <c r="AD728" t="n">
        <v>7.0</v>
      </c>
      <c r="AE728" t="n">
        <v>0.0</v>
      </c>
      <c r="AF728" t="n">
        <v>0.0</v>
      </c>
      <c r="AG728" t="n">
        <v>0.0</v>
      </c>
      <c r="AH728" t="inlineStr">
        <is>
          <t>Smriti Gauchan</t>
        </is>
      </c>
      <c r="AI728" s="1" t="n">
        <v>44531.82372685185</v>
      </c>
      <c r="AJ728" t="n">
        <v>222.0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7.0</v>
      </c>
      <c r="AQ728" t="n">
        <v>0.0</v>
      </c>
      <c r="AR728" t="n">
        <v>0.0</v>
      </c>
      <c r="AS728" t="n">
        <v>0.0</v>
      </c>
      <c r="AT728" t="inlineStr">
        <is>
          <t>N/A</t>
        </is>
      </c>
      <c r="AU728" t="inlineStr">
        <is>
          <t>N/A</t>
        </is>
      </c>
      <c r="AV728" t="inlineStr">
        <is>
          <t>N/A</t>
        </is>
      </c>
      <c r="AW728" t="inlineStr">
        <is>
          <t>N/A</t>
        </is>
      </c>
      <c r="AX728" t="inlineStr">
        <is>
          <t>N/A</t>
        </is>
      </c>
      <c r="AY728" t="inlineStr">
        <is>
          <t>N/A</t>
        </is>
      </c>
      <c r="AZ728" t="inlineStr">
        <is>
          <t>N/A</t>
        </is>
      </c>
      <c r="BA728" t="inlineStr">
        <is>
          <t>N/A</t>
        </is>
      </c>
      <c r="BB728" t="inlineStr">
        <is>
          <t>N/A</t>
        </is>
      </c>
      <c r="BC728" t="inlineStr">
        <is>
          <t>N/A</t>
        </is>
      </c>
      <c r="BD728" t="inlineStr">
        <is>
          <t>N/A</t>
        </is>
      </c>
      <c r="BE728" t="inlineStr">
        <is>
          <t>N/A</t>
        </is>
      </c>
    </row>
    <row r="729">
      <c r="A729" t="inlineStr">
        <is>
          <t>WI21123710</t>
        </is>
      </c>
      <c r="B729" t="inlineStr">
        <is>
          <t>DATA_VALIDATION</t>
        </is>
      </c>
      <c r="C729" t="inlineStr">
        <is>
          <t>201300019986</t>
        </is>
      </c>
      <c r="D729" t="inlineStr">
        <is>
          <t>Folder</t>
        </is>
      </c>
      <c r="E729" s="2">
        <f>HYPERLINK("capsilon://?command=openfolder&amp;siteaddress=FAM.docvelocity-na8.net&amp;folderid=FX3E215CB0-5AF7-0C16-B35F-88E946EBE343","FX211114832")</f>
        <v>0.0</v>
      </c>
      <c r="F729" t="inlineStr">
        <is>
          <t/>
        </is>
      </c>
      <c r="G729" t="inlineStr">
        <is>
          <t/>
        </is>
      </c>
      <c r="H729" t="inlineStr">
        <is>
          <t>Mailitem</t>
        </is>
      </c>
      <c r="I729" t="inlineStr">
        <is>
          <t>MI211237589</t>
        </is>
      </c>
      <c r="J729" t="n">
        <v>28.0</v>
      </c>
      <c r="K729" t="inlineStr">
        <is>
          <t>COMPLETED</t>
        </is>
      </c>
      <c r="L729" t="inlineStr">
        <is>
          <t>MARK_AS_COMPLETED</t>
        </is>
      </c>
      <c r="M729" t="inlineStr">
        <is>
          <t>Queue</t>
        </is>
      </c>
      <c r="N729" t="n">
        <v>2.0</v>
      </c>
      <c r="O729" s="1" t="n">
        <v>44531.65857638889</v>
      </c>
      <c r="P729" s="1" t="n">
        <v>44531.82304398148</v>
      </c>
      <c r="Q729" t="n">
        <v>13980.0</v>
      </c>
      <c r="R729" t="n">
        <v>230.0</v>
      </c>
      <c r="S729" t="b">
        <v>0</v>
      </c>
      <c r="T729" t="inlineStr">
        <is>
          <t>N/A</t>
        </is>
      </c>
      <c r="U729" t="b">
        <v>0</v>
      </c>
      <c r="V729" t="inlineStr">
        <is>
          <t>Poonam Patil</t>
        </is>
      </c>
      <c r="W729" s="1" t="n">
        <v>44531.70806712963</v>
      </c>
      <c r="X729" t="n">
        <v>103.0</v>
      </c>
      <c r="Y729" t="n">
        <v>21.0</v>
      </c>
      <c r="Z729" t="n">
        <v>0.0</v>
      </c>
      <c r="AA729" t="n">
        <v>21.0</v>
      </c>
      <c r="AB729" t="n">
        <v>0.0</v>
      </c>
      <c r="AC729" t="n">
        <v>4.0</v>
      </c>
      <c r="AD729" t="n">
        <v>7.0</v>
      </c>
      <c r="AE729" t="n">
        <v>0.0</v>
      </c>
      <c r="AF729" t="n">
        <v>0.0</v>
      </c>
      <c r="AG729" t="n">
        <v>0.0</v>
      </c>
      <c r="AH729" t="inlineStr">
        <is>
          <t>Vikash Suryakanth Parmar</t>
        </is>
      </c>
      <c r="AI729" s="1" t="n">
        <v>44531.82304398148</v>
      </c>
      <c r="AJ729" t="n">
        <v>127.0</v>
      </c>
      <c r="AK729" t="n">
        <v>0.0</v>
      </c>
      <c r="AL729" t="n">
        <v>0.0</v>
      </c>
      <c r="AM729" t="n">
        <v>0.0</v>
      </c>
      <c r="AN729" t="n">
        <v>0.0</v>
      </c>
      <c r="AO729" t="n">
        <v>0.0</v>
      </c>
      <c r="AP729" t="n">
        <v>7.0</v>
      </c>
      <c r="AQ729" t="n">
        <v>0.0</v>
      </c>
      <c r="AR729" t="n">
        <v>0.0</v>
      </c>
      <c r="AS729" t="n">
        <v>0.0</v>
      </c>
      <c r="AT729" t="inlineStr">
        <is>
          <t>N/A</t>
        </is>
      </c>
      <c r="AU729" t="inlineStr">
        <is>
          <t>N/A</t>
        </is>
      </c>
      <c r="AV729" t="inlineStr">
        <is>
          <t>N/A</t>
        </is>
      </c>
      <c r="AW729" t="inlineStr">
        <is>
          <t>N/A</t>
        </is>
      </c>
      <c r="AX729" t="inlineStr">
        <is>
          <t>N/A</t>
        </is>
      </c>
      <c r="AY729" t="inlineStr">
        <is>
          <t>N/A</t>
        </is>
      </c>
      <c r="AZ729" t="inlineStr">
        <is>
          <t>N/A</t>
        </is>
      </c>
      <c r="BA729" t="inlineStr">
        <is>
          <t>N/A</t>
        </is>
      </c>
      <c r="BB729" t="inlineStr">
        <is>
          <t>N/A</t>
        </is>
      </c>
      <c r="BC729" t="inlineStr">
        <is>
          <t>N/A</t>
        </is>
      </c>
      <c r="BD729" t="inlineStr">
        <is>
          <t>N/A</t>
        </is>
      </c>
      <c r="BE729" t="inlineStr">
        <is>
          <t>N/A</t>
        </is>
      </c>
    </row>
    <row r="730">
      <c r="A730" t="inlineStr">
        <is>
          <t>WI21123711</t>
        </is>
      </c>
      <c r="B730" t="inlineStr">
        <is>
          <t>DATA_VALIDATION</t>
        </is>
      </c>
      <c r="C730" t="inlineStr">
        <is>
          <t>201300019986</t>
        </is>
      </c>
      <c r="D730" t="inlineStr">
        <is>
          <t>Folder</t>
        </is>
      </c>
      <c r="E730" s="2">
        <f>HYPERLINK("capsilon://?command=openfolder&amp;siteaddress=FAM.docvelocity-na8.net&amp;folderid=FX3E215CB0-5AF7-0C16-B35F-88E946EBE343","FX211114832")</f>
        <v>0.0</v>
      </c>
      <c r="F730" t="inlineStr">
        <is>
          <t/>
        </is>
      </c>
      <c r="G730" t="inlineStr">
        <is>
          <t/>
        </is>
      </c>
      <c r="H730" t="inlineStr">
        <is>
          <t>Mailitem</t>
        </is>
      </c>
      <c r="I730" t="inlineStr">
        <is>
          <t>MI211237553</t>
        </is>
      </c>
      <c r="J730" t="n">
        <v>28.0</v>
      </c>
      <c r="K730" t="inlineStr">
        <is>
          <t>COMPLETED</t>
        </is>
      </c>
      <c r="L730" t="inlineStr">
        <is>
          <t>MARK_AS_COMPLETED</t>
        </is>
      </c>
      <c r="M730" t="inlineStr">
        <is>
          <t>Queue</t>
        </is>
      </c>
      <c r="N730" t="n">
        <v>2.0</v>
      </c>
      <c r="O730" s="1" t="n">
        <v>44531.658784722225</v>
      </c>
      <c r="P730" s="1" t="n">
        <v>44531.82466435185</v>
      </c>
      <c r="Q730" t="n">
        <v>14124.0</v>
      </c>
      <c r="R730" t="n">
        <v>208.0</v>
      </c>
      <c r="S730" t="b">
        <v>0</v>
      </c>
      <c r="T730" t="inlineStr">
        <is>
          <t>N/A</t>
        </is>
      </c>
      <c r="U730" t="b">
        <v>0</v>
      </c>
      <c r="V730" t="inlineStr">
        <is>
          <t>Poonam Patil</t>
        </is>
      </c>
      <c r="W730" s="1" t="n">
        <v>44531.70887731481</v>
      </c>
      <c r="X730" t="n">
        <v>69.0</v>
      </c>
      <c r="Y730" t="n">
        <v>21.0</v>
      </c>
      <c r="Z730" t="n">
        <v>0.0</v>
      </c>
      <c r="AA730" t="n">
        <v>21.0</v>
      </c>
      <c r="AB730" t="n">
        <v>0.0</v>
      </c>
      <c r="AC730" t="n">
        <v>3.0</v>
      </c>
      <c r="AD730" t="n">
        <v>7.0</v>
      </c>
      <c r="AE730" t="n">
        <v>0.0</v>
      </c>
      <c r="AF730" t="n">
        <v>0.0</v>
      </c>
      <c r="AG730" t="n">
        <v>0.0</v>
      </c>
      <c r="AH730" t="inlineStr">
        <is>
          <t>Vikash Suryakanth Parmar</t>
        </is>
      </c>
      <c r="AI730" s="1" t="n">
        <v>44531.82466435185</v>
      </c>
      <c r="AJ730" t="n">
        <v>139.0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7.0</v>
      </c>
      <c r="AQ730" t="n">
        <v>0.0</v>
      </c>
      <c r="AR730" t="n">
        <v>0.0</v>
      </c>
      <c r="AS730" t="n">
        <v>0.0</v>
      </c>
      <c r="AT730" t="inlineStr">
        <is>
          <t>N/A</t>
        </is>
      </c>
      <c r="AU730" t="inlineStr">
        <is>
          <t>N/A</t>
        </is>
      </c>
      <c r="AV730" t="inlineStr">
        <is>
          <t>N/A</t>
        </is>
      </c>
      <c r="AW730" t="inlineStr">
        <is>
          <t>N/A</t>
        </is>
      </c>
      <c r="AX730" t="inlineStr">
        <is>
          <t>N/A</t>
        </is>
      </c>
      <c r="AY730" t="inlineStr">
        <is>
          <t>N/A</t>
        </is>
      </c>
      <c r="AZ730" t="inlineStr">
        <is>
          <t>N/A</t>
        </is>
      </c>
      <c r="BA730" t="inlineStr">
        <is>
          <t>N/A</t>
        </is>
      </c>
      <c r="BB730" t="inlineStr">
        <is>
          <t>N/A</t>
        </is>
      </c>
      <c r="BC730" t="inlineStr">
        <is>
          <t>N/A</t>
        </is>
      </c>
      <c r="BD730" t="inlineStr">
        <is>
          <t>N/A</t>
        </is>
      </c>
      <c r="BE730" t="inlineStr">
        <is>
          <t>N/A</t>
        </is>
      </c>
    </row>
    <row r="731">
      <c r="A731" t="inlineStr">
        <is>
          <t>WI211237156</t>
        </is>
      </c>
      <c r="B731" t="inlineStr">
        <is>
          <t>DATA_VALIDATION</t>
        </is>
      </c>
      <c r="C731" t="inlineStr">
        <is>
          <t>201300020219</t>
        </is>
      </c>
      <c r="D731" t="inlineStr">
        <is>
          <t>Folder</t>
        </is>
      </c>
      <c r="E731" s="2">
        <f>HYPERLINK("capsilon://?command=openfolder&amp;siteaddress=FAM.docvelocity-na8.net&amp;folderid=FX201E2DBA-0AD3-357F-8007-71A896813804","FX21126355")</f>
        <v>0.0</v>
      </c>
      <c r="F731" t="inlineStr">
        <is>
          <t/>
        </is>
      </c>
      <c r="G731" t="inlineStr">
        <is>
          <t/>
        </is>
      </c>
      <c r="H731" t="inlineStr">
        <is>
          <t>Mailitem</t>
        </is>
      </c>
      <c r="I731" t="inlineStr">
        <is>
          <t>MI2112379165</t>
        </is>
      </c>
      <c r="J731" t="n">
        <v>259.0</v>
      </c>
      <c r="K731" t="inlineStr">
        <is>
          <t>COMPLETED</t>
        </is>
      </c>
      <c r="L731" t="inlineStr">
        <is>
          <t>MARK_AS_COMPLETED</t>
        </is>
      </c>
      <c r="M731" t="inlineStr">
        <is>
          <t>Queue</t>
        </is>
      </c>
      <c r="N731" t="n">
        <v>2.0</v>
      </c>
      <c r="O731" s="1" t="n">
        <v>44540.61498842593</v>
      </c>
      <c r="P731" s="1" t="n">
        <v>44540.638402777775</v>
      </c>
      <c r="Q731" t="n">
        <v>192.0</v>
      </c>
      <c r="R731" t="n">
        <v>1831.0</v>
      </c>
      <c r="S731" t="b">
        <v>0</v>
      </c>
      <c r="T731" t="inlineStr">
        <is>
          <t>N/A</t>
        </is>
      </c>
      <c r="U731" t="b">
        <v>1</v>
      </c>
      <c r="V731" t="inlineStr">
        <is>
          <t>Snehal Sathe</t>
        </is>
      </c>
      <c r="W731" s="1" t="n">
        <v>44540.624375</v>
      </c>
      <c r="X731" t="n">
        <v>744.0</v>
      </c>
      <c r="Y731" t="n">
        <v>213.0</v>
      </c>
      <c r="Z731" t="n">
        <v>0.0</v>
      </c>
      <c r="AA731" t="n">
        <v>213.0</v>
      </c>
      <c r="AB731" t="n">
        <v>0.0</v>
      </c>
      <c r="AC731" t="n">
        <v>45.0</v>
      </c>
      <c r="AD731" t="n">
        <v>46.0</v>
      </c>
      <c r="AE731" t="n">
        <v>0.0</v>
      </c>
      <c r="AF731" t="n">
        <v>0.0</v>
      </c>
      <c r="AG731" t="n">
        <v>0.0</v>
      </c>
      <c r="AH731" t="inlineStr">
        <is>
          <t>Dashrath Soren</t>
        </is>
      </c>
      <c r="AI731" s="1" t="n">
        <v>44540.638402777775</v>
      </c>
      <c r="AJ731" t="n">
        <v>1087.0</v>
      </c>
      <c r="AK731" t="n">
        <v>2.0</v>
      </c>
      <c r="AL731" t="n">
        <v>0.0</v>
      </c>
      <c r="AM731" t="n">
        <v>2.0</v>
      </c>
      <c r="AN731" t="n">
        <v>0.0</v>
      </c>
      <c r="AO731" t="n">
        <v>2.0</v>
      </c>
      <c r="AP731" t="n">
        <v>44.0</v>
      </c>
      <c r="AQ731" t="n">
        <v>0.0</v>
      </c>
      <c r="AR731" t="n">
        <v>0.0</v>
      </c>
      <c r="AS731" t="n">
        <v>0.0</v>
      </c>
      <c r="AT731" t="inlineStr">
        <is>
          <t>N/A</t>
        </is>
      </c>
      <c r="AU731" t="inlineStr">
        <is>
          <t>N/A</t>
        </is>
      </c>
      <c r="AV731" t="inlineStr">
        <is>
          <t>N/A</t>
        </is>
      </c>
      <c r="AW731" t="inlineStr">
        <is>
          <t>N/A</t>
        </is>
      </c>
      <c r="AX731" t="inlineStr">
        <is>
          <t>N/A</t>
        </is>
      </c>
      <c r="AY731" t="inlineStr">
        <is>
          <t>N/A</t>
        </is>
      </c>
      <c r="AZ731" t="inlineStr">
        <is>
          <t>N/A</t>
        </is>
      </c>
      <c r="BA731" t="inlineStr">
        <is>
          <t>N/A</t>
        </is>
      </c>
      <c r="BB731" t="inlineStr">
        <is>
          <t>N/A</t>
        </is>
      </c>
      <c r="BC731" t="inlineStr">
        <is>
          <t>N/A</t>
        </is>
      </c>
      <c r="BD731" t="inlineStr">
        <is>
          <t>N/A</t>
        </is>
      </c>
      <c r="BE731" t="inlineStr">
        <is>
          <t>N/A</t>
        </is>
      </c>
    </row>
    <row r="732">
      <c r="A732" t="inlineStr">
        <is>
          <t>WI211237161</t>
        </is>
      </c>
      <c r="B732" t="inlineStr">
        <is>
          <t>DATA_VALIDATION</t>
        </is>
      </c>
      <c r="C732" t="inlineStr">
        <is>
          <t>201340000478</t>
        </is>
      </c>
      <c r="D732" t="inlineStr">
        <is>
          <t>Folder</t>
        </is>
      </c>
      <c r="E732" s="2">
        <f>HYPERLINK("capsilon://?command=openfolder&amp;siteaddress=FAM.docvelocity-na8.net&amp;folderid=FXF108E6FD-D661-0980-A84F-2C7B61B907A7","FX21125410")</f>
        <v>0.0</v>
      </c>
      <c r="F732" t="inlineStr">
        <is>
          <t/>
        </is>
      </c>
      <c r="G732" t="inlineStr">
        <is>
          <t/>
        </is>
      </c>
      <c r="H732" t="inlineStr">
        <is>
          <t>Mailitem</t>
        </is>
      </c>
      <c r="I732" t="inlineStr">
        <is>
          <t>MI2112385246</t>
        </is>
      </c>
      <c r="J732" t="n">
        <v>33.0</v>
      </c>
      <c r="K732" t="inlineStr">
        <is>
          <t>COMPLETED</t>
        </is>
      </c>
      <c r="L732" t="inlineStr">
        <is>
          <t>MARK_AS_COMPLETED</t>
        </is>
      </c>
      <c r="M732" t="inlineStr">
        <is>
          <t>Queue</t>
        </is>
      </c>
      <c r="N732" t="n">
        <v>2.0</v>
      </c>
      <c r="O732" s="1" t="n">
        <v>44540.61545138889</v>
      </c>
      <c r="P732" s="1" t="n">
        <v>44540.618935185186</v>
      </c>
      <c r="Q732" t="n">
        <v>106.0</v>
      </c>
      <c r="R732" t="n">
        <v>195.0</v>
      </c>
      <c r="S732" t="b">
        <v>0</v>
      </c>
      <c r="T732" t="inlineStr">
        <is>
          <t>N/A</t>
        </is>
      </c>
      <c r="U732" t="b">
        <v>0</v>
      </c>
      <c r="V732" t="inlineStr">
        <is>
          <t>Archana Bhujbal</t>
        </is>
      </c>
      <c r="W732" s="1" t="n">
        <v>44540.61712962963</v>
      </c>
      <c r="X732" t="n">
        <v>59.0</v>
      </c>
      <c r="Y732" t="n">
        <v>9.0</v>
      </c>
      <c r="Z732" t="n">
        <v>0.0</v>
      </c>
      <c r="AA732" t="n">
        <v>9.0</v>
      </c>
      <c r="AB732" t="n">
        <v>0.0</v>
      </c>
      <c r="AC732" t="n">
        <v>1.0</v>
      </c>
      <c r="AD732" t="n">
        <v>24.0</v>
      </c>
      <c r="AE732" t="n">
        <v>0.0</v>
      </c>
      <c r="AF732" t="n">
        <v>0.0</v>
      </c>
      <c r="AG732" t="n">
        <v>0.0</v>
      </c>
      <c r="AH732" t="inlineStr">
        <is>
          <t>Mohini Shinde</t>
        </is>
      </c>
      <c r="AI732" s="1" t="n">
        <v>44540.618935185186</v>
      </c>
      <c r="AJ732" t="n">
        <v>136.0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24.0</v>
      </c>
      <c r="AQ732" t="n">
        <v>0.0</v>
      </c>
      <c r="AR732" t="n">
        <v>0.0</v>
      </c>
      <c r="AS732" t="n">
        <v>0.0</v>
      </c>
      <c r="AT732" t="inlineStr">
        <is>
          <t>N/A</t>
        </is>
      </c>
      <c r="AU732" t="inlineStr">
        <is>
          <t>N/A</t>
        </is>
      </c>
      <c r="AV732" t="inlineStr">
        <is>
          <t>N/A</t>
        </is>
      </c>
      <c r="AW732" t="inlineStr">
        <is>
          <t>N/A</t>
        </is>
      </c>
      <c r="AX732" t="inlineStr">
        <is>
          <t>N/A</t>
        </is>
      </c>
      <c r="AY732" t="inlineStr">
        <is>
          <t>N/A</t>
        </is>
      </c>
      <c r="AZ732" t="inlineStr">
        <is>
          <t>N/A</t>
        </is>
      </c>
      <c r="BA732" t="inlineStr">
        <is>
          <t>N/A</t>
        </is>
      </c>
      <c r="BB732" t="inlineStr">
        <is>
          <t>N/A</t>
        </is>
      </c>
      <c r="BC732" t="inlineStr">
        <is>
          <t>N/A</t>
        </is>
      </c>
      <c r="BD732" t="inlineStr">
        <is>
          <t>N/A</t>
        </is>
      </c>
      <c r="BE732" t="inlineStr">
        <is>
          <t>N/A</t>
        </is>
      </c>
    </row>
    <row r="733">
      <c r="A733" t="inlineStr">
        <is>
          <t>WI211237189</t>
        </is>
      </c>
      <c r="B733" t="inlineStr">
        <is>
          <t>DATA_VALIDATION</t>
        </is>
      </c>
      <c r="C733" t="inlineStr">
        <is>
          <t>201300020248</t>
        </is>
      </c>
      <c r="D733" t="inlineStr">
        <is>
          <t>Folder</t>
        </is>
      </c>
      <c r="E733" s="2">
        <f>HYPERLINK("capsilon://?command=openfolder&amp;siteaddress=FAM.docvelocity-na8.net&amp;folderid=FXF39C034D-0CE4-9C8B-7BAE-72A486E3FF2C","FX21126910")</f>
        <v>0.0</v>
      </c>
      <c r="F733" t="inlineStr">
        <is>
          <t/>
        </is>
      </c>
      <c r="G733" t="inlineStr">
        <is>
          <t/>
        </is>
      </c>
      <c r="H733" t="inlineStr">
        <is>
          <t>Mailitem</t>
        </is>
      </c>
      <c r="I733" t="inlineStr">
        <is>
          <t>MI2112385758</t>
        </is>
      </c>
      <c r="J733" t="n">
        <v>138.0</v>
      </c>
      <c r="K733" t="inlineStr">
        <is>
          <t>COMPLETED</t>
        </is>
      </c>
      <c r="L733" t="inlineStr">
        <is>
          <t>MARK_AS_COMPLETED</t>
        </is>
      </c>
      <c r="M733" t="inlineStr">
        <is>
          <t>Queue</t>
        </is>
      </c>
      <c r="N733" t="n">
        <v>1.0</v>
      </c>
      <c r="O733" s="1" t="n">
        <v>44540.6166087963</v>
      </c>
      <c r="P733" s="1" t="n">
        <v>44540.6196875</v>
      </c>
      <c r="Q733" t="n">
        <v>47.0</v>
      </c>
      <c r="R733" t="n">
        <v>219.0</v>
      </c>
      <c r="S733" t="b">
        <v>0</v>
      </c>
      <c r="T733" t="inlineStr">
        <is>
          <t>N/A</t>
        </is>
      </c>
      <c r="U733" t="b">
        <v>0</v>
      </c>
      <c r="V733" t="inlineStr">
        <is>
          <t>Sumit Jarhad</t>
        </is>
      </c>
      <c r="W733" s="1" t="n">
        <v>44540.6196875</v>
      </c>
      <c r="X733" t="n">
        <v>162.0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138.0</v>
      </c>
      <c r="AE733" t="n">
        <v>112.0</v>
      </c>
      <c r="AF733" t="n">
        <v>0.0</v>
      </c>
      <c r="AG733" t="n">
        <v>4.0</v>
      </c>
      <c r="AH733" t="inlineStr">
        <is>
          <t>N/A</t>
        </is>
      </c>
      <c r="AI733" t="inlineStr">
        <is>
          <t>N/A</t>
        </is>
      </c>
      <c r="AJ733" t="inlineStr">
        <is>
          <t>N/A</t>
        </is>
      </c>
      <c r="AK733" t="inlineStr">
        <is>
          <t>N/A</t>
        </is>
      </c>
      <c r="AL733" t="inlineStr">
        <is>
          <t>N/A</t>
        </is>
      </c>
      <c r="AM733" t="inlineStr">
        <is>
          <t>N/A</t>
        </is>
      </c>
      <c r="AN733" t="inlineStr">
        <is>
          <t>N/A</t>
        </is>
      </c>
      <c r="AO733" t="inlineStr">
        <is>
          <t>N/A</t>
        </is>
      </c>
      <c r="AP733" t="inlineStr">
        <is>
          <t>N/A</t>
        </is>
      </c>
      <c r="AQ733" t="inlineStr">
        <is>
          <t>N/A</t>
        </is>
      </c>
      <c r="AR733" t="inlineStr">
        <is>
          <t>N/A</t>
        </is>
      </c>
      <c r="AS733" t="inlineStr">
        <is>
          <t>N/A</t>
        </is>
      </c>
      <c r="AT733" t="inlineStr">
        <is>
          <t>N/A</t>
        </is>
      </c>
      <c r="AU733" t="inlineStr">
        <is>
          <t>N/A</t>
        </is>
      </c>
      <c r="AV733" t="inlineStr">
        <is>
          <t>N/A</t>
        </is>
      </c>
      <c r="AW733" t="inlineStr">
        <is>
          <t>N/A</t>
        </is>
      </c>
      <c r="AX733" t="inlineStr">
        <is>
          <t>N/A</t>
        </is>
      </c>
      <c r="AY733" t="inlineStr">
        <is>
          <t>N/A</t>
        </is>
      </c>
      <c r="AZ733" t="inlineStr">
        <is>
          <t>N/A</t>
        </is>
      </c>
      <c r="BA733" t="inlineStr">
        <is>
          <t>N/A</t>
        </is>
      </c>
      <c r="BB733" t="inlineStr">
        <is>
          <t>N/A</t>
        </is>
      </c>
      <c r="BC733" t="inlineStr">
        <is>
          <t>N/A</t>
        </is>
      </c>
      <c r="BD733" t="inlineStr">
        <is>
          <t>N/A</t>
        </is>
      </c>
      <c r="BE733" t="inlineStr">
        <is>
          <t>N/A</t>
        </is>
      </c>
    </row>
    <row r="734">
      <c r="A734" t="inlineStr">
        <is>
          <t>WI211237232</t>
        </is>
      </c>
      <c r="B734" t="inlineStr">
        <is>
          <t>DATA_VALIDATION</t>
        </is>
      </c>
      <c r="C734" t="inlineStr">
        <is>
          <t>201300020196</t>
        </is>
      </c>
      <c r="D734" t="inlineStr">
        <is>
          <t>Folder</t>
        </is>
      </c>
      <c r="E734" s="2">
        <f>HYPERLINK("capsilon://?command=openfolder&amp;siteaddress=FAM.docvelocity-na8.net&amp;folderid=FXC4C4743B-5E63-4C47-85D8-3BBDBE779CD1","FX21126108")</f>
        <v>0.0</v>
      </c>
      <c r="F734" t="inlineStr">
        <is>
          <t/>
        </is>
      </c>
      <c r="G734" t="inlineStr">
        <is>
          <t/>
        </is>
      </c>
      <c r="H734" t="inlineStr">
        <is>
          <t>Mailitem</t>
        </is>
      </c>
      <c r="I734" t="inlineStr">
        <is>
          <t>MI2112386829</t>
        </is>
      </c>
      <c r="J734" t="n">
        <v>72.0</v>
      </c>
      <c r="K734" t="inlineStr">
        <is>
          <t>COMPLETED</t>
        </is>
      </c>
      <c r="L734" t="inlineStr">
        <is>
          <t>MARK_AS_COMPLETED</t>
        </is>
      </c>
      <c r="M734" t="inlineStr">
        <is>
          <t>Queue</t>
        </is>
      </c>
      <c r="N734" t="n">
        <v>1.0</v>
      </c>
      <c r="O734" s="1" t="n">
        <v>44540.62021990741</v>
      </c>
      <c r="P734" s="1" t="n">
        <v>44540.621516203704</v>
      </c>
      <c r="Q734" t="n">
        <v>24.0</v>
      </c>
      <c r="R734" t="n">
        <v>88.0</v>
      </c>
      <c r="S734" t="b">
        <v>0</v>
      </c>
      <c r="T734" t="inlineStr">
        <is>
          <t>N/A</t>
        </is>
      </c>
      <c r="U734" t="b">
        <v>0</v>
      </c>
      <c r="V734" t="inlineStr">
        <is>
          <t>Sumit Jarhad</t>
        </is>
      </c>
      <c r="W734" s="1" t="n">
        <v>44540.621516203704</v>
      </c>
      <c r="X734" t="n">
        <v>88.0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72.0</v>
      </c>
      <c r="AE734" t="n">
        <v>67.0</v>
      </c>
      <c r="AF734" t="n">
        <v>0.0</v>
      </c>
      <c r="AG734" t="n">
        <v>2.0</v>
      </c>
      <c r="AH734" t="inlineStr">
        <is>
          <t>N/A</t>
        </is>
      </c>
      <c r="AI734" t="inlineStr">
        <is>
          <t>N/A</t>
        </is>
      </c>
      <c r="AJ734" t="inlineStr">
        <is>
          <t>N/A</t>
        </is>
      </c>
      <c r="AK734" t="inlineStr">
        <is>
          <t>N/A</t>
        </is>
      </c>
      <c r="AL734" t="inlineStr">
        <is>
          <t>N/A</t>
        </is>
      </c>
      <c r="AM734" t="inlineStr">
        <is>
          <t>N/A</t>
        </is>
      </c>
      <c r="AN734" t="inlineStr">
        <is>
          <t>N/A</t>
        </is>
      </c>
      <c r="AO734" t="inlineStr">
        <is>
          <t>N/A</t>
        </is>
      </c>
      <c r="AP734" t="inlineStr">
        <is>
          <t>N/A</t>
        </is>
      </c>
      <c r="AQ734" t="inlineStr">
        <is>
          <t>N/A</t>
        </is>
      </c>
      <c r="AR734" t="inlineStr">
        <is>
          <t>N/A</t>
        </is>
      </c>
      <c r="AS734" t="inlineStr">
        <is>
          <t>N/A</t>
        </is>
      </c>
      <c r="AT734" t="inlineStr">
        <is>
          <t>N/A</t>
        </is>
      </c>
      <c r="AU734" t="inlineStr">
        <is>
          <t>N/A</t>
        </is>
      </c>
      <c r="AV734" t="inlineStr">
        <is>
          <t>N/A</t>
        </is>
      </c>
      <c r="AW734" t="inlineStr">
        <is>
          <t>N/A</t>
        </is>
      </c>
      <c r="AX734" t="inlineStr">
        <is>
          <t>N/A</t>
        </is>
      </c>
      <c r="AY734" t="inlineStr">
        <is>
          <t>N/A</t>
        </is>
      </c>
      <c r="AZ734" t="inlineStr">
        <is>
          <t>N/A</t>
        </is>
      </c>
      <c r="BA734" t="inlineStr">
        <is>
          <t>N/A</t>
        </is>
      </c>
      <c r="BB734" t="inlineStr">
        <is>
          <t>N/A</t>
        </is>
      </c>
      <c r="BC734" t="inlineStr">
        <is>
          <t>N/A</t>
        </is>
      </c>
      <c r="BD734" t="inlineStr">
        <is>
          <t>N/A</t>
        </is>
      </c>
      <c r="BE734" t="inlineStr">
        <is>
          <t>N/A</t>
        </is>
      </c>
    </row>
    <row r="735">
      <c r="A735" t="inlineStr">
        <is>
          <t>WI211237260</t>
        </is>
      </c>
      <c r="B735" t="inlineStr">
        <is>
          <t>DATA_VALIDATION</t>
        </is>
      </c>
      <c r="C735" t="inlineStr">
        <is>
          <t>201330004152</t>
        </is>
      </c>
      <c r="D735" t="inlineStr">
        <is>
          <t>Folder</t>
        </is>
      </c>
      <c r="E735" s="2">
        <f>HYPERLINK("capsilon://?command=openfolder&amp;siteaddress=FAM.docvelocity-na8.net&amp;folderid=FXF4C125B0-858E-D2E1-1E97-964A0A4A5BEB","FX21126292")</f>
        <v>0.0</v>
      </c>
      <c r="F735" t="inlineStr">
        <is>
          <t/>
        </is>
      </c>
      <c r="G735" t="inlineStr">
        <is>
          <t/>
        </is>
      </c>
      <c r="H735" t="inlineStr">
        <is>
          <t>Mailitem</t>
        </is>
      </c>
      <c r="I735" t="inlineStr">
        <is>
          <t>MI2112387011</t>
        </is>
      </c>
      <c r="J735" t="n">
        <v>122.0</v>
      </c>
      <c r="K735" t="inlineStr">
        <is>
          <t>COMPLETED</t>
        </is>
      </c>
      <c r="L735" t="inlineStr">
        <is>
          <t>MARK_AS_COMPLETED</t>
        </is>
      </c>
      <c r="M735" t="inlineStr">
        <is>
          <t>Queue</t>
        </is>
      </c>
      <c r="N735" t="n">
        <v>1.0</v>
      </c>
      <c r="O735" s="1" t="n">
        <v>44540.62337962963</v>
      </c>
      <c r="P735" s="1" t="n">
        <v>44540.727858796294</v>
      </c>
      <c r="Q735" t="n">
        <v>6928.0</v>
      </c>
      <c r="R735" t="n">
        <v>2099.0</v>
      </c>
      <c r="S735" t="b">
        <v>0</v>
      </c>
      <c r="T735" t="inlineStr">
        <is>
          <t>N/A</t>
        </is>
      </c>
      <c r="U735" t="b">
        <v>0</v>
      </c>
      <c r="V735" t="inlineStr">
        <is>
          <t>Sumit Jarhad</t>
        </is>
      </c>
      <c r="W735" s="1" t="n">
        <v>44540.727858796294</v>
      </c>
      <c r="X735" t="n">
        <v>309.0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122.0</v>
      </c>
      <c r="AE735" t="n">
        <v>109.0</v>
      </c>
      <c r="AF735" t="n">
        <v>0.0</v>
      </c>
      <c r="AG735" t="n">
        <v>6.0</v>
      </c>
      <c r="AH735" t="inlineStr">
        <is>
          <t>N/A</t>
        </is>
      </c>
      <c r="AI735" t="inlineStr">
        <is>
          <t>N/A</t>
        </is>
      </c>
      <c r="AJ735" t="inlineStr">
        <is>
          <t>N/A</t>
        </is>
      </c>
      <c r="AK735" t="inlineStr">
        <is>
          <t>N/A</t>
        </is>
      </c>
      <c r="AL735" t="inlineStr">
        <is>
          <t>N/A</t>
        </is>
      </c>
      <c r="AM735" t="inlineStr">
        <is>
          <t>N/A</t>
        </is>
      </c>
      <c r="AN735" t="inlineStr">
        <is>
          <t>N/A</t>
        </is>
      </c>
      <c r="AO735" t="inlineStr">
        <is>
          <t>N/A</t>
        </is>
      </c>
      <c r="AP735" t="inlineStr">
        <is>
          <t>N/A</t>
        </is>
      </c>
      <c r="AQ735" t="inlineStr">
        <is>
          <t>N/A</t>
        </is>
      </c>
      <c r="AR735" t="inlineStr">
        <is>
          <t>N/A</t>
        </is>
      </c>
      <c r="AS735" t="inlineStr">
        <is>
          <t>N/A</t>
        </is>
      </c>
      <c r="AT735" t="inlineStr">
        <is>
          <t>N/A</t>
        </is>
      </c>
      <c r="AU735" t="inlineStr">
        <is>
          <t>N/A</t>
        </is>
      </c>
      <c r="AV735" t="inlineStr">
        <is>
          <t>N/A</t>
        </is>
      </c>
      <c r="AW735" t="inlineStr">
        <is>
          <t>N/A</t>
        </is>
      </c>
      <c r="AX735" t="inlineStr">
        <is>
          <t>N/A</t>
        </is>
      </c>
      <c r="AY735" t="inlineStr">
        <is>
          <t>N/A</t>
        </is>
      </c>
      <c r="AZ735" t="inlineStr">
        <is>
          <t>N/A</t>
        </is>
      </c>
      <c r="BA735" t="inlineStr">
        <is>
          <t>N/A</t>
        </is>
      </c>
      <c r="BB735" t="inlineStr">
        <is>
          <t>N/A</t>
        </is>
      </c>
      <c r="BC735" t="inlineStr">
        <is>
          <t>N/A</t>
        </is>
      </c>
      <c r="BD735" t="inlineStr">
        <is>
          <t>N/A</t>
        </is>
      </c>
      <c r="BE735" t="inlineStr">
        <is>
          <t>N/A</t>
        </is>
      </c>
    </row>
    <row r="736">
      <c r="A736" t="inlineStr">
        <is>
          <t>WI211237263</t>
        </is>
      </c>
      <c r="B736" t="inlineStr">
        <is>
          <t>DATA_VALIDATION</t>
        </is>
      </c>
      <c r="C736" t="inlineStr">
        <is>
          <t>201130012920</t>
        </is>
      </c>
      <c r="D736" t="inlineStr">
        <is>
          <t>Folder</t>
        </is>
      </c>
      <c r="E736" s="2">
        <f>HYPERLINK("capsilon://?command=openfolder&amp;siteaddress=FAM.docvelocity-na8.net&amp;folderid=FXDD697112-BAB2-898F-587E-06C1C2F68D53","FX21125085")</f>
        <v>0.0</v>
      </c>
      <c r="F736" t="inlineStr">
        <is>
          <t/>
        </is>
      </c>
      <c r="G736" t="inlineStr">
        <is>
          <t/>
        </is>
      </c>
      <c r="H736" t="inlineStr">
        <is>
          <t>Mailitem</t>
        </is>
      </c>
      <c r="I736" t="inlineStr">
        <is>
          <t>MI2112387209</t>
        </is>
      </c>
      <c r="J736" t="n">
        <v>30.0</v>
      </c>
      <c r="K736" t="inlineStr">
        <is>
          <t>COMPLETED</t>
        </is>
      </c>
      <c r="L736" t="inlineStr">
        <is>
          <t>MARK_AS_COMPLETED</t>
        </is>
      </c>
      <c r="M736" t="inlineStr">
        <is>
          <t>Queue</t>
        </is>
      </c>
      <c r="N736" t="n">
        <v>2.0</v>
      </c>
      <c r="O736" s="1" t="n">
        <v>44540.62365740741</v>
      </c>
      <c r="P736" s="1" t="n">
        <v>44540.62861111111</v>
      </c>
      <c r="Q736" t="n">
        <v>238.0</v>
      </c>
      <c r="R736" t="n">
        <v>190.0</v>
      </c>
      <c r="S736" t="b">
        <v>0</v>
      </c>
      <c r="T736" t="inlineStr">
        <is>
          <t>N/A</t>
        </is>
      </c>
      <c r="U736" t="b">
        <v>0</v>
      </c>
      <c r="V736" t="inlineStr">
        <is>
          <t>Snehal Sathe</t>
        </is>
      </c>
      <c r="W736" s="1" t="n">
        <v>44540.62505787037</v>
      </c>
      <c r="X736" t="n">
        <v>59.0</v>
      </c>
      <c r="Y736" t="n">
        <v>9.0</v>
      </c>
      <c r="Z736" t="n">
        <v>0.0</v>
      </c>
      <c r="AA736" t="n">
        <v>9.0</v>
      </c>
      <c r="AB736" t="n">
        <v>0.0</v>
      </c>
      <c r="AC736" t="n">
        <v>3.0</v>
      </c>
      <c r="AD736" t="n">
        <v>21.0</v>
      </c>
      <c r="AE736" t="n">
        <v>0.0</v>
      </c>
      <c r="AF736" t="n">
        <v>0.0</v>
      </c>
      <c r="AG736" t="n">
        <v>0.0</v>
      </c>
      <c r="AH736" t="inlineStr">
        <is>
          <t>Mohini Shinde</t>
        </is>
      </c>
      <c r="AI736" s="1" t="n">
        <v>44540.62861111111</v>
      </c>
      <c r="AJ736" t="n">
        <v>131.0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21.0</v>
      </c>
      <c r="AQ736" t="n">
        <v>0.0</v>
      </c>
      <c r="AR736" t="n">
        <v>0.0</v>
      </c>
      <c r="AS736" t="n">
        <v>0.0</v>
      </c>
      <c r="AT736" t="inlineStr">
        <is>
          <t>N/A</t>
        </is>
      </c>
      <c r="AU736" t="inlineStr">
        <is>
          <t>N/A</t>
        </is>
      </c>
      <c r="AV736" t="inlineStr">
        <is>
          <t>N/A</t>
        </is>
      </c>
      <c r="AW736" t="inlineStr">
        <is>
          <t>N/A</t>
        </is>
      </c>
      <c r="AX736" t="inlineStr">
        <is>
          <t>N/A</t>
        </is>
      </c>
      <c r="AY736" t="inlineStr">
        <is>
          <t>N/A</t>
        </is>
      </c>
      <c r="AZ736" t="inlineStr">
        <is>
          <t>N/A</t>
        </is>
      </c>
      <c r="BA736" t="inlineStr">
        <is>
          <t>N/A</t>
        </is>
      </c>
      <c r="BB736" t="inlineStr">
        <is>
          <t>N/A</t>
        </is>
      </c>
      <c r="BC736" t="inlineStr">
        <is>
          <t>N/A</t>
        </is>
      </c>
      <c r="BD736" t="inlineStr">
        <is>
          <t>N/A</t>
        </is>
      </c>
      <c r="BE736" t="inlineStr">
        <is>
          <t>N/A</t>
        </is>
      </c>
    </row>
    <row r="737">
      <c r="A737" t="inlineStr">
        <is>
          <t>WI211237275</t>
        </is>
      </c>
      <c r="B737" t="inlineStr">
        <is>
          <t>DATA_VALIDATION</t>
        </is>
      </c>
      <c r="C737" t="inlineStr">
        <is>
          <t>201348000210</t>
        </is>
      </c>
      <c r="D737" t="inlineStr">
        <is>
          <t>Folder</t>
        </is>
      </c>
      <c r="E737" s="2">
        <f>HYPERLINK("capsilon://?command=openfolder&amp;siteaddress=FAM.docvelocity-na8.net&amp;folderid=FX8CB811B1-BE04-20A6-008E-EE4E88C3A49F","FX21125243")</f>
        <v>0.0</v>
      </c>
      <c r="F737" t="inlineStr">
        <is>
          <t/>
        </is>
      </c>
      <c r="G737" t="inlineStr">
        <is>
          <t/>
        </is>
      </c>
      <c r="H737" t="inlineStr">
        <is>
          <t>Mailitem</t>
        </is>
      </c>
      <c r="I737" t="inlineStr">
        <is>
          <t>MI2112387220</t>
        </is>
      </c>
      <c r="J737" t="n">
        <v>139.0</v>
      </c>
      <c r="K737" t="inlineStr">
        <is>
          <t>COMPLETED</t>
        </is>
      </c>
      <c r="L737" t="inlineStr">
        <is>
          <t>MARK_AS_COMPLETED</t>
        </is>
      </c>
      <c r="M737" t="inlineStr">
        <is>
          <t>Queue</t>
        </is>
      </c>
      <c r="N737" t="n">
        <v>1.0</v>
      </c>
      <c r="O737" s="1" t="n">
        <v>44540.62637731482</v>
      </c>
      <c r="P737" s="1" t="n">
        <v>44540.634108796294</v>
      </c>
      <c r="Q737" t="n">
        <v>381.0</v>
      </c>
      <c r="R737" t="n">
        <v>287.0</v>
      </c>
      <c r="S737" t="b">
        <v>0</v>
      </c>
      <c r="T737" t="inlineStr">
        <is>
          <t>N/A</t>
        </is>
      </c>
      <c r="U737" t="b">
        <v>0</v>
      </c>
      <c r="V737" t="inlineStr">
        <is>
          <t>Sumit Jarhad</t>
        </is>
      </c>
      <c r="W737" s="1" t="n">
        <v>44540.634108796294</v>
      </c>
      <c r="X737" t="n">
        <v>220.0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139.0</v>
      </c>
      <c r="AE737" t="n">
        <v>129.0</v>
      </c>
      <c r="AF737" t="n">
        <v>0.0</v>
      </c>
      <c r="AG737" t="n">
        <v>4.0</v>
      </c>
      <c r="AH737" t="inlineStr">
        <is>
          <t>N/A</t>
        </is>
      </c>
      <c r="AI737" t="inlineStr">
        <is>
          <t>N/A</t>
        </is>
      </c>
      <c r="AJ737" t="inlineStr">
        <is>
          <t>N/A</t>
        </is>
      </c>
      <c r="AK737" t="inlineStr">
        <is>
          <t>N/A</t>
        </is>
      </c>
      <c r="AL737" t="inlineStr">
        <is>
          <t>N/A</t>
        </is>
      </c>
      <c r="AM737" t="inlineStr">
        <is>
          <t>N/A</t>
        </is>
      </c>
      <c r="AN737" t="inlineStr">
        <is>
          <t>N/A</t>
        </is>
      </c>
      <c r="AO737" t="inlineStr">
        <is>
          <t>N/A</t>
        </is>
      </c>
      <c r="AP737" t="inlineStr">
        <is>
          <t>N/A</t>
        </is>
      </c>
      <c r="AQ737" t="inlineStr">
        <is>
          <t>N/A</t>
        </is>
      </c>
      <c r="AR737" t="inlineStr">
        <is>
          <t>N/A</t>
        </is>
      </c>
      <c r="AS737" t="inlineStr">
        <is>
          <t>N/A</t>
        </is>
      </c>
      <c r="AT737" t="inlineStr">
        <is>
          <t>N/A</t>
        </is>
      </c>
      <c r="AU737" t="inlineStr">
        <is>
          <t>N/A</t>
        </is>
      </c>
      <c r="AV737" t="inlineStr">
        <is>
          <t>N/A</t>
        </is>
      </c>
      <c r="AW737" t="inlineStr">
        <is>
          <t>N/A</t>
        </is>
      </c>
      <c r="AX737" t="inlineStr">
        <is>
          <t>N/A</t>
        </is>
      </c>
      <c r="AY737" t="inlineStr">
        <is>
          <t>N/A</t>
        </is>
      </c>
      <c r="AZ737" t="inlineStr">
        <is>
          <t>N/A</t>
        </is>
      </c>
      <c r="BA737" t="inlineStr">
        <is>
          <t>N/A</t>
        </is>
      </c>
      <c r="BB737" t="inlineStr">
        <is>
          <t>N/A</t>
        </is>
      </c>
      <c r="BC737" t="inlineStr">
        <is>
          <t>N/A</t>
        </is>
      </c>
      <c r="BD737" t="inlineStr">
        <is>
          <t>N/A</t>
        </is>
      </c>
      <c r="BE737" t="inlineStr">
        <is>
          <t>N/A</t>
        </is>
      </c>
    </row>
    <row r="738">
      <c r="A738" t="inlineStr">
        <is>
          <t>WI211237281</t>
        </is>
      </c>
      <c r="B738" t="inlineStr">
        <is>
          <t>DATA_VALIDATION</t>
        </is>
      </c>
      <c r="C738" t="inlineStr">
        <is>
          <t>201300020241</t>
        </is>
      </c>
      <c r="D738" t="inlineStr">
        <is>
          <t>Folder</t>
        </is>
      </c>
      <c r="E738" s="2">
        <f>HYPERLINK("capsilon://?command=openfolder&amp;siteaddress=FAM.docvelocity-na8.net&amp;folderid=FXC29E3591-7832-B7C4-1A96-6E2943347818","FX21126704")</f>
        <v>0.0</v>
      </c>
      <c r="F738" t="inlineStr">
        <is>
          <t/>
        </is>
      </c>
      <c r="G738" t="inlineStr">
        <is>
          <t/>
        </is>
      </c>
      <c r="H738" t="inlineStr">
        <is>
          <t>Mailitem</t>
        </is>
      </c>
      <c r="I738" t="inlineStr">
        <is>
          <t>MI2112387752</t>
        </is>
      </c>
      <c r="J738" t="n">
        <v>83.0</v>
      </c>
      <c r="K738" t="inlineStr">
        <is>
          <t>COMPLETED</t>
        </is>
      </c>
      <c r="L738" t="inlineStr">
        <is>
          <t>MARK_AS_COMPLETED</t>
        </is>
      </c>
      <c r="M738" t="inlineStr">
        <is>
          <t>Queue</t>
        </is>
      </c>
      <c r="N738" t="n">
        <v>2.0</v>
      </c>
      <c r="O738" s="1" t="n">
        <v>44540.627974537034</v>
      </c>
      <c r="P738" s="1" t="n">
        <v>44540.63679398148</v>
      </c>
      <c r="Q738" t="n">
        <v>106.0</v>
      </c>
      <c r="R738" t="n">
        <v>656.0</v>
      </c>
      <c r="S738" t="b">
        <v>0</v>
      </c>
      <c r="T738" t="inlineStr">
        <is>
          <t>N/A</t>
        </is>
      </c>
      <c r="U738" t="b">
        <v>0</v>
      </c>
      <c r="V738" t="inlineStr">
        <is>
          <t>Archana Bhujbal</t>
        </is>
      </c>
      <c r="W738" s="1" t="n">
        <v>44540.63130787037</v>
      </c>
      <c r="X738" t="n">
        <v>227.0</v>
      </c>
      <c r="Y738" t="n">
        <v>75.0</v>
      </c>
      <c r="Z738" t="n">
        <v>0.0</v>
      </c>
      <c r="AA738" t="n">
        <v>75.0</v>
      </c>
      <c r="AB738" t="n">
        <v>0.0</v>
      </c>
      <c r="AC738" t="n">
        <v>5.0</v>
      </c>
      <c r="AD738" t="n">
        <v>8.0</v>
      </c>
      <c r="AE738" t="n">
        <v>0.0</v>
      </c>
      <c r="AF738" t="n">
        <v>0.0</v>
      </c>
      <c r="AG738" t="n">
        <v>0.0</v>
      </c>
      <c r="AH738" t="inlineStr">
        <is>
          <t>Mohini Shinde</t>
        </is>
      </c>
      <c r="AI738" s="1" t="n">
        <v>44540.63679398148</v>
      </c>
      <c r="AJ738" t="n">
        <v>379.0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8.0</v>
      </c>
      <c r="AQ738" t="n">
        <v>0.0</v>
      </c>
      <c r="AR738" t="n">
        <v>0.0</v>
      </c>
      <c r="AS738" t="n">
        <v>0.0</v>
      </c>
      <c r="AT738" t="inlineStr">
        <is>
          <t>N/A</t>
        </is>
      </c>
      <c r="AU738" t="inlineStr">
        <is>
          <t>N/A</t>
        </is>
      </c>
      <c r="AV738" t="inlineStr">
        <is>
          <t>N/A</t>
        </is>
      </c>
      <c r="AW738" t="inlineStr">
        <is>
          <t>N/A</t>
        </is>
      </c>
      <c r="AX738" t="inlineStr">
        <is>
          <t>N/A</t>
        </is>
      </c>
      <c r="AY738" t="inlineStr">
        <is>
          <t>N/A</t>
        </is>
      </c>
      <c r="AZ738" t="inlineStr">
        <is>
          <t>N/A</t>
        </is>
      </c>
      <c r="BA738" t="inlineStr">
        <is>
          <t>N/A</t>
        </is>
      </c>
      <c r="BB738" t="inlineStr">
        <is>
          <t>N/A</t>
        </is>
      </c>
      <c r="BC738" t="inlineStr">
        <is>
          <t>N/A</t>
        </is>
      </c>
      <c r="BD738" t="inlineStr">
        <is>
          <t>N/A</t>
        </is>
      </c>
      <c r="BE738" t="inlineStr">
        <is>
          <t>N/A</t>
        </is>
      </c>
    </row>
    <row r="739">
      <c r="A739" t="inlineStr">
        <is>
          <t>WI211237283</t>
        </is>
      </c>
      <c r="B739" t="inlineStr">
        <is>
          <t>DATA_VALIDATION</t>
        </is>
      </c>
      <c r="C739" t="inlineStr">
        <is>
          <t>201300020241</t>
        </is>
      </c>
      <c r="D739" t="inlineStr">
        <is>
          <t>Folder</t>
        </is>
      </c>
      <c r="E739" s="2">
        <f>HYPERLINK("capsilon://?command=openfolder&amp;siteaddress=FAM.docvelocity-na8.net&amp;folderid=FXC29E3591-7832-B7C4-1A96-6E2943347818","FX21126704")</f>
        <v>0.0</v>
      </c>
      <c r="F739" t="inlineStr">
        <is>
          <t/>
        </is>
      </c>
      <c r="G739" t="inlineStr">
        <is>
          <t/>
        </is>
      </c>
      <c r="H739" t="inlineStr">
        <is>
          <t>Mailitem</t>
        </is>
      </c>
      <c r="I739" t="inlineStr">
        <is>
          <t>MI2112387771</t>
        </is>
      </c>
      <c r="J739" t="n">
        <v>83.0</v>
      </c>
      <c r="K739" t="inlineStr">
        <is>
          <t>COMPLETED</t>
        </is>
      </c>
      <c r="L739" t="inlineStr">
        <is>
          <t>MARK_AS_COMPLETED</t>
        </is>
      </c>
      <c r="M739" t="inlineStr">
        <is>
          <t>Queue</t>
        </is>
      </c>
      <c r="N739" t="n">
        <v>2.0</v>
      </c>
      <c r="O739" s="1" t="n">
        <v>44540.62898148148</v>
      </c>
      <c r="P739" s="1" t="n">
        <v>44540.64197916666</v>
      </c>
      <c r="Q739" t="n">
        <v>519.0</v>
      </c>
      <c r="R739" t="n">
        <v>604.0</v>
      </c>
      <c r="S739" t="b">
        <v>0</v>
      </c>
      <c r="T739" t="inlineStr">
        <is>
          <t>N/A</t>
        </is>
      </c>
      <c r="U739" t="b">
        <v>0</v>
      </c>
      <c r="V739" t="inlineStr">
        <is>
          <t>Archana Bhujbal</t>
        </is>
      </c>
      <c r="W739" s="1" t="n">
        <v>44540.6328125</v>
      </c>
      <c r="X739" t="n">
        <v>129.0</v>
      </c>
      <c r="Y739" t="n">
        <v>75.0</v>
      </c>
      <c r="Z739" t="n">
        <v>0.0</v>
      </c>
      <c r="AA739" t="n">
        <v>75.0</v>
      </c>
      <c r="AB739" t="n">
        <v>0.0</v>
      </c>
      <c r="AC739" t="n">
        <v>6.0</v>
      </c>
      <c r="AD739" t="n">
        <v>8.0</v>
      </c>
      <c r="AE739" t="n">
        <v>0.0</v>
      </c>
      <c r="AF739" t="n">
        <v>0.0</v>
      </c>
      <c r="AG739" t="n">
        <v>0.0</v>
      </c>
      <c r="AH739" t="inlineStr">
        <is>
          <t>Rohit Mawal</t>
        </is>
      </c>
      <c r="AI739" s="1" t="n">
        <v>44540.64197916666</v>
      </c>
      <c r="AJ739" t="n">
        <v>475.0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8.0</v>
      </c>
      <c r="AQ739" t="n">
        <v>0.0</v>
      </c>
      <c r="AR739" t="n">
        <v>0.0</v>
      </c>
      <c r="AS739" t="n">
        <v>0.0</v>
      </c>
      <c r="AT739" t="inlineStr">
        <is>
          <t>N/A</t>
        </is>
      </c>
      <c r="AU739" t="inlineStr">
        <is>
          <t>N/A</t>
        </is>
      </c>
      <c r="AV739" t="inlineStr">
        <is>
          <t>N/A</t>
        </is>
      </c>
      <c r="AW739" t="inlineStr">
        <is>
          <t>N/A</t>
        </is>
      </c>
      <c r="AX739" t="inlineStr">
        <is>
          <t>N/A</t>
        </is>
      </c>
      <c r="AY739" t="inlineStr">
        <is>
          <t>N/A</t>
        </is>
      </c>
      <c r="AZ739" t="inlineStr">
        <is>
          <t>N/A</t>
        </is>
      </c>
      <c r="BA739" t="inlineStr">
        <is>
          <t>N/A</t>
        </is>
      </c>
      <c r="BB739" t="inlineStr">
        <is>
          <t>N/A</t>
        </is>
      </c>
      <c r="BC739" t="inlineStr">
        <is>
          <t>N/A</t>
        </is>
      </c>
      <c r="BD739" t="inlineStr">
        <is>
          <t>N/A</t>
        </is>
      </c>
      <c r="BE739" t="inlineStr">
        <is>
          <t>N/A</t>
        </is>
      </c>
    </row>
    <row r="740">
      <c r="A740" t="inlineStr">
        <is>
          <t>WI211237286</t>
        </is>
      </c>
      <c r="B740" t="inlineStr">
        <is>
          <t>DATA_VALIDATION</t>
        </is>
      </c>
      <c r="C740" t="inlineStr">
        <is>
          <t>201300020241</t>
        </is>
      </c>
      <c r="D740" t="inlineStr">
        <is>
          <t>Folder</t>
        </is>
      </c>
      <c r="E740" s="2">
        <f>HYPERLINK("capsilon://?command=openfolder&amp;siteaddress=FAM.docvelocity-na8.net&amp;folderid=FXC29E3591-7832-B7C4-1A96-6E2943347818","FX21126704")</f>
        <v>0.0</v>
      </c>
      <c r="F740" t="inlineStr">
        <is>
          <t/>
        </is>
      </c>
      <c r="G740" t="inlineStr">
        <is>
          <t/>
        </is>
      </c>
      <c r="H740" t="inlineStr">
        <is>
          <t>Mailitem</t>
        </is>
      </c>
      <c r="I740" t="inlineStr">
        <is>
          <t>MI2112387893</t>
        </is>
      </c>
      <c r="J740" t="n">
        <v>28.0</v>
      </c>
      <c r="K740" t="inlineStr">
        <is>
          <t>COMPLETED</t>
        </is>
      </c>
      <c r="L740" t="inlineStr">
        <is>
          <t>MARK_AS_COMPLETED</t>
        </is>
      </c>
      <c r="M740" t="inlineStr">
        <is>
          <t>Queue</t>
        </is>
      </c>
      <c r="N740" t="n">
        <v>1.0</v>
      </c>
      <c r="O740" s="1" t="n">
        <v>44540.6294212963</v>
      </c>
      <c r="P740" s="1" t="n">
        <v>44540.63582175926</v>
      </c>
      <c r="Q740" t="n">
        <v>345.0</v>
      </c>
      <c r="R740" t="n">
        <v>208.0</v>
      </c>
      <c r="S740" t="b">
        <v>0</v>
      </c>
      <c r="T740" t="inlineStr">
        <is>
          <t>N/A</t>
        </is>
      </c>
      <c r="U740" t="b">
        <v>0</v>
      </c>
      <c r="V740" t="inlineStr">
        <is>
          <t>Sumit Jarhad</t>
        </is>
      </c>
      <c r="W740" s="1" t="n">
        <v>44540.63582175926</v>
      </c>
      <c r="X740" t="n">
        <v>148.0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28.0</v>
      </c>
      <c r="AE740" t="n">
        <v>21.0</v>
      </c>
      <c r="AF740" t="n">
        <v>0.0</v>
      </c>
      <c r="AG740" t="n">
        <v>4.0</v>
      </c>
      <c r="AH740" t="inlineStr">
        <is>
          <t>N/A</t>
        </is>
      </c>
      <c r="AI740" t="inlineStr">
        <is>
          <t>N/A</t>
        </is>
      </c>
      <c r="AJ740" t="inlineStr">
        <is>
          <t>N/A</t>
        </is>
      </c>
      <c r="AK740" t="inlineStr">
        <is>
          <t>N/A</t>
        </is>
      </c>
      <c r="AL740" t="inlineStr">
        <is>
          <t>N/A</t>
        </is>
      </c>
      <c r="AM740" t="inlineStr">
        <is>
          <t>N/A</t>
        </is>
      </c>
      <c r="AN740" t="inlineStr">
        <is>
          <t>N/A</t>
        </is>
      </c>
      <c r="AO740" t="inlineStr">
        <is>
          <t>N/A</t>
        </is>
      </c>
      <c r="AP740" t="inlineStr">
        <is>
          <t>N/A</t>
        </is>
      </c>
      <c r="AQ740" t="inlineStr">
        <is>
          <t>N/A</t>
        </is>
      </c>
      <c r="AR740" t="inlineStr">
        <is>
          <t>N/A</t>
        </is>
      </c>
      <c r="AS740" t="inlineStr">
        <is>
          <t>N/A</t>
        </is>
      </c>
      <c r="AT740" t="inlineStr">
        <is>
          <t>N/A</t>
        </is>
      </c>
      <c r="AU740" t="inlineStr">
        <is>
          <t>N/A</t>
        </is>
      </c>
      <c r="AV740" t="inlineStr">
        <is>
          <t>N/A</t>
        </is>
      </c>
      <c r="AW740" t="inlineStr">
        <is>
          <t>N/A</t>
        </is>
      </c>
      <c r="AX740" t="inlineStr">
        <is>
          <t>N/A</t>
        </is>
      </c>
      <c r="AY740" t="inlineStr">
        <is>
          <t>N/A</t>
        </is>
      </c>
      <c r="AZ740" t="inlineStr">
        <is>
          <t>N/A</t>
        </is>
      </c>
      <c r="BA740" t="inlineStr">
        <is>
          <t>N/A</t>
        </is>
      </c>
      <c r="BB740" t="inlineStr">
        <is>
          <t>N/A</t>
        </is>
      </c>
      <c r="BC740" t="inlineStr">
        <is>
          <t>N/A</t>
        </is>
      </c>
      <c r="BD740" t="inlineStr">
        <is>
          <t>N/A</t>
        </is>
      </c>
      <c r="BE740" t="inlineStr">
        <is>
          <t>N/A</t>
        </is>
      </c>
    </row>
    <row r="741">
      <c r="A741" t="inlineStr">
        <is>
          <t>WI211237292</t>
        </is>
      </c>
      <c r="B741" t="inlineStr">
        <is>
          <t>DATA_VALIDATION</t>
        </is>
      </c>
      <c r="C741" t="inlineStr">
        <is>
          <t>201300020241</t>
        </is>
      </c>
      <c r="D741" t="inlineStr">
        <is>
          <t>Folder</t>
        </is>
      </c>
      <c r="E741" s="2">
        <f>HYPERLINK("capsilon://?command=openfolder&amp;siteaddress=FAM.docvelocity-na8.net&amp;folderid=FXC29E3591-7832-B7C4-1A96-6E2943347818","FX21126704")</f>
        <v>0.0</v>
      </c>
      <c r="F741" t="inlineStr">
        <is>
          <t/>
        </is>
      </c>
      <c r="G741" t="inlineStr">
        <is>
          <t/>
        </is>
      </c>
      <c r="H741" t="inlineStr">
        <is>
          <t>Mailitem</t>
        </is>
      </c>
      <c r="I741" t="inlineStr">
        <is>
          <t>MI2112388180</t>
        </is>
      </c>
      <c r="J741" t="n">
        <v>88.0</v>
      </c>
      <c r="K741" t="inlineStr">
        <is>
          <t>COMPLETED</t>
        </is>
      </c>
      <c r="L741" t="inlineStr">
        <is>
          <t>MARK_AS_COMPLETED</t>
        </is>
      </c>
      <c r="M741" t="inlineStr">
        <is>
          <t>Queue</t>
        </is>
      </c>
      <c r="N741" t="n">
        <v>2.0</v>
      </c>
      <c r="O741" s="1" t="n">
        <v>44540.630590277775</v>
      </c>
      <c r="P741" s="1" t="n">
        <v>44540.64328703703</v>
      </c>
      <c r="Q741" t="n">
        <v>250.0</v>
      </c>
      <c r="R741" t="n">
        <v>847.0</v>
      </c>
      <c r="S741" t="b">
        <v>0</v>
      </c>
      <c r="T741" t="inlineStr">
        <is>
          <t>N/A</t>
        </is>
      </c>
      <c r="U741" t="b">
        <v>0</v>
      </c>
      <c r="V741" t="inlineStr">
        <is>
          <t>Archana Bhujbal</t>
        </is>
      </c>
      <c r="W741" s="1" t="n">
        <v>44540.63670138889</v>
      </c>
      <c r="X741" t="n">
        <v>287.0</v>
      </c>
      <c r="Y741" t="n">
        <v>85.0</v>
      </c>
      <c r="Z741" t="n">
        <v>0.0</v>
      </c>
      <c r="AA741" t="n">
        <v>85.0</v>
      </c>
      <c r="AB741" t="n">
        <v>0.0</v>
      </c>
      <c r="AC741" t="n">
        <v>36.0</v>
      </c>
      <c r="AD741" t="n">
        <v>3.0</v>
      </c>
      <c r="AE741" t="n">
        <v>0.0</v>
      </c>
      <c r="AF741" t="n">
        <v>0.0</v>
      </c>
      <c r="AG741" t="n">
        <v>0.0</v>
      </c>
      <c r="AH741" t="inlineStr">
        <is>
          <t>Mohini Shinde</t>
        </is>
      </c>
      <c r="AI741" s="1" t="n">
        <v>44540.64328703703</v>
      </c>
      <c r="AJ741" t="n">
        <v>560.0</v>
      </c>
      <c r="AK741" t="n">
        <v>1.0</v>
      </c>
      <c r="AL741" t="n">
        <v>0.0</v>
      </c>
      <c r="AM741" t="n">
        <v>1.0</v>
      </c>
      <c r="AN741" t="n">
        <v>0.0</v>
      </c>
      <c r="AO741" t="n">
        <v>1.0</v>
      </c>
      <c r="AP741" t="n">
        <v>2.0</v>
      </c>
      <c r="AQ741" t="n">
        <v>0.0</v>
      </c>
      <c r="AR741" t="n">
        <v>0.0</v>
      </c>
      <c r="AS741" t="n">
        <v>0.0</v>
      </c>
      <c r="AT741" t="inlineStr">
        <is>
          <t>N/A</t>
        </is>
      </c>
      <c r="AU741" t="inlineStr">
        <is>
          <t>N/A</t>
        </is>
      </c>
      <c r="AV741" t="inlineStr">
        <is>
          <t>N/A</t>
        </is>
      </c>
      <c r="AW741" t="inlineStr">
        <is>
          <t>N/A</t>
        </is>
      </c>
      <c r="AX741" t="inlineStr">
        <is>
          <t>N/A</t>
        </is>
      </c>
      <c r="AY741" t="inlineStr">
        <is>
          <t>N/A</t>
        </is>
      </c>
      <c r="AZ741" t="inlineStr">
        <is>
          <t>N/A</t>
        </is>
      </c>
      <c r="BA741" t="inlineStr">
        <is>
          <t>N/A</t>
        </is>
      </c>
      <c r="BB741" t="inlineStr">
        <is>
          <t>N/A</t>
        </is>
      </c>
      <c r="BC741" t="inlineStr">
        <is>
          <t>N/A</t>
        </is>
      </c>
      <c r="BD741" t="inlineStr">
        <is>
          <t>N/A</t>
        </is>
      </c>
      <c r="BE741" t="inlineStr">
        <is>
          <t>N/A</t>
        </is>
      </c>
    </row>
    <row r="742">
      <c r="A742" t="inlineStr">
        <is>
          <t>WI211237300</t>
        </is>
      </c>
      <c r="B742" t="inlineStr">
        <is>
          <t>DATA_VALIDATION</t>
        </is>
      </c>
      <c r="C742" t="inlineStr">
        <is>
          <t>201300020241</t>
        </is>
      </c>
      <c r="D742" t="inlineStr">
        <is>
          <t>Folder</t>
        </is>
      </c>
      <c r="E742" s="2">
        <f>HYPERLINK("capsilon://?command=openfolder&amp;siteaddress=FAM.docvelocity-na8.net&amp;folderid=FXC29E3591-7832-B7C4-1A96-6E2943347818","FX21126704")</f>
        <v>0.0</v>
      </c>
      <c r="F742" t="inlineStr">
        <is>
          <t/>
        </is>
      </c>
      <c r="G742" t="inlineStr">
        <is>
          <t/>
        </is>
      </c>
      <c r="H742" t="inlineStr">
        <is>
          <t>Mailitem</t>
        </is>
      </c>
      <c r="I742" t="inlineStr">
        <is>
          <t>MI2112388194</t>
        </is>
      </c>
      <c r="J742" t="n">
        <v>93.0</v>
      </c>
      <c r="K742" t="inlineStr">
        <is>
          <t>COMPLETED</t>
        </is>
      </c>
      <c r="L742" t="inlineStr">
        <is>
          <t>MARK_AS_COMPLETED</t>
        </is>
      </c>
      <c r="M742" t="inlineStr">
        <is>
          <t>Queue</t>
        </is>
      </c>
      <c r="N742" t="n">
        <v>2.0</v>
      </c>
      <c r="O742" s="1" t="n">
        <v>44540.63201388889</v>
      </c>
      <c r="P742" s="1" t="n">
        <v>44540.64697916667</v>
      </c>
      <c r="Q742" t="n">
        <v>402.0</v>
      </c>
      <c r="R742" t="n">
        <v>891.0</v>
      </c>
      <c r="S742" t="b">
        <v>0</v>
      </c>
      <c r="T742" t="inlineStr">
        <is>
          <t>N/A</t>
        </is>
      </c>
      <c r="U742" t="b">
        <v>0</v>
      </c>
      <c r="V742" t="inlineStr">
        <is>
          <t>Snehal Sathe</t>
        </is>
      </c>
      <c r="W742" s="1" t="n">
        <v>44540.64037037037</v>
      </c>
      <c r="X742" t="n">
        <v>460.0</v>
      </c>
      <c r="Y742" t="n">
        <v>85.0</v>
      </c>
      <c r="Z742" t="n">
        <v>0.0</v>
      </c>
      <c r="AA742" t="n">
        <v>85.0</v>
      </c>
      <c r="AB742" t="n">
        <v>0.0</v>
      </c>
      <c r="AC742" t="n">
        <v>42.0</v>
      </c>
      <c r="AD742" t="n">
        <v>8.0</v>
      </c>
      <c r="AE742" t="n">
        <v>0.0</v>
      </c>
      <c r="AF742" t="n">
        <v>0.0</v>
      </c>
      <c r="AG742" t="n">
        <v>0.0</v>
      </c>
      <c r="AH742" t="inlineStr">
        <is>
          <t>Rohit Mawal</t>
        </is>
      </c>
      <c r="AI742" s="1" t="n">
        <v>44540.64697916667</v>
      </c>
      <c r="AJ742" t="n">
        <v>431.0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8.0</v>
      </c>
      <c r="AQ742" t="n">
        <v>0.0</v>
      </c>
      <c r="AR742" t="n">
        <v>0.0</v>
      </c>
      <c r="AS742" t="n">
        <v>0.0</v>
      </c>
      <c r="AT742" t="inlineStr">
        <is>
          <t>N/A</t>
        </is>
      </c>
      <c r="AU742" t="inlineStr">
        <is>
          <t>N/A</t>
        </is>
      </c>
      <c r="AV742" t="inlineStr">
        <is>
          <t>N/A</t>
        </is>
      </c>
      <c r="AW742" t="inlineStr">
        <is>
          <t>N/A</t>
        </is>
      </c>
      <c r="AX742" t="inlineStr">
        <is>
          <t>N/A</t>
        </is>
      </c>
      <c r="AY742" t="inlineStr">
        <is>
          <t>N/A</t>
        </is>
      </c>
      <c r="AZ742" t="inlineStr">
        <is>
          <t>N/A</t>
        </is>
      </c>
      <c r="BA742" t="inlineStr">
        <is>
          <t>N/A</t>
        </is>
      </c>
      <c r="BB742" t="inlineStr">
        <is>
          <t>N/A</t>
        </is>
      </c>
      <c r="BC742" t="inlineStr">
        <is>
          <t>N/A</t>
        </is>
      </c>
      <c r="BD742" t="inlineStr">
        <is>
          <t>N/A</t>
        </is>
      </c>
      <c r="BE742" t="inlineStr">
        <is>
          <t>N/A</t>
        </is>
      </c>
    </row>
    <row r="743">
      <c r="A743" t="inlineStr">
        <is>
          <t>WI211237344</t>
        </is>
      </c>
      <c r="B743" t="inlineStr">
        <is>
          <t>DATA_VALIDATION</t>
        </is>
      </c>
      <c r="C743" t="inlineStr">
        <is>
          <t>201110012264</t>
        </is>
      </c>
      <c r="D743" t="inlineStr">
        <is>
          <t>Folder</t>
        </is>
      </c>
      <c r="E743" s="2">
        <f>HYPERLINK("capsilon://?command=openfolder&amp;siteaddress=FAM.docvelocity-na8.net&amp;folderid=FX119EACE8-E8C5-192B-E56C-2FC5179B896E","FX21126273")</f>
        <v>0.0</v>
      </c>
      <c r="F743" t="inlineStr">
        <is>
          <t/>
        </is>
      </c>
      <c r="G743" t="inlineStr">
        <is>
          <t/>
        </is>
      </c>
      <c r="H743" t="inlineStr">
        <is>
          <t>Mailitem</t>
        </is>
      </c>
      <c r="I743" t="inlineStr">
        <is>
          <t>MI2112382725</t>
        </is>
      </c>
      <c r="J743" t="n">
        <v>154.0</v>
      </c>
      <c r="K743" t="inlineStr">
        <is>
          <t>COMPLETED</t>
        </is>
      </c>
      <c r="L743" t="inlineStr">
        <is>
          <t>MARK_AS_COMPLETED</t>
        </is>
      </c>
      <c r="M743" t="inlineStr">
        <is>
          <t>Queue</t>
        </is>
      </c>
      <c r="N743" t="n">
        <v>2.0</v>
      </c>
      <c r="O743" s="1" t="n">
        <v>44540.63538194444</v>
      </c>
      <c r="P743" s="1" t="n">
        <v>44540.64912037037</v>
      </c>
      <c r="Q743" t="n">
        <v>173.0</v>
      </c>
      <c r="R743" t="n">
        <v>1014.0</v>
      </c>
      <c r="S743" t="b">
        <v>0</v>
      </c>
      <c r="T743" t="inlineStr">
        <is>
          <t>N/A</t>
        </is>
      </c>
      <c r="U743" t="b">
        <v>1</v>
      </c>
      <c r="V743" t="inlineStr">
        <is>
          <t>Sumit Jarhad</t>
        </is>
      </c>
      <c r="W743" s="1" t="n">
        <v>44540.63928240741</v>
      </c>
      <c r="X743" t="n">
        <v>298.0</v>
      </c>
      <c r="Y743" t="n">
        <v>113.0</v>
      </c>
      <c r="Z743" t="n">
        <v>0.0</v>
      </c>
      <c r="AA743" t="n">
        <v>113.0</v>
      </c>
      <c r="AB743" t="n">
        <v>0.0</v>
      </c>
      <c r="AC743" t="n">
        <v>28.0</v>
      </c>
      <c r="AD743" t="n">
        <v>41.0</v>
      </c>
      <c r="AE743" t="n">
        <v>0.0</v>
      </c>
      <c r="AF743" t="n">
        <v>0.0</v>
      </c>
      <c r="AG743" t="n">
        <v>0.0</v>
      </c>
      <c r="AH743" t="inlineStr">
        <is>
          <t>Dashrath Soren</t>
        </is>
      </c>
      <c r="AI743" s="1" t="n">
        <v>44540.64912037037</v>
      </c>
      <c r="AJ743" t="n">
        <v>716.0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41.0</v>
      </c>
      <c r="AQ743" t="n">
        <v>0.0</v>
      </c>
      <c r="AR743" t="n">
        <v>0.0</v>
      </c>
      <c r="AS743" t="n">
        <v>0.0</v>
      </c>
      <c r="AT743" t="inlineStr">
        <is>
          <t>N/A</t>
        </is>
      </c>
      <c r="AU743" t="inlineStr">
        <is>
          <t>N/A</t>
        </is>
      </c>
      <c r="AV743" t="inlineStr">
        <is>
          <t>N/A</t>
        </is>
      </c>
      <c r="AW743" t="inlineStr">
        <is>
          <t>N/A</t>
        </is>
      </c>
      <c r="AX743" t="inlineStr">
        <is>
          <t>N/A</t>
        </is>
      </c>
      <c r="AY743" t="inlineStr">
        <is>
          <t>N/A</t>
        </is>
      </c>
      <c r="AZ743" t="inlineStr">
        <is>
          <t>N/A</t>
        </is>
      </c>
      <c r="BA743" t="inlineStr">
        <is>
          <t>N/A</t>
        </is>
      </c>
      <c r="BB743" t="inlineStr">
        <is>
          <t>N/A</t>
        </is>
      </c>
      <c r="BC743" t="inlineStr">
        <is>
          <t>N/A</t>
        </is>
      </c>
      <c r="BD743" t="inlineStr">
        <is>
          <t>N/A</t>
        </is>
      </c>
      <c r="BE743" t="inlineStr">
        <is>
          <t>N/A</t>
        </is>
      </c>
    </row>
    <row r="744">
      <c r="A744" t="inlineStr">
        <is>
          <t>WI211237363</t>
        </is>
      </c>
      <c r="B744" t="inlineStr">
        <is>
          <t>DATA_VALIDATION</t>
        </is>
      </c>
      <c r="C744" t="inlineStr">
        <is>
          <t>201300020240</t>
        </is>
      </c>
      <c r="D744" t="inlineStr">
        <is>
          <t>Folder</t>
        </is>
      </c>
      <c r="E744" s="2">
        <f>HYPERLINK("capsilon://?command=openfolder&amp;siteaddress=FAM.docvelocity-na8.net&amp;folderid=FX6588EE80-D146-A2EC-A54E-92D978048FD0","FX21126692")</f>
        <v>0.0</v>
      </c>
      <c r="F744" t="inlineStr">
        <is>
          <t/>
        </is>
      </c>
      <c r="G744" t="inlineStr">
        <is>
          <t/>
        </is>
      </c>
      <c r="H744" t="inlineStr">
        <is>
          <t>Mailitem</t>
        </is>
      </c>
      <c r="I744" t="inlineStr">
        <is>
          <t>MI2112383338</t>
        </is>
      </c>
      <c r="J744" t="n">
        <v>226.0</v>
      </c>
      <c r="K744" t="inlineStr">
        <is>
          <t>COMPLETED</t>
        </is>
      </c>
      <c r="L744" t="inlineStr">
        <is>
          <t>MARK_AS_COMPLETED</t>
        </is>
      </c>
      <c r="M744" t="inlineStr">
        <is>
          <t>Queue</t>
        </is>
      </c>
      <c r="N744" t="n">
        <v>2.0</v>
      </c>
      <c r="O744" s="1" t="n">
        <v>44540.637083333335</v>
      </c>
      <c r="P744" s="1" t="n">
        <v>44540.69998842593</v>
      </c>
      <c r="Q744" t="n">
        <v>3340.0</v>
      </c>
      <c r="R744" t="n">
        <v>2095.0</v>
      </c>
      <c r="S744" t="b">
        <v>0</v>
      </c>
      <c r="T744" t="inlineStr">
        <is>
          <t>N/A</t>
        </is>
      </c>
      <c r="U744" t="b">
        <v>1</v>
      </c>
      <c r="V744" t="inlineStr">
        <is>
          <t>Snehal Sathe</t>
        </is>
      </c>
      <c r="W744" s="1" t="n">
        <v>44540.65253472222</v>
      </c>
      <c r="X744" t="n">
        <v>1051.0</v>
      </c>
      <c r="Y744" t="n">
        <v>195.0</v>
      </c>
      <c r="Z744" t="n">
        <v>0.0</v>
      </c>
      <c r="AA744" t="n">
        <v>195.0</v>
      </c>
      <c r="AB744" t="n">
        <v>0.0</v>
      </c>
      <c r="AC744" t="n">
        <v>66.0</v>
      </c>
      <c r="AD744" t="n">
        <v>31.0</v>
      </c>
      <c r="AE744" t="n">
        <v>0.0</v>
      </c>
      <c r="AF744" t="n">
        <v>0.0</v>
      </c>
      <c r="AG744" t="n">
        <v>0.0</v>
      </c>
      <c r="AH744" t="inlineStr">
        <is>
          <t>Rohit Mawal</t>
        </is>
      </c>
      <c r="AI744" s="1" t="n">
        <v>44540.69998842593</v>
      </c>
      <c r="AJ744" t="n">
        <v>983.0</v>
      </c>
      <c r="AK744" t="n">
        <v>13.0</v>
      </c>
      <c r="AL744" t="n">
        <v>0.0</v>
      </c>
      <c r="AM744" t="n">
        <v>13.0</v>
      </c>
      <c r="AN744" t="n">
        <v>0.0</v>
      </c>
      <c r="AO744" t="n">
        <v>13.0</v>
      </c>
      <c r="AP744" t="n">
        <v>18.0</v>
      </c>
      <c r="AQ744" t="n">
        <v>0.0</v>
      </c>
      <c r="AR744" t="n">
        <v>0.0</v>
      </c>
      <c r="AS744" t="n">
        <v>0.0</v>
      </c>
      <c r="AT744" t="inlineStr">
        <is>
          <t>N/A</t>
        </is>
      </c>
      <c r="AU744" t="inlineStr">
        <is>
          <t>N/A</t>
        </is>
      </c>
      <c r="AV744" t="inlineStr">
        <is>
          <t>N/A</t>
        </is>
      </c>
      <c r="AW744" t="inlineStr">
        <is>
          <t>N/A</t>
        </is>
      </c>
      <c r="AX744" t="inlineStr">
        <is>
          <t>N/A</t>
        </is>
      </c>
      <c r="AY744" t="inlineStr">
        <is>
          <t>N/A</t>
        </is>
      </c>
      <c r="AZ744" t="inlineStr">
        <is>
          <t>N/A</t>
        </is>
      </c>
      <c r="BA744" t="inlineStr">
        <is>
          <t>N/A</t>
        </is>
      </c>
      <c r="BB744" t="inlineStr">
        <is>
          <t>N/A</t>
        </is>
      </c>
      <c r="BC744" t="inlineStr">
        <is>
          <t>N/A</t>
        </is>
      </c>
      <c r="BD744" t="inlineStr">
        <is>
          <t>N/A</t>
        </is>
      </c>
      <c r="BE744" t="inlineStr">
        <is>
          <t>N/A</t>
        </is>
      </c>
    </row>
    <row r="745">
      <c r="A745" t="inlineStr">
        <is>
          <t>WI211237400</t>
        </is>
      </c>
      <c r="B745" t="inlineStr">
        <is>
          <t>DATA_VALIDATION</t>
        </is>
      </c>
      <c r="C745" t="inlineStr">
        <is>
          <t>201300020220</t>
        </is>
      </c>
      <c r="D745" t="inlineStr">
        <is>
          <t>Folder</t>
        </is>
      </c>
      <c r="E745" s="2">
        <f>HYPERLINK("capsilon://?command=openfolder&amp;siteaddress=FAM.docvelocity-na8.net&amp;folderid=FX361C1FDC-4A4B-24F6-9879-476342AC4B5C","FX21126365")</f>
        <v>0.0</v>
      </c>
      <c r="F745" t="inlineStr">
        <is>
          <t/>
        </is>
      </c>
      <c r="G745" t="inlineStr">
        <is>
          <t/>
        </is>
      </c>
      <c r="H745" t="inlineStr">
        <is>
          <t>Mailitem</t>
        </is>
      </c>
      <c r="I745" t="inlineStr">
        <is>
          <t>MI2112384082</t>
        </is>
      </c>
      <c r="J745" t="n">
        <v>336.0</v>
      </c>
      <c r="K745" t="inlineStr">
        <is>
          <t>COMPLETED</t>
        </is>
      </c>
      <c r="L745" t="inlineStr">
        <is>
          <t>MARK_AS_COMPLETED</t>
        </is>
      </c>
      <c r="M745" t="inlineStr">
        <is>
          <t>Queue</t>
        </is>
      </c>
      <c r="N745" t="n">
        <v>2.0</v>
      </c>
      <c r="O745" s="1" t="n">
        <v>44540.63853009259</v>
      </c>
      <c r="P745" s="1" t="n">
        <v>44540.81767361111</v>
      </c>
      <c r="Q745" t="n">
        <v>11290.0</v>
      </c>
      <c r="R745" t="n">
        <v>4188.0</v>
      </c>
      <c r="S745" t="b">
        <v>0</v>
      </c>
      <c r="T745" t="inlineStr">
        <is>
          <t>N/A</t>
        </is>
      </c>
      <c r="U745" t="b">
        <v>1</v>
      </c>
      <c r="V745" t="inlineStr">
        <is>
          <t>Ketan Pathak</t>
        </is>
      </c>
      <c r="W745" s="1" t="n">
        <v>44540.71597222222</v>
      </c>
      <c r="X745" t="n">
        <v>3081.0</v>
      </c>
      <c r="Y745" t="n">
        <v>292.0</v>
      </c>
      <c r="Z745" t="n">
        <v>0.0</v>
      </c>
      <c r="AA745" t="n">
        <v>292.0</v>
      </c>
      <c r="AB745" t="n">
        <v>0.0</v>
      </c>
      <c r="AC745" t="n">
        <v>143.0</v>
      </c>
      <c r="AD745" t="n">
        <v>44.0</v>
      </c>
      <c r="AE745" t="n">
        <v>0.0</v>
      </c>
      <c r="AF745" t="n">
        <v>0.0</v>
      </c>
      <c r="AG745" t="n">
        <v>0.0</v>
      </c>
      <c r="AH745" t="inlineStr">
        <is>
          <t>Vikash Suryakanth Parmar</t>
        </is>
      </c>
      <c r="AI745" s="1" t="n">
        <v>44540.81767361111</v>
      </c>
      <c r="AJ745" t="n">
        <v>763.0</v>
      </c>
      <c r="AK745" t="n">
        <v>2.0</v>
      </c>
      <c r="AL745" t="n">
        <v>0.0</v>
      </c>
      <c r="AM745" t="n">
        <v>2.0</v>
      </c>
      <c r="AN745" t="n">
        <v>0.0</v>
      </c>
      <c r="AO745" t="n">
        <v>2.0</v>
      </c>
      <c r="AP745" t="n">
        <v>42.0</v>
      </c>
      <c r="AQ745" t="n">
        <v>0.0</v>
      </c>
      <c r="AR745" t="n">
        <v>0.0</v>
      </c>
      <c r="AS745" t="n">
        <v>0.0</v>
      </c>
      <c r="AT745" t="inlineStr">
        <is>
          <t>N/A</t>
        </is>
      </c>
      <c r="AU745" t="inlineStr">
        <is>
          <t>N/A</t>
        </is>
      </c>
      <c r="AV745" t="inlineStr">
        <is>
          <t>N/A</t>
        </is>
      </c>
      <c r="AW745" t="inlineStr">
        <is>
          <t>N/A</t>
        </is>
      </c>
      <c r="AX745" t="inlineStr">
        <is>
          <t>N/A</t>
        </is>
      </c>
      <c r="AY745" t="inlineStr">
        <is>
          <t>N/A</t>
        </is>
      </c>
      <c r="AZ745" t="inlineStr">
        <is>
          <t>N/A</t>
        </is>
      </c>
      <c r="BA745" t="inlineStr">
        <is>
          <t>N/A</t>
        </is>
      </c>
      <c r="BB745" t="inlineStr">
        <is>
          <t>N/A</t>
        </is>
      </c>
      <c r="BC745" t="inlineStr">
        <is>
          <t>N/A</t>
        </is>
      </c>
      <c r="BD745" t="inlineStr">
        <is>
          <t>N/A</t>
        </is>
      </c>
      <c r="BE745" t="inlineStr">
        <is>
          <t>N/A</t>
        </is>
      </c>
    </row>
    <row r="746">
      <c r="A746" t="inlineStr">
        <is>
          <t>WI211237409</t>
        </is>
      </c>
      <c r="B746" t="inlineStr">
        <is>
          <t>DATA_VALIDATION</t>
        </is>
      </c>
      <c r="C746" t="inlineStr">
        <is>
          <t>201130012935</t>
        </is>
      </c>
      <c r="D746" t="inlineStr">
        <is>
          <t>Folder</t>
        </is>
      </c>
      <c r="E746" s="2">
        <f>HYPERLINK("capsilon://?command=openfolder&amp;siteaddress=FAM.docvelocity-na8.net&amp;folderid=FXD698EB7F-54B3-8895-3F86-4DF3065E4BA2","FX21126083")</f>
        <v>0.0</v>
      </c>
      <c r="F746" t="inlineStr">
        <is>
          <t/>
        </is>
      </c>
      <c r="G746" t="inlineStr">
        <is>
          <t/>
        </is>
      </c>
      <c r="H746" t="inlineStr">
        <is>
          <t>Mailitem</t>
        </is>
      </c>
      <c r="I746" t="inlineStr">
        <is>
          <t>MI2112389511</t>
        </is>
      </c>
      <c r="J746" t="n">
        <v>33.0</v>
      </c>
      <c r="K746" t="inlineStr">
        <is>
          <t>COMPLETED</t>
        </is>
      </c>
      <c r="L746" t="inlineStr">
        <is>
          <t>MARK_AS_COMPLETED</t>
        </is>
      </c>
      <c r="M746" t="inlineStr">
        <is>
          <t>Queue</t>
        </is>
      </c>
      <c r="N746" t="n">
        <v>2.0</v>
      </c>
      <c r="O746" s="1" t="n">
        <v>44540.638761574075</v>
      </c>
      <c r="P746" s="1" t="n">
        <v>44540.84315972222</v>
      </c>
      <c r="Q746" t="n">
        <v>17514.0</v>
      </c>
      <c r="R746" t="n">
        <v>146.0</v>
      </c>
      <c r="S746" t="b">
        <v>0</v>
      </c>
      <c r="T746" t="inlineStr">
        <is>
          <t>N/A</t>
        </is>
      </c>
      <c r="U746" t="b">
        <v>0</v>
      </c>
      <c r="V746" t="inlineStr">
        <is>
          <t>Sumit Jarhad</t>
        </is>
      </c>
      <c r="W746" s="1" t="n">
        <v>44540.728368055556</v>
      </c>
      <c r="X746" t="n">
        <v>43.0</v>
      </c>
      <c r="Y746" t="n">
        <v>9.0</v>
      </c>
      <c r="Z746" t="n">
        <v>0.0</v>
      </c>
      <c r="AA746" t="n">
        <v>9.0</v>
      </c>
      <c r="AB746" t="n">
        <v>0.0</v>
      </c>
      <c r="AC746" t="n">
        <v>1.0</v>
      </c>
      <c r="AD746" t="n">
        <v>24.0</v>
      </c>
      <c r="AE746" t="n">
        <v>0.0</v>
      </c>
      <c r="AF746" t="n">
        <v>0.0</v>
      </c>
      <c r="AG746" t="n">
        <v>0.0</v>
      </c>
      <c r="AH746" t="inlineStr">
        <is>
          <t>Dashrath Soren</t>
        </is>
      </c>
      <c r="AI746" s="1" t="n">
        <v>44540.84315972222</v>
      </c>
      <c r="AJ746" t="n">
        <v>103.0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24.0</v>
      </c>
      <c r="AQ746" t="n">
        <v>0.0</v>
      </c>
      <c r="AR746" t="n">
        <v>0.0</v>
      </c>
      <c r="AS746" t="n">
        <v>0.0</v>
      </c>
      <c r="AT746" t="inlineStr">
        <is>
          <t>N/A</t>
        </is>
      </c>
      <c r="AU746" t="inlineStr">
        <is>
          <t>N/A</t>
        </is>
      </c>
      <c r="AV746" t="inlineStr">
        <is>
          <t>N/A</t>
        </is>
      </c>
      <c r="AW746" t="inlineStr">
        <is>
          <t>N/A</t>
        </is>
      </c>
      <c r="AX746" t="inlineStr">
        <is>
          <t>N/A</t>
        </is>
      </c>
      <c r="AY746" t="inlineStr">
        <is>
          <t>N/A</t>
        </is>
      </c>
      <c r="AZ746" t="inlineStr">
        <is>
          <t>N/A</t>
        </is>
      </c>
      <c r="BA746" t="inlineStr">
        <is>
          <t>N/A</t>
        </is>
      </c>
      <c r="BB746" t="inlineStr">
        <is>
          <t>N/A</t>
        </is>
      </c>
      <c r="BC746" t="inlineStr">
        <is>
          <t>N/A</t>
        </is>
      </c>
      <c r="BD746" t="inlineStr">
        <is>
          <t>N/A</t>
        </is>
      </c>
      <c r="BE746" t="inlineStr">
        <is>
          <t>N/A</t>
        </is>
      </c>
    </row>
    <row r="747">
      <c r="A747" t="inlineStr">
        <is>
          <t>WI211237440</t>
        </is>
      </c>
      <c r="B747" t="inlineStr">
        <is>
          <t>DATA_VALIDATION</t>
        </is>
      </c>
      <c r="C747" t="inlineStr">
        <is>
          <t>201300020248</t>
        </is>
      </c>
      <c r="D747" t="inlineStr">
        <is>
          <t>Folder</t>
        </is>
      </c>
      <c r="E747" s="2">
        <f>HYPERLINK("capsilon://?command=openfolder&amp;siteaddress=FAM.docvelocity-na8.net&amp;folderid=FXF39C034D-0CE4-9C8B-7BAE-72A486E3FF2C","FX21126910")</f>
        <v>0.0</v>
      </c>
      <c r="F747" t="inlineStr">
        <is>
          <t/>
        </is>
      </c>
      <c r="G747" t="inlineStr">
        <is>
          <t/>
        </is>
      </c>
      <c r="H747" t="inlineStr">
        <is>
          <t>Mailitem</t>
        </is>
      </c>
      <c r="I747" t="inlineStr">
        <is>
          <t>MI2112385758</t>
        </is>
      </c>
      <c r="J747" t="n">
        <v>182.0</v>
      </c>
      <c r="K747" t="inlineStr">
        <is>
          <t>COMPLETED</t>
        </is>
      </c>
      <c r="L747" t="inlineStr">
        <is>
          <t>MARK_AS_COMPLETED</t>
        </is>
      </c>
      <c r="M747" t="inlineStr">
        <is>
          <t>Queue</t>
        </is>
      </c>
      <c r="N747" t="n">
        <v>2.0</v>
      </c>
      <c r="O747" s="1" t="n">
        <v>44540.63960648148</v>
      </c>
      <c r="P747" s="1" t="n">
        <v>44540.70113425926</v>
      </c>
      <c r="Q747" t="n">
        <v>4222.0</v>
      </c>
      <c r="R747" t="n">
        <v>1094.0</v>
      </c>
      <c r="S747" t="b">
        <v>0</v>
      </c>
      <c r="T747" t="inlineStr">
        <is>
          <t>N/A</t>
        </is>
      </c>
      <c r="U747" t="b">
        <v>1</v>
      </c>
      <c r="V747" t="inlineStr">
        <is>
          <t>Snehal Sathe</t>
        </is>
      </c>
      <c r="W747" s="1" t="n">
        <v>44540.65837962963</v>
      </c>
      <c r="X747" t="n">
        <v>504.0</v>
      </c>
      <c r="Y747" t="n">
        <v>105.0</v>
      </c>
      <c r="Z747" t="n">
        <v>0.0</v>
      </c>
      <c r="AA747" t="n">
        <v>105.0</v>
      </c>
      <c r="AB747" t="n">
        <v>52.0</v>
      </c>
      <c r="AC747" t="n">
        <v>57.0</v>
      </c>
      <c r="AD747" t="n">
        <v>77.0</v>
      </c>
      <c r="AE747" t="n">
        <v>0.0</v>
      </c>
      <c r="AF747" t="n">
        <v>0.0</v>
      </c>
      <c r="AG747" t="n">
        <v>0.0</v>
      </c>
      <c r="AH747" t="inlineStr">
        <is>
          <t>Dashrath Soren</t>
        </is>
      </c>
      <c r="AI747" s="1" t="n">
        <v>44540.70113425926</v>
      </c>
      <c r="AJ747" t="n">
        <v>590.0</v>
      </c>
      <c r="AK747" t="n">
        <v>0.0</v>
      </c>
      <c r="AL747" t="n">
        <v>0.0</v>
      </c>
      <c r="AM747" t="n">
        <v>0.0</v>
      </c>
      <c r="AN747" t="n">
        <v>52.0</v>
      </c>
      <c r="AO747" t="n">
        <v>0.0</v>
      </c>
      <c r="AP747" t="n">
        <v>77.0</v>
      </c>
      <c r="AQ747" t="n">
        <v>0.0</v>
      </c>
      <c r="AR747" t="n">
        <v>0.0</v>
      </c>
      <c r="AS747" t="n">
        <v>0.0</v>
      </c>
      <c r="AT747" t="inlineStr">
        <is>
          <t>N/A</t>
        </is>
      </c>
      <c r="AU747" t="inlineStr">
        <is>
          <t>N/A</t>
        </is>
      </c>
      <c r="AV747" t="inlineStr">
        <is>
          <t>N/A</t>
        </is>
      </c>
      <c r="AW747" t="inlineStr">
        <is>
          <t>N/A</t>
        </is>
      </c>
      <c r="AX747" t="inlineStr">
        <is>
          <t>N/A</t>
        </is>
      </c>
      <c r="AY747" t="inlineStr">
        <is>
          <t>N/A</t>
        </is>
      </c>
      <c r="AZ747" t="inlineStr">
        <is>
          <t>N/A</t>
        </is>
      </c>
      <c r="BA747" t="inlineStr">
        <is>
          <t>N/A</t>
        </is>
      </c>
      <c r="BB747" t="inlineStr">
        <is>
          <t>N/A</t>
        </is>
      </c>
      <c r="BC747" t="inlineStr">
        <is>
          <t>N/A</t>
        </is>
      </c>
      <c r="BD747" t="inlineStr">
        <is>
          <t>N/A</t>
        </is>
      </c>
      <c r="BE747" t="inlineStr">
        <is>
          <t>N/A</t>
        </is>
      </c>
    </row>
    <row r="748">
      <c r="A748" t="inlineStr">
        <is>
          <t>WI211237444</t>
        </is>
      </c>
      <c r="B748" t="inlineStr">
        <is>
          <t>DATA_VALIDATION</t>
        </is>
      </c>
      <c r="C748" t="inlineStr">
        <is>
          <t>201308007707</t>
        </is>
      </c>
      <c r="D748" t="inlineStr">
        <is>
          <t>Folder</t>
        </is>
      </c>
      <c r="E748" s="2">
        <f>HYPERLINK("capsilon://?command=openfolder&amp;siteaddress=FAM.docvelocity-na8.net&amp;folderid=FXB4A167D0-221C-A9AA-BBB5-2D939B16EC83","FX21112695")</f>
        <v>0.0</v>
      </c>
      <c r="F748" t="inlineStr">
        <is>
          <t/>
        </is>
      </c>
      <c r="G748" t="inlineStr">
        <is>
          <t/>
        </is>
      </c>
      <c r="H748" t="inlineStr">
        <is>
          <t>Mailitem</t>
        </is>
      </c>
      <c r="I748" t="inlineStr">
        <is>
          <t>MI2112389756</t>
        </is>
      </c>
      <c r="J748" t="n">
        <v>38.0</v>
      </c>
      <c r="K748" t="inlineStr">
        <is>
          <t>COMPLETED</t>
        </is>
      </c>
      <c r="L748" t="inlineStr">
        <is>
          <t>MARK_AS_COMPLETED</t>
        </is>
      </c>
      <c r="M748" t="inlineStr">
        <is>
          <t>Queue</t>
        </is>
      </c>
      <c r="N748" t="n">
        <v>1.0</v>
      </c>
      <c r="O748" s="1" t="n">
        <v>44540.63993055555</v>
      </c>
      <c r="P748" s="1" t="n">
        <v>44540.74236111111</v>
      </c>
      <c r="Q748" t="n">
        <v>8635.0</v>
      </c>
      <c r="R748" t="n">
        <v>215.0</v>
      </c>
      <c r="S748" t="b">
        <v>0</v>
      </c>
      <c r="T748" t="inlineStr">
        <is>
          <t>N/A</t>
        </is>
      </c>
      <c r="U748" t="b">
        <v>0</v>
      </c>
      <c r="V748" t="inlineStr">
        <is>
          <t>Sumit Jarhad</t>
        </is>
      </c>
      <c r="W748" s="1" t="n">
        <v>44540.74236111111</v>
      </c>
      <c r="X748" t="n">
        <v>97.0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38.0</v>
      </c>
      <c r="AE748" t="n">
        <v>37.0</v>
      </c>
      <c r="AF748" t="n">
        <v>0.0</v>
      </c>
      <c r="AG748" t="n">
        <v>1.0</v>
      </c>
      <c r="AH748" t="inlineStr">
        <is>
          <t>N/A</t>
        </is>
      </c>
      <c r="AI748" t="inlineStr">
        <is>
          <t>N/A</t>
        </is>
      </c>
      <c r="AJ748" t="inlineStr">
        <is>
          <t>N/A</t>
        </is>
      </c>
      <c r="AK748" t="inlineStr">
        <is>
          <t>N/A</t>
        </is>
      </c>
      <c r="AL748" t="inlineStr">
        <is>
          <t>N/A</t>
        </is>
      </c>
      <c r="AM748" t="inlineStr">
        <is>
          <t>N/A</t>
        </is>
      </c>
      <c r="AN748" t="inlineStr">
        <is>
          <t>N/A</t>
        </is>
      </c>
      <c r="AO748" t="inlineStr">
        <is>
          <t>N/A</t>
        </is>
      </c>
      <c r="AP748" t="inlineStr">
        <is>
          <t>N/A</t>
        </is>
      </c>
      <c r="AQ748" t="inlineStr">
        <is>
          <t>N/A</t>
        </is>
      </c>
      <c r="AR748" t="inlineStr">
        <is>
          <t>N/A</t>
        </is>
      </c>
      <c r="AS748" t="inlineStr">
        <is>
          <t>N/A</t>
        </is>
      </c>
      <c r="AT748" t="inlineStr">
        <is>
          <t>N/A</t>
        </is>
      </c>
      <c r="AU748" t="inlineStr">
        <is>
          <t>N/A</t>
        </is>
      </c>
      <c r="AV748" t="inlineStr">
        <is>
          <t>N/A</t>
        </is>
      </c>
      <c r="AW748" t="inlineStr">
        <is>
          <t>N/A</t>
        </is>
      </c>
      <c r="AX748" t="inlineStr">
        <is>
          <t>N/A</t>
        </is>
      </c>
      <c r="AY748" t="inlineStr">
        <is>
          <t>N/A</t>
        </is>
      </c>
      <c r="AZ748" t="inlineStr">
        <is>
          <t>N/A</t>
        </is>
      </c>
      <c r="BA748" t="inlineStr">
        <is>
          <t>N/A</t>
        </is>
      </c>
      <c r="BB748" t="inlineStr">
        <is>
          <t>N/A</t>
        </is>
      </c>
      <c r="BC748" t="inlineStr">
        <is>
          <t>N/A</t>
        </is>
      </c>
      <c r="BD748" t="inlineStr">
        <is>
          <t>N/A</t>
        </is>
      </c>
      <c r="BE748" t="inlineStr">
        <is>
          <t>N/A</t>
        </is>
      </c>
    </row>
    <row r="749">
      <c r="A749" t="inlineStr">
        <is>
          <t>WI211237470</t>
        </is>
      </c>
      <c r="B749" t="inlineStr">
        <is>
          <t>DATA_VALIDATION</t>
        </is>
      </c>
      <c r="C749" t="inlineStr">
        <is>
          <t>201300020196</t>
        </is>
      </c>
      <c r="D749" t="inlineStr">
        <is>
          <t>Folder</t>
        </is>
      </c>
      <c r="E749" s="2">
        <f>HYPERLINK("capsilon://?command=openfolder&amp;siteaddress=FAM.docvelocity-na8.net&amp;folderid=FXC4C4743B-5E63-4C47-85D8-3BBDBE779CD1","FX21126108")</f>
        <v>0.0</v>
      </c>
      <c r="F749" t="inlineStr">
        <is>
          <t/>
        </is>
      </c>
      <c r="G749" t="inlineStr">
        <is>
          <t/>
        </is>
      </c>
      <c r="H749" t="inlineStr">
        <is>
          <t>Mailitem</t>
        </is>
      </c>
      <c r="I749" t="inlineStr">
        <is>
          <t>MI2112386829</t>
        </is>
      </c>
      <c r="J749" t="n">
        <v>104.0</v>
      </c>
      <c r="K749" t="inlineStr">
        <is>
          <t>COMPLETED</t>
        </is>
      </c>
      <c r="L749" t="inlineStr">
        <is>
          <t>MARK_AS_COMPLETED</t>
        </is>
      </c>
      <c r="M749" t="inlineStr">
        <is>
          <t>Queue</t>
        </is>
      </c>
      <c r="N749" t="n">
        <v>2.0</v>
      </c>
      <c r="O749" s="1" t="n">
        <v>44540.64121527778</v>
      </c>
      <c r="P749" s="1" t="n">
        <v>44540.82193287037</v>
      </c>
      <c r="Q749" t="n">
        <v>12862.0</v>
      </c>
      <c r="R749" t="n">
        <v>2752.0</v>
      </c>
      <c r="S749" t="b">
        <v>0</v>
      </c>
      <c r="T749" t="inlineStr">
        <is>
          <t>N/A</t>
        </is>
      </c>
      <c r="U749" t="b">
        <v>1</v>
      </c>
      <c r="V749" t="inlineStr">
        <is>
          <t>Sanjay Kharade</t>
        </is>
      </c>
      <c r="W749" s="1" t="n">
        <v>44540.72207175926</v>
      </c>
      <c r="X749" t="n">
        <v>2349.0</v>
      </c>
      <c r="Y749" t="n">
        <v>158.0</v>
      </c>
      <c r="Z749" t="n">
        <v>0.0</v>
      </c>
      <c r="AA749" t="n">
        <v>158.0</v>
      </c>
      <c r="AB749" t="n">
        <v>0.0</v>
      </c>
      <c r="AC749" t="n">
        <v>135.0</v>
      </c>
      <c r="AD749" t="n">
        <v>-54.0</v>
      </c>
      <c r="AE749" t="n">
        <v>0.0</v>
      </c>
      <c r="AF749" t="n">
        <v>0.0</v>
      </c>
      <c r="AG749" t="n">
        <v>0.0</v>
      </c>
      <c r="AH749" t="inlineStr">
        <is>
          <t>Vikash Suryakanth Parmar</t>
        </is>
      </c>
      <c r="AI749" s="1" t="n">
        <v>44540.82193287037</v>
      </c>
      <c r="AJ749" t="n">
        <v>367.0</v>
      </c>
      <c r="AK749" t="n">
        <v>2.0</v>
      </c>
      <c r="AL749" t="n">
        <v>0.0</v>
      </c>
      <c r="AM749" t="n">
        <v>2.0</v>
      </c>
      <c r="AN749" t="n">
        <v>0.0</v>
      </c>
      <c r="AO749" t="n">
        <v>2.0</v>
      </c>
      <c r="AP749" t="n">
        <v>-56.0</v>
      </c>
      <c r="AQ749" t="n">
        <v>0.0</v>
      </c>
      <c r="AR749" t="n">
        <v>0.0</v>
      </c>
      <c r="AS749" t="n">
        <v>0.0</v>
      </c>
      <c r="AT749" t="inlineStr">
        <is>
          <t>N/A</t>
        </is>
      </c>
      <c r="AU749" t="inlineStr">
        <is>
          <t>N/A</t>
        </is>
      </c>
      <c r="AV749" t="inlineStr">
        <is>
          <t>N/A</t>
        </is>
      </c>
      <c r="AW749" t="inlineStr">
        <is>
          <t>N/A</t>
        </is>
      </c>
      <c r="AX749" t="inlineStr">
        <is>
          <t>N/A</t>
        </is>
      </c>
      <c r="AY749" t="inlineStr">
        <is>
          <t>N/A</t>
        </is>
      </c>
      <c r="AZ749" t="inlineStr">
        <is>
          <t>N/A</t>
        </is>
      </c>
      <c r="BA749" t="inlineStr">
        <is>
          <t>N/A</t>
        </is>
      </c>
      <c r="BB749" t="inlineStr">
        <is>
          <t>N/A</t>
        </is>
      </c>
      <c r="BC749" t="inlineStr">
        <is>
          <t>N/A</t>
        </is>
      </c>
      <c r="BD749" t="inlineStr">
        <is>
          <t>N/A</t>
        </is>
      </c>
      <c r="BE749" t="inlineStr">
        <is>
          <t>N/A</t>
        </is>
      </c>
    </row>
    <row r="750">
      <c r="A750" t="inlineStr">
        <is>
          <t>WI211237493</t>
        </is>
      </c>
      <c r="B750" t="inlineStr">
        <is>
          <t>DATA_VALIDATION</t>
        </is>
      </c>
      <c r="C750" t="inlineStr">
        <is>
          <t>201110012265</t>
        </is>
      </c>
      <c r="D750" t="inlineStr">
        <is>
          <t>Folder</t>
        </is>
      </c>
      <c r="E750" s="2">
        <f>HYPERLINK("capsilon://?command=openfolder&amp;siteaddress=FAM.docvelocity-na8.net&amp;folderid=FX03DED340-C4A8-4EF9-EF04-1D7CB0623260","FX21126403")</f>
        <v>0.0</v>
      </c>
      <c r="F750" t="inlineStr">
        <is>
          <t/>
        </is>
      </c>
      <c r="G750" t="inlineStr">
        <is>
          <t/>
        </is>
      </c>
      <c r="H750" t="inlineStr">
        <is>
          <t>Mailitem</t>
        </is>
      </c>
      <c r="I750" t="inlineStr">
        <is>
          <t>MI2112390534</t>
        </is>
      </c>
      <c r="J750" t="n">
        <v>30.0</v>
      </c>
      <c r="K750" t="inlineStr">
        <is>
          <t>COMPLETED</t>
        </is>
      </c>
      <c r="L750" t="inlineStr">
        <is>
          <t>MARK_AS_COMPLETED</t>
        </is>
      </c>
      <c r="M750" t="inlineStr">
        <is>
          <t>Queue</t>
        </is>
      </c>
      <c r="N750" t="n">
        <v>2.0</v>
      </c>
      <c r="O750" s="1" t="n">
        <v>44540.64329861111</v>
      </c>
      <c r="P750" s="1" t="n">
        <v>44540.84392361111</v>
      </c>
      <c r="Q750" t="n">
        <v>17154.0</v>
      </c>
      <c r="R750" t="n">
        <v>180.0</v>
      </c>
      <c r="S750" t="b">
        <v>0</v>
      </c>
      <c r="T750" t="inlineStr">
        <is>
          <t>N/A</t>
        </is>
      </c>
      <c r="U750" t="b">
        <v>0</v>
      </c>
      <c r="V750" t="inlineStr">
        <is>
          <t>Sumit Jarhad</t>
        </is>
      </c>
      <c r="W750" s="1" t="n">
        <v>44540.7334375</v>
      </c>
      <c r="X750" t="n">
        <v>51.0</v>
      </c>
      <c r="Y750" t="n">
        <v>9.0</v>
      </c>
      <c r="Z750" t="n">
        <v>0.0</v>
      </c>
      <c r="AA750" t="n">
        <v>9.0</v>
      </c>
      <c r="AB750" t="n">
        <v>0.0</v>
      </c>
      <c r="AC750" t="n">
        <v>3.0</v>
      </c>
      <c r="AD750" t="n">
        <v>21.0</v>
      </c>
      <c r="AE750" t="n">
        <v>0.0</v>
      </c>
      <c r="AF750" t="n">
        <v>0.0</v>
      </c>
      <c r="AG750" t="n">
        <v>0.0</v>
      </c>
      <c r="AH750" t="inlineStr">
        <is>
          <t>Mohini Shinde</t>
        </is>
      </c>
      <c r="AI750" s="1" t="n">
        <v>44540.84392361111</v>
      </c>
      <c r="AJ750" t="n">
        <v>129.0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21.0</v>
      </c>
      <c r="AQ750" t="n">
        <v>0.0</v>
      </c>
      <c r="AR750" t="n">
        <v>0.0</v>
      </c>
      <c r="AS750" t="n">
        <v>0.0</v>
      </c>
      <c r="AT750" t="inlineStr">
        <is>
          <t>N/A</t>
        </is>
      </c>
      <c r="AU750" t="inlineStr">
        <is>
          <t>N/A</t>
        </is>
      </c>
      <c r="AV750" t="inlineStr">
        <is>
          <t>N/A</t>
        </is>
      </c>
      <c r="AW750" t="inlineStr">
        <is>
          <t>N/A</t>
        </is>
      </c>
      <c r="AX750" t="inlineStr">
        <is>
          <t>N/A</t>
        </is>
      </c>
      <c r="AY750" t="inlineStr">
        <is>
          <t>N/A</t>
        </is>
      </c>
      <c r="AZ750" t="inlineStr">
        <is>
          <t>N/A</t>
        </is>
      </c>
      <c r="BA750" t="inlineStr">
        <is>
          <t>N/A</t>
        </is>
      </c>
      <c r="BB750" t="inlineStr">
        <is>
          <t>N/A</t>
        </is>
      </c>
      <c r="BC750" t="inlineStr">
        <is>
          <t>N/A</t>
        </is>
      </c>
      <c r="BD750" t="inlineStr">
        <is>
          <t>N/A</t>
        </is>
      </c>
      <c r="BE750" t="inlineStr">
        <is>
          <t>N/A</t>
        </is>
      </c>
    </row>
    <row r="751">
      <c r="A751" t="inlineStr">
        <is>
          <t>WI211237597</t>
        </is>
      </c>
      <c r="B751" t="inlineStr">
        <is>
          <t>DATA_VALIDATION</t>
        </is>
      </c>
      <c r="C751" t="inlineStr">
        <is>
          <t>201348000210</t>
        </is>
      </c>
      <c r="D751" t="inlineStr">
        <is>
          <t>Folder</t>
        </is>
      </c>
      <c r="E751" s="2">
        <f>HYPERLINK("capsilon://?command=openfolder&amp;siteaddress=FAM.docvelocity-na8.net&amp;folderid=FX8CB811B1-BE04-20A6-008E-EE4E88C3A49F","FX21125243")</f>
        <v>0.0</v>
      </c>
      <c r="F751" t="inlineStr">
        <is>
          <t/>
        </is>
      </c>
      <c r="G751" t="inlineStr">
        <is>
          <t/>
        </is>
      </c>
      <c r="H751" t="inlineStr">
        <is>
          <t>Mailitem</t>
        </is>
      </c>
      <c r="I751" t="inlineStr">
        <is>
          <t>MI2112387220</t>
        </is>
      </c>
      <c r="J751" t="n">
        <v>273.0</v>
      </c>
      <c r="K751" t="inlineStr">
        <is>
          <t>COMPLETED</t>
        </is>
      </c>
      <c r="L751" t="inlineStr">
        <is>
          <t>MARK_AS_COMPLETED</t>
        </is>
      </c>
      <c r="M751" t="inlineStr">
        <is>
          <t>Queue</t>
        </is>
      </c>
      <c r="N751" t="n">
        <v>2.0</v>
      </c>
      <c r="O751" s="1" t="n">
        <v>44540.65027777778</v>
      </c>
      <c r="P751" s="1" t="n">
        <v>44540.84454861111</v>
      </c>
      <c r="Q751" t="n">
        <v>13329.0</v>
      </c>
      <c r="R751" t="n">
        <v>3456.0</v>
      </c>
      <c r="S751" t="b">
        <v>0</v>
      </c>
      <c r="T751" t="inlineStr">
        <is>
          <t>N/A</t>
        </is>
      </c>
      <c r="U751" t="b">
        <v>1</v>
      </c>
      <c r="V751" t="inlineStr">
        <is>
          <t>Ketan Pathak</t>
        </is>
      </c>
      <c r="W751" s="1" t="n">
        <v>44540.7328125</v>
      </c>
      <c r="X751" t="n">
        <v>1454.0</v>
      </c>
      <c r="Y751" t="n">
        <v>259.0</v>
      </c>
      <c r="Z751" t="n">
        <v>0.0</v>
      </c>
      <c r="AA751" t="n">
        <v>259.0</v>
      </c>
      <c r="AB751" t="n">
        <v>0.0</v>
      </c>
      <c r="AC751" t="n">
        <v>60.0</v>
      </c>
      <c r="AD751" t="n">
        <v>14.0</v>
      </c>
      <c r="AE751" t="n">
        <v>0.0</v>
      </c>
      <c r="AF751" t="n">
        <v>0.0</v>
      </c>
      <c r="AG751" t="n">
        <v>0.0</v>
      </c>
      <c r="AH751" t="inlineStr">
        <is>
          <t>Rohit Mawal</t>
        </is>
      </c>
      <c r="AI751" s="1" t="n">
        <v>44540.84454861111</v>
      </c>
      <c r="AJ751" t="n">
        <v>2002.0</v>
      </c>
      <c r="AK751" t="n">
        <v>19.0</v>
      </c>
      <c r="AL751" t="n">
        <v>0.0</v>
      </c>
      <c r="AM751" t="n">
        <v>19.0</v>
      </c>
      <c r="AN751" t="n">
        <v>0.0</v>
      </c>
      <c r="AO751" t="n">
        <v>19.0</v>
      </c>
      <c r="AP751" t="n">
        <v>-5.0</v>
      </c>
      <c r="AQ751" t="n">
        <v>0.0</v>
      </c>
      <c r="AR751" t="n">
        <v>0.0</v>
      </c>
      <c r="AS751" t="n">
        <v>0.0</v>
      </c>
      <c r="AT751" t="inlineStr">
        <is>
          <t>N/A</t>
        </is>
      </c>
      <c r="AU751" t="inlineStr">
        <is>
          <t>N/A</t>
        </is>
      </c>
      <c r="AV751" t="inlineStr">
        <is>
          <t>N/A</t>
        </is>
      </c>
      <c r="AW751" t="inlineStr">
        <is>
          <t>N/A</t>
        </is>
      </c>
      <c r="AX751" t="inlineStr">
        <is>
          <t>N/A</t>
        </is>
      </c>
      <c r="AY751" t="inlineStr">
        <is>
          <t>N/A</t>
        </is>
      </c>
      <c r="AZ751" t="inlineStr">
        <is>
          <t>N/A</t>
        </is>
      </c>
      <c r="BA751" t="inlineStr">
        <is>
          <t>N/A</t>
        </is>
      </c>
      <c r="BB751" t="inlineStr">
        <is>
          <t>N/A</t>
        </is>
      </c>
      <c r="BC751" t="inlineStr">
        <is>
          <t>N/A</t>
        </is>
      </c>
      <c r="BD751" t="inlineStr">
        <is>
          <t>N/A</t>
        </is>
      </c>
      <c r="BE751" t="inlineStr">
        <is>
          <t>N/A</t>
        </is>
      </c>
    </row>
    <row r="752">
      <c r="A752" t="inlineStr">
        <is>
          <t>WI211237601</t>
        </is>
      </c>
      <c r="B752" t="inlineStr">
        <is>
          <t>DATA_VALIDATION</t>
        </is>
      </c>
      <c r="C752" t="inlineStr">
        <is>
          <t>201300020241</t>
        </is>
      </c>
      <c r="D752" t="inlineStr">
        <is>
          <t>Folder</t>
        </is>
      </c>
      <c r="E752" s="2">
        <f>HYPERLINK("capsilon://?command=openfolder&amp;siteaddress=FAM.docvelocity-na8.net&amp;folderid=FXC29E3591-7832-B7C4-1A96-6E2943347818","FX21126704")</f>
        <v>0.0</v>
      </c>
      <c r="F752" t="inlineStr">
        <is>
          <t/>
        </is>
      </c>
      <c r="G752" t="inlineStr">
        <is>
          <t/>
        </is>
      </c>
      <c r="H752" t="inlineStr">
        <is>
          <t>Mailitem</t>
        </is>
      </c>
      <c r="I752" t="inlineStr">
        <is>
          <t>MI2112387893</t>
        </is>
      </c>
      <c r="J752" t="n">
        <v>112.0</v>
      </c>
      <c r="K752" t="inlineStr">
        <is>
          <t>COMPLETED</t>
        </is>
      </c>
      <c r="L752" t="inlineStr">
        <is>
          <t>MARK_AS_COMPLETED</t>
        </is>
      </c>
      <c r="M752" t="inlineStr">
        <is>
          <t>Queue</t>
        </is>
      </c>
      <c r="N752" t="n">
        <v>2.0</v>
      </c>
      <c r="O752" s="1" t="n">
        <v>44540.65069444444</v>
      </c>
      <c r="P752" s="1" t="n">
        <v>44540.82542824074</v>
      </c>
      <c r="Q752" t="n">
        <v>13884.0</v>
      </c>
      <c r="R752" t="n">
        <v>1213.0</v>
      </c>
      <c r="S752" t="b">
        <v>0</v>
      </c>
      <c r="T752" t="inlineStr">
        <is>
          <t>N/A</t>
        </is>
      </c>
      <c r="U752" t="b">
        <v>1</v>
      </c>
      <c r="V752" t="inlineStr">
        <is>
          <t>Archana Bhujbal</t>
        </is>
      </c>
      <c r="W752" s="1" t="n">
        <v>44540.73645833333</v>
      </c>
      <c r="X752" t="n">
        <v>817.0</v>
      </c>
      <c r="Y752" t="n">
        <v>84.0</v>
      </c>
      <c r="Z752" t="n">
        <v>0.0</v>
      </c>
      <c r="AA752" t="n">
        <v>84.0</v>
      </c>
      <c r="AB752" t="n">
        <v>0.0</v>
      </c>
      <c r="AC752" t="n">
        <v>22.0</v>
      </c>
      <c r="AD752" t="n">
        <v>28.0</v>
      </c>
      <c r="AE752" t="n">
        <v>0.0</v>
      </c>
      <c r="AF752" t="n">
        <v>0.0</v>
      </c>
      <c r="AG752" t="n">
        <v>0.0</v>
      </c>
      <c r="AH752" t="inlineStr">
        <is>
          <t>Vikash Suryakanth Parmar</t>
        </is>
      </c>
      <c r="AI752" s="1" t="n">
        <v>44540.82542824074</v>
      </c>
      <c r="AJ752" t="n">
        <v>301.0</v>
      </c>
      <c r="AK752" t="n">
        <v>0.0</v>
      </c>
      <c r="AL752" t="n">
        <v>0.0</v>
      </c>
      <c r="AM752" t="n">
        <v>0.0</v>
      </c>
      <c r="AN752" t="n">
        <v>0.0</v>
      </c>
      <c r="AO752" t="n">
        <v>0.0</v>
      </c>
      <c r="AP752" t="n">
        <v>28.0</v>
      </c>
      <c r="AQ752" t="n">
        <v>0.0</v>
      </c>
      <c r="AR752" t="n">
        <v>0.0</v>
      </c>
      <c r="AS752" t="n">
        <v>0.0</v>
      </c>
      <c r="AT752" t="inlineStr">
        <is>
          <t>N/A</t>
        </is>
      </c>
      <c r="AU752" t="inlineStr">
        <is>
          <t>N/A</t>
        </is>
      </c>
      <c r="AV752" t="inlineStr">
        <is>
          <t>N/A</t>
        </is>
      </c>
      <c r="AW752" t="inlineStr">
        <is>
          <t>N/A</t>
        </is>
      </c>
      <c r="AX752" t="inlineStr">
        <is>
          <t>N/A</t>
        </is>
      </c>
      <c r="AY752" t="inlineStr">
        <is>
          <t>N/A</t>
        </is>
      </c>
      <c r="AZ752" t="inlineStr">
        <is>
          <t>N/A</t>
        </is>
      </c>
      <c r="BA752" t="inlineStr">
        <is>
          <t>N/A</t>
        </is>
      </c>
      <c r="BB752" t="inlineStr">
        <is>
          <t>N/A</t>
        </is>
      </c>
      <c r="BC752" t="inlineStr">
        <is>
          <t>N/A</t>
        </is>
      </c>
      <c r="BD752" t="inlineStr">
        <is>
          <t>N/A</t>
        </is>
      </c>
      <c r="BE752" t="inlineStr">
        <is>
          <t>N/A</t>
        </is>
      </c>
    </row>
    <row r="753">
      <c r="A753" t="inlineStr">
        <is>
          <t>WI211237614</t>
        </is>
      </c>
      <c r="B753" t="inlineStr">
        <is>
          <t>DATA_VALIDATION</t>
        </is>
      </c>
      <c r="C753" t="inlineStr">
        <is>
          <t>201348000216</t>
        </is>
      </c>
      <c r="D753" t="inlineStr">
        <is>
          <t>Folder</t>
        </is>
      </c>
      <c r="E753" s="2">
        <f>HYPERLINK("capsilon://?command=openfolder&amp;siteaddress=FAM.docvelocity-na8.net&amp;folderid=FX1EE1DEAB-832C-6902-52C9-9BCD2695BEB6","FX21126097")</f>
        <v>0.0</v>
      </c>
      <c r="F753" t="inlineStr">
        <is>
          <t/>
        </is>
      </c>
      <c r="G753" t="inlineStr">
        <is>
          <t/>
        </is>
      </c>
      <c r="H753" t="inlineStr">
        <is>
          <t>Mailitem</t>
        </is>
      </c>
      <c r="I753" t="inlineStr">
        <is>
          <t>MI2112391950</t>
        </is>
      </c>
      <c r="J753" t="n">
        <v>70.0</v>
      </c>
      <c r="K753" t="inlineStr">
        <is>
          <t>COMPLETED</t>
        </is>
      </c>
      <c r="L753" t="inlineStr">
        <is>
          <t>MARK_AS_COMPLETED</t>
        </is>
      </c>
      <c r="M753" t="inlineStr">
        <is>
          <t>Queue</t>
        </is>
      </c>
      <c r="N753" t="n">
        <v>1.0</v>
      </c>
      <c r="O753" s="1" t="n">
        <v>44540.653449074074</v>
      </c>
      <c r="P753" s="1" t="n">
        <v>44540.74445601852</v>
      </c>
      <c r="Q753" t="n">
        <v>7679.0</v>
      </c>
      <c r="R753" t="n">
        <v>184.0</v>
      </c>
      <c r="S753" t="b">
        <v>0</v>
      </c>
      <c r="T753" t="inlineStr">
        <is>
          <t>N/A</t>
        </is>
      </c>
      <c r="U753" t="b">
        <v>0</v>
      </c>
      <c r="V753" t="inlineStr">
        <is>
          <t>Sumit Jarhad</t>
        </is>
      </c>
      <c r="W753" s="1" t="n">
        <v>44540.74445601852</v>
      </c>
      <c r="X753" t="n">
        <v>180.0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70.0</v>
      </c>
      <c r="AE753" t="n">
        <v>58.0</v>
      </c>
      <c r="AF753" t="n">
        <v>0.0</v>
      </c>
      <c r="AG753" t="n">
        <v>5.0</v>
      </c>
      <c r="AH753" t="inlineStr">
        <is>
          <t>N/A</t>
        </is>
      </c>
      <c r="AI753" t="inlineStr">
        <is>
          <t>N/A</t>
        </is>
      </c>
      <c r="AJ753" t="inlineStr">
        <is>
          <t>N/A</t>
        </is>
      </c>
      <c r="AK753" t="inlineStr">
        <is>
          <t>N/A</t>
        </is>
      </c>
      <c r="AL753" t="inlineStr">
        <is>
          <t>N/A</t>
        </is>
      </c>
      <c r="AM753" t="inlineStr">
        <is>
          <t>N/A</t>
        </is>
      </c>
      <c r="AN753" t="inlineStr">
        <is>
          <t>N/A</t>
        </is>
      </c>
      <c r="AO753" t="inlineStr">
        <is>
          <t>N/A</t>
        </is>
      </c>
      <c r="AP753" t="inlineStr">
        <is>
          <t>N/A</t>
        </is>
      </c>
      <c r="AQ753" t="inlineStr">
        <is>
          <t>N/A</t>
        </is>
      </c>
      <c r="AR753" t="inlineStr">
        <is>
          <t>N/A</t>
        </is>
      </c>
      <c r="AS753" t="inlineStr">
        <is>
          <t>N/A</t>
        </is>
      </c>
      <c r="AT753" t="inlineStr">
        <is>
          <t>N/A</t>
        </is>
      </c>
      <c r="AU753" t="inlineStr">
        <is>
          <t>N/A</t>
        </is>
      </c>
      <c r="AV753" t="inlineStr">
        <is>
          <t>N/A</t>
        </is>
      </c>
      <c r="AW753" t="inlineStr">
        <is>
          <t>N/A</t>
        </is>
      </c>
      <c r="AX753" t="inlineStr">
        <is>
          <t>N/A</t>
        </is>
      </c>
      <c r="AY753" t="inlineStr">
        <is>
          <t>N/A</t>
        </is>
      </c>
      <c r="AZ753" t="inlineStr">
        <is>
          <t>N/A</t>
        </is>
      </c>
      <c r="BA753" t="inlineStr">
        <is>
          <t>N/A</t>
        </is>
      </c>
      <c r="BB753" t="inlineStr">
        <is>
          <t>N/A</t>
        </is>
      </c>
      <c r="BC753" t="inlineStr">
        <is>
          <t>N/A</t>
        </is>
      </c>
      <c r="BD753" t="inlineStr">
        <is>
          <t>N/A</t>
        </is>
      </c>
      <c r="BE753" t="inlineStr">
        <is>
          <t>N/A</t>
        </is>
      </c>
    </row>
    <row r="754">
      <c r="A754" t="inlineStr">
        <is>
          <t>WI211237634</t>
        </is>
      </c>
      <c r="B754" t="inlineStr">
        <is>
          <t>DATA_VALIDATION</t>
        </is>
      </c>
      <c r="C754" t="inlineStr">
        <is>
          <t>201308007910</t>
        </is>
      </c>
      <c r="D754" t="inlineStr">
        <is>
          <t>Folder</t>
        </is>
      </c>
      <c r="E754" s="2">
        <f>HYPERLINK("capsilon://?command=openfolder&amp;siteaddress=FAM.docvelocity-na8.net&amp;folderid=FXA992342A-AF65-1A67-41EC-3964C9F35AD3","FX21124563")</f>
        <v>0.0</v>
      </c>
      <c r="F754" t="inlineStr">
        <is>
          <t/>
        </is>
      </c>
      <c r="G754" t="inlineStr">
        <is>
          <t/>
        </is>
      </c>
      <c r="H754" t="inlineStr">
        <is>
          <t>Mailitem</t>
        </is>
      </c>
      <c r="I754" t="inlineStr">
        <is>
          <t>MI2112393775</t>
        </is>
      </c>
      <c r="J754" t="n">
        <v>126.0</v>
      </c>
      <c r="K754" t="inlineStr">
        <is>
          <t>COMPLETED</t>
        </is>
      </c>
      <c r="L754" t="inlineStr">
        <is>
          <t>MARK_AS_COMPLETED</t>
        </is>
      </c>
      <c r="M754" t="inlineStr">
        <is>
          <t>Queue</t>
        </is>
      </c>
      <c r="N754" t="n">
        <v>1.0</v>
      </c>
      <c r="O754" s="1" t="n">
        <v>44540.65803240741</v>
      </c>
      <c r="P754" s="1" t="n">
        <v>44540.75184027778</v>
      </c>
      <c r="Q754" t="n">
        <v>7930.0</v>
      </c>
      <c r="R754" t="n">
        <v>175.0</v>
      </c>
      <c r="S754" t="b">
        <v>0</v>
      </c>
      <c r="T754" t="inlineStr">
        <is>
          <t>N/A</t>
        </is>
      </c>
      <c r="U754" t="b">
        <v>0</v>
      </c>
      <c r="V754" t="inlineStr">
        <is>
          <t>Sumit Jarhad</t>
        </is>
      </c>
      <c r="W754" s="1" t="n">
        <v>44540.75184027778</v>
      </c>
      <c r="X754" t="n">
        <v>103.0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126.0</v>
      </c>
      <c r="AE754" t="n">
        <v>114.0</v>
      </c>
      <c r="AF754" t="n">
        <v>0.0</v>
      </c>
      <c r="AG754" t="n">
        <v>3.0</v>
      </c>
      <c r="AH754" t="inlineStr">
        <is>
          <t>N/A</t>
        </is>
      </c>
      <c r="AI754" t="inlineStr">
        <is>
          <t>N/A</t>
        </is>
      </c>
      <c r="AJ754" t="inlineStr">
        <is>
          <t>N/A</t>
        </is>
      </c>
      <c r="AK754" t="inlineStr">
        <is>
          <t>N/A</t>
        </is>
      </c>
      <c r="AL754" t="inlineStr">
        <is>
          <t>N/A</t>
        </is>
      </c>
      <c r="AM754" t="inlineStr">
        <is>
          <t>N/A</t>
        </is>
      </c>
      <c r="AN754" t="inlineStr">
        <is>
          <t>N/A</t>
        </is>
      </c>
      <c r="AO754" t="inlineStr">
        <is>
          <t>N/A</t>
        </is>
      </c>
      <c r="AP754" t="inlineStr">
        <is>
          <t>N/A</t>
        </is>
      </c>
      <c r="AQ754" t="inlineStr">
        <is>
          <t>N/A</t>
        </is>
      </c>
      <c r="AR754" t="inlineStr">
        <is>
          <t>N/A</t>
        </is>
      </c>
      <c r="AS754" t="inlineStr">
        <is>
          <t>N/A</t>
        </is>
      </c>
      <c r="AT754" t="inlineStr">
        <is>
          <t>N/A</t>
        </is>
      </c>
      <c r="AU754" t="inlineStr">
        <is>
          <t>N/A</t>
        </is>
      </c>
      <c r="AV754" t="inlineStr">
        <is>
          <t>N/A</t>
        </is>
      </c>
      <c r="AW754" t="inlineStr">
        <is>
          <t>N/A</t>
        </is>
      </c>
      <c r="AX754" t="inlineStr">
        <is>
          <t>N/A</t>
        </is>
      </c>
      <c r="AY754" t="inlineStr">
        <is>
          <t>N/A</t>
        </is>
      </c>
      <c r="AZ754" t="inlineStr">
        <is>
          <t>N/A</t>
        </is>
      </c>
      <c r="BA754" t="inlineStr">
        <is>
          <t>N/A</t>
        </is>
      </c>
      <c r="BB754" t="inlineStr">
        <is>
          <t>N/A</t>
        </is>
      </c>
      <c r="BC754" t="inlineStr">
        <is>
          <t>N/A</t>
        </is>
      </c>
      <c r="BD754" t="inlineStr">
        <is>
          <t>N/A</t>
        </is>
      </c>
      <c r="BE754" t="inlineStr">
        <is>
          <t>N/A</t>
        </is>
      </c>
    </row>
    <row r="755">
      <c r="A755" t="inlineStr">
        <is>
          <t>WI211237635</t>
        </is>
      </c>
      <c r="B755" t="inlineStr">
        <is>
          <t>DATA_VALIDATION</t>
        </is>
      </c>
      <c r="C755" t="inlineStr">
        <is>
          <t>201330003927</t>
        </is>
      </c>
      <c r="D755" t="inlineStr">
        <is>
          <t>Folder</t>
        </is>
      </c>
      <c r="E755" s="2">
        <f>HYPERLINK("capsilon://?command=openfolder&amp;siteaddress=FAM.docvelocity-na8.net&amp;folderid=FXA9178C28-8ACA-05EF-AC7C-C674000BD4E1","FX211113058")</f>
        <v>0.0</v>
      </c>
      <c r="F755" t="inlineStr">
        <is>
          <t/>
        </is>
      </c>
      <c r="G755" t="inlineStr">
        <is>
          <t/>
        </is>
      </c>
      <c r="H755" t="inlineStr">
        <is>
          <t>Mailitem</t>
        </is>
      </c>
      <c r="I755" t="inlineStr">
        <is>
          <t>MI2112393928</t>
        </is>
      </c>
      <c r="J755" t="n">
        <v>30.0</v>
      </c>
      <c r="K755" t="inlineStr">
        <is>
          <t>COMPLETED</t>
        </is>
      </c>
      <c r="L755" t="inlineStr">
        <is>
          <t>MARK_AS_COMPLETED</t>
        </is>
      </c>
      <c r="M755" t="inlineStr">
        <is>
          <t>Queue</t>
        </is>
      </c>
      <c r="N755" t="n">
        <v>2.0</v>
      </c>
      <c r="O755" s="1" t="n">
        <v>44540.65846064815</v>
      </c>
      <c r="P755" s="1" t="n">
        <v>44540.84581018519</v>
      </c>
      <c r="Q755" t="n">
        <v>15974.0</v>
      </c>
      <c r="R755" t="n">
        <v>213.0</v>
      </c>
      <c r="S755" t="b">
        <v>0</v>
      </c>
      <c r="T755" t="inlineStr">
        <is>
          <t>N/A</t>
        </is>
      </c>
      <c r="U755" t="b">
        <v>0</v>
      </c>
      <c r="V755" t="inlineStr">
        <is>
          <t>Archana Bhujbal</t>
        </is>
      </c>
      <c r="W755" s="1" t="n">
        <v>44540.74612268519</v>
      </c>
      <c r="X755" t="n">
        <v>51.0</v>
      </c>
      <c r="Y755" t="n">
        <v>9.0</v>
      </c>
      <c r="Z755" t="n">
        <v>0.0</v>
      </c>
      <c r="AA755" t="n">
        <v>9.0</v>
      </c>
      <c r="AB755" t="n">
        <v>0.0</v>
      </c>
      <c r="AC755" t="n">
        <v>4.0</v>
      </c>
      <c r="AD755" t="n">
        <v>21.0</v>
      </c>
      <c r="AE755" t="n">
        <v>0.0</v>
      </c>
      <c r="AF755" t="n">
        <v>0.0</v>
      </c>
      <c r="AG755" t="n">
        <v>0.0</v>
      </c>
      <c r="AH755" t="inlineStr">
        <is>
          <t>Mohini Shinde</t>
        </is>
      </c>
      <c r="AI755" s="1" t="n">
        <v>44540.84581018519</v>
      </c>
      <c r="AJ755" t="n">
        <v>162.0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21.0</v>
      </c>
      <c r="AQ755" t="n">
        <v>0.0</v>
      </c>
      <c r="AR755" t="n">
        <v>0.0</v>
      </c>
      <c r="AS755" t="n">
        <v>0.0</v>
      </c>
      <c r="AT755" t="inlineStr">
        <is>
          <t>N/A</t>
        </is>
      </c>
      <c r="AU755" t="inlineStr">
        <is>
          <t>N/A</t>
        </is>
      </c>
      <c r="AV755" t="inlineStr">
        <is>
          <t>N/A</t>
        </is>
      </c>
      <c r="AW755" t="inlineStr">
        <is>
          <t>N/A</t>
        </is>
      </c>
      <c r="AX755" t="inlineStr">
        <is>
          <t>N/A</t>
        </is>
      </c>
      <c r="AY755" t="inlineStr">
        <is>
          <t>N/A</t>
        </is>
      </c>
      <c r="AZ755" t="inlineStr">
        <is>
          <t>N/A</t>
        </is>
      </c>
      <c r="BA755" t="inlineStr">
        <is>
          <t>N/A</t>
        </is>
      </c>
      <c r="BB755" t="inlineStr">
        <is>
          <t>N/A</t>
        </is>
      </c>
      <c r="BC755" t="inlineStr">
        <is>
          <t>N/A</t>
        </is>
      </c>
      <c r="BD755" t="inlineStr">
        <is>
          <t>N/A</t>
        </is>
      </c>
      <c r="BE755" t="inlineStr">
        <is>
          <t>N/A</t>
        </is>
      </c>
    </row>
    <row r="756">
      <c r="A756" t="inlineStr">
        <is>
          <t>WI211237648</t>
        </is>
      </c>
      <c r="B756" t="inlineStr">
        <is>
          <t>DATA_VALIDATION</t>
        </is>
      </c>
      <c r="C756" t="inlineStr">
        <is>
          <t>201130012891</t>
        </is>
      </c>
      <c r="D756" t="inlineStr">
        <is>
          <t>Folder</t>
        </is>
      </c>
      <c r="E756" s="2">
        <f>HYPERLINK("capsilon://?command=openfolder&amp;siteaddress=FAM.docvelocity-na8.net&amp;folderid=FX7154166E-D6D2-3926-191B-90120580B718","FX21123538")</f>
        <v>0.0</v>
      </c>
      <c r="F756" t="inlineStr">
        <is>
          <t/>
        </is>
      </c>
      <c r="G756" t="inlineStr">
        <is>
          <t/>
        </is>
      </c>
      <c r="H756" t="inlineStr">
        <is>
          <t>Mailitem</t>
        </is>
      </c>
      <c r="I756" t="inlineStr">
        <is>
          <t>MI2112394307</t>
        </is>
      </c>
      <c r="J756" t="n">
        <v>28.0</v>
      </c>
      <c r="K756" t="inlineStr">
        <is>
          <t>COMPLETED</t>
        </is>
      </c>
      <c r="L756" t="inlineStr">
        <is>
          <t>MARK_AS_COMPLETED</t>
        </is>
      </c>
      <c r="M756" t="inlineStr">
        <is>
          <t>Queue</t>
        </is>
      </c>
      <c r="N756" t="n">
        <v>2.0</v>
      </c>
      <c r="O756" s="1" t="n">
        <v>44540.66155092593</v>
      </c>
      <c r="P756" s="1" t="n">
        <v>44540.86613425926</v>
      </c>
      <c r="Q756" t="n">
        <v>16889.0</v>
      </c>
      <c r="R756" t="n">
        <v>787.0</v>
      </c>
      <c r="S756" t="b">
        <v>0</v>
      </c>
      <c r="T756" t="inlineStr">
        <is>
          <t>N/A</t>
        </is>
      </c>
      <c r="U756" t="b">
        <v>0</v>
      </c>
      <c r="V756" t="inlineStr">
        <is>
          <t>Archana Bhujbal</t>
        </is>
      </c>
      <c r="W756" s="1" t="n">
        <v>44540.760150462964</v>
      </c>
      <c r="X756" t="n">
        <v>264.0</v>
      </c>
      <c r="Y756" t="n">
        <v>21.0</v>
      </c>
      <c r="Z756" t="n">
        <v>0.0</v>
      </c>
      <c r="AA756" t="n">
        <v>21.0</v>
      </c>
      <c r="AB756" t="n">
        <v>0.0</v>
      </c>
      <c r="AC756" t="n">
        <v>18.0</v>
      </c>
      <c r="AD756" t="n">
        <v>7.0</v>
      </c>
      <c r="AE756" t="n">
        <v>0.0</v>
      </c>
      <c r="AF756" t="n">
        <v>0.0</v>
      </c>
      <c r="AG756" t="n">
        <v>0.0</v>
      </c>
      <c r="AH756" t="inlineStr">
        <is>
          <t>Dashrath Soren</t>
        </is>
      </c>
      <c r="AI756" s="1" t="n">
        <v>44540.86613425926</v>
      </c>
      <c r="AJ756" t="n">
        <v>10.0</v>
      </c>
      <c r="AK756" t="n">
        <v>0.0</v>
      </c>
      <c r="AL756" t="n">
        <v>0.0</v>
      </c>
      <c r="AM756" t="n">
        <v>0.0</v>
      </c>
      <c r="AN756" t="n">
        <v>21.0</v>
      </c>
      <c r="AO756" t="n">
        <v>0.0</v>
      </c>
      <c r="AP756" t="n">
        <v>7.0</v>
      </c>
      <c r="AQ756" t="n">
        <v>0.0</v>
      </c>
      <c r="AR756" t="n">
        <v>0.0</v>
      </c>
      <c r="AS756" t="n">
        <v>0.0</v>
      </c>
      <c r="AT756" t="inlineStr">
        <is>
          <t>N/A</t>
        </is>
      </c>
      <c r="AU756" t="inlineStr">
        <is>
          <t>N/A</t>
        </is>
      </c>
      <c r="AV756" t="inlineStr">
        <is>
          <t>N/A</t>
        </is>
      </c>
      <c r="AW756" t="inlineStr">
        <is>
          <t>N/A</t>
        </is>
      </c>
      <c r="AX756" t="inlineStr">
        <is>
          <t>N/A</t>
        </is>
      </c>
      <c r="AY756" t="inlineStr">
        <is>
          <t>N/A</t>
        </is>
      </c>
      <c r="AZ756" t="inlineStr">
        <is>
          <t>N/A</t>
        </is>
      </c>
      <c r="BA756" t="inlineStr">
        <is>
          <t>N/A</t>
        </is>
      </c>
      <c r="BB756" t="inlineStr">
        <is>
          <t>N/A</t>
        </is>
      </c>
      <c r="BC756" t="inlineStr">
        <is>
          <t>N/A</t>
        </is>
      </c>
      <c r="BD756" t="inlineStr">
        <is>
          <t>N/A</t>
        </is>
      </c>
      <c r="BE756" t="inlineStr">
        <is>
          <t>N/A</t>
        </is>
      </c>
    </row>
    <row r="757">
      <c r="A757" t="inlineStr">
        <is>
          <t>WI211237652</t>
        </is>
      </c>
      <c r="B757" t="inlineStr">
        <is>
          <t>DATA_VALIDATION</t>
        </is>
      </c>
      <c r="C757" t="inlineStr">
        <is>
          <t>201130012891</t>
        </is>
      </c>
      <c r="D757" t="inlineStr">
        <is>
          <t>Folder</t>
        </is>
      </c>
      <c r="E757" s="2">
        <f>HYPERLINK("capsilon://?command=openfolder&amp;siteaddress=FAM.docvelocity-na8.net&amp;folderid=FX7154166E-D6D2-3926-191B-90120580B718","FX21123538")</f>
        <v>0.0</v>
      </c>
      <c r="F757" t="inlineStr">
        <is>
          <t/>
        </is>
      </c>
      <c r="G757" t="inlineStr">
        <is>
          <t/>
        </is>
      </c>
      <c r="H757" t="inlineStr">
        <is>
          <t>Mailitem</t>
        </is>
      </c>
      <c r="I757" t="inlineStr">
        <is>
          <t>MI2112394371</t>
        </is>
      </c>
      <c r="J757" t="n">
        <v>28.0</v>
      </c>
      <c r="K757" t="inlineStr">
        <is>
          <t>COMPLETED</t>
        </is>
      </c>
      <c r="L757" t="inlineStr">
        <is>
          <t>MARK_AS_COMPLETED</t>
        </is>
      </c>
      <c r="M757" t="inlineStr">
        <is>
          <t>Queue</t>
        </is>
      </c>
      <c r="N757" t="n">
        <v>2.0</v>
      </c>
      <c r="O757" s="1" t="n">
        <v>44540.66212962963</v>
      </c>
      <c r="P757" s="1" t="n">
        <v>44540.85983796296</v>
      </c>
      <c r="Q757" t="n">
        <v>16983.0</v>
      </c>
      <c r="R757" t="n">
        <v>99.0</v>
      </c>
      <c r="S757" t="b">
        <v>0</v>
      </c>
      <c r="T757" t="inlineStr">
        <is>
          <t>N/A</t>
        </is>
      </c>
      <c r="U757" t="b">
        <v>0</v>
      </c>
      <c r="V757" t="inlineStr">
        <is>
          <t>Snehal Sathe</t>
        </is>
      </c>
      <c r="W757" s="1" t="n">
        <v>44540.783680555556</v>
      </c>
      <c r="X757" t="n">
        <v>76.0</v>
      </c>
      <c r="Y757" t="n">
        <v>0.0</v>
      </c>
      <c r="Z757" t="n">
        <v>0.0</v>
      </c>
      <c r="AA757" t="n">
        <v>0.0</v>
      </c>
      <c r="AB757" t="n">
        <v>21.0</v>
      </c>
      <c r="AC757" t="n">
        <v>0.0</v>
      </c>
      <c r="AD757" t="n">
        <v>28.0</v>
      </c>
      <c r="AE757" t="n">
        <v>0.0</v>
      </c>
      <c r="AF757" t="n">
        <v>0.0</v>
      </c>
      <c r="AG757" t="n">
        <v>0.0</v>
      </c>
      <c r="AH757" t="inlineStr">
        <is>
          <t>Mohini Shinde</t>
        </is>
      </c>
      <c r="AI757" s="1" t="n">
        <v>44540.85983796296</v>
      </c>
      <c r="AJ757" t="n">
        <v>18.0</v>
      </c>
      <c r="AK757" t="n">
        <v>0.0</v>
      </c>
      <c r="AL757" t="n">
        <v>0.0</v>
      </c>
      <c r="AM757" t="n">
        <v>0.0</v>
      </c>
      <c r="AN757" t="n">
        <v>21.0</v>
      </c>
      <c r="AO757" t="n">
        <v>0.0</v>
      </c>
      <c r="AP757" t="n">
        <v>28.0</v>
      </c>
      <c r="AQ757" t="n">
        <v>0.0</v>
      </c>
      <c r="AR757" t="n">
        <v>0.0</v>
      </c>
      <c r="AS757" t="n">
        <v>0.0</v>
      </c>
      <c r="AT757" t="inlineStr">
        <is>
          <t>N/A</t>
        </is>
      </c>
      <c r="AU757" t="inlineStr">
        <is>
          <t>N/A</t>
        </is>
      </c>
      <c r="AV757" t="inlineStr">
        <is>
          <t>N/A</t>
        </is>
      </c>
      <c r="AW757" t="inlineStr">
        <is>
          <t>N/A</t>
        </is>
      </c>
      <c r="AX757" t="inlineStr">
        <is>
          <t>N/A</t>
        </is>
      </c>
      <c r="AY757" t="inlineStr">
        <is>
          <t>N/A</t>
        </is>
      </c>
      <c r="AZ757" t="inlineStr">
        <is>
          <t>N/A</t>
        </is>
      </c>
      <c r="BA757" t="inlineStr">
        <is>
          <t>N/A</t>
        </is>
      </c>
      <c r="BB757" t="inlineStr">
        <is>
          <t>N/A</t>
        </is>
      </c>
      <c r="BC757" t="inlineStr">
        <is>
          <t>N/A</t>
        </is>
      </c>
      <c r="BD757" t="inlineStr">
        <is>
          <t>N/A</t>
        </is>
      </c>
      <c r="BE757" t="inlineStr">
        <is>
          <t>N/A</t>
        </is>
      </c>
    </row>
    <row r="758">
      <c r="A758" t="inlineStr">
        <is>
          <t>WI211237653</t>
        </is>
      </c>
      <c r="B758" t="inlineStr">
        <is>
          <t>DATA_VALIDATION</t>
        </is>
      </c>
      <c r="C758" t="inlineStr">
        <is>
          <t>201130012891</t>
        </is>
      </c>
      <c r="D758" t="inlineStr">
        <is>
          <t>Folder</t>
        </is>
      </c>
      <c r="E758" s="2">
        <f>HYPERLINK("capsilon://?command=openfolder&amp;siteaddress=FAM.docvelocity-na8.net&amp;folderid=FX7154166E-D6D2-3926-191B-90120580B718","FX21123538")</f>
        <v>0.0</v>
      </c>
      <c r="F758" t="inlineStr">
        <is>
          <t/>
        </is>
      </c>
      <c r="G758" t="inlineStr">
        <is>
          <t/>
        </is>
      </c>
      <c r="H758" t="inlineStr">
        <is>
          <t>Mailitem</t>
        </is>
      </c>
      <c r="I758" t="inlineStr">
        <is>
          <t>MI2112394377</t>
        </is>
      </c>
      <c r="J758" t="n">
        <v>28.0</v>
      </c>
      <c r="K758" t="inlineStr">
        <is>
          <t>COMPLETED</t>
        </is>
      </c>
      <c r="L758" t="inlineStr">
        <is>
          <t>MARK_AS_COMPLETED</t>
        </is>
      </c>
      <c r="M758" t="inlineStr">
        <is>
          <t>Queue</t>
        </is>
      </c>
      <c r="N758" t="n">
        <v>2.0</v>
      </c>
      <c r="O758" s="1" t="n">
        <v>44540.66233796296</v>
      </c>
      <c r="P758" s="1" t="n">
        <v>44540.86021990741</v>
      </c>
      <c r="Q758" t="n">
        <v>16896.0</v>
      </c>
      <c r="R758" t="n">
        <v>201.0</v>
      </c>
      <c r="S758" t="b">
        <v>0</v>
      </c>
      <c r="T758" t="inlineStr">
        <is>
          <t>N/A</t>
        </is>
      </c>
      <c r="U758" t="b">
        <v>0</v>
      </c>
      <c r="V758" t="inlineStr">
        <is>
          <t>Archana Bhujbal</t>
        </is>
      </c>
      <c r="W758" s="1" t="n">
        <v>44540.78582175926</v>
      </c>
      <c r="X758" t="n">
        <v>58.0</v>
      </c>
      <c r="Y758" t="n">
        <v>0.0</v>
      </c>
      <c r="Z758" t="n">
        <v>0.0</v>
      </c>
      <c r="AA758" t="n">
        <v>0.0</v>
      </c>
      <c r="AB758" t="n">
        <v>21.0</v>
      </c>
      <c r="AC758" t="n">
        <v>0.0</v>
      </c>
      <c r="AD758" t="n">
        <v>28.0</v>
      </c>
      <c r="AE758" t="n">
        <v>0.0</v>
      </c>
      <c r="AF758" t="n">
        <v>0.0</v>
      </c>
      <c r="AG758" t="n">
        <v>0.0</v>
      </c>
      <c r="AH758" t="inlineStr">
        <is>
          <t>Mohini Shinde</t>
        </is>
      </c>
      <c r="AI758" s="1" t="n">
        <v>44540.86021990741</v>
      </c>
      <c r="AJ758" t="n">
        <v>32.0</v>
      </c>
      <c r="AK758" t="n">
        <v>0.0</v>
      </c>
      <c r="AL758" t="n">
        <v>0.0</v>
      </c>
      <c r="AM758" t="n">
        <v>0.0</v>
      </c>
      <c r="AN758" t="n">
        <v>21.0</v>
      </c>
      <c r="AO758" t="n">
        <v>0.0</v>
      </c>
      <c r="AP758" t="n">
        <v>28.0</v>
      </c>
      <c r="AQ758" t="n">
        <v>0.0</v>
      </c>
      <c r="AR758" t="n">
        <v>0.0</v>
      </c>
      <c r="AS758" t="n">
        <v>0.0</v>
      </c>
      <c r="AT758" t="inlineStr">
        <is>
          <t>N/A</t>
        </is>
      </c>
      <c r="AU758" t="inlineStr">
        <is>
          <t>N/A</t>
        </is>
      </c>
      <c r="AV758" t="inlineStr">
        <is>
          <t>N/A</t>
        </is>
      </c>
      <c r="AW758" t="inlineStr">
        <is>
          <t>N/A</t>
        </is>
      </c>
      <c r="AX758" t="inlineStr">
        <is>
          <t>N/A</t>
        </is>
      </c>
      <c r="AY758" t="inlineStr">
        <is>
          <t>N/A</t>
        </is>
      </c>
      <c r="AZ758" t="inlineStr">
        <is>
          <t>N/A</t>
        </is>
      </c>
      <c r="BA758" t="inlineStr">
        <is>
          <t>N/A</t>
        </is>
      </c>
      <c r="BB758" t="inlineStr">
        <is>
          <t>N/A</t>
        </is>
      </c>
      <c r="BC758" t="inlineStr">
        <is>
          <t>N/A</t>
        </is>
      </c>
      <c r="BD758" t="inlineStr">
        <is>
          <t>N/A</t>
        </is>
      </c>
      <c r="BE758" t="inlineStr">
        <is>
          <t>N/A</t>
        </is>
      </c>
    </row>
    <row r="759">
      <c r="A759" t="inlineStr">
        <is>
          <t>WI211237659</t>
        </is>
      </c>
      <c r="B759" t="inlineStr">
        <is>
          <t>DATA_VALIDATION</t>
        </is>
      </c>
      <c r="C759" t="inlineStr">
        <is>
          <t>201130012891</t>
        </is>
      </c>
      <c r="D759" t="inlineStr">
        <is>
          <t>Folder</t>
        </is>
      </c>
      <c r="E759" s="2">
        <f>HYPERLINK("capsilon://?command=openfolder&amp;siteaddress=FAM.docvelocity-na8.net&amp;folderid=FX7154166E-D6D2-3926-191B-90120580B718","FX21123538")</f>
        <v>0.0</v>
      </c>
      <c r="F759" t="inlineStr">
        <is>
          <t/>
        </is>
      </c>
      <c r="G759" t="inlineStr">
        <is>
          <t/>
        </is>
      </c>
      <c r="H759" t="inlineStr">
        <is>
          <t>Mailitem</t>
        </is>
      </c>
      <c r="I759" t="inlineStr">
        <is>
          <t>MI2112394381</t>
        </is>
      </c>
      <c r="J759" t="n">
        <v>72.0</v>
      </c>
      <c r="K759" t="inlineStr">
        <is>
          <t>COMPLETED</t>
        </is>
      </c>
      <c r="L759" t="inlineStr">
        <is>
          <t>MARK_AS_COMPLETED</t>
        </is>
      </c>
      <c r="M759" t="inlineStr">
        <is>
          <t>Queue</t>
        </is>
      </c>
      <c r="N759" t="n">
        <v>2.0</v>
      </c>
      <c r="O759" s="1" t="n">
        <v>44540.66324074074</v>
      </c>
      <c r="P759" s="1" t="n">
        <v>44540.86619212963</v>
      </c>
      <c r="Q759" t="n">
        <v>16694.0</v>
      </c>
      <c r="R759" t="n">
        <v>841.0</v>
      </c>
      <c r="S759" t="b">
        <v>0</v>
      </c>
      <c r="T759" t="inlineStr">
        <is>
          <t>N/A</t>
        </is>
      </c>
      <c r="U759" t="b">
        <v>0</v>
      </c>
      <c r="V759" t="inlineStr">
        <is>
          <t>Snehal Sathe</t>
        </is>
      </c>
      <c r="W759" s="1" t="n">
        <v>44540.788449074076</v>
      </c>
      <c r="X759" t="n">
        <v>308.0</v>
      </c>
      <c r="Y759" t="n">
        <v>70.0</v>
      </c>
      <c r="Z759" t="n">
        <v>0.0</v>
      </c>
      <c r="AA759" t="n">
        <v>70.0</v>
      </c>
      <c r="AB759" t="n">
        <v>0.0</v>
      </c>
      <c r="AC759" t="n">
        <v>22.0</v>
      </c>
      <c r="AD759" t="n">
        <v>2.0</v>
      </c>
      <c r="AE759" t="n">
        <v>0.0</v>
      </c>
      <c r="AF759" t="n">
        <v>0.0</v>
      </c>
      <c r="AG759" t="n">
        <v>0.0</v>
      </c>
      <c r="AH759" t="inlineStr">
        <is>
          <t>Mohini Shinde</t>
        </is>
      </c>
      <c r="AI759" s="1" t="n">
        <v>44540.86619212963</v>
      </c>
      <c r="AJ759" t="n">
        <v>516.0</v>
      </c>
      <c r="AK759" t="n">
        <v>1.0</v>
      </c>
      <c r="AL759" t="n">
        <v>0.0</v>
      </c>
      <c r="AM759" t="n">
        <v>1.0</v>
      </c>
      <c r="AN759" t="n">
        <v>0.0</v>
      </c>
      <c r="AO759" t="n">
        <v>2.0</v>
      </c>
      <c r="AP759" t="n">
        <v>1.0</v>
      </c>
      <c r="AQ759" t="n">
        <v>0.0</v>
      </c>
      <c r="AR759" t="n">
        <v>0.0</v>
      </c>
      <c r="AS759" t="n">
        <v>0.0</v>
      </c>
      <c r="AT759" t="inlineStr">
        <is>
          <t>N/A</t>
        </is>
      </c>
      <c r="AU759" t="inlineStr">
        <is>
          <t>N/A</t>
        </is>
      </c>
      <c r="AV759" t="inlineStr">
        <is>
          <t>N/A</t>
        </is>
      </c>
      <c r="AW759" t="inlineStr">
        <is>
          <t>N/A</t>
        </is>
      </c>
      <c r="AX759" t="inlineStr">
        <is>
          <t>N/A</t>
        </is>
      </c>
      <c r="AY759" t="inlineStr">
        <is>
          <t>N/A</t>
        </is>
      </c>
      <c r="AZ759" t="inlineStr">
        <is>
          <t>N/A</t>
        </is>
      </c>
      <c r="BA759" t="inlineStr">
        <is>
          <t>N/A</t>
        </is>
      </c>
      <c r="BB759" t="inlineStr">
        <is>
          <t>N/A</t>
        </is>
      </c>
      <c r="BC759" t="inlineStr">
        <is>
          <t>N/A</t>
        </is>
      </c>
      <c r="BD759" t="inlineStr">
        <is>
          <t>N/A</t>
        </is>
      </c>
      <c r="BE759" t="inlineStr">
        <is>
          <t>N/A</t>
        </is>
      </c>
    </row>
    <row r="760">
      <c r="A760" t="inlineStr">
        <is>
          <t>WI211237669</t>
        </is>
      </c>
      <c r="B760" t="inlineStr">
        <is>
          <t>DATA_VALIDATION</t>
        </is>
      </c>
      <c r="C760" t="inlineStr">
        <is>
          <t>201130012891</t>
        </is>
      </c>
      <c r="D760" t="inlineStr">
        <is>
          <t>Folder</t>
        </is>
      </c>
      <c r="E760" s="2">
        <f>HYPERLINK("capsilon://?command=openfolder&amp;siteaddress=FAM.docvelocity-na8.net&amp;folderid=FX7154166E-D6D2-3926-191B-90120580B718","FX21123538")</f>
        <v>0.0</v>
      </c>
      <c r="F760" t="inlineStr">
        <is>
          <t/>
        </is>
      </c>
      <c r="G760" t="inlineStr">
        <is>
          <t/>
        </is>
      </c>
      <c r="H760" t="inlineStr">
        <is>
          <t>Mailitem</t>
        </is>
      </c>
      <c r="I760" t="inlineStr">
        <is>
          <t>MI2112394387</t>
        </is>
      </c>
      <c r="J760" t="n">
        <v>72.0</v>
      </c>
      <c r="K760" t="inlineStr">
        <is>
          <t>COMPLETED</t>
        </is>
      </c>
      <c r="L760" t="inlineStr">
        <is>
          <t>MARK_AS_COMPLETED</t>
        </is>
      </c>
      <c r="M760" t="inlineStr">
        <is>
          <t>Queue</t>
        </is>
      </c>
      <c r="N760" t="n">
        <v>2.0</v>
      </c>
      <c r="O760" s="1" t="n">
        <v>44540.66402777778</v>
      </c>
      <c r="P760" s="1" t="n">
        <v>44540.866006944445</v>
      </c>
      <c r="Q760" t="n">
        <v>16942.0</v>
      </c>
      <c r="R760" t="n">
        <v>509.0</v>
      </c>
      <c r="S760" t="b">
        <v>0</v>
      </c>
      <c r="T760" t="inlineStr">
        <is>
          <t>N/A</t>
        </is>
      </c>
      <c r="U760" t="b">
        <v>0</v>
      </c>
      <c r="V760" t="inlineStr">
        <is>
          <t>Archana Bhujbal</t>
        </is>
      </c>
      <c r="W760" s="1" t="n">
        <v>44540.78847222222</v>
      </c>
      <c r="X760" t="n">
        <v>228.0</v>
      </c>
      <c r="Y760" t="n">
        <v>70.0</v>
      </c>
      <c r="Z760" t="n">
        <v>0.0</v>
      </c>
      <c r="AA760" t="n">
        <v>70.0</v>
      </c>
      <c r="AB760" t="n">
        <v>0.0</v>
      </c>
      <c r="AC760" t="n">
        <v>19.0</v>
      </c>
      <c r="AD760" t="n">
        <v>2.0</v>
      </c>
      <c r="AE760" t="n">
        <v>0.0</v>
      </c>
      <c r="AF760" t="n">
        <v>0.0</v>
      </c>
      <c r="AG760" t="n">
        <v>0.0</v>
      </c>
      <c r="AH760" t="inlineStr">
        <is>
          <t>Dashrath Soren</t>
        </is>
      </c>
      <c r="AI760" s="1" t="n">
        <v>44540.866006944445</v>
      </c>
      <c r="AJ760" t="n">
        <v>276.0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2.0</v>
      </c>
      <c r="AQ760" t="n">
        <v>0.0</v>
      </c>
      <c r="AR760" t="n">
        <v>0.0</v>
      </c>
      <c r="AS760" t="n">
        <v>0.0</v>
      </c>
      <c r="AT760" t="inlineStr">
        <is>
          <t>N/A</t>
        </is>
      </c>
      <c r="AU760" t="inlineStr">
        <is>
          <t>N/A</t>
        </is>
      </c>
      <c r="AV760" t="inlineStr">
        <is>
          <t>N/A</t>
        </is>
      </c>
      <c r="AW760" t="inlineStr">
        <is>
          <t>N/A</t>
        </is>
      </c>
      <c r="AX760" t="inlineStr">
        <is>
          <t>N/A</t>
        </is>
      </c>
      <c r="AY760" t="inlineStr">
        <is>
          <t>N/A</t>
        </is>
      </c>
      <c r="AZ760" t="inlineStr">
        <is>
          <t>N/A</t>
        </is>
      </c>
      <c r="BA760" t="inlineStr">
        <is>
          <t>N/A</t>
        </is>
      </c>
      <c r="BB760" t="inlineStr">
        <is>
          <t>N/A</t>
        </is>
      </c>
      <c r="BC760" t="inlineStr">
        <is>
          <t>N/A</t>
        </is>
      </c>
      <c r="BD760" t="inlineStr">
        <is>
          <t>N/A</t>
        </is>
      </c>
      <c r="BE760" t="inlineStr">
        <is>
          <t>N/A</t>
        </is>
      </c>
    </row>
    <row r="761">
      <c r="A761" t="inlineStr">
        <is>
          <t>WI211237938</t>
        </is>
      </c>
      <c r="B761" t="inlineStr">
        <is>
          <t>DATA_VALIDATION</t>
        </is>
      </c>
      <c r="C761" t="inlineStr">
        <is>
          <t>201300020250</t>
        </is>
      </c>
      <c r="D761" t="inlineStr">
        <is>
          <t>Folder</t>
        </is>
      </c>
      <c r="E761" s="2">
        <f>HYPERLINK("capsilon://?command=openfolder&amp;siteaddress=FAM.docvelocity-na8.net&amp;folderid=FX6212AFC1-5A60-879A-2CE1-1FE7789046DF","FX21126986")</f>
        <v>0.0</v>
      </c>
      <c r="F761" t="inlineStr">
        <is>
          <t/>
        </is>
      </c>
      <c r="G761" t="inlineStr">
        <is>
          <t/>
        </is>
      </c>
      <c r="H761" t="inlineStr">
        <is>
          <t>Mailitem</t>
        </is>
      </c>
      <c r="I761" t="inlineStr">
        <is>
          <t>MI2112396404</t>
        </is>
      </c>
      <c r="J761" t="n">
        <v>107.0</v>
      </c>
      <c r="K761" t="inlineStr">
        <is>
          <t>COMPLETED</t>
        </is>
      </c>
      <c r="L761" t="inlineStr">
        <is>
          <t>MARK_AS_COMPLETED</t>
        </is>
      </c>
      <c r="M761" t="inlineStr">
        <is>
          <t>Queue</t>
        </is>
      </c>
      <c r="N761" t="n">
        <v>1.0</v>
      </c>
      <c r="O761" s="1" t="n">
        <v>44540.688993055555</v>
      </c>
      <c r="P761" s="1" t="n">
        <v>44540.754965277774</v>
      </c>
      <c r="Q761" t="n">
        <v>5483.0</v>
      </c>
      <c r="R761" t="n">
        <v>217.0</v>
      </c>
      <c r="S761" t="b">
        <v>0</v>
      </c>
      <c r="T761" t="inlineStr">
        <is>
          <t>N/A</t>
        </is>
      </c>
      <c r="U761" t="b">
        <v>0</v>
      </c>
      <c r="V761" t="inlineStr">
        <is>
          <t>Sumit Jarhad</t>
        </is>
      </c>
      <c r="W761" s="1" t="n">
        <v>44540.754965277774</v>
      </c>
      <c r="X761" t="n">
        <v>217.0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107.0</v>
      </c>
      <c r="AE761" t="n">
        <v>95.0</v>
      </c>
      <c r="AF761" t="n">
        <v>0.0</v>
      </c>
      <c r="AG761" t="n">
        <v>9.0</v>
      </c>
      <c r="AH761" t="inlineStr">
        <is>
          <t>N/A</t>
        </is>
      </c>
      <c r="AI761" t="inlineStr">
        <is>
          <t>N/A</t>
        </is>
      </c>
      <c r="AJ761" t="inlineStr">
        <is>
          <t>N/A</t>
        </is>
      </c>
      <c r="AK761" t="inlineStr">
        <is>
          <t>N/A</t>
        </is>
      </c>
      <c r="AL761" t="inlineStr">
        <is>
          <t>N/A</t>
        </is>
      </c>
      <c r="AM761" t="inlineStr">
        <is>
          <t>N/A</t>
        </is>
      </c>
      <c r="AN761" t="inlineStr">
        <is>
          <t>N/A</t>
        </is>
      </c>
      <c r="AO761" t="inlineStr">
        <is>
          <t>N/A</t>
        </is>
      </c>
      <c r="AP761" t="inlineStr">
        <is>
          <t>N/A</t>
        </is>
      </c>
      <c r="AQ761" t="inlineStr">
        <is>
          <t>N/A</t>
        </is>
      </c>
      <c r="AR761" t="inlineStr">
        <is>
          <t>N/A</t>
        </is>
      </c>
      <c r="AS761" t="inlineStr">
        <is>
          <t>N/A</t>
        </is>
      </c>
      <c r="AT761" t="inlineStr">
        <is>
          <t>N/A</t>
        </is>
      </c>
      <c r="AU761" t="inlineStr">
        <is>
          <t>N/A</t>
        </is>
      </c>
      <c r="AV761" t="inlineStr">
        <is>
          <t>N/A</t>
        </is>
      </c>
      <c r="AW761" t="inlineStr">
        <is>
          <t>N/A</t>
        </is>
      </c>
      <c r="AX761" t="inlineStr">
        <is>
          <t>N/A</t>
        </is>
      </c>
      <c r="AY761" t="inlineStr">
        <is>
          <t>N/A</t>
        </is>
      </c>
      <c r="AZ761" t="inlineStr">
        <is>
          <t>N/A</t>
        </is>
      </c>
      <c r="BA761" t="inlineStr">
        <is>
          <t>N/A</t>
        </is>
      </c>
      <c r="BB761" t="inlineStr">
        <is>
          <t>N/A</t>
        </is>
      </c>
      <c r="BC761" t="inlineStr">
        <is>
          <t>N/A</t>
        </is>
      </c>
      <c r="BD761" t="inlineStr">
        <is>
          <t>N/A</t>
        </is>
      </c>
      <c r="BE761" t="inlineStr">
        <is>
          <t>N/A</t>
        </is>
      </c>
    </row>
    <row r="762">
      <c r="A762" t="inlineStr">
        <is>
          <t>WI211237951</t>
        </is>
      </c>
      <c r="B762" t="inlineStr">
        <is>
          <t>DATA_VALIDATION</t>
        </is>
      </c>
      <c r="C762" t="inlineStr">
        <is>
          <t>201130012928</t>
        </is>
      </c>
      <c r="D762" t="inlineStr">
        <is>
          <t>Folder</t>
        </is>
      </c>
      <c r="E762" s="2">
        <f>HYPERLINK("capsilon://?command=openfolder&amp;siteaddress=FAM.docvelocity-na8.net&amp;folderid=FX0FC106BC-1209-B52B-B103-244DF22F40F9","FX21125911")</f>
        <v>0.0</v>
      </c>
      <c r="F762" t="inlineStr">
        <is>
          <t/>
        </is>
      </c>
      <c r="G762" t="inlineStr">
        <is>
          <t/>
        </is>
      </c>
      <c r="H762" t="inlineStr">
        <is>
          <t>Mailitem</t>
        </is>
      </c>
      <c r="I762" t="inlineStr">
        <is>
          <t>MI2112396645</t>
        </is>
      </c>
      <c r="J762" t="n">
        <v>130.0</v>
      </c>
      <c r="K762" t="inlineStr">
        <is>
          <t>COMPLETED</t>
        </is>
      </c>
      <c r="L762" t="inlineStr">
        <is>
          <t>MARK_AS_COMPLETED</t>
        </is>
      </c>
      <c r="M762" t="inlineStr">
        <is>
          <t>Queue</t>
        </is>
      </c>
      <c r="N762" t="n">
        <v>1.0</v>
      </c>
      <c r="O762" s="1" t="n">
        <v>44540.69190972222</v>
      </c>
      <c r="P762" s="1" t="n">
        <v>44540.75703703704</v>
      </c>
      <c r="Q762" t="n">
        <v>5449.0</v>
      </c>
      <c r="R762" t="n">
        <v>178.0</v>
      </c>
      <c r="S762" t="b">
        <v>0</v>
      </c>
      <c r="T762" t="inlineStr">
        <is>
          <t>N/A</t>
        </is>
      </c>
      <c r="U762" t="b">
        <v>0</v>
      </c>
      <c r="V762" t="inlineStr">
        <is>
          <t>Sumit Jarhad</t>
        </is>
      </c>
      <c r="W762" s="1" t="n">
        <v>44540.75703703704</v>
      </c>
      <c r="X762" t="n">
        <v>178.0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130.0</v>
      </c>
      <c r="AE762" t="n">
        <v>117.0</v>
      </c>
      <c r="AF762" t="n">
        <v>0.0</v>
      </c>
      <c r="AG762" t="n">
        <v>6.0</v>
      </c>
      <c r="AH762" t="inlineStr">
        <is>
          <t>N/A</t>
        </is>
      </c>
      <c r="AI762" t="inlineStr">
        <is>
          <t>N/A</t>
        </is>
      </c>
      <c r="AJ762" t="inlineStr">
        <is>
          <t>N/A</t>
        </is>
      </c>
      <c r="AK762" t="inlineStr">
        <is>
          <t>N/A</t>
        </is>
      </c>
      <c r="AL762" t="inlineStr">
        <is>
          <t>N/A</t>
        </is>
      </c>
      <c r="AM762" t="inlineStr">
        <is>
          <t>N/A</t>
        </is>
      </c>
      <c r="AN762" t="inlineStr">
        <is>
          <t>N/A</t>
        </is>
      </c>
      <c r="AO762" t="inlineStr">
        <is>
          <t>N/A</t>
        </is>
      </c>
      <c r="AP762" t="inlineStr">
        <is>
          <t>N/A</t>
        </is>
      </c>
      <c r="AQ762" t="inlineStr">
        <is>
          <t>N/A</t>
        </is>
      </c>
      <c r="AR762" t="inlineStr">
        <is>
          <t>N/A</t>
        </is>
      </c>
      <c r="AS762" t="inlineStr">
        <is>
          <t>N/A</t>
        </is>
      </c>
      <c r="AT762" t="inlineStr">
        <is>
          <t>N/A</t>
        </is>
      </c>
      <c r="AU762" t="inlineStr">
        <is>
          <t>N/A</t>
        </is>
      </c>
      <c r="AV762" t="inlineStr">
        <is>
          <t>N/A</t>
        </is>
      </c>
      <c r="AW762" t="inlineStr">
        <is>
          <t>N/A</t>
        </is>
      </c>
      <c r="AX762" t="inlineStr">
        <is>
          <t>N/A</t>
        </is>
      </c>
      <c r="AY762" t="inlineStr">
        <is>
          <t>N/A</t>
        </is>
      </c>
      <c r="AZ762" t="inlineStr">
        <is>
          <t>N/A</t>
        </is>
      </c>
      <c r="BA762" t="inlineStr">
        <is>
          <t>N/A</t>
        </is>
      </c>
      <c r="BB762" t="inlineStr">
        <is>
          <t>N/A</t>
        </is>
      </c>
      <c r="BC762" t="inlineStr">
        <is>
          <t>N/A</t>
        </is>
      </c>
      <c r="BD762" t="inlineStr">
        <is>
          <t>N/A</t>
        </is>
      </c>
      <c r="BE762" t="inlineStr">
        <is>
          <t>N/A</t>
        </is>
      </c>
    </row>
    <row r="763">
      <c r="A763" t="inlineStr">
        <is>
          <t>WI211238014</t>
        </is>
      </c>
      <c r="B763" t="inlineStr">
        <is>
          <t>DATA_VALIDATION</t>
        </is>
      </c>
      <c r="C763" t="inlineStr">
        <is>
          <t>201130012927</t>
        </is>
      </c>
      <c r="D763" t="inlineStr">
        <is>
          <t>Folder</t>
        </is>
      </c>
      <c r="E763" s="2">
        <f>HYPERLINK("capsilon://?command=openfolder&amp;siteaddress=FAM.docvelocity-na8.net&amp;folderid=FX181ABBF5-F0A2-DB2A-A4D1-5FC40436054E","FX21125880")</f>
        <v>0.0</v>
      </c>
      <c r="F763" t="inlineStr">
        <is>
          <t/>
        </is>
      </c>
      <c r="G763" t="inlineStr">
        <is>
          <t/>
        </is>
      </c>
      <c r="H763" t="inlineStr">
        <is>
          <t>Mailitem</t>
        </is>
      </c>
      <c r="I763" t="inlineStr">
        <is>
          <t>MI2112397438</t>
        </is>
      </c>
      <c r="J763" t="n">
        <v>134.0</v>
      </c>
      <c r="K763" t="inlineStr">
        <is>
          <t>COMPLETED</t>
        </is>
      </c>
      <c r="L763" t="inlineStr">
        <is>
          <t>MARK_AS_COMPLETED</t>
        </is>
      </c>
      <c r="M763" t="inlineStr">
        <is>
          <t>Queue</t>
        </is>
      </c>
      <c r="N763" t="n">
        <v>1.0</v>
      </c>
      <c r="O763" s="1" t="n">
        <v>44540.698599537034</v>
      </c>
      <c r="P763" s="1" t="n">
        <v>44543.16212962963</v>
      </c>
      <c r="Q763" t="n">
        <v>211718.0</v>
      </c>
      <c r="R763" t="n">
        <v>1131.0</v>
      </c>
      <c r="S763" t="b">
        <v>0</v>
      </c>
      <c r="T763" t="inlineStr">
        <is>
          <t>N/A</t>
        </is>
      </c>
      <c r="U763" t="b">
        <v>0</v>
      </c>
      <c r="V763" t="inlineStr">
        <is>
          <t>Hemanshi Deshlahara</t>
        </is>
      </c>
      <c r="W763" s="1" t="n">
        <v>44543.16212962963</v>
      </c>
      <c r="X763" t="n">
        <v>572.0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134.0</v>
      </c>
      <c r="AE763" t="n">
        <v>122.0</v>
      </c>
      <c r="AF763" t="n">
        <v>0.0</v>
      </c>
      <c r="AG763" t="n">
        <v>8.0</v>
      </c>
      <c r="AH763" t="inlineStr">
        <is>
          <t>N/A</t>
        </is>
      </c>
      <c r="AI763" t="inlineStr">
        <is>
          <t>N/A</t>
        </is>
      </c>
      <c r="AJ763" t="inlineStr">
        <is>
          <t>N/A</t>
        </is>
      </c>
      <c r="AK763" t="inlineStr">
        <is>
          <t>N/A</t>
        </is>
      </c>
      <c r="AL763" t="inlineStr">
        <is>
          <t>N/A</t>
        </is>
      </c>
      <c r="AM763" t="inlineStr">
        <is>
          <t>N/A</t>
        </is>
      </c>
      <c r="AN763" t="inlineStr">
        <is>
          <t>N/A</t>
        </is>
      </c>
      <c r="AO763" t="inlineStr">
        <is>
          <t>N/A</t>
        </is>
      </c>
      <c r="AP763" t="inlineStr">
        <is>
          <t>N/A</t>
        </is>
      </c>
      <c r="AQ763" t="inlineStr">
        <is>
          <t>N/A</t>
        </is>
      </c>
      <c r="AR763" t="inlineStr">
        <is>
          <t>N/A</t>
        </is>
      </c>
      <c r="AS763" t="inlineStr">
        <is>
          <t>N/A</t>
        </is>
      </c>
      <c r="AT763" t="inlineStr">
        <is>
          <t>N/A</t>
        </is>
      </c>
      <c r="AU763" t="inlineStr">
        <is>
          <t>N/A</t>
        </is>
      </c>
      <c r="AV763" t="inlineStr">
        <is>
          <t>N/A</t>
        </is>
      </c>
      <c r="AW763" t="inlineStr">
        <is>
          <t>N/A</t>
        </is>
      </c>
      <c r="AX763" t="inlineStr">
        <is>
          <t>N/A</t>
        </is>
      </c>
      <c r="AY763" t="inlineStr">
        <is>
          <t>N/A</t>
        </is>
      </c>
      <c r="AZ763" t="inlineStr">
        <is>
          <t>N/A</t>
        </is>
      </c>
      <c r="BA763" t="inlineStr">
        <is>
          <t>N/A</t>
        </is>
      </c>
      <c r="BB763" t="inlineStr">
        <is>
          <t>N/A</t>
        </is>
      </c>
      <c r="BC763" t="inlineStr">
        <is>
          <t>N/A</t>
        </is>
      </c>
      <c r="BD763" t="inlineStr">
        <is>
          <t>N/A</t>
        </is>
      </c>
      <c r="BE763" t="inlineStr">
        <is>
          <t>N/A</t>
        </is>
      </c>
    </row>
    <row r="764">
      <c r="A764" t="inlineStr">
        <is>
          <t>WI21123819</t>
        </is>
      </c>
      <c r="B764" t="inlineStr">
        <is>
          <t>DATA_VALIDATION</t>
        </is>
      </c>
      <c r="C764" t="inlineStr">
        <is>
          <t>201340000458</t>
        </is>
      </c>
      <c r="D764" t="inlineStr">
        <is>
          <t>Folder</t>
        </is>
      </c>
      <c r="E764" s="2">
        <f>HYPERLINK("capsilon://?command=openfolder&amp;siteaddress=FAM.docvelocity-na8.net&amp;folderid=FX37739979-7E9D-14DC-63DA-9B698C0ABF80","FX211114631")</f>
        <v>0.0</v>
      </c>
      <c r="F764" t="inlineStr">
        <is>
          <t/>
        </is>
      </c>
      <c r="G764" t="inlineStr">
        <is>
          <t/>
        </is>
      </c>
      <c r="H764" t="inlineStr">
        <is>
          <t>Mailitem</t>
        </is>
      </c>
      <c r="I764" t="inlineStr">
        <is>
          <t>MI211238903</t>
        </is>
      </c>
      <c r="J764" t="n">
        <v>30.0</v>
      </c>
      <c r="K764" t="inlineStr">
        <is>
          <t>COMPLETED</t>
        </is>
      </c>
      <c r="L764" t="inlineStr">
        <is>
          <t>MARK_AS_COMPLETED</t>
        </is>
      </c>
      <c r="M764" t="inlineStr">
        <is>
          <t>Queue</t>
        </is>
      </c>
      <c r="N764" t="n">
        <v>2.0</v>
      </c>
      <c r="O764" s="1" t="n">
        <v>44531.66612268519</v>
      </c>
      <c r="P764" s="1" t="n">
        <v>44531.82493055556</v>
      </c>
      <c r="Q764" t="n">
        <v>13121.0</v>
      </c>
      <c r="R764" t="n">
        <v>600.0</v>
      </c>
      <c r="S764" t="b">
        <v>0</v>
      </c>
      <c r="T764" t="inlineStr">
        <is>
          <t>N/A</t>
        </is>
      </c>
      <c r="U764" t="b">
        <v>0</v>
      </c>
      <c r="V764" t="inlineStr">
        <is>
          <t>Poonam Patil</t>
        </is>
      </c>
      <c r="W764" s="1" t="n">
        <v>44531.714641203704</v>
      </c>
      <c r="X764" t="n">
        <v>497.0</v>
      </c>
      <c r="Y764" t="n">
        <v>9.0</v>
      </c>
      <c r="Z764" t="n">
        <v>0.0</v>
      </c>
      <c r="AA764" t="n">
        <v>9.0</v>
      </c>
      <c r="AB764" t="n">
        <v>0.0</v>
      </c>
      <c r="AC764" t="n">
        <v>1.0</v>
      </c>
      <c r="AD764" t="n">
        <v>21.0</v>
      </c>
      <c r="AE764" t="n">
        <v>0.0</v>
      </c>
      <c r="AF764" t="n">
        <v>0.0</v>
      </c>
      <c r="AG764" t="n">
        <v>0.0</v>
      </c>
      <c r="AH764" t="inlineStr">
        <is>
          <t>Smriti Gauchan</t>
        </is>
      </c>
      <c r="AI764" s="1" t="n">
        <v>44531.82493055556</v>
      </c>
      <c r="AJ764" t="n">
        <v>103.0</v>
      </c>
      <c r="AK764" t="n">
        <v>0.0</v>
      </c>
      <c r="AL764" t="n">
        <v>0.0</v>
      </c>
      <c r="AM764" t="n">
        <v>0.0</v>
      </c>
      <c r="AN764" t="n">
        <v>0.0</v>
      </c>
      <c r="AO764" t="n">
        <v>2.0</v>
      </c>
      <c r="AP764" t="n">
        <v>21.0</v>
      </c>
      <c r="AQ764" t="n">
        <v>0.0</v>
      </c>
      <c r="AR764" t="n">
        <v>0.0</v>
      </c>
      <c r="AS764" t="n">
        <v>0.0</v>
      </c>
      <c r="AT764" t="inlineStr">
        <is>
          <t>N/A</t>
        </is>
      </c>
      <c r="AU764" t="inlineStr">
        <is>
          <t>N/A</t>
        </is>
      </c>
      <c r="AV764" t="inlineStr">
        <is>
          <t>N/A</t>
        </is>
      </c>
      <c r="AW764" t="inlineStr">
        <is>
          <t>N/A</t>
        </is>
      </c>
      <c r="AX764" t="inlineStr">
        <is>
          <t>N/A</t>
        </is>
      </c>
      <c r="AY764" t="inlineStr">
        <is>
          <t>N/A</t>
        </is>
      </c>
      <c r="AZ764" t="inlineStr">
        <is>
          <t>N/A</t>
        </is>
      </c>
      <c r="BA764" t="inlineStr">
        <is>
          <t>N/A</t>
        </is>
      </c>
      <c r="BB764" t="inlineStr">
        <is>
          <t>N/A</t>
        </is>
      </c>
      <c r="BC764" t="inlineStr">
        <is>
          <t>N/A</t>
        </is>
      </c>
      <c r="BD764" t="inlineStr">
        <is>
          <t>N/A</t>
        </is>
      </c>
      <c r="BE764" t="inlineStr">
        <is>
          <t>N/A</t>
        </is>
      </c>
    </row>
    <row r="765">
      <c r="A765" t="inlineStr">
        <is>
          <t>WI211238258</t>
        </is>
      </c>
      <c r="B765" t="inlineStr">
        <is>
          <t>DATA_VALIDATION</t>
        </is>
      </c>
      <c r="C765" t="inlineStr">
        <is>
          <t>201338000086</t>
        </is>
      </c>
      <c r="D765" t="inlineStr">
        <is>
          <t>Folder</t>
        </is>
      </c>
      <c r="E765" s="2">
        <f>HYPERLINK("capsilon://?command=openfolder&amp;siteaddress=FAM.docvelocity-na8.net&amp;folderid=FXA28F6FE4-AE18-3C9E-97DC-F34A2CF2FC9F","FX21125491")</f>
        <v>0.0</v>
      </c>
      <c r="F765" t="inlineStr">
        <is>
          <t/>
        </is>
      </c>
      <c r="G765" t="inlineStr">
        <is>
          <t/>
        </is>
      </c>
      <c r="H765" t="inlineStr">
        <is>
          <t>Mailitem</t>
        </is>
      </c>
      <c r="I765" t="inlineStr">
        <is>
          <t>MI2112399985</t>
        </is>
      </c>
      <c r="J765" t="n">
        <v>21.0</v>
      </c>
      <c r="K765" t="inlineStr">
        <is>
          <t>COMPLETED</t>
        </is>
      </c>
      <c r="L765" t="inlineStr">
        <is>
          <t>MARK_AS_COMPLETED</t>
        </is>
      </c>
      <c r="M765" t="inlineStr">
        <is>
          <t>Queue</t>
        </is>
      </c>
      <c r="N765" t="n">
        <v>2.0</v>
      </c>
      <c r="O765" s="1" t="n">
        <v>44540.721342592595</v>
      </c>
      <c r="P765" s="1" t="n">
        <v>44540.866793981484</v>
      </c>
      <c r="Q765" t="n">
        <v>12468.0</v>
      </c>
      <c r="R765" t="n">
        <v>99.0</v>
      </c>
      <c r="S765" t="b">
        <v>0</v>
      </c>
      <c r="T765" t="inlineStr">
        <is>
          <t>N/A</t>
        </is>
      </c>
      <c r="U765" t="b">
        <v>0</v>
      </c>
      <c r="V765" t="inlineStr">
        <is>
          <t>Archana Bhujbal</t>
        </is>
      </c>
      <c r="W765" s="1" t="n">
        <v>44540.78896990741</v>
      </c>
      <c r="X765" t="n">
        <v>42.0</v>
      </c>
      <c r="Y765" t="n">
        <v>0.0</v>
      </c>
      <c r="Z765" t="n">
        <v>0.0</v>
      </c>
      <c r="AA765" t="n">
        <v>0.0</v>
      </c>
      <c r="AB765" t="n">
        <v>9.0</v>
      </c>
      <c r="AC765" t="n">
        <v>0.0</v>
      </c>
      <c r="AD765" t="n">
        <v>21.0</v>
      </c>
      <c r="AE765" t="n">
        <v>0.0</v>
      </c>
      <c r="AF765" t="n">
        <v>0.0</v>
      </c>
      <c r="AG765" t="n">
        <v>0.0</v>
      </c>
      <c r="AH765" t="inlineStr">
        <is>
          <t>Dashrath Soren</t>
        </is>
      </c>
      <c r="AI765" s="1" t="n">
        <v>44540.866793981484</v>
      </c>
      <c r="AJ765" t="n">
        <v>57.0</v>
      </c>
      <c r="AK765" t="n">
        <v>0.0</v>
      </c>
      <c r="AL765" t="n">
        <v>0.0</v>
      </c>
      <c r="AM765" t="n">
        <v>0.0</v>
      </c>
      <c r="AN765" t="n">
        <v>9.0</v>
      </c>
      <c r="AO765" t="n">
        <v>0.0</v>
      </c>
      <c r="AP765" t="n">
        <v>21.0</v>
      </c>
      <c r="AQ765" t="n">
        <v>0.0</v>
      </c>
      <c r="AR765" t="n">
        <v>0.0</v>
      </c>
      <c r="AS765" t="n">
        <v>0.0</v>
      </c>
      <c r="AT765" t="inlineStr">
        <is>
          <t>N/A</t>
        </is>
      </c>
      <c r="AU765" t="inlineStr">
        <is>
          <t>N/A</t>
        </is>
      </c>
      <c r="AV765" t="inlineStr">
        <is>
          <t>N/A</t>
        </is>
      </c>
      <c r="AW765" t="inlineStr">
        <is>
          <t>N/A</t>
        </is>
      </c>
      <c r="AX765" t="inlineStr">
        <is>
          <t>N/A</t>
        </is>
      </c>
      <c r="AY765" t="inlineStr">
        <is>
          <t>N/A</t>
        </is>
      </c>
      <c r="AZ765" t="inlineStr">
        <is>
          <t>N/A</t>
        </is>
      </c>
      <c r="BA765" t="inlineStr">
        <is>
          <t>N/A</t>
        </is>
      </c>
      <c r="BB765" t="inlineStr">
        <is>
          <t>N/A</t>
        </is>
      </c>
      <c r="BC765" t="inlineStr">
        <is>
          <t>N/A</t>
        </is>
      </c>
      <c r="BD765" t="inlineStr">
        <is>
          <t>N/A</t>
        </is>
      </c>
      <c r="BE765" t="inlineStr">
        <is>
          <t>N/A</t>
        </is>
      </c>
    </row>
    <row r="766">
      <c r="A766" t="inlineStr">
        <is>
          <t>WI211238280</t>
        </is>
      </c>
      <c r="B766" t="inlineStr">
        <is>
          <t>DATA_VALIDATION</t>
        </is>
      </c>
      <c r="C766" t="inlineStr">
        <is>
          <t>201308007920</t>
        </is>
      </c>
      <c r="D766" t="inlineStr">
        <is>
          <t>Folder</t>
        </is>
      </c>
      <c r="E766" s="2">
        <f>HYPERLINK("capsilon://?command=openfolder&amp;siteaddress=FAM.docvelocity-na8.net&amp;folderid=FX5689EB5B-4C06-C0E1-D0FF-862DCDCE9E8F","FX21125274")</f>
        <v>0.0</v>
      </c>
      <c r="F766" t="inlineStr">
        <is>
          <t/>
        </is>
      </c>
      <c r="G766" t="inlineStr">
        <is>
          <t/>
        </is>
      </c>
      <c r="H766" t="inlineStr">
        <is>
          <t>Mailitem</t>
        </is>
      </c>
      <c r="I766" t="inlineStr">
        <is>
          <t>MI2112400112</t>
        </is>
      </c>
      <c r="J766" t="n">
        <v>374.0</v>
      </c>
      <c r="K766" t="inlineStr">
        <is>
          <t>COMPLETED</t>
        </is>
      </c>
      <c r="L766" t="inlineStr">
        <is>
          <t>MARK_AS_COMPLETED</t>
        </is>
      </c>
      <c r="M766" t="inlineStr">
        <is>
          <t>Queue</t>
        </is>
      </c>
      <c r="N766" t="n">
        <v>1.0</v>
      </c>
      <c r="O766" s="1" t="n">
        <v>44540.725902777776</v>
      </c>
      <c r="P766" s="1" t="n">
        <v>44543.18015046296</v>
      </c>
      <c r="Q766" t="n">
        <v>209977.0</v>
      </c>
      <c r="R766" t="n">
        <v>2070.0</v>
      </c>
      <c r="S766" t="b">
        <v>0</v>
      </c>
      <c r="T766" t="inlineStr">
        <is>
          <t>N/A</t>
        </is>
      </c>
      <c r="U766" t="b">
        <v>0</v>
      </c>
      <c r="V766" t="inlineStr">
        <is>
          <t>Hemanshi Deshlahara</t>
        </is>
      </c>
      <c r="W766" s="1" t="n">
        <v>44543.18015046296</v>
      </c>
      <c r="X766" t="n">
        <v>1556.0</v>
      </c>
      <c r="Y766" t="n">
        <v>272.0</v>
      </c>
      <c r="Z766" t="n">
        <v>0.0</v>
      </c>
      <c r="AA766" t="n">
        <v>272.0</v>
      </c>
      <c r="AB766" t="n">
        <v>0.0</v>
      </c>
      <c r="AC766" t="n">
        <v>0.0</v>
      </c>
      <c r="AD766" t="n">
        <v>102.0</v>
      </c>
      <c r="AE766" t="n">
        <v>52.0</v>
      </c>
      <c r="AF766" t="n">
        <v>0.0</v>
      </c>
      <c r="AG766" t="n">
        <v>1.0</v>
      </c>
      <c r="AH766" t="inlineStr">
        <is>
          <t>N/A</t>
        </is>
      </c>
      <c r="AI766" t="inlineStr">
        <is>
          <t>N/A</t>
        </is>
      </c>
      <c r="AJ766" t="inlineStr">
        <is>
          <t>N/A</t>
        </is>
      </c>
      <c r="AK766" t="inlineStr">
        <is>
          <t>N/A</t>
        </is>
      </c>
      <c r="AL766" t="inlineStr">
        <is>
          <t>N/A</t>
        </is>
      </c>
      <c r="AM766" t="inlineStr">
        <is>
          <t>N/A</t>
        </is>
      </c>
      <c r="AN766" t="inlineStr">
        <is>
          <t>N/A</t>
        </is>
      </c>
      <c r="AO766" t="inlineStr">
        <is>
          <t>N/A</t>
        </is>
      </c>
      <c r="AP766" t="inlineStr">
        <is>
          <t>N/A</t>
        </is>
      </c>
      <c r="AQ766" t="inlineStr">
        <is>
          <t>N/A</t>
        </is>
      </c>
      <c r="AR766" t="inlineStr">
        <is>
          <t>N/A</t>
        </is>
      </c>
      <c r="AS766" t="inlineStr">
        <is>
          <t>N/A</t>
        </is>
      </c>
      <c r="AT766" t="inlineStr">
        <is>
          <t>N/A</t>
        </is>
      </c>
      <c r="AU766" t="inlineStr">
        <is>
          <t>N/A</t>
        </is>
      </c>
      <c r="AV766" t="inlineStr">
        <is>
          <t>N/A</t>
        </is>
      </c>
      <c r="AW766" t="inlineStr">
        <is>
          <t>N/A</t>
        </is>
      </c>
      <c r="AX766" t="inlineStr">
        <is>
          <t>N/A</t>
        </is>
      </c>
      <c r="AY766" t="inlineStr">
        <is>
          <t>N/A</t>
        </is>
      </c>
      <c r="AZ766" t="inlineStr">
        <is>
          <t>N/A</t>
        </is>
      </c>
      <c r="BA766" t="inlineStr">
        <is>
          <t>N/A</t>
        </is>
      </c>
      <c r="BB766" t="inlineStr">
        <is>
          <t>N/A</t>
        </is>
      </c>
      <c r="BC766" t="inlineStr">
        <is>
          <t>N/A</t>
        </is>
      </c>
      <c r="BD766" t="inlineStr">
        <is>
          <t>N/A</t>
        </is>
      </c>
      <c r="BE766" t="inlineStr">
        <is>
          <t>N/A</t>
        </is>
      </c>
    </row>
    <row r="767">
      <c r="A767" t="inlineStr">
        <is>
          <t>WI211238290</t>
        </is>
      </c>
      <c r="B767" t="inlineStr">
        <is>
          <t>DATA_VALIDATION</t>
        </is>
      </c>
      <c r="C767" t="inlineStr">
        <is>
          <t>201330004152</t>
        </is>
      </c>
      <c r="D767" t="inlineStr">
        <is>
          <t>Folder</t>
        </is>
      </c>
      <c r="E767" s="2">
        <f>HYPERLINK("capsilon://?command=openfolder&amp;siteaddress=FAM.docvelocity-na8.net&amp;folderid=FXF4C125B0-858E-D2E1-1E97-964A0A4A5BEB","FX21126292")</f>
        <v>0.0</v>
      </c>
      <c r="F767" t="inlineStr">
        <is>
          <t/>
        </is>
      </c>
      <c r="G767" t="inlineStr">
        <is>
          <t/>
        </is>
      </c>
      <c r="H767" t="inlineStr">
        <is>
          <t>Mailitem</t>
        </is>
      </c>
      <c r="I767" t="inlineStr">
        <is>
          <t>MI2112387011</t>
        </is>
      </c>
      <c r="J767" t="n">
        <v>244.0</v>
      </c>
      <c r="K767" t="inlineStr">
        <is>
          <t>COMPLETED</t>
        </is>
      </c>
      <c r="L767" t="inlineStr">
        <is>
          <t>MARK_AS_COMPLETED</t>
        </is>
      </c>
      <c r="M767" t="inlineStr">
        <is>
          <t>Queue</t>
        </is>
      </c>
      <c r="N767" t="n">
        <v>2.0</v>
      </c>
      <c r="O767" s="1" t="n">
        <v>44540.72924768519</v>
      </c>
      <c r="P767" s="1" t="n">
        <v>44540.84195601852</v>
      </c>
      <c r="Q767" t="n">
        <v>7393.0</v>
      </c>
      <c r="R767" t="n">
        <v>2345.0</v>
      </c>
      <c r="S767" t="b">
        <v>0</v>
      </c>
      <c r="T767" t="inlineStr">
        <is>
          <t>N/A</t>
        </is>
      </c>
      <c r="U767" t="b">
        <v>1</v>
      </c>
      <c r="V767" t="inlineStr">
        <is>
          <t>Archana Bhujbal</t>
        </is>
      </c>
      <c r="W767" s="1" t="n">
        <v>44540.74486111111</v>
      </c>
      <c r="X767" t="n">
        <v>725.0</v>
      </c>
      <c r="Y767" t="n">
        <v>218.0</v>
      </c>
      <c r="Z767" t="n">
        <v>0.0</v>
      </c>
      <c r="AA767" t="n">
        <v>218.0</v>
      </c>
      <c r="AB767" t="n">
        <v>0.0</v>
      </c>
      <c r="AC767" t="n">
        <v>70.0</v>
      </c>
      <c r="AD767" t="n">
        <v>26.0</v>
      </c>
      <c r="AE767" t="n">
        <v>0.0</v>
      </c>
      <c r="AF767" t="n">
        <v>0.0</v>
      </c>
      <c r="AG767" t="n">
        <v>0.0</v>
      </c>
      <c r="AH767" t="inlineStr">
        <is>
          <t>Dashrath Soren</t>
        </is>
      </c>
      <c r="AI767" s="1" t="n">
        <v>44540.84195601852</v>
      </c>
      <c r="AJ767" t="n">
        <v>1598.0</v>
      </c>
      <c r="AK767" t="n">
        <v>1.0</v>
      </c>
      <c r="AL767" t="n">
        <v>0.0</v>
      </c>
      <c r="AM767" t="n">
        <v>1.0</v>
      </c>
      <c r="AN767" t="n">
        <v>0.0</v>
      </c>
      <c r="AO767" t="n">
        <v>1.0</v>
      </c>
      <c r="AP767" t="n">
        <v>25.0</v>
      </c>
      <c r="AQ767" t="n">
        <v>0.0</v>
      </c>
      <c r="AR767" t="n">
        <v>0.0</v>
      </c>
      <c r="AS767" t="n">
        <v>0.0</v>
      </c>
      <c r="AT767" t="inlineStr">
        <is>
          <t>N/A</t>
        </is>
      </c>
      <c r="AU767" t="inlineStr">
        <is>
          <t>N/A</t>
        </is>
      </c>
      <c r="AV767" t="inlineStr">
        <is>
          <t>N/A</t>
        </is>
      </c>
      <c r="AW767" t="inlineStr">
        <is>
          <t>N/A</t>
        </is>
      </c>
      <c r="AX767" t="inlineStr">
        <is>
          <t>N/A</t>
        </is>
      </c>
      <c r="AY767" t="inlineStr">
        <is>
          <t>N/A</t>
        </is>
      </c>
      <c r="AZ767" t="inlineStr">
        <is>
          <t>N/A</t>
        </is>
      </c>
      <c r="BA767" t="inlineStr">
        <is>
          <t>N/A</t>
        </is>
      </c>
      <c r="BB767" t="inlineStr">
        <is>
          <t>N/A</t>
        </is>
      </c>
      <c r="BC767" t="inlineStr">
        <is>
          <t>N/A</t>
        </is>
      </c>
      <c r="BD767" t="inlineStr">
        <is>
          <t>N/A</t>
        </is>
      </c>
      <c r="BE767" t="inlineStr">
        <is>
          <t>N/A</t>
        </is>
      </c>
    </row>
    <row r="768">
      <c r="A768" t="inlineStr">
        <is>
          <t>WI211238378</t>
        </is>
      </c>
      <c r="B768" t="inlineStr">
        <is>
          <t>DATA_VALIDATION</t>
        </is>
      </c>
      <c r="C768" t="inlineStr">
        <is>
          <t>201308007707</t>
        </is>
      </c>
      <c r="D768" t="inlineStr">
        <is>
          <t>Folder</t>
        </is>
      </c>
      <c r="E768" s="2">
        <f>HYPERLINK("capsilon://?command=openfolder&amp;siteaddress=FAM.docvelocity-na8.net&amp;folderid=FXB4A167D0-221C-A9AA-BBB5-2D939B16EC83","FX21112695")</f>
        <v>0.0</v>
      </c>
      <c r="F768" t="inlineStr">
        <is>
          <t/>
        </is>
      </c>
      <c r="G768" t="inlineStr">
        <is>
          <t/>
        </is>
      </c>
      <c r="H768" t="inlineStr">
        <is>
          <t>Mailitem</t>
        </is>
      </c>
      <c r="I768" t="inlineStr">
        <is>
          <t>MI2112389756</t>
        </is>
      </c>
      <c r="J768" t="n">
        <v>66.0</v>
      </c>
      <c r="K768" t="inlineStr">
        <is>
          <t>COMPLETED</t>
        </is>
      </c>
      <c r="L768" t="inlineStr">
        <is>
          <t>MARK_AS_COMPLETED</t>
        </is>
      </c>
      <c r="M768" t="inlineStr">
        <is>
          <t>Queue</t>
        </is>
      </c>
      <c r="N768" t="n">
        <v>2.0</v>
      </c>
      <c r="O768" s="1" t="n">
        <v>44540.742743055554</v>
      </c>
      <c r="P768" s="1" t="n">
        <v>44540.827152777776</v>
      </c>
      <c r="Q768" t="n">
        <v>6836.0</v>
      </c>
      <c r="R768" t="n">
        <v>457.0</v>
      </c>
      <c r="S768" t="b">
        <v>0</v>
      </c>
      <c r="T768" t="inlineStr">
        <is>
          <t>N/A</t>
        </is>
      </c>
      <c r="U768" t="b">
        <v>1</v>
      </c>
      <c r="V768" t="inlineStr">
        <is>
          <t>Sumit Jarhad</t>
        </is>
      </c>
      <c r="W768" s="1" t="n">
        <v>44540.74804398148</v>
      </c>
      <c r="X768" t="n">
        <v>309.0</v>
      </c>
      <c r="Y768" t="n">
        <v>52.0</v>
      </c>
      <c r="Z768" t="n">
        <v>0.0</v>
      </c>
      <c r="AA768" t="n">
        <v>52.0</v>
      </c>
      <c r="AB768" t="n">
        <v>0.0</v>
      </c>
      <c r="AC768" t="n">
        <v>38.0</v>
      </c>
      <c r="AD768" t="n">
        <v>14.0</v>
      </c>
      <c r="AE768" t="n">
        <v>0.0</v>
      </c>
      <c r="AF768" t="n">
        <v>0.0</v>
      </c>
      <c r="AG768" t="n">
        <v>0.0</v>
      </c>
      <c r="AH768" t="inlineStr">
        <is>
          <t>Vikash Suryakanth Parmar</t>
        </is>
      </c>
      <c r="AI768" s="1" t="n">
        <v>44540.827152777776</v>
      </c>
      <c r="AJ768" t="n">
        <v>148.0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14.0</v>
      </c>
      <c r="AQ768" t="n">
        <v>0.0</v>
      </c>
      <c r="AR768" t="n">
        <v>0.0</v>
      </c>
      <c r="AS768" t="n">
        <v>0.0</v>
      </c>
      <c r="AT768" t="inlineStr">
        <is>
          <t>N/A</t>
        </is>
      </c>
      <c r="AU768" t="inlineStr">
        <is>
          <t>N/A</t>
        </is>
      </c>
      <c r="AV768" t="inlineStr">
        <is>
          <t>N/A</t>
        </is>
      </c>
      <c r="AW768" t="inlineStr">
        <is>
          <t>N/A</t>
        </is>
      </c>
      <c r="AX768" t="inlineStr">
        <is>
          <t>N/A</t>
        </is>
      </c>
      <c r="AY768" t="inlineStr">
        <is>
          <t>N/A</t>
        </is>
      </c>
      <c r="AZ768" t="inlineStr">
        <is>
          <t>N/A</t>
        </is>
      </c>
      <c r="BA768" t="inlineStr">
        <is>
          <t>N/A</t>
        </is>
      </c>
      <c r="BB768" t="inlineStr">
        <is>
          <t>N/A</t>
        </is>
      </c>
      <c r="BC768" t="inlineStr">
        <is>
          <t>N/A</t>
        </is>
      </c>
      <c r="BD768" t="inlineStr">
        <is>
          <t>N/A</t>
        </is>
      </c>
      <c r="BE768" t="inlineStr">
        <is>
          <t>N/A</t>
        </is>
      </c>
    </row>
    <row r="769">
      <c r="A769" t="inlineStr">
        <is>
          <t>WI211238390</t>
        </is>
      </c>
      <c r="B769" t="inlineStr">
        <is>
          <t>DATA_VALIDATION</t>
        </is>
      </c>
      <c r="C769" t="inlineStr">
        <is>
          <t>201348000216</t>
        </is>
      </c>
      <c r="D769" t="inlineStr">
        <is>
          <t>Folder</t>
        </is>
      </c>
      <c r="E769" s="2">
        <f>HYPERLINK("capsilon://?command=openfolder&amp;siteaddress=FAM.docvelocity-na8.net&amp;folderid=FX1EE1DEAB-832C-6902-52C9-9BCD2695BEB6","FX21126097")</f>
        <v>0.0</v>
      </c>
      <c r="F769" t="inlineStr">
        <is>
          <t/>
        </is>
      </c>
      <c r="G769" t="inlineStr">
        <is>
          <t/>
        </is>
      </c>
      <c r="H769" t="inlineStr">
        <is>
          <t>Mailitem</t>
        </is>
      </c>
      <c r="I769" t="inlineStr">
        <is>
          <t>MI2112391950</t>
        </is>
      </c>
      <c r="J769" t="n">
        <v>212.0</v>
      </c>
      <c r="K769" t="inlineStr">
        <is>
          <t>COMPLETED</t>
        </is>
      </c>
      <c r="L769" t="inlineStr">
        <is>
          <t>MARK_AS_COMPLETED</t>
        </is>
      </c>
      <c r="M769" t="inlineStr">
        <is>
          <t>Queue</t>
        </is>
      </c>
      <c r="N769" t="n">
        <v>2.0</v>
      </c>
      <c r="O769" s="1" t="n">
        <v>44540.74554398148</v>
      </c>
      <c r="P769" s="1" t="n">
        <v>44540.83515046296</v>
      </c>
      <c r="Q769" t="n">
        <v>6105.0</v>
      </c>
      <c r="R769" t="n">
        <v>1637.0</v>
      </c>
      <c r="S769" t="b">
        <v>0</v>
      </c>
      <c r="T769" t="inlineStr">
        <is>
          <t>N/A</t>
        </is>
      </c>
      <c r="U769" t="b">
        <v>1</v>
      </c>
      <c r="V769" t="inlineStr">
        <is>
          <t>Archana Bhujbal</t>
        </is>
      </c>
      <c r="W769" s="1" t="n">
        <v>44540.75708333333</v>
      </c>
      <c r="X769" t="n">
        <v>947.0</v>
      </c>
      <c r="Y769" t="n">
        <v>205.0</v>
      </c>
      <c r="Z769" t="n">
        <v>0.0</v>
      </c>
      <c r="AA769" t="n">
        <v>205.0</v>
      </c>
      <c r="AB769" t="n">
        <v>0.0</v>
      </c>
      <c r="AC769" t="n">
        <v>126.0</v>
      </c>
      <c r="AD769" t="n">
        <v>7.0</v>
      </c>
      <c r="AE769" t="n">
        <v>0.0</v>
      </c>
      <c r="AF769" t="n">
        <v>0.0</v>
      </c>
      <c r="AG769" t="n">
        <v>0.0</v>
      </c>
      <c r="AH769" t="inlineStr">
        <is>
          <t>Vikash Suryakanth Parmar</t>
        </is>
      </c>
      <c r="AI769" s="1" t="n">
        <v>44540.83515046296</v>
      </c>
      <c r="AJ769" t="n">
        <v>690.0</v>
      </c>
      <c r="AK769" t="n">
        <v>7.0</v>
      </c>
      <c r="AL769" t="n">
        <v>0.0</v>
      </c>
      <c r="AM769" t="n">
        <v>7.0</v>
      </c>
      <c r="AN769" t="n">
        <v>0.0</v>
      </c>
      <c r="AO769" t="n">
        <v>7.0</v>
      </c>
      <c r="AP769" t="n">
        <v>0.0</v>
      </c>
      <c r="AQ769" t="n">
        <v>0.0</v>
      </c>
      <c r="AR769" t="n">
        <v>0.0</v>
      </c>
      <c r="AS769" t="n">
        <v>0.0</v>
      </c>
      <c r="AT769" t="inlineStr">
        <is>
          <t>N/A</t>
        </is>
      </c>
      <c r="AU769" t="inlineStr">
        <is>
          <t>N/A</t>
        </is>
      </c>
      <c r="AV769" t="inlineStr">
        <is>
          <t>N/A</t>
        </is>
      </c>
      <c r="AW769" t="inlineStr">
        <is>
          <t>N/A</t>
        </is>
      </c>
      <c r="AX769" t="inlineStr">
        <is>
          <t>N/A</t>
        </is>
      </c>
      <c r="AY769" t="inlineStr">
        <is>
          <t>N/A</t>
        </is>
      </c>
      <c r="AZ769" t="inlineStr">
        <is>
          <t>N/A</t>
        </is>
      </c>
      <c r="BA769" t="inlineStr">
        <is>
          <t>N/A</t>
        </is>
      </c>
      <c r="BB769" t="inlineStr">
        <is>
          <t>N/A</t>
        </is>
      </c>
      <c r="BC769" t="inlineStr">
        <is>
          <t>N/A</t>
        </is>
      </c>
      <c r="BD769" t="inlineStr">
        <is>
          <t>N/A</t>
        </is>
      </c>
      <c r="BE769" t="inlineStr">
        <is>
          <t>N/A</t>
        </is>
      </c>
    </row>
    <row r="770">
      <c r="A770" t="inlineStr">
        <is>
          <t>WI211238419</t>
        </is>
      </c>
      <c r="B770" t="inlineStr">
        <is>
          <t>DATA_VALIDATION</t>
        </is>
      </c>
      <c r="C770" t="inlineStr">
        <is>
          <t>201300020126</t>
        </is>
      </c>
      <c r="D770" t="inlineStr">
        <is>
          <t>Folder</t>
        </is>
      </c>
      <c r="E770" s="2">
        <f>HYPERLINK("capsilon://?command=openfolder&amp;siteaddress=FAM.docvelocity-na8.net&amp;folderid=FX76E7A32B-7DAA-A508-16CB-27707C0361CC","FX21124803")</f>
        <v>0.0</v>
      </c>
      <c r="F770" t="inlineStr">
        <is>
          <t/>
        </is>
      </c>
      <c r="G770" t="inlineStr">
        <is>
          <t/>
        </is>
      </c>
      <c r="H770" t="inlineStr">
        <is>
          <t>Mailitem</t>
        </is>
      </c>
      <c r="I770" t="inlineStr">
        <is>
          <t>MI2112402631</t>
        </is>
      </c>
      <c r="J770" t="n">
        <v>96.0</v>
      </c>
      <c r="K770" t="inlineStr">
        <is>
          <t>COMPLETED</t>
        </is>
      </c>
      <c r="L770" t="inlineStr">
        <is>
          <t>MARK_AS_COMPLETED</t>
        </is>
      </c>
      <c r="M770" t="inlineStr">
        <is>
          <t>Queue</t>
        </is>
      </c>
      <c r="N770" t="n">
        <v>2.0</v>
      </c>
      <c r="O770" s="1" t="n">
        <v>44540.7505787037</v>
      </c>
      <c r="P770" s="1" t="n">
        <v>44540.869259259256</v>
      </c>
      <c r="Q770" t="n">
        <v>9838.0</v>
      </c>
      <c r="R770" t="n">
        <v>416.0</v>
      </c>
      <c r="S770" t="b">
        <v>0</v>
      </c>
      <c r="T770" t="inlineStr">
        <is>
          <t>N/A</t>
        </is>
      </c>
      <c r="U770" t="b">
        <v>0</v>
      </c>
      <c r="V770" t="inlineStr">
        <is>
          <t>Snehal Sathe</t>
        </is>
      </c>
      <c r="W770" s="1" t="n">
        <v>44540.79105324074</v>
      </c>
      <c r="X770" t="n">
        <v>187.0</v>
      </c>
      <c r="Y770" t="n">
        <v>76.0</v>
      </c>
      <c r="Z770" t="n">
        <v>0.0</v>
      </c>
      <c r="AA770" t="n">
        <v>76.0</v>
      </c>
      <c r="AB770" t="n">
        <v>0.0</v>
      </c>
      <c r="AC770" t="n">
        <v>10.0</v>
      </c>
      <c r="AD770" t="n">
        <v>20.0</v>
      </c>
      <c r="AE770" t="n">
        <v>0.0</v>
      </c>
      <c r="AF770" t="n">
        <v>0.0</v>
      </c>
      <c r="AG770" t="n">
        <v>0.0</v>
      </c>
      <c r="AH770" t="inlineStr">
        <is>
          <t>Dashrath Soren</t>
        </is>
      </c>
      <c r="AI770" s="1" t="n">
        <v>44540.869259259256</v>
      </c>
      <c r="AJ770" t="n">
        <v>212.0</v>
      </c>
      <c r="AK770" t="n">
        <v>0.0</v>
      </c>
      <c r="AL770" t="n">
        <v>0.0</v>
      </c>
      <c r="AM770" t="n">
        <v>0.0</v>
      </c>
      <c r="AN770" t="n">
        <v>0.0</v>
      </c>
      <c r="AO770" t="n">
        <v>0.0</v>
      </c>
      <c r="AP770" t="n">
        <v>20.0</v>
      </c>
      <c r="AQ770" t="n">
        <v>0.0</v>
      </c>
      <c r="AR770" t="n">
        <v>0.0</v>
      </c>
      <c r="AS770" t="n">
        <v>0.0</v>
      </c>
      <c r="AT770" t="inlineStr">
        <is>
          <t>N/A</t>
        </is>
      </c>
      <c r="AU770" t="inlineStr">
        <is>
          <t>N/A</t>
        </is>
      </c>
      <c r="AV770" t="inlineStr">
        <is>
          <t>N/A</t>
        </is>
      </c>
      <c r="AW770" t="inlineStr">
        <is>
          <t>N/A</t>
        </is>
      </c>
      <c r="AX770" t="inlineStr">
        <is>
          <t>N/A</t>
        </is>
      </c>
      <c r="AY770" t="inlineStr">
        <is>
          <t>N/A</t>
        </is>
      </c>
      <c r="AZ770" t="inlineStr">
        <is>
          <t>N/A</t>
        </is>
      </c>
      <c r="BA770" t="inlineStr">
        <is>
          <t>N/A</t>
        </is>
      </c>
      <c r="BB770" t="inlineStr">
        <is>
          <t>N/A</t>
        </is>
      </c>
      <c r="BC770" t="inlineStr">
        <is>
          <t>N/A</t>
        </is>
      </c>
      <c r="BD770" t="inlineStr">
        <is>
          <t>N/A</t>
        </is>
      </c>
      <c r="BE770" t="inlineStr">
        <is>
          <t>N/A</t>
        </is>
      </c>
    </row>
    <row r="771">
      <c r="A771" t="inlineStr">
        <is>
          <t>WI211238423</t>
        </is>
      </c>
      <c r="B771" t="inlineStr">
        <is>
          <t>DATA_VALIDATION</t>
        </is>
      </c>
      <c r="C771" t="inlineStr">
        <is>
          <t>201300020126</t>
        </is>
      </c>
      <c r="D771" t="inlineStr">
        <is>
          <t>Folder</t>
        </is>
      </c>
      <c r="E771" s="2">
        <f>HYPERLINK("capsilon://?command=openfolder&amp;siteaddress=FAM.docvelocity-na8.net&amp;folderid=FX76E7A32B-7DAA-A508-16CB-27707C0361CC","FX21124803")</f>
        <v>0.0</v>
      </c>
      <c r="F771" t="inlineStr">
        <is>
          <t/>
        </is>
      </c>
      <c r="G771" t="inlineStr">
        <is>
          <t/>
        </is>
      </c>
      <c r="H771" t="inlineStr">
        <is>
          <t>Mailitem</t>
        </is>
      </c>
      <c r="I771" t="inlineStr">
        <is>
          <t>MI2112402633</t>
        </is>
      </c>
      <c r="J771" t="n">
        <v>96.0</v>
      </c>
      <c r="K771" t="inlineStr">
        <is>
          <t>COMPLETED</t>
        </is>
      </c>
      <c r="L771" t="inlineStr">
        <is>
          <t>MARK_AS_COMPLETED</t>
        </is>
      </c>
      <c r="M771" t="inlineStr">
        <is>
          <t>Queue</t>
        </is>
      </c>
      <c r="N771" t="n">
        <v>2.0</v>
      </c>
      <c r="O771" s="1" t="n">
        <v>44540.75162037037</v>
      </c>
      <c r="P771" s="1" t="n">
        <v>44540.87237268518</v>
      </c>
      <c r="Q771" t="n">
        <v>10015.0</v>
      </c>
      <c r="R771" t="n">
        <v>418.0</v>
      </c>
      <c r="S771" t="b">
        <v>0</v>
      </c>
      <c r="T771" t="inlineStr">
        <is>
          <t>N/A</t>
        </is>
      </c>
      <c r="U771" t="b">
        <v>0</v>
      </c>
      <c r="V771" t="inlineStr">
        <is>
          <t>Snehal Sathe</t>
        </is>
      </c>
      <c r="W771" s="1" t="n">
        <v>44540.79280092593</v>
      </c>
      <c r="X771" t="n">
        <v>150.0</v>
      </c>
      <c r="Y771" t="n">
        <v>76.0</v>
      </c>
      <c r="Z771" t="n">
        <v>0.0</v>
      </c>
      <c r="AA771" t="n">
        <v>76.0</v>
      </c>
      <c r="AB771" t="n">
        <v>0.0</v>
      </c>
      <c r="AC771" t="n">
        <v>7.0</v>
      </c>
      <c r="AD771" t="n">
        <v>20.0</v>
      </c>
      <c r="AE771" t="n">
        <v>0.0</v>
      </c>
      <c r="AF771" t="n">
        <v>0.0</v>
      </c>
      <c r="AG771" t="n">
        <v>0.0</v>
      </c>
      <c r="AH771" t="inlineStr">
        <is>
          <t>Dashrath Soren</t>
        </is>
      </c>
      <c r="AI771" s="1" t="n">
        <v>44540.87237268518</v>
      </c>
      <c r="AJ771" t="n">
        <v>268.0</v>
      </c>
      <c r="AK771" t="n">
        <v>1.0</v>
      </c>
      <c r="AL771" t="n">
        <v>0.0</v>
      </c>
      <c r="AM771" t="n">
        <v>1.0</v>
      </c>
      <c r="AN771" t="n">
        <v>0.0</v>
      </c>
      <c r="AO771" t="n">
        <v>1.0</v>
      </c>
      <c r="AP771" t="n">
        <v>19.0</v>
      </c>
      <c r="AQ771" t="n">
        <v>0.0</v>
      </c>
      <c r="AR771" t="n">
        <v>0.0</v>
      </c>
      <c r="AS771" t="n">
        <v>0.0</v>
      </c>
      <c r="AT771" t="inlineStr">
        <is>
          <t>N/A</t>
        </is>
      </c>
      <c r="AU771" t="inlineStr">
        <is>
          <t>N/A</t>
        </is>
      </c>
      <c r="AV771" t="inlineStr">
        <is>
          <t>N/A</t>
        </is>
      </c>
      <c r="AW771" t="inlineStr">
        <is>
          <t>N/A</t>
        </is>
      </c>
      <c r="AX771" t="inlineStr">
        <is>
          <t>N/A</t>
        </is>
      </c>
      <c r="AY771" t="inlineStr">
        <is>
          <t>N/A</t>
        </is>
      </c>
      <c r="AZ771" t="inlineStr">
        <is>
          <t>N/A</t>
        </is>
      </c>
      <c r="BA771" t="inlineStr">
        <is>
          <t>N/A</t>
        </is>
      </c>
      <c r="BB771" t="inlineStr">
        <is>
          <t>N/A</t>
        </is>
      </c>
      <c r="BC771" t="inlineStr">
        <is>
          <t>N/A</t>
        </is>
      </c>
      <c r="BD771" t="inlineStr">
        <is>
          <t>N/A</t>
        </is>
      </c>
      <c r="BE771" t="inlineStr">
        <is>
          <t>N/A</t>
        </is>
      </c>
    </row>
    <row r="772">
      <c r="A772" t="inlineStr">
        <is>
          <t>WI211238429</t>
        </is>
      </c>
      <c r="B772" t="inlineStr">
        <is>
          <t>DATA_VALIDATION</t>
        </is>
      </c>
      <c r="C772" t="inlineStr">
        <is>
          <t>201300020126</t>
        </is>
      </c>
      <c r="D772" t="inlineStr">
        <is>
          <t>Folder</t>
        </is>
      </c>
      <c r="E772" s="2">
        <f>HYPERLINK("capsilon://?command=openfolder&amp;siteaddress=FAM.docvelocity-na8.net&amp;folderid=FX76E7A32B-7DAA-A508-16CB-27707C0361CC","FX21124803")</f>
        <v>0.0</v>
      </c>
      <c r="F772" t="inlineStr">
        <is>
          <t/>
        </is>
      </c>
      <c r="G772" t="inlineStr">
        <is>
          <t/>
        </is>
      </c>
      <c r="H772" t="inlineStr">
        <is>
          <t>Mailitem</t>
        </is>
      </c>
      <c r="I772" t="inlineStr">
        <is>
          <t>MI2112402666</t>
        </is>
      </c>
      <c r="J772" t="n">
        <v>35.0</v>
      </c>
      <c r="K772" t="inlineStr">
        <is>
          <t>COMPLETED</t>
        </is>
      </c>
      <c r="L772" t="inlineStr">
        <is>
          <t>MARK_AS_COMPLETED</t>
        </is>
      </c>
      <c r="M772" t="inlineStr">
        <is>
          <t>Queue</t>
        </is>
      </c>
      <c r="N772" t="n">
        <v>2.0</v>
      </c>
      <c r="O772" s="1" t="n">
        <v>44540.75262731482</v>
      </c>
      <c r="P772" s="1" t="n">
        <v>44540.878530092596</v>
      </c>
      <c r="Q772" t="n">
        <v>9613.0</v>
      </c>
      <c r="R772" t="n">
        <v>1265.0</v>
      </c>
      <c r="S772" t="b">
        <v>0</v>
      </c>
      <c r="T772" t="inlineStr">
        <is>
          <t>N/A</t>
        </is>
      </c>
      <c r="U772" t="b">
        <v>0</v>
      </c>
      <c r="V772" t="inlineStr">
        <is>
          <t>Archana Bhujbal</t>
        </is>
      </c>
      <c r="W772" s="1" t="n">
        <v>44540.79893518519</v>
      </c>
      <c r="X772" t="n">
        <v>600.0</v>
      </c>
      <c r="Y772" t="n">
        <v>86.0</v>
      </c>
      <c r="Z772" t="n">
        <v>0.0</v>
      </c>
      <c r="AA772" t="n">
        <v>86.0</v>
      </c>
      <c r="AB772" t="n">
        <v>0.0</v>
      </c>
      <c r="AC772" t="n">
        <v>72.0</v>
      </c>
      <c r="AD772" t="n">
        <v>-51.0</v>
      </c>
      <c r="AE772" t="n">
        <v>0.0</v>
      </c>
      <c r="AF772" t="n">
        <v>0.0</v>
      </c>
      <c r="AG772" t="n">
        <v>0.0</v>
      </c>
      <c r="AH772" t="inlineStr">
        <is>
          <t>Rohit Mawal</t>
        </is>
      </c>
      <c r="AI772" s="1" t="n">
        <v>44540.878530092596</v>
      </c>
      <c r="AJ772" t="n">
        <v>658.0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-51.0</v>
      </c>
      <c r="AQ772" t="n">
        <v>0.0</v>
      </c>
      <c r="AR772" t="n">
        <v>0.0</v>
      </c>
      <c r="AS772" t="n">
        <v>0.0</v>
      </c>
      <c r="AT772" t="inlineStr">
        <is>
          <t>N/A</t>
        </is>
      </c>
      <c r="AU772" t="inlineStr">
        <is>
          <t>N/A</t>
        </is>
      </c>
      <c r="AV772" t="inlineStr">
        <is>
          <t>N/A</t>
        </is>
      </c>
      <c r="AW772" t="inlineStr">
        <is>
          <t>N/A</t>
        </is>
      </c>
      <c r="AX772" t="inlineStr">
        <is>
          <t>N/A</t>
        </is>
      </c>
      <c r="AY772" t="inlineStr">
        <is>
          <t>N/A</t>
        </is>
      </c>
      <c r="AZ772" t="inlineStr">
        <is>
          <t>N/A</t>
        </is>
      </c>
      <c r="BA772" t="inlineStr">
        <is>
          <t>N/A</t>
        </is>
      </c>
      <c r="BB772" t="inlineStr">
        <is>
          <t>N/A</t>
        </is>
      </c>
      <c r="BC772" t="inlineStr">
        <is>
          <t>N/A</t>
        </is>
      </c>
      <c r="BD772" t="inlineStr">
        <is>
          <t>N/A</t>
        </is>
      </c>
      <c r="BE772" t="inlineStr">
        <is>
          <t>N/A</t>
        </is>
      </c>
    </row>
    <row r="773">
      <c r="A773" t="inlineStr">
        <is>
          <t>WI211238435</t>
        </is>
      </c>
      <c r="B773" t="inlineStr">
        <is>
          <t>DATA_VALIDATION</t>
        </is>
      </c>
      <c r="C773" t="inlineStr">
        <is>
          <t>201300020126</t>
        </is>
      </c>
      <c r="D773" t="inlineStr">
        <is>
          <t>Folder</t>
        </is>
      </c>
      <c r="E773" s="2">
        <f>HYPERLINK("capsilon://?command=openfolder&amp;siteaddress=FAM.docvelocity-na8.net&amp;folderid=FX76E7A32B-7DAA-A508-16CB-27707C0361CC","FX21124803")</f>
        <v>0.0</v>
      </c>
      <c r="F773" t="inlineStr">
        <is>
          <t/>
        </is>
      </c>
      <c r="G773" t="inlineStr">
        <is>
          <t/>
        </is>
      </c>
      <c r="H773" t="inlineStr">
        <is>
          <t>Mailitem</t>
        </is>
      </c>
      <c r="I773" t="inlineStr">
        <is>
          <t>MI2112402671</t>
        </is>
      </c>
      <c r="J773" t="n">
        <v>40.0</v>
      </c>
      <c r="K773" t="inlineStr">
        <is>
          <t>COMPLETED</t>
        </is>
      </c>
      <c r="L773" t="inlineStr">
        <is>
          <t>MARK_AS_COMPLETED</t>
        </is>
      </c>
      <c r="M773" t="inlineStr">
        <is>
          <t>Queue</t>
        </is>
      </c>
      <c r="N773" t="n">
        <v>2.0</v>
      </c>
      <c r="O773" s="1" t="n">
        <v>44540.75369212963</v>
      </c>
      <c r="P773" s="1" t="n">
        <v>44540.875543981485</v>
      </c>
      <c r="Q773" t="n">
        <v>9491.0</v>
      </c>
      <c r="R773" t="n">
        <v>1037.0</v>
      </c>
      <c r="S773" t="b">
        <v>0</v>
      </c>
      <c r="T773" t="inlineStr">
        <is>
          <t>N/A</t>
        </is>
      </c>
      <c r="U773" t="b">
        <v>0</v>
      </c>
      <c r="V773" t="inlineStr">
        <is>
          <t>Snehal Sathe</t>
        </is>
      </c>
      <c r="W773" s="1" t="n">
        <v>44540.80099537037</v>
      </c>
      <c r="X773" t="n">
        <v>707.0</v>
      </c>
      <c r="Y773" t="n">
        <v>72.0</v>
      </c>
      <c r="Z773" t="n">
        <v>0.0</v>
      </c>
      <c r="AA773" t="n">
        <v>72.0</v>
      </c>
      <c r="AB773" t="n">
        <v>0.0</v>
      </c>
      <c r="AC773" t="n">
        <v>56.0</v>
      </c>
      <c r="AD773" t="n">
        <v>-32.0</v>
      </c>
      <c r="AE773" t="n">
        <v>0.0</v>
      </c>
      <c r="AF773" t="n">
        <v>0.0</v>
      </c>
      <c r="AG773" t="n">
        <v>0.0</v>
      </c>
      <c r="AH773" t="inlineStr">
        <is>
          <t>Vikash Suryakanth Parmar</t>
        </is>
      </c>
      <c r="AI773" s="1" t="n">
        <v>44540.875543981485</v>
      </c>
      <c r="AJ773" t="n">
        <v>330.0</v>
      </c>
      <c r="AK773" t="n">
        <v>17.0</v>
      </c>
      <c r="AL773" t="n">
        <v>0.0</v>
      </c>
      <c r="AM773" t="n">
        <v>17.0</v>
      </c>
      <c r="AN773" t="n">
        <v>0.0</v>
      </c>
      <c r="AO773" t="n">
        <v>17.0</v>
      </c>
      <c r="AP773" t="n">
        <v>-49.0</v>
      </c>
      <c r="AQ773" t="n">
        <v>0.0</v>
      </c>
      <c r="AR773" t="n">
        <v>0.0</v>
      </c>
      <c r="AS773" t="n">
        <v>0.0</v>
      </c>
      <c r="AT773" t="inlineStr">
        <is>
          <t>N/A</t>
        </is>
      </c>
      <c r="AU773" t="inlineStr">
        <is>
          <t>N/A</t>
        </is>
      </c>
      <c r="AV773" t="inlineStr">
        <is>
          <t>N/A</t>
        </is>
      </c>
      <c r="AW773" t="inlineStr">
        <is>
          <t>N/A</t>
        </is>
      </c>
      <c r="AX773" t="inlineStr">
        <is>
          <t>N/A</t>
        </is>
      </c>
      <c r="AY773" t="inlineStr">
        <is>
          <t>N/A</t>
        </is>
      </c>
      <c r="AZ773" t="inlineStr">
        <is>
          <t>N/A</t>
        </is>
      </c>
      <c r="BA773" t="inlineStr">
        <is>
          <t>N/A</t>
        </is>
      </c>
      <c r="BB773" t="inlineStr">
        <is>
          <t>N/A</t>
        </is>
      </c>
      <c r="BC773" t="inlineStr">
        <is>
          <t>N/A</t>
        </is>
      </c>
      <c r="BD773" t="inlineStr">
        <is>
          <t>N/A</t>
        </is>
      </c>
      <c r="BE773" t="inlineStr">
        <is>
          <t>N/A</t>
        </is>
      </c>
    </row>
    <row r="774">
      <c r="A774" t="inlineStr">
        <is>
          <t>WI211238450</t>
        </is>
      </c>
      <c r="B774" t="inlineStr">
        <is>
          <t>DATA_VALIDATION</t>
        </is>
      </c>
      <c r="C774" t="inlineStr">
        <is>
          <t>201308007910</t>
        </is>
      </c>
      <c r="D774" t="inlineStr">
        <is>
          <t>Folder</t>
        </is>
      </c>
      <c r="E774" s="2">
        <f>HYPERLINK("capsilon://?command=openfolder&amp;siteaddress=FAM.docvelocity-na8.net&amp;folderid=FXA992342A-AF65-1A67-41EC-3964C9F35AD3","FX21124563")</f>
        <v>0.0</v>
      </c>
      <c r="F774" t="inlineStr">
        <is>
          <t/>
        </is>
      </c>
      <c r="G774" t="inlineStr">
        <is>
          <t/>
        </is>
      </c>
      <c r="H774" t="inlineStr">
        <is>
          <t>Mailitem</t>
        </is>
      </c>
      <c r="I774" t="inlineStr">
        <is>
          <t>MI2112393775</t>
        </is>
      </c>
      <c r="J774" t="n">
        <v>154.0</v>
      </c>
      <c r="K774" t="inlineStr">
        <is>
          <t>COMPLETED</t>
        </is>
      </c>
      <c r="L774" t="inlineStr">
        <is>
          <t>MARK_AS_COMPLETED</t>
        </is>
      </c>
      <c r="M774" t="inlineStr">
        <is>
          <t>Queue</t>
        </is>
      </c>
      <c r="N774" t="n">
        <v>2.0</v>
      </c>
      <c r="O774" s="1" t="n">
        <v>44540.75636574074</v>
      </c>
      <c r="P774" s="1" t="n">
        <v>44540.841886574075</v>
      </c>
      <c r="Q774" t="n">
        <v>6456.0</v>
      </c>
      <c r="R774" t="n">
        <v>933.0</v>
      </c>
      <c r="S774" t="b">
        <v>0</v>
      </c>
      <c r="T774" t="inlineStr">
        <is>
          <t>N/A</t>
        </is>
      </c>
      <c r="U774" t="b">
        <v>1</v>
      </c>
      <c r="V774" t="inlineStr">
        <is>
          <t>Sumit Jarhad</t>
        </is>
      </c>
      <c r="W774" s="1" t="n">
        <v>44540.76090277778</v>
      </c>
      <c r="X774" t="n">
        <v>333.0</v>
      </c>
      <c r="Y774" t="n">
        <v>90.0</v>
      </c>
      <c r="Z774" t="n">
        <v>0.0</v>
      </c>
      <c r="AA774" t="n">
        <v>90.0</v>
      </c>
      <c r="AB774" t="n">
        <v>0.0</v>
      </c>
      <c r="AC774" t="n">
        <v>21.0</v>
      </c>
      <c r="AD774" t="n">
        <v>64.0</v>
      </c>
      <c r="AE774" t="n">
        <v>0.0</v>
      </c>
      <c r="AF774" t="n">
        <v>0.0</v>
      </c>
      <c r="AG774" t="n">
        <v>0.0</v>
      </c>
      <c r="AH774" t="inlineStr">
        <is>
          <t>Mohini Shinde</t>
        </is>
      </c>
      <c r="AI774" s="1" t="n">
        <v>44540.841886574075</v>
      </c>
      <c r="AJ774" t="n">
        <v>600.0</v>
      </c>
      <c r="AK774" t="n">
        <v>0.0</v>
      </c>
      <c r="AL774" t="n">
        <v>0.0</v>
      </c>
      <c r="AM774" t="n">
        <v>0.0</v>
      </c>
      <c r="AN774" t="n">
        <v>0.0</v>
      </c>
      <c r="AO774" t="n">
        <v>0.0</v>
      </c>
      <c r="AP774" t="n">
        <v>64.0</v>
      </c>
      <c r="AQ774" t="n">
        <v>0.0</v>
      </c>
      <c r="AR774" t="n">
        <v>0.0</v>
      </c>
      <c r="AS774" t="n">
        <v>0.0</v>
      </c>
      <c r="AT774" t="inlineStr">
        <is>
          <t>N/A</t>
        </is>
      </c>
      <c r="AU774" t="inlineStr">
        <is>
          <t>N/A</t>
        </is>
      </c>
      <c r="AV774" t="inlineStr">
        <is>
          <t>N/A</t>
        </is>
      </c>
      <c r="AW774" t="inlineStr">
        <is>
          <t>N/A</t>
        </is>
      </c>
      <c r="AX774" t="inlineStr">
        <is>
          <t>N/A</t>
        </is>
      </c>
      <c r="AY774" t="inlineStr">
        <is>
          <t>N/A</t>
        </is>
      </c>
      <c r="AZ774" t="inlineStr">
        <is>
          <t>N/A</t>
        </is>
      </c>
      <c r="BA774" t="inlineStr">
        <is>
          <t>N/A</t>
        </is>
      </c>
      <c r="BB774" t="inlineStr">
        <is>
          <t>N/A</t>
        </is>
      </c>
      <c r="BC774" t="inlineStr">
        <is>
          <t>N/A</t>
        </is>
      </c>
      <c r="BD774" t="inlineStr">
        <is>
          <t>N/A</t>
        </is>
      </c>
      <c r="BE774" t="inlineStr">
        <is>
          <t>N/A</t>
        </is>
      </c>
    </row>
    <row r="775">
      <c r="A775" t="inlineStr">
        <is>
          <t>WI211238452</t>
        </is>
      </c>
      <c r="B775" t="inlineStr">
        <is>
          <t>DATA_VALIDATION</t>
        </is>
      </c>
      <c r="C775" t="inlineStr">
        <is>
          <t>201300020250</t>
        </is>
      </c>
      <c r="D775" t="inlineStr">
        <is>
          <t>Folder</t>
        </is>
      </c>
      <c r="E775" s="2">
        <f>HYPERLINK("capsilon://?command=openfolder&amp;siteaddress=FAM.docvelocity-na8.net&amp;folderid=FX6212AFC1-5A60-879A-2CE1-1FE7789046DF","FX21126986")</f>
        <v>0.0</v>
      </c>
      <c r="F775" t="inlineStr">
        <is>
          <t/>
        </is>
      </c>
      <c r="G775" t="inlineStr">
        <is>
          <t/>
        </is>
      </c>
      <c r="H775" t="inlineStr">
        <is>
          <t>Mailitem</t>
        </is>
      </c>
      <c r="I775" t="inlineStr">
        <is>
          <t>MI2112396404</t>
        </is>
      </c>
      <c r="J775" t="n">
        <v>514.0</v>
      </c>
      <c r="K775" t="inlineStr">
        <is>
          <t>COMPLETED</t>
        </is>
      </c>
      <c r="L775" t="inlineStr">
        <is>
          <t>MARK_AS_COMPLETED</t>
        </is>
      </c>
      <c r="M775" t="inlineStr">
        <is>
          <t>Queue</t>
        </is>
      </c>
      <c r="N775" t="n">
        <v>2.0</v>
      </c>
      <c r="O775" s="1" t="n">
        <v>44540.758738425924</v>
      </c>
      <c r="P775" s="1" t="n">
        <v>44540.842673611114</v>
      </c>
      <c r="Q775" t="n">
        <v>5360.0</v>
      </c>
      <c r="R775" t="n">
        <v>1892.0</v>
      </c>
      <c r="S775" t="b">
        <v>0</v>
      </c>
      <c r="T775" t="inlineStr">
        <is>
          <t>N/A</t>
        </is>
      </c>
      <c r="U775" t="b">
        <v>1</v>
      </c>
      <c r="V775" t="inlineStr">
        <is>
          <t>Snehal Sathe</t>
        </is>
      </c>
      <c r="W775" s="1" t="n">
        <v>44540.782800925925</v>
      </c>
      <c r="X775" t="n">
        <v>1224.0</v>
      </c>
      <c r="Y775" t="n">
        <v>292.0</v>
      </c>
      <c r="Z775" t="n">
        <v>0.0</v>
      </c>
      <c r="AA775" t="n">
        <v>292.0</v>
      </c>
      <c r="AB775" t="n">
        <v>198.0</v>
      </c>
      <c r="AC775" t="n">
        <v>91.0</v>
      </c>
      <c r="AD775" t="n">
        <v>222.0</v>
      </c>
      <c r="AE775" t="n">
        <v>0.0</v>
      </c>
      <c r="AF775" t="n">
        <v>0.0</v>
      </c>
      <c r="AG775" t="n">
        <v>0.0</v>
      </c>
      <c r="AH775" t="inlineStr">
        <is>
          <t>Vikash Suryakanth Parmar</t>
        </is>
      </c>
      <c r="AI775" s="1" t="n">
        <v>44540.842673611114</v>
      </c>
      <c r="AJ775" t="n">
        <v>650.0</v>
      </c>
      <c r="AK775" t="n">
        <v>3.0</v>
      </c>
      <c r="AL775" t="n">
        <v>0.0</v>
      </c>
      <c r="AM775" t="n">
        <v>3.0</v>
      </c>
      <c r="AN775" t="n">
        <v>198.0</v>
      </c>
      <c r="AO775" t="n">
        <v>3.0</v>
      </c>
      <c r="AP775" t="n">
        <v>219.0</v>
      </c>
      <c r="AQ775" t="n">
        <v>0.0</v>
      </c>
      <c r="AR775" t="n">
        <v>0.0</v>
      </c>
      <c r="AS775" t="n">
        <v>0.0</v>
      </c>
      <c r="AT775" t="inlineStr">
        <is>
          <t>N/A</t>
        </is>
      </c>
      <c r="AU775" t="inlineStr">
        <is>
          <t>N/A</t>
        </is>
      </c>
      <c r="AV775" t="inlineStr">
        <is>
          <t>N/A</t>
        </is>
      </c>
      <c r="AW775" t="inlineStr">
        <is>
          <t>N/A</t>
        </is>
      </c>
      <c r="AX775" t="inlineStr">
        <is>
          <t>N/A</t>
        </is>
      </c>
      <c r="AY775" t="inlineStr">
        <is>
          <t>N/A</t>
        </is>
      </c>
      <c r="AZ775" t="inlineStr">
        <is>
          <t>N/A</t>
        </is>
      </c>
      <c r="BA775" t="inlineStr">
        <is>
          <t>N/A</t>
        </is>
      </c>
      <c r="BB775" t="inlineStr">
        <is>
          <t>N/A</t>
        </is>
      </c>
      <c r="BC775" t="inlineStr">
        <is>
          <t>N/A</t>
        </is>
      </c>
      <c r="BD775" t="inlineStr">
        <is>
          <t>N/A</t>
        </is>
      </c>
      <c r="BE775" t="inlineStr">
        <is>
          <t>N/A</t>
        </is>
      </c>
    </row>
    <row r="776">
      <c r="A776" t="inlineStr">
        <is>
          <t>WI211238457</t>
        </is>
      </c>
      <c r="B776" t="inlineStr">
        <is>
          <t>DATA_VALIDATION</t>
        </is>
      </c>
      <c r="C776" t="inlineStr">
        <is>
          <t>201130012928</t>
        </is>
      </c>
      <c r="D776" t="inlineStr">
        <is>
          <t>Folder</t>
        </is>
      </c>
      <c r="E776" s="2">
        <f>HYPERLINK("capsilon://?command=openfolder&amp;siteaddress=FAM.docvelocity-na8.net&amp;folderid=FX0FC106BC-1209-B52B-B103-244DF22F40F9","FX21125911")</f>
        <v>0.0</v>
      </c>
      <c r="F776" t="inlineStr">
        <is>
          <t/>
        </is>
      </c>
      <c r="G776" t="inlineStr">
        <is>
          <t/>
        </is>
      </c>
      <c r="H776" t="inlineStr">
        <is>
          <t>Mailitem</t>
        </is>
      </c>
      <c r="I776" t="inlineStr">
        <is>
          <t>MI2112396645</t>
        </is>
      </c>
      <c r="J776" t="n">
        <v>322.0</v>
      </c>
      <c r="K776" t="inlineStr">
        <is>
          <t>COMPLETED</t>
        </is>
      </c>
      <c r="L776" t="inlineStr">
        <is>
          <t>MARK_AS_COMPLETED</t>
        </is>
      </c>
      <c r="M776" t="inlineStr">
        <is>
          <t>Queue</t>
        </is>
      </c>
      <c r="N776" t="n">
        <v>2.0</v>
      </c>
      <c r="O776" s="1" t="n">
        <v>44540.759791666664</v>
      </c>
      <c r="P776" s="1" t="n">
        <v>44540.85766203704</v>
      </c>
      <c r="Q776" t="n">
        <v>5880.0</v>
      </c>
      <c r="R776" t="n">
        <v>2576.0</v>
      </c>
      <c r="S776" t="b">
        <v>0</v>
      </c>
      <c r="T776" t="inlineStr">
        <is>
          <t>N/A</t>
        </is>
      </c>
      <c r="U776" t="b">
        <v>1</v>
      </c>
      <c r="V776" t="inlineStr">
        <is>
          <t>Archana Bhujbal</t>
        </is>
      </c>
      <c r="W776" s="1" t="n">
        <v>44540.78513888889</v>
      </c>
      <c r="X776" t="n">
        <v>1331.0</v>
      </c>
      <c r="Y776" t="n">
        <v>282.0</v>
      </c>
      <c r="Z776" t="n">
        <v>0.0</v>
      </c>
      <c r="AA776" t="n">
        <v>282.0</v>
      </c>
      <c r="AB776" t="n">
        <v>0.0</v>
      </c>
      <c r="AC776" t="n">
        <v>83.0</v>
      </c>
      <c r="AD776" t="n">
        <v>40.0</v>
      </c>
      <c r="AE776" t="n">
        <v>0.0</v>
      </c>
      <c r="AF776" t="n">
        <v>0.0</v>
      </c>
      <c r="AG776" t="n">
        <v>0.0</v>
      </c>
      <c r="AH776" t="inlineStr">
        <is>
          <t>Dashrath Soren</t>
        </is>
      </c>
      <c r="AI776" s="1" t="n">
        <v>44540.85766203704</v>
      </c>
      <c r="AJ776" t="n">
        <v>97.0</v>
      </c>
      <c r="AK776" t="n">
        <v>0.0</v>
      </c>
      <c r="AL776" t="n">
        <v>0.0</v>
      </c>
      <c r="AM776" t="n">
        <v>0.0</v>
      </c>
      <c r="AN776" t="n">
        <v>56.0</v>
      </c>
      <c r="AO776" t="n">
        <v>0.0</v>
      </c>
      <c r="AP776" t="n">
        <v>40.0</v>
      </c>
      <c r="AQ776" t="n">
        <v>0.0</v>
      </c>
      <c r="AR776" t="n">
        <v>0.0</v>
      </c>
      <c r="AS776" t="n">
        <v>0.0</v>
      </c>
      <c r="AT776" t="inlineStr">
        <is>
          <t>N/A</t>
        </is>
      </c>
      <c r="AU776" t="inlineStr">
        <is>
          <t>N/A</t>
        </is>
      </c>
      <c r="AV776" t="inlineStr">
        <is>
          <t>N/A</t>
        </is>
      </c>
      <c r="AW776" t="inlineStr">
        <is>
          <t>N/A</t>
        </is>
      </c>
      <c r="AX776" t="inlineStr">
        <is>
          <t>N/A</t>
        </is>
      </c>
      <c r="AY776" t="inlineStr">
        <is>
          <t>N/A</t>
        </is>
      </c>
      <c r="AZ776" t="inlineStr">
        <is>
          <t>N/A</t>
        </is>
      </c>
      <c r="BA776" t="inlineStr">
        <is>
          <t>N/A</t>
        </is>
      </c>
      <c r="BB776" t="inlineStr">
        <is>
          <t>N/A</t>
        </is>
      </c>
      <c r="BC776" t="inlineStr">
        <is>
          <t>N/A</t>
        </is>
      </c>
      <c r="BD776" t="inlineStr">
        <is>
          <t>N/A</t>
        </is>
      </c>
      <c r="BE776" t="inlineStr">
        <is>
          <t>N/A</t>
        </is>
      </c>
    </row>
    <row r="777">
      <c r="A777" t="inlineStr">
        <is>
          <t>WI211238586</t>
        </is>
      </c>
      <c r="B777" t="inlineStr">
        <is>
          <t>DATA_VALIDATION</t>
        </is>
      </c>
      <c r="C777" t="inlineStr">
        <is>
          <t>201338000086</t>
        </is>
      </c>
      <c r="D777" t="inlineStr">
        <is>
          <t>Folder</t>
        </is>
      </c>
      <c r="E777" s="2">
        <f>HYPERLINK("capsilon://?command=openfolder&amp;siteaddress=FAM.docvelocity-na8.net&amp;folderid=FXA28F6FE4-AE18-3C9E-97DC-F34A2CF2FC9F","FX21125491")</f>
        <v>0.0</v>
      </c>
      <c r="F777" t="inlineStr">
        <is>
          <t/>
        </is>
      </c>
      <c r="G777" t="inlineStr">
        <is>
          <t/>
        </is>
      </c>
      <c r="H777" t="inlineStr">
        <is>
          <t>Mailitem</t>
        </is>
      </c>
      <c r="I777" t="inlineStr">
        <is>
          <t>MI2112404848</t>
        </is>
      </c>
      <c r="J777" t="n">
        <v>133.0</v>
      </c>
      <c r="K777" t="inlineStr">
        <is>
          <t>COMPLETED</t>
        </is>
      </c>
      <c r="L777" t="inlineStr">
        <is>
          <t>MARK_AS_COMPLETED</t>
        </is>
      </c>
      <c r="M777" t="inlineStr">
        <is>
          <t>Queue</t>
        </is>
      </c>
      <c r="N777" t="n">
        <v>1.0</v>
      </c>
      <c r="O777" s="1" t="n">
        <v>44540.77900462963</v>
      </c>
      <c r="P777" s="1" t="n">
        <v>44543.189375</v>
      </c>
      <c r="Q777" t="n">
        <v>206928.0</v>
      </c>
      <c r="R777" t="n">
        <v>1328.0</v>
      </c>
      <c r="S777" t="b">
        <v>0</v>
      </c>
      <c r="T777" t="inlineStr">
        <is>
          <t>N/A</t>
        </is>
      </c>
      <c r="U777" t="b">
        <v>0</v>
      </c>
      <c r="V777" t="inlineStr">
        <is>
          <t>Hemanshi Deshlahara</t>
        </is>
      </c>
      <c r="W777" s="1" t="n">
        <v>44543.189375</v>
      </c>
      <c r="X777" t="n">
        <v>797.0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133.0</v>
      </c>
      <c r="AE777" t="n">
        <v>116.0</v>
      </c>
      <c r="AF777" t="n">
        <v>0.0</v>
      </c>
      <c r="AG777" t="n">
        <v>7.0</v>
      </c>
      <c r="AH777" t="inlineStr">
        <is>
          <t>N/A</t>
        </is>
      </c>
      <c r="AI777" t="inlineStr">
        <is>
          <t>N/A</t>
        </is>
      </c>
      <c r="AJ777" t="inlineStr">
        <is>
          <t>N/A</t>
        </is>
      </c>
      <c r="AK777" t="inlineStr">
        <is>
          <t>N/A</t>
        </is>
      </c>
      <c r="AL777" t="inlineStr">
        <is>
          <t>N/A</t>
        </is>
      </c>
      <c r="AM777" t="inlineStr">
        <is>
          <t>N/A</t>
        </is>
      </c>
      <c r="AN777" t="inlineStr">
        <is>
          <t>N/A</t>
        </is>
      </c>
      <c r="AO777" t="inlineStr">
        <is>
          <t>N/A</t>
        </is>
      </c>
      <c r="AP777" t="inlineStr">
        <is>
          <t>N/A</t>
        </is>
      </c>
      <c r="AQ777" t="inlineStr">
        <is>
          <t>N/A</t>
        </is>
      </c>
      <c r="AR777" t="inlineStr">
        <is>
          <t>N/A</t>
        </is>
      </c>
      <c r="AS777" t="inlineStr">
        <is>
          <t>N/A</t>
        </is>
      </c>
      <c r="AT777" t="inlineStr">
        <is>
          <t>N/A</t>
        </is>
      </c>
      <c r="AU777" t="inlineStr">
        <is>
          <t>N/A</t>
        </is>
      </c>
      <c r="AV777" t="inlineStr">
        <is>
          <t>N/A</t>
        </is>
      </c>
      <c r="AW777" t="inlineStr">
        <is>
          <t>N/A</t>
        </is>
      </c>
      <c r="AX777" t="inlineStr">
        <is>
          <t>N/A</t>
        </is>
      </c>
      <c r="AY777" t="inlineStr">
        <is>
          <t>N/A</t>
        </is>
      </c>
      <c r="AZ777" t="inlineStr">
        <is>
          <t>N/A</t>
        </is>
      </c>
      <c r="BA777" t="inlineStr">
        <is>
          <t>N/A</t>
        </is>
      </c>
      <c r="BB777" t="inlineStr">
        <is>
          <t>N/A</t>
        </is>
      </c>
      <c r="BC777" t="inlineStr">
        <is>
          <t>N/A</t>
        </is>
      </c>
      <c r="BD777" t="inlineStr">
        <is>
          <t>N/A</t>
        </is>
      </c>
      <c r="BE777" t="inlineStr">
        <is>
          <t>N/A</t>
        </is>
      </c>
    </row>
    <row r="778">
      <c r="A778" t="inlineStr">
        <is>
          <t>WI211238595</t>
        </is>
      </c>
      <c r="B778" t="inlineStr">
        <is>
          <t>DATA_VALIDATION</t>
        </is>
      </c>
      <c r="C778" t="inlineStr">
        <is>
          <t>201100014325</t>
        </is>
      </c>
      <c r="D778" t="inlineStr">
        <is>
          <t>Folder</t>
        </is>
      </c>
      <c r="E778" s="2">
        <f>HYPERLINK("capsilon://?command=openfolder&amp;siteaddress=FAM.docvelocity-na8.net&amp;folderid=FX99C86034-F65B-E346-49AB-5766E63BE016","FX21126752")</f>
        <v>0.0</v>
      </c>
      <c r="F778" t="inlineStr">
        <is>
          <t/>
        </is>
      </c>
      <c r="G778" t="inlineStr">
        <is>
          <t/>
        </is>
      </c>
      <c r="H778" t="inlineStr">
        <is>
          <t>Mailitem</t>
        </is>
      </c>
      <c r="I778" t="inlineStr">
        <is>
          <t>MI2112404974</t>
        </is>
      </c>
      <c r="J778" t="n">
        <v>30.0</v>
      </c>
      <c r="K778" t="inlineStr">
        <is>
          <t>COMPLETED</t>
        </is>
      </c>
      <c r="L778" t="inlineStr">
        <is>
          <t>MARK_AS_COMPLETED</t>
        </is>
      </c>
      <c r="M778" t="inlineStr">
        <is>
          <t>Queue</t>
        </is>
      </c>
      <c r="N778" t="n">
        <v>2.0</v>
      </c>
      <c r="O778" s="1" t="n">
        <v>44540.77951388889</v>
      </c>
      <c r="P778" s="1" t="n">
        <v>44540.873449074075</v>
      </c>
      <c r="Q778" t="n">
        <v>7923.0</v>
      </c>
      <c r="R778" t="n">
        <v>193.0</v>
      </c>
      <c r="S778" t="b">
        <v>0</v>
      </c>
      <c r="T778" t="inlineStr">
        <is>
          <t>N/A</t>
        </is>
      </c>
      <c r="U778" t="b">
        <v>0</v>
      </c>
      <c r="V778" t="inlineStr">
        <is>
          <t>Suraj Toradmal</t>
        </is>
      </c>
      <c r="W778" s="1" t="n">
        <v>44540.79828703704</v>
      </c>
      <c r="X778" t="n">
        <v>101.0</v>
      </c>
      <c r="Y778" t="n">
        <v>9.0</v>
      </c>
      <c r="Z778" t="n">
        <v>0.0</v>
      </c>
      <c r="AA778" t="n">
        <v>9.0</v>
      </c>
      <c r="AB778" t="n">
        <v>0.0</v>
      </c>
      <c r="AC778" t="n">
        <v>3.0</v>
      </c>
      <c r="AD778" t="n">
        <v>21.0</v>
      </c>
      <c r="AE778" t="n">
        <v>0.0</v>
      </c>
      <c r="AF778" t="n">
        <v>0.0</v>
      </c>
      <c r="AG778" t="n">
        <v>0.0</v>
      </c>
      <c r="AH778" t="inlineStr">
        <is>
          <t>Dashrath Soren</t>
        </is>
      </c>
      <c r="AI778" s="1" t="n">
        <v>44540.873449074075</v>
      </c>
      <c r="AJ778" t="n">
        <v>92.0</v>
      </c>
      <c r="AK778" t="n">
        <v>0.0</v>
      </c>
      <c r="AL778" t="n">
        <v>0.0</v>
      </c>
      <c r="AM778" t="n">
        <v>0.0</v>
      </c>
      <c r="AN778" t="n">
        <v>0.0</v>
      </c>
      <c r="AO778" t="n">
        <v>0.0</v>
      </c>
      <c r="AP778" t="n">
        <v>21.0</v>
      </c>
      <c r="AQ778" t="n">
        <v>0.0</v>
      </c>
      <c r="AR778" t="n">
        <v>0.0</v>
      </c>
      <c r="AS778" t="n">
        <v>0.0</v>
      </c>
      <c r="AT778" t="inlineStr">
        <is>
          <t>N/A</t>
        </is>
      </c>
      <c r="AU778" t="inlineStr">
        <is>
          <t>N/A</t>
        </is>
      </c>
      <c r="AV778" t="inlineStr">
        <is>
          <t>N/A</t>
        </is>
      </c>
      <c r="AW778" t="inlineStr">
        <is>
          <t>N/A</t>
        </is>
      </c>
      <c r="AX778" t="inlineStr">
        <is>
          <t>N/A</t>
        </is>
      </c>
      <c r="AY778" t="inlineStr">
        <is>
          <t>N/A</t>
        </is>
      </c>
      <c r="AZ778" t="inlineStr">
        <is>
          <t>N/A</t>
        </is>
      </c>
      <c r="BA778" t="inlineStr">
        <is>
          <t>N/A</t>
        </is>
      </c>
      <c r="BB778" t="inlineStr">
        <is>
          <t>N/A</t>
        </is>
      </c>
      <c r="BC778" t="inlineStr">
        <is>
          <t>N/A</t>
        </is>
      </c>
      <c r="BD778" t="inlineStr">
        <is>
          <t>N/A</t>
        </is>
      </c>
      <c r="BE778" t="inlineStr">
        <is>
          <t>N/A</t>
        </is>
      </c>
    </row>
    <row r="779">
      <c r="A779" t="inlineStr">
        <is>
          <t>WI211238622</t>
        </is>
      </c>
      <c r="B779" t="inlineStr">
        <is>
          <t>DATA_VALIDATION</t>
        </is>
      </c>
      <c r="C779" t="inlineStr">
        <is>
          <t>201308007945</t>
        </is>
      </c>
      <c r="D779" t="inlineStr">
        <is>
          <t>Folder</t>
        </is>
      </c>
      <c r="E779" s="2">
        <f>HYPERLINK("capsilon://?command=openfolder&amp;siteaddress=FAM.docvelocity-na8.net&amp;folderid=FX8D593FEB-6D7E-8710-B5C7-528918888D50","FX21127170")</f>
        <v>0.0</v>
      </c>
      <c r="F779" t="inlineStr">
        <is>
          <t/>
        </is>
      </c>
      <c r="G779" t="inlineStr">
        <is>
          <t/>
        </is>
      </c>
      <c r="H779" t="inlineStr">
        <is>
          <t>Mailitem</t>
        </is>
      </c>
      <c r="I779" t="inlineStr">
        <is>
          <t>MI2112405451</t>
        </is>
      </c>
      <c r="J779" t="n">
        <v>78.0</v>
      </c>
      <c r="K779" t="inlineStr">
        <is>
          <t>COMPLETED</t>
        </is>
      </c>
      <c r="L779" t="inlineStr">
        <is>
          <t>MARK_AS_COMPLETED</t>
        </is>
      </c>
      <c r="M779" t="inlineStr">
        <is>
          <t>Queue</t>
        </is>
      </c>
      <c r="N779" t="n">
        <v>1.0</v>
      </c>
      <c r="O779" s="1" t="n">
        <v>44540.78637731481</v>
      </c>
      <c r="P779" s="1" t="n">
        <v>44543.192349537036</v>
      </c>
      <c r="Q779" t="n">
        <v>207403.0</v>
      </c>
      <c r="R779" t="n">
        <v>473.0</v>
      </c>
      <c r="S779" t="b">
        <v>0</v>
      </c>
      <c r="T779" t="inlineStr">
        <is>
          <t>N/A</t>
        </is>
      </c>
      <c r="U779" t="b">
        <v>0</v>
      </c>
      <c r="V779" t="inlineStr">
        <is>
          <t>Hemanshi Deshlahara</t>
        </is>
      </c>
      <c r="W779" s="1" t="n">
        <v>44543.192349537036</v>
      </c>
      <c r="X779" t="n">
        <v>257.0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78.0</v>
      </c>
      <c r="AE779" t="n">
        <v>66.0</v>
      </c>
      <c r="AF779" t="n">
        <v>0.0</v>
      </c>
      <c r="AG779" t="n">
        <v>4.0</v>
      </c>
      <c r="AH779" t="inlineStr">
        <is>
          <t>N/A</t>
        </is>
      </c>
      <c r="AI779" t="inlineStr">
        <is>
          <t>N/A</t>
        </is>
      </c>
      <c r="AJ779" t="inlineStr">
        <is>
          <t>N/A</t>
        </is>
      </c>
      <c r="AK779" t="inlineStr">
        <is>
          <t>N/A</t>
        </is>
      </c>
      <c r="AL779" t="inlineStr">
        <is>
          <t>N/A</t>
        </is>
      </c>
      <c r="AM779" t="inlineStr">
        <is>
          <t>N/A</t>
        </is>
      </c>
      <c r="AN779" t="inlineStr">
        <is>
          <t>N/A</t>
        </is>
      </c>
      <c r="AO779" t="inlineStr">
        <is>
          <t>N/A</t>
        </is>
      </c>
      <c r="AP779" t="inlineStr">
        <is>
          <t>N/A</t>
        </is>
      </c>
      <c r="AQ779" t="inlineStr">
        <is>
          <t>N/A</t>
        </is>
      </c>
      <c r="AR779" t="inlineStr">
        <is>
          <t>N/A</t>
        </is>
      </c>
      <c r="AS779" t="inlineStr">
        <is>
          <t>N/A</t>
        </is>
      </c>
      <c r="AT779" t="inlineStr">
        <is>
          <t>N/A</t>
        </is>
      </c>
      <c r="AU779" t="inlineStr">
        <is>
          <t>N/A</t>
        </is>
      </c>
      <c r="AV779" t="inlineStr">
        <is>
          <t>N/A</t>
        </is>
      </c>
      <c r="AW779" t="inlineStr">
        <is>
          <t>N/A</t>
        </is>
      </c>
      <c r="AX779" t="inlineStr">
        <is>
          <t>N/A</t>
        </is>
      </c>
      <c r="AY779" t="inlineStr">
        <is>
          <t>N/A</t>
        </is>
      </c>
      <c r="AZ779" t="inlineStr">
        <is>
          <t>N/A</t>
        </is>
      </c>
      <c r="BA779" t="inlineStr">
        <is>
          <t>N/A</t>
        </is>
      </c>
      <c r="BB779" t="inlineStr">
        <is>
          <t>N/A</t>
        </is>
      </c>
      <c r="BC779" t="inlineStr">
        <is>
          <t>N/A</t>
        </is>
      </c>
      <c r="BD779" t="inlineStr">
        <is>
          <t>N/A</t>
        </is>
      </c>
      <c r="BE779" t="inlineStr">
        <is>
          <t>N/A</t>
        </is>
      </c>
    </row>
    <row r="780">
      <c r="A780" t="inlineStr">
        <is>
          <t>WI211238636</t>
        </is>
      </c>
      <c r="B780" t="inlineStr">
        <is>
          <t>DATA_VALIDATION</t>
        </is>
      </c>
      <c r="C780" t="inlineStr">
        <is>
          <t>201300020230</t>
        </is>
      </c>
      <c r="D780" t="inlineStr">
        <is>
          <t>Folder</t>
        </is>
      </c>
      <c r="E780" s="2">
        <f>HYPERLINK("capsilon://?command=openfolder&amp;siteaddress=FAM.docvelocity-na8.net&amp;folderid=FX1F6B2F9C-7AC8-854E-E82A-C8587E415C01","FX21126539")</f>
        <v>0.0</v>
      </c>
      <c r="F780" t="inlineStr">
        <is>
          <t/>
        </is>
      </c>
      <c r="G780" t="inlineStr">
        <is>
          <t/>
        </is>
      </c>
      <c r="H780" t="inlineStr">
        <is>
          <t>Mailitem</t>
        </is>
      </c>
      <c r="I780" t="inlineStr">
        <is>
          <t>MI2112405655</t>
        </is>
      </c>
      <c r="J780" t="n">
        <v>96.0</v>
      </c>
      <c r="K780" t="inlineStr">
        <is>
          <t>COMPLETED</t>
        </is>
      </c>
      <c r="L780" t="inlineStr">
        <is>
          <t>MARK_AS_COMPLETED</t>
        </is>
      </c>
      <c r="M780" t="inlineStr">
        <is>
          <t>Queue</t>
        </is>
      </c>
      <c r="N780" t="n">
        <v>1.0</v>
      </c>
      <c r="O780" s="1" t="n">
        <v>44540.78920138889</v>
      </c>
      <c r="P780" s="1" t="n">
        <v>44543.195497685185</v>
      </c>
      <c r="Q780" t="n">
        <v>207334.0</v>
      </c>
      <c r="R780" t="n">
        <v>570.0</v>
      </c>
      <c r="S780" t="b">
        <v>0</v>
      </c>
      <c r="T780" t="inlineStr">
        <is>
          <t>N/A</t>
        </is>
      </c>
      <c r="U780" t="b">
        <v>0</v>
      </c>
      <c r="V780" t="inlineStr">
        <is>
          <t>Hemanshi Deshlahara</t>
        </is>
      </c>
      <c r="W780" s="1" t="n">
        <v>44543.195497685185</v>
      </c>
      <c r="X780" t="n">
        <v>234.0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96.0</v>
      </c>
      <c r="AE780" t="n">
        <v>77.0</v>
      </c>
      <c r="AF780" t="n">
        <v>0.0</v>
      </c>
      <c r="AG780" t="n">
        <v>4.0</v>
      </c>
      <c r="AH780" t="inlineStr">
        <is>
          <t>N/A</t>
        </is>
      </c>
      <c r="AI780" t="inlineStr">
        <is>
          <t>N/A</t>
        </is>
      </c>
      <c r="AJ780" t="inlineStr">
        <is>
          <t>N/A</t>
        </is>
      </c>
      <c r="AK780" t="inlineStr">
        <is>
          <t>N/A</t>
        </is>
      </c>
      <c r="AL780" t="inlineStr">
        <is>
          <t>N/A</t>
        </is>
      </c>
      <c r="AM780" t="inlineStr">
        <is>
          <t>N/A</t>
        </is>
      </c>
      <c r="AN780" t="inlineStr">
        <is>
          <t>N/A</t>
        </is>
      </c>
      <c r="AO780" t="inlineStr">
        <is>
          <t>N/A</t>
        </is>
      </c>
      <c r="AP780" t="inlineStr">
        <is>
          <t>N/A</t>
        </is>
      </c>
      <c r="AQ780" t="inlineStr">
        <is>
          <t>N/A</t>
        </is>
      </c>
      <c r="AR780" t="inlineStr">
        <is>
          <t>N/A</t>
        </is>
      </c>
      <c r="AS780" t="inlineStr">
        <is>
          <t>N/A</t>
        </is>
      </c>
      <c r="AT780" t="inlineStr">
        <is>
          <t>N/A</t>
        </is>
      </c>
      <c r="AU780" t="inlineStr">
        <is>
          <t>N/A</t>
        </is>
      </c>
      <c r="AV780" t="inlineStr">
        <is>
          <t>N/A</t>
        </is>
      </c>
      <c r="AW780" t="inlineStr">
        <is>
          <t>N/A</t>
        </is>
      </c>
      <c r="AX780" t="inlineStr">
        <is>
          <t>N/A</t>
        </is>
      </c>
      <c r="AY780" t="inlineStr">
        <is>
          <t>N/A</t>
        </is>
      </c>
      <c r="AZ780" t="inlineStr">
        <is>
          <t>N/A</t>
        </is>
      </c>
      <c r="BA780" t="inlineStr">
        <is>
          <t>N/A</t>
        </is>
      </c>
      <c r="BB780" t="inlineStr">
        <is>
          <t>N/A</t>
        </is>
      </c>
      <c r="BC780" t="inlineStr">
        <is>
          <t>N/A</t>
        </is>
      </c>
      <c r="BD780" t="inlineStr">
        <is>
          <t>N/A</t>
        </is>
      </c>
      <c r="BE780" t="inlineStr">
        <is>
          <t>N/A</t>
        </is>
      </c>
    </row>
    <row r="781">
      <c r="A781" t="inlineStr">
        <is>
          <t>WI211238646</t>
        </is>
      </c>
      <c r="B781" t="inlineStr">
        <is>
          <t>DATA_VALIDATION</t>
        </is>
      </c>
      <c r="C781" t="inlineStr">
        <is>
          <t>201338000086</t>
        </is>
      </c>
      <c r="D781" t="inlineStr">
        <is>
          <t>Folder</t>
        </is>
      </c>
      <c r="E781" s="2">
        <f>HYPERLINK("capsilon://?command=openfolder&amp;siteaddress=FAM.docvelocity-na8.net&amp;folderid=FXA28F6FE4-AE18-3C9E-97DC-F34A2CF2FC9F","FX21125491")</f>
        <v>0.0</v>
      </c>
      <c r="F781" t="inlineStr">
        <is>
          <t/>
        </is>
      </c>
      <c r="G781" t="inlineStr">
        <is>
          <t/>
        </is>
      </c>
      <c r="H781" t="inlineStr">
        <is>
          <t>Mailitem</t>
        </is>
      </c>
      <c r="I781" t="inlineStr">
        <is>
          <t>MI2112405947</t>
        </is>
      </c>
      <c r="J781" t="n">
        <v>66.0</v>
      </c>
      <c r="K781" t="inlineStr">
        <is>
          <t>COMPLETED</t>
        </is>
      </c>
      <c r="L781" t="inlineStr">
        <is>
          <t>MARK_AS_COMPLETED</t>
        </is>
      </c>
      <c r="M781" t="inlineStr">
        <is>
          <t>Queue</t>
        </is>
      </c>
      <c r="N781" t="n">
        <v>1.0</v>
      </c>
      <c r="O781" s="1" t="n">
        <v>44540.79274305556</v>
      </c>
      <c r="P781" s="1" t="n">
        <v>44543.19929398148</v>
      </c>
      <c r="Q781" t="n">
        <v>207285.0</v>
      </c>
      <c r="R781" t="n">
        <v>641.0</v>
      </c>
      <c r="S781" t="b">
        <v>0</v>
      </c>
      <c r="T781" t="inlineStr">
        <is>
          <t>N/A</t>
        </is>
      </c>
      <c r="U781" t="b">
        <v>0</v>
      </c>
      <c r="V781" t="inlineStr">
        <is>
          <t>Hemanshi Deshlahara</t>
        </is>
      </c>
      <c r="W781" s="1" t="n">
        <v>44543.19929398148</v>
      </c>
      <c r="X781" t="n">
        <v>306.0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66.0</v>
      </c>
      <c r="AE781" t="n">
        <v>52.0</v>
      </c>
      <c r="AF781" t="n">
        <v>0.0</v>
      </c>
      <c r="AG781" t="n">
        <v>5.0</v>
      </c>
      <c r="AH781" t="inlineStr">
        <is>
          <t>N/A</t>
        </is>
      </c>
      <c r="AI781" t="inlineStr">
        <is>
          <t>N/A</t>
        </is>
      </c>
      <c r="AJ781" t="inlineStr">
        <is>
          <t>N/A</t>
        </is>
      </c>
      <c r="AK781" t="inlineStr">
        <is>
          <t>N/A</t>
        </is>
      </c>
      <c r="AL781" t="inlineStr">
        <is>
          <t>N/A</t>
        </is>
      </c>
      <c r="AM781" t="inlineStr">
        <is>
          <t>N/A</t>
        </is>
      </c>
      <c r="AN781" t="inlineStr">
        <is>
          <t>N/A</t>
        </is>
      </c>
      <c r="AO781" t="inlineStr">
        <is>
          <t>N/A</t>
        </is>
      </c>
      <c r="AP781" t="inlineStr">
        <is>
          <t>N/A</t>
        </is>
      </c>
      <c r="AQ781" t="inlineStr">
        <is>
          <t>N/A</t>
        </is>
      </c>
      <c r="AR781" t="inlineStr">
        <is>
          <t>N/A</t>
        </is>
      </c>
      <c r="AS781" t="inlineStr">
        <is>
          <t>N/A</t>
        </is>
      </c>
      <c r="AT781" t="inlineStr">
        <is>
          <t>N/A</t>
        </is>
      </c>
      <c r="AU781" t="inlineStr">
        <is>
          <t>N/A</t>
        </is>
      </c>
      <c r="AV781" t="inlineStr">
        <is>
          <t>N/A</t>
        </is>
      </c>
      <c r="AW781" t="inlineStr">
        <is>
          <t>N/A</t>
        </is>
      </c>
      <c r="AX781" t="inlineStr">
        <is>
          <t>N/A</t>
        </is>
      </c>
      <c r="AY781" t="inlineStr">
        <is>
          <t>N/A</t>
        </is>
      </c>
      <c r="AZ781" t="inlineStr">
        <is>
          <t>N/A</t>
        </is>
      </c>
      <c r="BA781" t="inlineStr">
        <is>
          <t>N/A</t>
        </is>
      </c>
      <c r="BB781" t="inlineStr">
        <is>
          <t>N/A</t>
        </is>
      </c>
      <c r="BC781" t="inlineStr">
        <is>
          <t>N/A</t>
        </is>
      </c>
      <c r="BD781" t="inlineStr">
        <is>
          <t>N/A</t>
        </is>
      </c>
      <c r="BE781" t="inlineStr">
        <is>
          <t>N/A</t>
        </is>
      </c>
    </row>
    <row r="782">
      <c r="A782" t="inlineStr">
        <is>
          <t>WI211238648</t>
        </is>
      </c>
      <c r="B782" t="inlineStr">
        <is>
          <t>DATA_VALIDATION</t>
        </is>
      </c>
      <c r="C782" t="inlineStr">
        <is>
          <t>201338000086</t>
        </is>
      </c>
      <c r="D782" t="inlineStr">
        <is>
          <t>Folder</t>
        </is>
      </c>
      <c r="E782" s="2">
        <f>HYPERLINK("capsilon://?command=openfolder&amp;siteaddress=FAM.docvelocity-na8.net&amp;folderid=FXA28F6FE4-AE18-3C9E-97DC-F34A2CF2FC9F","FX21125491")</f>
        <v>0.0</v>
      </c>
      <c r="F782" t="inlineStr">
        <is>
          <t/>
        </is>
      </c>
      <c r="G782" t="inlineStr">
        <is>
          <t/>
        </is>
      </c>
      <c r="H782" t="inlineStr">
        <is>
          <t>Mailitem</t>
        </is>
      </c>
      <c r="I782" t="inlineStr">
        <is>
          <t>MI2112405949</t>
        </is>
      </c>
      <c r="J782" t="n">
        <v>66.0</v>
      </c>
      <c r="K782" t="inlineStr">
        <is>
          <t>COMPLETED</t>
        </is>
      </c>
      <c r="L782" t="inlineStr">
        <is>
          <t>MARK_AS_COMPLETED</t>
        </is>
      </c>
      <c r="M782" t="inlineStr">
        <is>
          <t>Queue</t>
        </is>
      </c>
      <c r="N782" t="n">
        <v>2.0</v>
      </c>
      <c r="O782" s="1" t="n">
        <v>44540.79309027778</v>
      </c>
      <c r="P782" s="1" t="n">
        <v>44540.87741898148</v>
      </c>
      <c r="Q782" t="n">
        <v>6258.0</v>
      </c>
      <c r="R782" t="n">
        <v>1028.0</v>
      </c>
      <c r="S782" t="b">
        <v>0</v>
      </c>
      <c r="T782" t="inlineStr">
        <is>
          <t>N/A</t>
        </is>
      </c>
      <c r="U782" t="b">
        <v>0</v>
      </c>
      <c r="V782" t="inlineStr">
        <is>
          <t>Suraj Toradmal</t>
        </is>
      </c>
      <c r="W782" s="1" t="n">
        <v>44540.80693287037</v>
      </c>
      <c r="X782" t="n">
        <v>686.0</v>
      </c>
      <c r="Y782" t="n">
        <v>52.0</v>
      </c>
      <c r="Z782" t="n">
        <v>0.0</v>
      </c>
      <c r="AA782" t="n">
        <v>52.0</v>
      </c>
      <c r="AB782" t="n">
        <v>0.0</v>
      </c>
      <c r="AC782" t="n">
        <v>40.0</v>
      </c>
      <c r="AD782" t="n">
        <v>14.0</v>
      </c>
      <c r="AE782" t="n">
        <v>0.0</v>
      </c>
      <c r="AF782" t="n">
        <v>0.0</v>
      </c>
      <c r="AG782" t="n">
        <v>0.0</v>
      </c>
      <c r="AH782" t="inlineStr">
        <is>
          <t>Dashrath Soren</t>
        </is>
      </c>
      <c r="AI782" s="1" t="n">
        <v>44540.87741898148</v>
      </c>
      <c r="AJ782" t="n">
        <v>342.0</v>
      </c>
      <c r="AK782" t="n">
        <v>1.0</v>
      </c>
      <c r="AL782" t="n">
        <v>0.0</v>
      </c>
      <c r="AM782" t="n">
        <v>1.0</v>
      </c>
      <c r="AN782" t="n">
        <v>0.0</v>
      </c>
      <c r="AO782" t="n">
        <v>1.0</v>
      </c>
      <c r="AP782" t="n">
        <v>13.0</v>
      </c>
      <c r="AQ782" t="n">
        <v>0.0</v>
      </c>
      <c r="AR782" t="n">
        <v>0.0</v>
      </c>
      <c r="AS782" t="n">
        <v>0.0</v>
      </c>
      <c r="AT782" t="inlineStr">
        <is>
          <t>N/A</t>
        </is>
      </c>
      <c r="AU782" t="inlineStr">
        <is>
          <t>N/A</t>
        </is>
      </c>
      <c r="AV782" t="inlineStr">
        <is>
          <t>N/A</t>
        </is>
      </c>
      <c r="AW782" t="inlineStr">
        <is>
          <t>N/A</t>
        </is>
      </c>
      <c r="AX782" t="inlineStr">
        <is>
          <t>N/A</t>
        </is>
      </c>
      <c r="AY782" t="inlineStr">
        <is>
          <t>N/A</t>
        </is>
      </c>
      <c r="AZ782" t="inlineStr">
        <is>
          <t>N/A</t>
        </is>
      </c>
      <c r="BA782" t="inlineStr">
        <is>
          <t>N/A</t>
        </is>
      </c>
      <c r="BB782" t="inlineStr">
        <is>
          <t>N/A</t>
        </is>
      </c>
      <c r="BC782" t="inlineStr">
        <is>
          <t>N/A</t>
        </is>
      </c>
      <c r="BD782" t="inlineStr">
        <is>
          <t>N/A</t>
        </is>
      </c>
      <c r="BE782" t="inlineStr">
        <is>
          <t>N/A</t>
        </is>
      </c>
    </row>
    <row r="783">
      <c r="A783" t="inlineStr">
        <is>
          <t>WI21123866</t>
        </is>
      </c>
      <c r="B783" t="inlineStr">
        <is>
          <t>DATA_VALIDATION</t>
        </is>
      </c>
      <c r="C783" t="inlineStr">
        <is>
          <t>201330003742</t>
        </is>
      </c>
      <c r="D783" t="inlineStr">
        <is>
          <t>Folder</t>
        </is>
      </c>
      <c r="E783" s="2">
        <f>HYPERLINK("capsilon://?command=openfolder&amp;siteaddress=FAM.docvelocity-na8.net&amp;folderid=FX773D9340-B5D7-DAF3-AC32-8E0753D37DBE","FX21117448")</f>
        <v>0.0</v>
      </c>
      <c r="F783" t="inlineStr">
        <is>
          <t/>
        </is>
      </c>
      <c r="G783" t="inlineStr">
        <is>
          <t/>
        </is>
      </c>
      <c r="H783" t="inlineStr">
        <is>
          <t>Mailitem</t>
        </is>
      </c>
      <c r="I783" t="inlineStr">
        <is>
          <t>MI211239239</t>
        </is>
      </c>
      <c r="J783" t="n">
        <v>66.0</v>
      </c>
      <c r="K783" t="inlineStr">
        <is>
          <t>COMPLETED</t>
        </is>
      </c>
      <c r="L783" t="inlineStr">
        <is>
          <t>MARK_AS_COMPLETED</t>
        </is>
      </c>
      <c r="M783" t="inlineStr">
        <is>
          <t>Queue</t>
        </is>
      </c>
      <c r="N783" t="n">
        <v>2.0</v>
      </c>
      <c r="O783" s="1" t="n">
        <v>44531.6684837963</v>
      </c>
      <c r="P783" s="1" t="n">
        <v>44531.824837962966</v>
      </c>
      <c r="Q783" t="n">
        <v>13462.0</v>
      </c>
      <c r="R783" t="n">
        <v>47.0</v>
      </c>
      <c r="S783" t="b">
        <v>0</v>
      </c>
      <c r="T783" t="inlineStr">
        <is>
          <t>N/A</t>
        </is>
      </c>
      <c r="U783" t="b">
        <v>0</v>
      </c>
      <c r="V783" t="inlineStr">
        <is>
          <t>Poonam Patil</t>
        </is>
      </c>
      <c r="W783" s="1" t="n">
        <v>44531.71875</v>
      </c>
      <c r="X783" t="n">
        <v>33.0</v>
      </c>
      <c r="Y783" t="n">
        <v>0.0</v>
      </c>
      <c r="Z783" t="n">
        <v>0.0</v>
      </c>
      <c r="AA783" t="n">
        <v>0.0</v>
      </c>
      <c r="AB783" t="n">
        <v>52.0</v>
      </c>
      <c r="AC783" t="n">
        <v>0.0</v>
      </c>
      <c r="AD783" t="n">
        <v>66.0</v>
      </c>
      <c r="AE783" t="n">
        <v>0.0</v>
      </c>
      <c r="AF783" t="n">
        <v>0.0</v>
      </c>
      <c r="AG783" t="n">
        <v>0.0</v>
      </c>
      <c r="AH783" t="inlineStr">
        <is>
          <t>Vikash Suryakanth Parmar</t>
        </is>
      </c>
      <c r="AI783" s="1" t="n">
        <v>44531.824837962966</v>
      </c>
      <c r="AJ783" t="n">
        <v>14.0</v>
      </c>
      <c r="AK783" t="n">
        <v>0.0</v>
      </c>
      <c r="AL783" t="n">
        <v>0.0</v>
      </c>
      <c r="AM783" t="n">
        <v>0.0</v>
      </c>
      <c r="AN783" t="n">
        <v>52.0</v>
      </c>
      <c r="AO783" t="n">
        <v>0.0</v>
      </c>
      <c r="AP783" t="n">
        <v>66.0</v>
      </c>
      <c r="AQ783" t="n">
        <v>0.0</v>
      </c>
      <c r="AR783" t="n">
        <v>0.0</v>
      </c>
      <c r="AS783" t="n">
        <v>0.0</v>
      </c>
      <c r="AT783" t="inlineStr">
        <is>
          <t>N/A</t>
        </is>
      </c>
      <c r="AU783" t="inlineStr">
        <is>
          <t>N/A</t>
        </is>
      </c>
      <c r="AV783" t="inlineStr">
        <is>
          <t>N/A</t>
        </is>
      </c>
      <c r="AW783" t="inlineStr">
        <is>
          <t>N/A</t>
        </is>
      </c>
      <c r="AX783" t="inlineStr">
        <is>
          <t>N/A</t>
        </is>
      </c>
      <c r="AY783" t="inlineStr">
        <is>
          <t>N/A</t>
        </is>
      </c>
      <c r="AZ783" t="inlineStr">
        <is>
          <t>N/A</t>
        </is>
      </c>
      <c r="BA783" t="inlineStr">
        <is>
          <t>N/A</t>
        </is>
      </c>
      <c r="BB783" t="inlineStr">
        <is>
          <t>N/A</t>
        </is>
      </c>
      <c r="BC783" t="inlineStr">
        <is>
          <t>N/A</t>
        </is>
      </c>
      <c r="BD783" t="inlineStr">
        <is>
          <t>N/A</t>
        </is>
      </c>
      <c r="BE783" t="inlineStr">
        <is>
          <t>N/A</t>
        </is>
      </c>
    </row>
    <row r="784">
      <c r="A784" t="inlineStr">
        <is>
          <t>WI211238721</t>
        </is>
      </c>
      <c r="B784" t="inlineStr">
        <is>
          <t>DATA_VALIDATION</t>
        </is>
      </c>
      <c r="C784" t="inlineStr">
        <is>
          <t>201330004175</t>
        </is>
      </c>
      <c r="D784" t="inlineStr">
        <is>
          <t>Folder</t>
        </is>
      </c>
      <c r="E784" s="2">
        <f>HYPERLINK("capsilon://?command=openfolder&amp;siteaddress=FAM.docvelocity-na8.net&amp;folderid=FX7B8C65A9-2508-218F-88F7-BC0A749C5AC0","FX21126711")</f>
        <v>0.0</v>
      </c>
      <c r="F784" t="inlineStr">
        <is>
          <t/>
        </is>
      </c>
      <c r="G784" t="inlineStr">
        <is>
          <t/>
        </is>
      </c>
      <c r="H784" t="inlineStr">
        <is>
          <t>Mailitem</t>
        </is>
      </c>
      <c r="I784" t="inlineStr">
        <is>
          <t>MI2112406650</t>
        </is>
      </c>
      <c r="J784" t="n">
        <v>71.0</v>
      </c>
      <c r="K784" t="inlineStr">
        <is>
          <t>COMPLETED</t>
        </is>
      </c>
      <c r="L784" t="inlineStr">
        <is>
          <t>MARK_AS_COMPLETED</t>
        </is>
      </c>
      <c r="M784" t="inlineStr">
        <is>
          <t>Queue</t>
        </is>
      </c>
      <c r="N784" t="n">
        <v>1.0</v>
      </c>
      <c r="O784" s="1" t="n">
        <v>44540.80564814815</v>
      </c>
      <c r="P784" s="1" t="n">
        <v>44543.201273148145</v>
      </c>
      <c r="Q784" t="n">
        <v>206572.0</v>
      </c>
      <c r="R784" t="n">
        <v>410.0</v>
      </c>
      <c r="S784" t="b">
        <v>0</v>
      </c>
      <c r="T784" t="inlineStr">
        <is>
          <t>N/A</t>
        </is>
      </c>
      <c r="U784" t="b">
        <v>0</v>
      </c>
      <c r="V784" t="inlineStr">
        <is>
          <t>Hemanshi Deshlahara</t>
        </is>
      </c>
      <c r="W784" s="1" t="n">
        <v>44543.201273148145</v>
      </c>
      <c r="X784" t="n">
        <v>112.0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71.0</v>
      </c>
      <c r="AE784" t="n">
        <v>66.0</v>
      </c>
      <c r="AF784" t="n">
        <v>0.0</v>
      </c>
      <c r="AG784" t="n">
        <v>2.0</v>
      </c>
      <c r="AH784" t="inlineStr">
        <is>
          <t>N/A</t>
        </is>
      </c>
      <c r="AI784" t="inlineStr">
        <is>
          <t>N/A</t>
        </is>
      </c>
      <c r="AJ784" t="inlineStr">
        <is>
          <t>N/A</t>
        </is>
      </c>
      <c r="AK784" t="inlineStr">
        <is>
          <t>N/A</t>
        </is>
      </c>
      <c r="AL784" t="inlineStr">
        <is>
          <t>N/A</t>
        </is>
      </c>
      <c r="AM784" t="inlineStr">
        <is>
          <t>N/A</t>
        </is>
      </c>
      <c r="AN784" t="inlineStr">
        <is>
          <t>N/A</t>
        </is>
      </c>
      <c r="AO784" t="inlineStr">
        <is>
          <t>N/A</t>
        </is>
      </c>
      <c r="AP784" t="inlineStr">
        <is>
          <t>N/A</t>
        </is>
      </c>
      <c r="AQ784" t="inlineStr">
        <is>
          <t>N/A</t>
        </is>
      </c>
      <c r="AR784" t="inlineStr">
        <is>
          <t>N/A</t>
        </is>
      </c>
      <c r="AS784" t="inlineStr">
        <is>
          <t>N/A</t>
        </is>
      </c>
      <c r="AT784" t="inlineStr">
        <is>
          <t>N/A</t>
        </is>
      </c>
      <c r="AU784" t="inlineStr">
        <is>
          <t>N/A</t>
        </is>
      </c>
      <c r="AV784" t="inlineStr">
        <is>
          <t>N/A</t>
        </is>
      </c>
      <c r="AW784" t="inlineStr">
        <is>
          <t>N/A</t>
        </is>
      </c>
      <c r="AX784" t="inlineStr">
        <is>
          <t>N/A</t>
        </is>
      </c>
      <c r="AY784" t="inlineStr">
        <is>
          <t>N/A</t>
        </is>
      </c>
      <c r="AZ784" t="inlineStr">
        <is>
          <t>N/A</t>
        </is>
      </c>
      <c r="BA784" t="inlineStr">
        <is>
          <t>N/A</t>
        </is>
      </c>
      <c r="BB784" t="inlineStr">
        <is>
          <t>N/A</t>
        </is>
      </c>
      <c r="BC784" t="inlineStr">
        <is>
          <t>N/A</t>
        </is>
      </c>
      <c r="BD784" t="inlineStr">
        <is>
          <t>N/A</t>
        </is>
      </c>
      <c r="BE784" t="inlineStr">
        <is>
          <t>N/A</t>
        </is>
      </c>
    </row>
    <row r="785">
      <c r="A785" t="inlineStr">
        <is>
          <t>WI211238722</t>
        </is>
      </c>
      <c r="B785" t="inlineStr">
        <is>
          <t>DATA_VALIDATION</t>
        </is>
      </c>
      <c r="C785" t="inlineStr">
        <is>
          <t>201330004175</t>
        </is>
      </c>
      <c r="D785" t="inlineStr">
        <is>
          <t>Folder</t>
        </is>
      </c>
      <c r="E785" s="2">
        <f>HYPERLINK("capsilon://?command=openfolder&amp;siteaddress=FAM.docvelocity-na8.net&amp;folderid=FX7B8C65A9-2508-218F-88F7-BC0A749C5AC0","FX21126711")</f>
        <v>0.0</v>
      </c>
      <c r="F785" t="inlineStr">
        <is>
          <t/>
        </is>
      </c>
      <c r="G785" t="inlineStr">
        <is>
          <t/>
        </is>
      </c>
      <c r="H785" t="inlineStr">
        <is>
          <t>Mailitem</t>
        </is>
      </c>
      <c r="I785" t="inlineStr">
        <is>
          <t>MI2112406653</t>
        </is>
      </c>
      <c r="J785" t="n">
        <v>28.0</v>
      </c>
      <c r="K785" t="inlineStr">
        <is>
          <t>COMPLETED</t>
        </is>
      </c>
      <c r="L785" t="inlineStr">
        <is>
          <t>MARK_AS_COMPLETED</t>
        </is>
      </c>
      <c r="M785" t="inlineStr">
        <is>
          <t>Queue</t>
        </is>
      </c>
      <c r="N785" t="n">
        <v>1.0</v>
      </c>
      <c r="O785" s="1" t="n">
        <v>44540.805868055555</v>
      </c>
      <c r="P785" s="1" t="n">
        <v>44543.20210648148</v>
      </c>
      <c r="Q785" t="n">
        <v>206760.0</v>
      </c>
      <c r="R785" t="n">
        <v>275.0</v>
      </c>
      <c r="S785" t="b">
        <v>0</v>
      </c>
      <c r="T785" t="inlineStr">
        <is>
          <t>N/A</t>
        </is>
      </c>
      <c r="U785" t="b">
        <v>0</v>
      </c>
      <c r="V785" t="inlineStr">
        <is>
          <t>Hemanshi Deshlahara</t>
        </is>
      </c>
      <c r="W785" s="1" t="n">
        <v>44543.20210648148</v>
      </c>
      <c r="X785" t="n">
        <v>72.0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28.0</v>
      </c>
      <c r="AE785" t="n">
        <v>21.0</v>
      </c>
      <c r="AF785" t="n">
        <v>0.0</v>
      </c>
      <c r="AG785" t="n">
        <v>2.0</v>
      </c>
      <c r="AH785" t="inlineStr">
        <is>
          <t>N/A</t>
        </is>
      </c>
      <c r="AI785" t="inlineStr">
        <is>
          <t>N/A</t>
        </is>
      </c>
      <c r="AJ785" t="inlineStr">
        <is>
          <t>N/A</t>
        </is>
      </c>
      <c r="AK785" t="inlineStr">
        <is>
          <t>N/A</t>
        </is>
      </c>
      <c r="AL785" t="inlineStr">
        <is>
          <t>N/A</t>
        </is>
      </c>
      <c r="AM785" t="inlineStr">
        <is>
          <t>N/A</t>
        </is>
      </c>
      <c r="AN785" t="inlineStr">
        <is>
          <t>N/A</t>
        </is>
      </c>
      <c r="AO785" t="inlineStr">
        <is>
          <t>N/A</t>
        </is>
      </c>
      <c r="AP785" t="inlineStr">
        <is>
          <t>N/A</t>
        </is>
      </c>
      <c r="AQ785" t="inlineStr">
        <is>
          <t>N/A</t>
        </is>
      </c>
      <c r="AR785" t="inlineStr">
        <is>
          <t>N/A</t>
        </is>
      </c>
      <c r="AS785" t="inlineStr">
        <is>
          <t>N/A</t>
        </is>
      </c>
      <c r="AT785" t="inlineStr">
        <is>
          <t>N/A</t>
        </is>
      </c>
      <c r="AU785" t="inlineStr">
        <is>
          <t>N/A</t>
        </is>
      </c>
      <c r="AV785" t="inlineStr">
        <is>
          <t>N/A</t>
        </is>
      </c>
      <c r="AW785" t="inlineStr">
        <is>
          <t>N/A</t>
        </is>
      </c>
      <c r="AX785" t="inlineStr">
        <is>
          <t>N/A</t>
        </is>
      </c>
      <c r="AY785" t="inlineStr">
        <is>
          <t>N/A</t>
        </is>
      </c>
      <c r="AZ785" t="inlineStr">
        <is>
          <t>N/A</t>
        </is>
      </c>
      <c r="BA785" t="inlineStr">
        <is>
          <t>N/A</t>
        </is>
      </c>
      <c r="BB785" t="inlineStr">
        <is>
          <t>N/A</t>
        </is>
      </c>
      <c r="BC785" t="inlineStr">
        <is>
          <t>N/A</t>
        </is>
      </c>
      <c r="BD785" t="inlineStr">
        <is>
          <t>N/A</t>
        </is>
      </c>
      <c r="BE785" t="inlineStr">
        <is>
          <t>N/A</t>
        </is>
      </c>
    </row>
    <row r="786">
      <c r="A786" t="inlineStr">
        <is>
          <t>WI211238734</t>
        </is>
      </c>
      <c r="B786" t="inlineStr">
        <is>
          <t>DATA_VALIDATION</t>
        </is>
      </c>
      <c r="C786" t="inlineStr">
        <is>
          <t>201300020098</t>
        </is>
      </c>
      <c r="D786" t="inlineStr">
        <is>
          <t>Folder</t>
        </is>
      </c>
      <c r="E786" s="2">
        <f>HYPERLINK("capsilon://?command=openfolder&amp;siteaddress=FAM.docvelocity-na8.net&amp;folderid=FXD860BEE7-F0E5-01C7-258D-11DF090CA7AF","FX21124121")</f>
        <v>0.0</v>
      </c>
      <c r="F786" t="inlineStr">
        <is>
          <t/>
        </is>
      </c>
      <c r="G786" t="inlineStr">
        <is>
          <t/>
        </is>
      </c>
      <c r="H786" t="inlineStr">
        <is>
          <t>Mailitem</t>
        </is>
      </c>
      <c r="I786" t="inlineStr">
        <is>
          <t>MI2112406866</t>
        </is>
      </c>
      <c r="J786" t="n">
        <v>56.0</v>
      </c>
      <c r="K786" t="inlineStr">
        <is>
          <t>COMPLETED</t>
        </is>
      </c>
      <c r="L786" t="inlineStr">
        <is>
          <t>MARK_AS_COMPLETED</t>
        </is>
      </c>
      <c r="M786" t="inlineStr">
        <is>
          <t>Queue</t>
        </is>
      </c>
      <c r="N786" t="n">
        <v>2.0</v>
      </c>
      <c r="O786" s="1" t="n">
        <v>44540.80758101852</v>
      </c>
      <c r="P786" s="1" t="n">
        <v>44543.1706712963</v>
      </c>
      <c r="Q786" t="n">
        <v>202638.0</v>
      </c>
      <c r="R786" t="n">
        <v>1533.0</v>
      </c>
      <c r="S786" t="b">
        <v>0</v>
      </c>
      <c r="T786" t="inlineStr">
        <is>
          <t>N/A</t>
        </is>
      </c>
      <c r="U786" t="b">
        <v>0</v>
      </c>
      <c r="V786" t="inlineStr">
        <is>
          <t>Nisha Verma</t>
        </is>
      </c>
      <c r="W786" s="1" t="n">
        <v>44543.15760416666</v>
      </c>
      <c r="X786" t="n">
        <v>630.0</v>
      </c>
      <c r="Y786" t="n">
        <v>42.0</v>
      </c>
      <c r="Z786" t="n">
        <v>0.0</v>
      </c>
      <c r="AA786" t="n">
        <v>42.0</v>
      </c>
      <c r="AB786" t="n">
        <v>0.0</v>
      </c>
      <c r="AC786" t="n">
        <v>31.0</v>
      </c>
      <c r="AD786" t="n">
        <v>14.0</v>
      </c>
      <c r="AE786" t="n">
        <v>0.0</v>
      </c>
      <c r="AF786" t="n">
        <v>0.0</v>
      </c>
      <c r="AG786" t="n">
        <v>0.0</v>
      </c>
      <c r="AH786" t="inlineStr">
        <is>
          <t>Poonam Patil</t>
        </is>
      </c>
      <c r="AI786" s="1" t="n">
        <v>44543.1706712963</v>
      </c>
      <c r="AJ786" t="n">
        <v>863.0</v>
      </c>
      <c r="AK786" t="n">
        <v>5.0</v>
      </c>
      <c r="AL786" t="n">
        <v>0.0</v>
      </c>
      <c r="AM786" t="n">
        <v>5.0</v>
      </c>
      <c r="AN786" t="n">
        <v>0.0</v>
      </c>
      <c r="AO786" t="n">
        <v>4.0</v>
      </c>
      <c r="AP786" t="n">
        <v>9.0</v>
      </c>
      <c r="AQ786" t="n">
        <v>0.0</v>
      </c>
      <c r="AR786" t="n">
        <v>0.0</v>
      </c>
      <c r="AS786" t="n">
        <v>0.0</v>
      </c>
      <c r="AT786" t="inlineStr">
        <is>
          <t>N/A</t>
        </is>
      </c>
      <c r="AU786" t="inlineStr">
        <is>
          <t>N/A</t>
        </is>
      </c>
      <c r="AV786" t="inlineStr">
        <is>
          <t>N/A</t>
        </is>
      </c>
      <c r="AW786" t="inlineStr">
        <is>
          <t>N/A</t>
        </is>
      </c>
      <c r="AX786" t="inlineStr">
        <is>
          <t>N/A</t>
        </is>
      </c>
      <c r="AY786" t="inlineStr">
        <is>
          <t>N/A</t>
        </is>
      </c>
      <c r="AZ786" t="inlineStr">
        <is>
          <t>N/A</t>
        </is>
      </c>
      <c r="BA786" t="inlineStr">
        <is>
          <t>N/A</t>
        </is>
      </c>
      <c r="BB786" t="inlineStr">
        <is>
          <t>N/A</t>
        </is>
      </c>
      <c r="BC786" t="inlineStr">
        <is>
          <t>N/A</t>
        </is>
      </c>
      <c r="BD786" t="inlineStr">
        <is>
          <t>N/A</t>
        </is>
      </c>
      <c r="BE786" t="inlineStr">
        <is>
          <t>N/A</t>
        </is>
      </c>
    </row>
    <row r="787">
      <c r="A787" t="inlineStr">
        <is>
          <t>WI211238735</t>
        </is>
      </c>
      <c r="B787" t="inlineStr">
        <is>
          <t>DATA_VALIDATION</t>
        </is>
      </c>
      <c r="C787" t="inlineStr">
        <is>
          <t>201300020098</t>
        </is>
      </c>
      <c r="D787" t="inlineStr">
        <is>
          <t>Folder</t>
        </is>
      </c>
      <c r="E787" s="2">
        <f>HYPERLINK("capsilon://?command=openfolder&amp;siteaddress=FAM.docvelocity-na8.net&amp;folderid=FXD860BEE7-F0E5-01C7-258D-11DF090CA7AF","FX21124121")</f>
        <v>0.0</v>
      </c>
      <c r="F787" t="inlineStr">
        <is>
          <t/>
        </is>
      </c>
      <c r="G787" t="inlineStr">
        <is>
          <t/>
        </is>
      </c>
      <c r="H787" t="inlineStr">
        <is>
          <t>Mailitem</t>
        </is>
      </c>
      <c r="I787" t="inlineStr">
        <is>
          <t>MI2112406891</t>
        </is>
      </c>
      <c r="J787" t="n">
        <v>56.0</v>
      </c>
      <c r="K787" t="inlineStr">
        <is>
          <t>COMPLETED</t>
        </is>
      </c>
      <c r="L787" t="inlineStr">
        <is>
          <t>MARK_AS_COMPLETED</t>
        </is>
      </c>
      <c r="M787" t="inlineStr">
        <is>
          <t>Queue</t>
        </is>
      </c>
      <c r="N787" t="n">
        <v>2.0</v>
      </c>
      <c r="O787" s="1" t="n">
        <v>44540.807974537034</v>
      </c>
      <c r="P787" s="1" t="n">
        <v>44543.171215277776</v>
      </c>
      <c r="Q787" t="n">
        <v>202602.0</v>
      </c>
      <c r="R787" t="n">
        <v>1582.0</v>
      </c>
      <c r="S787" t="b">
        <v>0</v>
      </c>
      <c r="T787" t="inlineStr">
        <is>
          <t>N/A</t>
        </is>
      </c>
      <c r="U787" t="b">
        <v>0</v>
      </c>
      <c r="V787" t="inlineStr">
        <is>
          <t>Aditya Tade</t>
        </is>
      </c>
      <c r="W787" s="1" t="n">
        <v>44543.161145833335</v>
      </c>
      <c r="X787" t="n">
        <v>933.0</v>
      </c>
      <c r="Y787" t="n">
        <v>42.0</v>
      </c>
      <c r="Z787" t="n">
        <v>0.0</v>
      </c>
      <c r="AA787" t="n">
        <v>42.0</v>
      </c>
      <c r="AB787" t="n">
        <v>0.0</v>
      </c>
      <c r="AC787" t="n">
        <v>31.0</v>
      </c>
      <c r="AD787" t="n">
        <v>14.0</v>
      </c>
      <c r="AE787" t="n">
        <v>0.0</v>
      </c>
      <c r="AF787" t="n">
        <v>0.0</v>
      </c>
      <c r="AG787" t="n">
        <v>0.0</v>
      </c>
      <c r="AH787" t="inlineStr">
        <is>
          <t>Ashish Sutar</t>
        </is>
      </c>
      <c r="AI787" s="1" t="n">
        <v>44543.171215277776</v>
      </c>
      <c r="AJ787" t="n">
        <v>625.0</v>
      </c>
      <c r="AK787" t="n">
        <v>1.0</v>
      </c>
      <c r="AL787" t="n">
        <v>0.0</v>
      </c>
      <c r="AM787" t="n">
        <v>1.0</v>
      </c>
      <c r="AN787" t="n">
        <v>0.0</v>
      </c>
      <c r="AO787" t="n">
        <v>1.0</v>
      </c>
      <c r="AP787" t="n">
        <v>13.0</v>
      </c>
      <c r="AQ787" t="n">
        <v>0.0</v>
      </c>
      <c r="AR787" t="n">
        <v>0.0</v>
      </c>
      <c r="AS787" t="n">
        <v>0.0</v>
      </c>
      <c r="AT787" t="inlineStr">
        <is>
          <t>N/A</t>
        </is>
      </c>
      <c r="AU787" t="inlineStr">
        <is>
          <t>N/A</t>
        </is>
      </c>
      <c r="AV787" t="inlineStr">
        <is>
          <t>N/A</t>
        </is>
      </c>
      <c r="AW787" t="inlineStr">
        <is>
          <t>N/A</t>
        </is>
      </c>
      <c r="AX787" t="inlineStr">
        <is>
          <t>N/A</t>
        </is>
      </c>
      <c r="AY787" t="inlineStr">
        <is>
          <t>N/A</t>
        </is>
      </c>
      <c r="AZ787" t="inlineStr">
        <is>
          <t>N/A</t>
        </is>
      </c>
      <c r="BA787" t="inlineStr">
        <is>
          <t>N/A</t>
        </is>
      </c>
      <c r="BB787" t="inlineStr">
        <is>
          <t>N/A</t>
        </is>
      </c>
      <c r="BC787" t="inlineStr">
        <is>
          <t>N/A</t>
        </is>
      </c>
      <c r="BD787" t="inlineStr">
        <is>
          <t>N/A</t>
        </is>
      </c>
      <c r="BE787" t="inlineStr">
        <is>
          <t>N/A</t>
        </is>
      </c>
    </row>
    <row r="788">
      <c r="A788" t="inlineStr">
        <is>
          <t>WI211238757</t>
        </is>
      </c>
      <c r="B788" t="inlineStr">
        <is>
          <t>DATA_VALIDATION</t>
        </is>
      </c>
      <c r="C788" t="inlineStr">
        <is>
          <t>201300020098</t>
        </is>
      </c>
      <c r="D788" t="inlineStr">
        <is>
          <t>Folder</t>
        </is>
      </c>
      <c r="E788" s="2">
        <f>HYPERLINK("capsilon://?command=openfolder&amp;siteaddress=FAM.docvelocity-na8.net&amp;folderid=FXD860BEE7-F0E5-01C7-258D-11DF090CA7AF","FX21124121")</f>
        <v>0.0</v>
      </c>
      <c r="F788" t="inlineStr">
        <is>
          <t/>
        </is>
      </c>
      <c r="G788" t="inlineStr">
        <is>
          <t/>
        </is>
      </c>
      <c r="H788" t="inlineStr">
        <is>
          <t>Mailitem</t>
        </is>
      </c>
      <c r="I788" t="inlineStr">
        <is>
          <t>MI2112406913</t>
        </is>
      </c>
      <c r="J788" t="n">
        <v>206.0</v>
      </c>
      <c r="K788" t="inlineStr">
        <is>
          <t>COMPLETED</t>
        </is>
      </c>
      <c r="L788" t="inlineStr">
        <is>
          <t>MARK_AS_COMPLETED</t>
        </is>
      </c>
      <c r="M788" t="inlineStr">
        <is>
          <t>Queue</t>
        </is>
      </c>
      <c r="N788" t="n">
        <v>1.0</v>
      </c>
      <c r="O788" s="1" t="n">
        <v>44540.81141203704</v>
      </c>
      <c r="P788" s="1" t="n">
        <v>44543.20516203704</v>
      </c>
      <c r="Q788" t="n">
        <v>206146.0</v>
      </c>
      <c r="R788" t="n">
        <v>674.0</v>
      </c>
      <c r="S788" t="b">
        <v>0</v>
      </c>
      <c r="T788" t="inlineStr">
        <is>
          <t>N/A</t>
        </is>
      </c>
      <c r="U788" t="b">
        <v>0</v>
      </c>
      <c r="V788" t="inlineStr">
        <is>
          <t>Hemanshi Deshlahara</t>
        </is>
      </c>
      <c r="W788" s="1" t="n">
        <v>44543.20516203704</v>
      </c>
      <c r="X788" t="n">
        <v>263.0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206.0</v>
      </c>
      <c r="AE788" t="n">
        <v>196.0</v>
      </c>
      <c r="AF788" t="n">
        <v>0.0</v>
      </c>
      <c r="AG788" t="n">
        <v>8.0</v>
      </c>
      <c r="AH788" t="inlineStr">
        <is>
          <t>N/A</t>
        </is>
      </c>
      <c r="AI788" t="inlineStr">
        <is>
          <t>N/A</t>
        </is>
      </c>
      <c r="AJ788" t="inlineStr">
        <is>
          <t>N/A</t>
        </is>
      </c>
      <c r="AK788" t="inlineStr">
        <is>
          <t>N/A</t>
        </is>
      </c>
      <c r="AL788" t="inlineStr">
        <is>
          <t>N/A</t>
        </is>
      </c>
      <c r="AM788" t="inlineStr">
        <is>
          <t>N/A</t>
        </is>
      </c>
      <c r="AN788" t="inlineStr">
        <is>
          <t>N/A</t>
        </is>
      </c>
      <c r="AO788" t="inlineStr">
        <is>
          <t>N/A</t>
        </is>
      </c>
      <c r="AP788" t="inlineStr">
        <is>
          <t>N/A</t>
        </is>
      </c>
      <c r="AQ788" t="inlineStr">
        <is>
          <t>N/A</t>
        </is>
      </c>
      <c r="AR788" t="inlineStr">
        <is>
          <t>N/A</t>
        </is>
      </c>
      <c r="AS788" t="inlineStr">
        <is>
          <t>N/A</t>
        </is>
      </c>
      <c r="AT788" t="inlineStr">
        <is>
          <t>N/A</t>
        </is>
      </c>
      <c r="AU788" t="inlineStr">
        <is>
          <t>N/A</t>
        </is>
      </c>
      <c r="AV788" t="inlineStr">
        <is>
          <t>N/A</t>
        </is>
      </c>
      <c r="AW788" t="inlineStr">
        <is>
          <t>N/A</t>
        </is>
      </c>
      <c r="AX788" t="inlineStr">
        <is>
          <t>N/A</t>
        </is>
      </c>
      <c r="AY788" t="inlineStr">
        <is>
          <t>N/A</t>
        </is>
      </c>
      <c r="AZ788" t="inlineStr">
        <is>
          <t>N/A</t>
        </is>
      </c>
      <c r="BA788" t="inlineStr">
        <is>
          <t>N/A</t>
        </is>
      </c>
      <c r="BB788" t="inlineStr">
        <is>
          <t>N/A</t>
        </is>
      </c>
      <c r="BC788" t="inlineStr">
        <is>
          <t>N/A</t>
        </is>
      </c>
      <c r="BD788" t="inlineStr">
        <is>
          <t>N/A</t>
        </is>
      </c>
      <c r="BE788" t="inlineStr">
        <is>
          <t>N/A</t>
        </is>
      </c>
    </row>
    <row r="789">
      <c r="A789" t="inlineStr">
        <is>
          <t>WI211238774</t>
        </is>
      </c>
      <c r="B789" t="inlineStr">
        <is>
          <t>DATA_VALIDATION</t>
        </is>
      </c>
      <c r="C789" t="inlineStr">
        <is>
          <t>201300020098</t>
        </is>
      </c>
      <c r="D789" t="inlineStr">
        <is>
          <t>Folder</t>
        </is>
      </c>
      <c r="E789" s="2">
        <f>HYPERLINK("capsilon://?command=openfolder&amp;siteaddress=FAM.docvelocity-na8.net&amp;folderid=FXD860BEE7-F0E5-01C7-258D-11DF090CA7AF","FX21124121")</f>
        <v>0.0</v>
      </c>
      <c r="F789" t="inlineStr">
        <is>
          <t/>
        </is>
      </c>
      <c r="G789" t="inlineStr">
        <is>
          <t/>
        </is>
      </c>
      <c r="H789" t="inlineStr">
        <is>
          <t>Mailitem</t>
        </is>
      </c>
      <c r="I789" t="inlineStr">
        <is>
          <t>MI2112406926</t>
        </is>
      </c>
      <c r="J789" t="n">
        <v>201.0</v>
      </c>
      <c r="K789" t="inlineStr">
        <is>
          <t>COMPLETED</t>
        </is>
      </c>
      <c r="L789" t="inlineStr">
        <is>
          <t>MARK_AS_COMPLETED</t>
        </is>
      </c>
      <c r="M789" t="inlineStr">
        <is>
          <t>Queue</t>
        </is>
      </c>
      <c r="N789" t="n">
        <v>1.0</v>
      </c>
      <c r="O789" s="1" t="n">
        <v>44540.81497685185</v>
      </c>
      <c r="P789" s="1" t="n">
        <v>44543.23372685185</v>
      </c>
      <c r="Q789" t="n">
        <v>208708.0</v>
      </c>
      <c r="R789" t="n">
        <v>272.0</v>
      </c>
      <c r="S789" t="b">
        <v>0</v>
      </c>
      <c r="T789" t="inlineStr">
        <is>
          <t>N/A</t>
        </is>
      </c>
      <c r="U789" t="b">
        <v>0</v>
      </c>
      <c r="V789" t="inlineStr">
        <is>
          <t>Hemanshi Deshlahara</t>
        </is>
      </c>
      <c r="W789" s="1" t="n">
        <v>44543.23372685185</v>
      </c>
      <c r="X789" t="n">
        <v>112.0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201.0</v>
      </c>
      <c r="AE789" t="n">
        <v>0.0</v>
      </c>
      <c r="AF789" t="n">
        <v>0.0</v>
      </c>
      <c r="AG789" t="n">
        <v>8.0</v>
      </c>
      <c r="AH789" t="inlineStr">
        <is>
          <t>N/A</t>
        </is>
      </c>
      <c r="AI789" t="inlineStr">
        <is>
          <t>N/A</t>
        </is>
      </c>
      <c r="AJ789" t="inlineStr">
        <is>
          <t>N/A</t>
        </is>
      </c>
      <c r="AK789" t="inlineStr">
        <is>
          <t>N/A</t>
        </is>
      </c>
      <c r="AL789" t="inlineStr">
        <is>
          <t>N/A</t>
        </is>
      </c>
      <c r="AM789" t="inlineStr">
        <is>
          <t>N/A</t>
        </is>
      </c>
      <c r="AN789" t="inlineStr">
        <is>
          <t>N/A</t>
        </is>
      </c>
      <c r="AO789" t="inlineStr">
        <is>
          <t>N/A</t>
        </is>
      </c>
      <c r="AP789" t="inlineStr">
        <is>
          <t>N/A</t>
        </is>
      </c>
      <c r="AQ789" t="inlineStr">
        <is>
          <t>N/A</t>
        </is>
      </c>
      <c r="AR789" t="inlineStr">
        <is>
          <t>N/A</t>
        </is>
      </c>
      <c r="AS789" t="inlineStr">
        <is>
          <t>N/A</t>
        </is>
      </c>
      <c r="AT789" t="inlineStr">
        <is>
          <t>N/A</t>
        </is>
      </c>
      <c r="AU789" t="inlineStr">
        <is>
          <t>N/A</t>
        </is>
      </c>
      <c r="AV789" t="inlineStr">
        <is>
          <t>N/A</t>
        </is>
      </c>
      <c r="AW789" t="inlineStr">
        <is>
          <t>N/A</t>
        </is>
      </c>
      <c r="AX789" t="inlineStr">
        <is>
          <t>N/A</t>
        </is>
      </c>
      <c r="AY789" t="inlineStr">
        <is>
          <t>N/A</t>
        </is>
      </c>
      <c r="AZ789" t="inlineStr">
        <is>
          <t>N/A</t>
        </is>
      </c>
      <c r="BA789" t="inlineStr">
        <is>
          <t>N/A</t>
        </is>
      </c>
      <c r="BB789" t="inlineStr">
        <is>
          <t>N/A</t>
        </is>
      </c>
      <c r="BC789" t="inlineStr">
        <is>
          <t>N/A</t>
        </is>
      </c>
      <c r="BD789" t="inlineStr">
        <is>
          <t>N/A</t>
        </is>
      </c>
      <c r="BE789" t="inlineStr">
        <is>
          <t>N/A</t>
        </is>
      </c>
    </row>
    <row r="790">
      <c r="A790" t="inlineStr">
        <is>
          <t>WI211238869</t>
        </is>
      </c>
      <c r="B790" t="inlineStr">
        <is>
          <t>DATA_VALIDATION</t>
        </is>
      </c>
      <c r="C790" t="inlineStr">
        <is>
          <t>201330004155</t>
        </is>
      </c>
      <c r="D790" t="inlineStr">
        <is>
          <t>Folder</t>
        </is>
      </c>
      <c r="E790" s="2">
        <f>HYPERLINK("capsilon://?command=openfolder&amp;siteaddress=FAM.docvelocity-na8.net&amp;folderid=FXDC25AFF5-F01C-9DA0-DA5C-863BE8F3D265","FX21126337")</f>
        <v>0.0</v>
      </c>
      <c r="F790" t="inlineStr">
        <is>
          <t/>
        </is>
      </c>
      <c r="G790" t="inlineStr">
        <is>
          <t/>
        </is>
      </c>
      <c r="H790" t="inlineStr">
        <is>
          <t>Mailitem</t>
        </is>
      </c>
      <c r="I790" t="inlineStr">
        <is>
          <t>MI2112408618</t>
        </is>
      </c>
      <c r="J790" t="n">
        <v>28.0</v>
      </c>
      <c r="K790" t="inlineStr">
        <is>
          <t>COMPLETED</t>
        </is>
      </c>
      <c r="L790" t="inlineStr">
        <is>
          <t>MARK_AS_COMPLETED</t>
        </is>
      </c>
      <c r="M790" t="inlineStr">
        <is>
          <t>Queue</t>
        </is>
      </c>
      <c r="N790" t="n">
        <v>2.0</v>
      </c>
      <c r="O790" s="1" t="n">
        <v>44540.84193287037</v>
      </c>
      <c r="P790" s="1" t="n">
        <v>44543.163981481484</v>
      </c>
      <c r="Q790" t="n">
        <v>199987.0</v>
      </c>
      <c r="R790" t="n">
        <v>638.0</v>
      </c>
      <c r="S790" t="b">
        <v>0</v>
      </c>
      <c r="T790" t="inlineStr">
        <is>
          <t>N/A</t>
        </is>
      </c>
      <c r="U790" t="b">
        <v>0</v>
      </c>
      <c r="V790" t="inlineStr">
        <is>
          <t>Raman Vaidya</t>
        </is>
      </c>
      <c r="W790" s="1" t="n">
        <v>44543.158634259256</v>
      </c>
      <c r="X790" t="n">
        <v>352.0</v>
      </c>
      <c r="Y790" t="n">
        <v>21.0</v>
      </c>
      <c r="Z790" t="n">
        <v>0.0</v>
      </c>
      <c r="AA790" t="n">
        <v>21.0</v>
      </c>
      <c r="AB790" t="n">
        <v>0.0</v>
      </c>
      <c r="AC790" t="n">
        <v>12.0</v>
      </c>
      <c r="AD790" t="n">
        <v>7.0</v>
      </c>
      <c r="AE790" t="n">
        <v>0.0</v>
      </c>
      <c r="AF790" t="n">
        <v>0.0</v>
      </c>
      <c r="AG790" t="n">
        <v>0.0</v>
      </c>
      <c r="AH790" t="inlineStr">
        <is>
          <t>Ashish Sutar</t>
        </is>
      </c>
      <c r="AI790" s="1" t="n">
        <v>44543.163981481484</v>
      </c>
      <c r="AJ790" t="n">
        <v>255.0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7.0</v>
      </c>
      <c r="AQ790" t="n">
        <v>0.0</v>
      </c>
      <c r="AR790" t="n">
        <v>0.0</v>
      </c>
      <c r="AS790" t="n">
        <v>0.0</v>
      </c>
      <c r="AT790" t="inlineStr">
        <is>
          <t>N/A</t>
        </is>
      </c>
      <c r="AU790" t="inlineStr">
        <is>
          <t>N/A</t>
        </is>
      </c>
      <c r="AV790" t="inlineStr">
        <is>
          <t>N/A</t>
        </is>
      </c>
      <c r="AW790" t="inlineStr">
        <is>
          <t>N/A</t>
        </is>
      </c>
      <c r="AX790" t="inlineStr">
        <is>
          <t>N/A</t>
        </is>
      </c>
      <c r="AY790" t="inlineStr">
        <is>
          <t>N/A</t>
        </is>
      </c>
      <c r="AZ790" t="inlineStr">
        <is>
          <t>N/A</t>
        </is>
      </c>
      <c r="BA790" t="inlineStr">
        <is>
          <t>N/A</t>
        </is>
      </c>
      <c r="BB790" t="inlineStr">
        <is>
          <t>N/A</t>
        </is>
      </c>
      <c r="BC790" t="inlineStr">
        <is>
          <t>N/A</t>
        </is>
      </c>
      <c r="BD790" t="inlineStr">
        <is>
          <t>N/A</t>
        </is>
      </c>
      <c r="BE790" t="inlineStr">
        <is>
          <t>N/A</t>
        </is>
      </c>
    </row>
    <row r="791">
      <c r="A791" t="inlineStr">
        <is>
          <t>WI211238879</t>
        </is>
      </c>
      <c r="B791" t="inlineStr">
        <is>
          <t>DATA_VALIDATION</t>
        </is>
      </c>
      <c r="C791" t="inlineStr">
        <is>
          <t>201330004155</t>
        </is>
      </c>
      <c r="D791" t="inlineStr">
        <is>
          <t>Folder</t>
        </is>
      </c>
      <c r="E791" s="2">
        <f>HYPERLINK("capsilon://?command=openfolder&amp;siteaddress=FAM.docvelocity-na8.net&amp;folderid=FXDC25AFF5-F01C-9DA0-DA5C-863BE8F3D265","FX21126337")</f>
        <v>0.0</v>
      </c>
      <c r="F791" t="inlineStr">
        <is>
          <t/>
        </is>
      </c>
      <c r="G791" t="inlineStr">
        <is>
          <t/>
        </is>
      </c>
      <c r="H791" t="inlineStr">
        <is>
          <t>Mailitem</t>
        </is>
      </c>
      <c r="I791" t="inlineStr">
        <is>
          <t>MI2112408624</t>
        </is>
      </c>
      <c r="J791" t="n">
        <v>71.0</v>
      </c>
      <c r="K791" t="inlineStr">
        <is>
          <t>COMPLETED</t>
        </is>
      </c>
      <c r="L791" t="inlineStr">
        <is>
          <t>MARK_AS_COMPLETED</t>
        </is>
      </c>
      <c r="M791" t="inlineStr">
        <is>
          <t>Queue</t>
        </is>
      </c>
      <c r="N791" t="n">
        <v>1.0</v>
      </c>
      <c r="O791" s="1" t="n">
        <v>44540.84405092592</v>
      </c>
      <c r="P791" s="1" t="n">
        <v>44543.23663194444</v>
      </c>
      <c r="Q791" t="n">
        <v>206262.0</v>
      </c>
      <c r="R791" t="n">
        <v>457.0</v>
      </c>
      <c r="S791" t="b">
        <v>0</v>
      </c>
      <c r="T791" t="inlineStr">
        <is>
          <t>N/A</t>
        </is>
      </c>
      <c r="U791" t="b">
        <v>0</v>
      </c>
      <c r="V791" t="inlineStr">
        <is>
          <t>Hemanshi Deshlahara</t>
        </is>
      </c>
      <c r="W791" s="1" t="n">
        <v>44543.23663194444</v>
      </c>
      <c r="X791" t="n">
        <v>250.0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71.0</v>
      </c>
      <c r="AE791" t="n">
        <v>66.0</v>
      </c>
      <c r="AF791" t="n">
        <v>0.0</v>
      </c>
      <c r="AG791" t="n">
        <v>4.0</v>
      </c>
      <c r="AH791" t="inlineStr">
        <is>
          <t>N/A</t>
        </is>
      </c>
      <c r="AI791" t="inlineStr">
        <is>
          <t>N/A</t>
        </is>
      </c>
      <c r="AJ791" t="inlineStr">
        <is>
          <t>N/A</t>
        </is>
      </c>
      <c r="AK791" t="inlineStr">
        <is>
          <t>N/A</t>
        </is>
      </c>
      <c r="AL791" t="inlineStr">
        <is>
          <t>N/A</t>
        </is>
      </c>
      <c r="AM791" t="inlineStr">
        <is>
          <t>N/A</t>
        </is>
      </c>
      <c r="AN791" t="inlineStr">
        <is>
          <t>N/A</t>
        </is>
      </c>
      <c r="AO791" t="inlineStr">
        <is>
          <t>N/A</t>
        </is>
      </c>
      <c r="AP791" t="inlineStr">
        <is>
          <t>N/A</t>
        </is>
      </c>
      <c r="AQ791" t="inlineStr">
        <is>
          <t>N/A</t>
        </is>
      </c>
      <c r="AR791" t="inlineStr">
        <is>
          <t>N/A</t>
        </is>
      </c>
      <c r="AS791" t="inlineStr">
        <is>
          <t>N/A</t>
        </is>
      </c>
      <c r="AT791" t="inlineStr">
        <is>
          <t>N/A</t>
        </is>
      </c>
      <c r="AU791" t="inlineStr">
        <is>
          <t>N/A</t>
        </is>
      </c>
      <c r="AV791" t="inlineStr">
        <is>
          <t>N/A</t>
        </is>
      </c>
      <c r="AW791" t="inlineStr">
        <is>
          <t>N/A</t>
        </is>
      </c>
      <c r="AX791" t="inlineStr">
        <is>
          <t>N/A</t>
        </is>
      </c>
      <c r="AY791" t="inlineStr">
        <is>
          <t>N/A</t>
        </is>
      </c>
      <c r="AZ791" t="inlineStr">
        <is>
          <t>N/A</t>
        </is>
      </c>
      <c r="BA791" t="inlineStr">
        <is>
          <t>N/A</t>
        </is>
      </c>
      <c r="BB791" t="inlineStr">
        <is>
          <t>N/A</t>
        </is>
      </c>
      <c r="BC791" t="inlineStr">
        <is>
          <t>N/A</t>
        </is>
      </c>
      <c r="BD791" t="inlineStr">
        <is>
          <t>N/A</t>
        </is>
      </c>
      <c r="BE791" t="inlineStr">
        <is>
          <t>N/A</t>
        </is>
      </c>
    </row>
    <row r="792">
      <c r="A792" t="inlineStr">
        <is>
          <t>WI211238884</t>
        </is>
      </c>
      <c r="B792" t="inlineStr">
        <is>
          <t>DATA_VALIDATION</t>
        </is>
      </c>
      <c r="C792" t="inlineStr">
        <is>
          <t>201330004155</t>
        </is>
      </c>
      <c r="D792" t="inlineStr">
        <is>
          <t>Folder</t>
        </is>
      </c>
      <c r="E792" s="2">
        <f>HYPERLINK("capsilon://?command=openfolder&amp;siteaddress=FAM.docvelocity-na8.net&amp;folderid=FXDC25AFF5-F01C-9DA0-DA5C-863BE8F3D265","FX21126337")</f>
        <v>0.0</v>
      </c>
      <c r="F792" t="inlineStr">
        <is>
          <t/>
        </is>
      </c>
      <c r="G792" t="inlineStr">
        <is>
          <t/>
        </is>
      </c>
      <c r="H792" t="inlineStr">
        <is>
          <t>Mailitem</t>
        </is>
      </c>
      <c r="I792" t="inlineStr">
        <is>
          <t>MI2112408740</t>
        </is>
      </c>
      <c r="J792" t="n">
        <v>99.0</v>
      </c>
      <c r="K792" t="inlineStr">
        <is>
          <t>COMPLETED</t>
        </is>
      </c>
      <c r="L792" t="inlineStr">
        <is>
          <t>MARK_AS_COMPLETED</t>
        </is>
      </c>
      <c r="M792" t="inlineStr">
        <is>
          <t>Queue</t>
        </is>
      </c>
      <c r="N792" t="n">
        <v>1.0</v>
      </c>
      <c r="O792" s="1" t="n">
        <v>44540.84707175926</v>
      </c>
      <c r="P792" s="1" t="n">
        <v>44543.237962962965</v>
      </c>
      <c r="Q792" t="n">
        <v>206285.0</v>
      </c>
      <c r="R792" t="n">
        <v>288.0</v>
      </c>
      <c r="S792" t="b">
        <v>0</v>
      </c>
      <c r="T792" t="inlineStr">
        <is>
          <t>N/A</t>
        </is>
      </c>
      <c r="U792" t="b">
        <v>0</v>
      </c>
      <c r="V792" t="inlineStr">
        <is>
          <t>Hemanshi Deshlahara</t>
        </is>
      </c>
      <c r="W792" s="1" t="n">
        <v>44543.237962962965</v>
      </c>
      <c r="X792" t="n">
        <v>114.0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99.0</v>
      </c>
      <c r="AE792" t="n">
        <v>87.0</v>
      </c>
      <c r="AF792" t="n">
        <v>0.0</v>
      </c>
      <c r="AG792" t="n">
        <v>5.0</v>
      </c>
      <c r="AH792" t="inlineStr">
        <is>
          <t>N/A</t>
        </is>
      </c>
      <c r="AI792" t="inlineStr">
        <is>
          <t>N/A</t>
        </is>
      </c>
      <c r="AJ792" t="inlineStr">
        <is>
          <t>N/A</t>
        </is>
      </c>
      <c r="AK792" t="inlineStr">
        <is>
          <t>N/A</t>
        </is>
      </c>
      <c r="AL792" t="inlineStr">
        <is>
          <t>N/A</t>
        </is>
      </c>
      <c r="AM792" t="inlineStr">
        <is>
          <t>N/A</t>
        </is>
      </c>
      <c r="AN792" t="inlineStr">
        <is>
          <t>N/A</t>
        </is>
      </c>
      <c r="AO792" t="inlineStr">
        <is>
          <t>N/A</t>
        </is>
      </c>
      <c r="AP792" t="inlineStr">
        <is>
          <t>N/A</t>
        </is>
      </c>
      <c r="AQ792" t="inlineStr">
        <is>
          <t>N/A</t>
        </is>
      </c>
      <c r="AR792" t="inlineStr">
        <is>
          <t>N/A</t>
        </is>
      </c>
      <c r="AS792" t="inlineStr">
        <is>
          <t>N/A</t>
        </is>
      </c>
      <c r="AT792" t="inlineStr">
        <is>
          <t>N/A</t>
        </is>
      </c>
      <c r="AU792" t="inlineStr">
        <is>
          <t>N/A</t>
        </is>
      </c>
      <c r="AV792" t="inlineStr">
        <is>
          <t>N/A</t>
        </is>
      </c>
      <c r="AW792" t="inlineStr">
        <is>
          <t>N/A</t>
        </is>
      </c>
      <c r="AX792" t="inlineStr">
        <is>
          <t>N/A</t>
        </is>
      </c>
      <c r="AY792" t="inlineStr">
        <is>
          <t>N/A</t>
        </is>
      </c>
      <c r="AZ792" t="inlineStr">
        <is>
          <t>N/A</t>
        </is>
      </c>
      <c r="BA792" t="inlineStr">
        <is>
          <t>N/A</t>
        </is>
      </c>
      <c r="BB792" t="inlineStr">
        <is>
          <t>N/A</t>
        </is>
      </c>
      <c r="BC792" t="inlineStr">
        <is>
          <t>N/A</t>
        </is>
      </c>
      <c r="BD792" t="inlineStr">
        <is>
          <t>N/A</t>
        </is>
      </c>
      <c r="BE792" t="inlineStr">
        <is>
          <t>N/A</t>
        </is>
      </c>
    </row>
    <row r="793">
      <c r="A793" t="inlineStr">
        <is>
          <t>WI211238914</t>
        </is>
      </c>
      <c r="B793" t="inlineStr">
        <is>
          <t>DATA_VALIDATION</t>
        </is>
      </c>
      <c r="C793" t="inlineStr">
        <is>
          <t>201300020265</t>
        </is>
      </c>
      <c r="D793" t="inlineStr">
        <is>
          <t>Folder</t>
        </is>
      </c>
      <c r="E793" s="2">
        <f>HYPERLINK("capsilon://?command=openfolder&amp;siteaddress=FAM.docvelocity-na8.net&amp;folderid=FXE4418AE3-4D21-D611-4D3B-8A6305015D97","FX21127190")</f>
        <v>0.0</v>
      </c>
      <c r="F793" t="inlineStr">
        <is>
          <t/>
        </is>
      </c>
      <c r="G793" t="inlineStr">
        <is>
          <t/>
        </is>
      </c>
      <c r="H793" t="inlineStr">
        <is>
          <t>Mailitem</t>
        </is>
      </c>
      <c r="I793" t="inlineStr">
        <is>
          <t>MI2112409325</t>
        </is>
      </c>
      <c r="J793" t="n">
        <v>106.0</v>
      </c>
      <c r="K793" t="inlineStr">
        <is>
          <t>COMPLETED</t>
        </is>
      </c>
      <c r="L793" t="inlineStr">
        <is>
          <t>MARK_AS_COMPLETED</t>
        </is>
      </c>
      <c r="M793" t="inlineStr">
        <is>
          <t>Queue</t>
        </is>
      </c>
      <c r="N793" t="n">
        <v>1.0</v>
      </c>
      <c r="O793" s="1" t="n">
        <v>44540.864965277775</v>
      </c>
      <c r="P793" s="1" t="n">
        <v>44543.244618055556</v>
      </c>
      <c r="Q793" t="n">
        <v>204724.0</v>
      </c>
      <c r="R793" t="n">
        <v>878.0</v>
      </c>
      <c r="S793" t="b">
        <v>0</v>
      </c>
      <c r="T793" t="inlineStr">
        <is>
          <t>N/A</t>
        </is>
      </c>
      <c r="U793" t="b">
        <v>0</v>
      </c>
      <c r="V793" t="inlineStr">
        <is>
          <t>Hemanshi Deshlahara</t>
        </is>
      </c>
      <c r="W793" s="1" t="n">
        <v>44543.244618055556</v>
      </c>
      <c r="X793" t="n">
        <v>541.0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106.0</v>
      </c>
      <c r="AE793" t="n">
        <v>94.0</v>
      </c>
      <c r="AF793" t="n">
        <v>0.0</v>
      </c>
      <c r="AG793" t="n">
        <v>4.0</v>
      </c>
      <c r="AH793" t="inlineStr">
        <is>
          <t>N/A</t>
        </is>
      </c>
      <c r="AI793" t="inlineStr">
        <is>
          <t>N/A</t>
        </is>
      </c>
      <c r="AJ793" t="inlineStr">
        <is>
          <t>N/A</t>
        </is>
      </c>
      <c r="AK793" t="inlineStr">
        <is>
          <t>N/A</t>
        </is>
      </c>
      <c r="AL793" t="inlineStr">
        <is>
          <t>N/A</t>
        </is>
      </c>
      <c r="AM793" t="inlineStr">
        <is>
          <t>N/A</t>
        </is>
      </c>
      <c r="AN793" t="inlineStr">
        <is>
          <t>N/A</t>
        </is>
      </c>
      <c r="AO793" t="inlineStr">
        <is>
          <t>N/A</t>
        </is>
      </c>
      <c r="AP793" t="inlineStr">
        <is>
          <t>N/A</t>
        </is>
      </c>
      <c r="AQ793" t="inlineStr">
        <is>
          <t>N/A</t>
        </is>
      </c>
      <c r="AR793" t="inlineStr">
        <is>
          <t>N/A</t>
        </is>
      </c>
      <c r="AS793" t="inlineStr">
        <is>
          <t>N/A</t>
        </is>
      </c>
      <c r="AT793" t="inlineStr">
        <is>
          <t>N/A</t>
        </is>
      </c>
      <c r="AU793" t="inlineStr">
        <is>
          <t>N/A</t>
        </is>
      </c>
      <c r="AV793" t="inlineStr">
        <is>
          <t>N/A</t>
        </is>
      </c>
      <c r="AW793" t="inlineStr">
        <is>
          <t>N/A</t>
        </is>
      </c>
      <c r="AX793" t="inlineStr">
        <is>
          <t>N/A</t>
        </is>
      </c>
      <c r="AY793" t="inlineStr">
        <is>
          <t>N/A</t>
        </is>
      </c>
      <c r="AZ793" t="inlineStr">
        <is>
          <t>N/A</t>
        </is>
      </c>
      <c r="BA793" t="inlineStr">
        <is>
          <t>N/A</t>
        </is>
      </c>
      <c r="BB793" t="inlineStr">
        <is>
          <t>N/A</t>
        </is>
      </c>
      <c r="BC793" t="inlineStr">
        <is>
          <t>N/A</t>
        </is>
      </c>
      <c r="BD793" t="inlineStr">
        <is>
          <t>N/A</t>
        </is>
      </c>
      <c r="BE793" t="inlineStr">
        <is>
          <t>N/A</t>
        </is>
      </c>
    </row>
    <row r="794">
      <c r="A794" t="inlineStr">
        <is>
          <t>WI211238932</t>
        </is>
      </c>
      <c r="B794" t="inlineStr">
        <is>
          <t>DATA_VALIDATION</t>
        </is>
      </c>
      <c r="C794" t="inlineStr">
        <is>
          <t>201308007930</t>
        </is>
      </c>
      <c r="D794" t="inlineStr">
        <is>
          <t>Folder</t>
        </is>
      </c>
      <c r="E794" s="2">
        <f>HYPERLINK("capsilon://?command=openfolder&amp;siteaddress=FAM.docvelocity-na8.net&amp;folderid=FX4BD3E6F2-3986-DCF8-7122-2037C640D186","FX21126194")</f>
        <v>0.0</v>
      </c>
      <c r="F794" t="inlineStr">
        <is>
          <t/>
        </is>
      </c>
      <c r="G794" t="inlineStr">
        <is>
          <t/>
        </is>
      </c>
      <c r="H794" t="inlineStr">
        <is>
          <t>Mailitem</t>
        </is>
      </c>
      <c r="I794" t="inlineStr">
        <is>
          <t>MI2112409604</t>
        </is>
      </c>
      <c r="J794" t="n">
        <v>48.0</v>
      </c>
      <c r="K794" t="inlineStr">
        <is>
          <t>COMPLETED</t>
        </is>
      </c>
      <c r="L794" t="inlineStr">
        <is>
          <t>MARK_AS_COMPLETED</t>
        </is>
      </c>
      <c r="M794" t="inlineStr">
        <is>
          <t>Queue</t>
        </is>
      </c>
      <c r="N794" t="n">
        <v>1.0</v>
      </c>
      <c r="O794" s="1" t="n">
        <v>44540.87730324074</v>
      </c>
      <c r="P794" s="1" t="n">
        <v>44543.24590277778</v>
      </c>
      <c r="Q794" t="n">
        <v>204352.0</v>
      </c>
      <c r="R794" t="n">
        <v>295.0</v>
      </c>
      <c r="S794" t="b">
        <v>0</v>
      </c>
      <c r="T794" t="inlineStr">
        <is>
          <t>N/A</t>
        </is>
      </c>
      <c r="U794" t="b">
        <v>0</v>
      </c>
      <c r="V794" t="inlineStr">
        <is>
          <t>Hemanshi Deshlahara</t>
        </is>
      </c>
      <c r="W794" s="1" t="n">
        <v>44543.24590277778</v>
      </c>
      <c r="X794" t="n">
        <v>76.0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48.0</v>
      </c>
      <c r="AE794" t="n">
        <v>43.0</v>
      </c>
      <c r="AF794" t="n">
        <v>0.0</v>
      </c>
      <c r="AG794" t="n">
        <v>2.0</v>
      </c>
      <c r="AH794" t="inlineStr">
        <is>
          <t>N/A</t>
        </is>
      </c>
      <c r="AI794" t="inlineStr">
        <is>
          <t>N/A</t>
        </is>
      </c>
      <c r="AJ794" t="inlineStr">
        <is>
          <t>N/A</t>
        </is>
      </c>
      <c r="AK794" t="inlineStr">
        <is>
          <t>N/A</t>
        </is>
      </c>
      <c r="AL794" t="inlineStr">
        <is>
          <t>N/A</t>
        </is>
      </c>
      <c r="AM794" t="inlineStr">
        <is>
          <t>N/A</t>
        </is>
      </c>
      <c r="AN794" t="inlineStr">
        <is>
          <t>N/A</t>
        </is>
      </c>
      <c r="AO794" t="inlineStr">
        <is>
          <t>N/A</t>
        </is>
      </c>
      <c r="AP794" t="inlineStr">
        <is>
          <t>N/A</t>
        </is>
      </c>
      <c r="AQ794" t="inlineStr">
        <is>
          <t>N/A</t>
        </is>
      </c>
      <c r="AR794" t="inlineStr">
        <is>
          <t>N/A</t>
        </is>
      </c>
      <c r="AS794" t="inlineStr">
        <is>
          <t>N/A</t>
        </is>
      </c>
      <c r="AT794" t="inlineStr">
        <is>
          <t>N/A</t>
        </is>
      </c>
      <c r="AU794" t="inlineStr">
        <is>
          <t>N/A</t>
        </is>
      </c>
      <c r="AV794" t="inlineStr">
        <is>
          <t>N/A</t>
        </is>
      </c>
      <c r="AW794" t="inlineStr">
        <is>
          <t>N/A</t>
        </is>
      </c>
      <c r="AX794" t="inlineStr">
        <is>
          <t>N/A</t>
        </is>
      </c>
      <c r="AY794" t="inlineStr">
        <is>
          <t>N/A</t>
        </is>
      </c>
      <c r="AZ794" t="inlineStr">
        <is>
          <t>N/A</t>
        </is>
      </c>
      <c r="BA794" t="inlineStr">
        <is>
          <t>N/A</t>
        </is>
      </c>
      <c r="BB794" t="inlineStr">
        <is>
          <t>N/A</t>
        </is>
      </c>
      <c r="BC794" t="inlineStr">
        <is>
          <t>N/A</t>
        </is>
      </c>
      <c r="BD794" t="inlineStr">
        <is>
          <t>N/A</t>
        </is>
      </c>
      <c r="BE794" t="inlineStr">
        <is>
          <t>N/A</t>
        </is>
      </c>
    </row>
    <row r="795">
      <c r="A795" t="inlineStr">
        <is>
          <t>WI211238967</t>
        </is>
      </c>
      <c r="B795" t="inlineStr">
        <is>
          <t>DATA_VALIDATION</t>
        </is>
      </c>
      <c r="C795" t="inlineStr">
        <is>
          <t>201100014331</t>
        </is>
      </c>
      <c r="D795" t="inlineStr">
        <is>
          <t>Folder</t>
        </is>
      </c>
      <c r="E795" s="2">
        <f>HYPERLINK("capsilon://?command=openfolder&amp;siteaddress=FAM.docvelocity-na8.net&amp;folderid=FX76220F5C-6F6F-6655-6768-70B935024DF7","FX21127240")</f>
        <v>0.0</v>
      </c>
      <c r="F795" t="inlineStr">
        <is>
          <t/>
        </is>
      </c>
      <c r="G795" t="inlineStr">
        <is>
          <t/>
        </is>
      </c>
      <c r="H795" t="inlineStr">
        <is>
          <t>Mailitem</t>
        </is>
      </c>
      <c r="I795" t="inlineStr">
        <is>
          <t>MI2112410331</t>
        </is>
      </c>
      <c r="J795" t="n">
        <v>120.0</v>
      </c>
      <c r="K795" t="inlineStr">
        <is>
          <t>COMPLETED</t>
        </is>
      </c>
      <c r="L795" t="inlineStr">
        <is>
          <t>MARK_AS_COMPLETED</t>
        </is>
      </c>
      <c r="M795" t="inlineStr">
        <is>
          <t>Queue</t>
        </is>
      </c>
      <c r="N795" t="n">
        <v>1.0</v>
      </c>
      <c r="O795" s="1" t="n">
        <v>44540.91180555556</v>
      </c>
      <c r="P795" s="1" t="n">
        <v>44543.24755787037</v>
      </c>
      <c r="Q795" t="n">
        <v>201454.0</v>
      </c>
      <c r="R795" t="n">
        <v>355.0</v>
      </c>
      <c r="S795" t="b">
        <v>0</v>
      </c>
      <c r="T795" t="inlineStr">
        <is>
          <t>N/A</t>
        </is>
      </c>
      <c r="U795" t="b">
        <v>0</v>
      </c>
      <c r="V795" t="inlineStr">
        <is>
          <t>Hemanshi Deshlahara</t>
        </is>
      </c>
      <c r="W795" s="1" t="n">
        <v>44543.24755787037</v>
      </c>
      <c r="X795" t="n">
        <v>142.0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120.0</v>
      </c>
      <c r="AE795" t="n">
        <v>96.0</v>
      </c>
      <c r="AF795" t="n">
        <v>0.0</v>
      </c>
      <c r="AG795" t="n">
        <v>6.0</v>
      </c>
      <c r="AH795" t="inlineStr">
        <is>
          <t>N/A</t>
        </is>
      </c>
      <c r="AI795" t="inlineStr">
        <is>
          <t>N/A</t>
        </is>
      </c>
      <c r="AJ795" t="inlineStr">
        <is>
          <t>N/A</t>
        </is>
      </c>
      <c r="AK795" t="inlineStr">
        <is>
          <t>N/A</t>
        </is>
      </c>
      <c r="AL795" t="inlineStr">
        <is>
          <t>N/A</t>
        </is>
      </c>
      <c r="AM795" t="inlineStr">
        <is>
          <t>N/A</t>
        </is>
      </c>
      <c r="AN795" t="inlineStr">
        <is>
          <t>N/A</t>
        </is>
      </c>
      <c r="AO795" t="inlineStr">
        <is>
          <t>N/A</t>
        </is>
      </c>
      <c r="AP795" t="inlineStr">
        <is>
          <t>N/A</t>
        </is>
      </c>
      <c r="AQ795" t="inlineStr">
        <is>
          <t>N/A</t>
        </is>
      </c>
      <c r="AR795" t="inlineStr">
        <is>
          <t>N/A</t>
        </is>
      </c>
      <c r="AS795" t="inlineStr">
        <is>
          <t>N/A</t>
        </is>
      </c>
      <c r="AT795" t="inlineStr">
        <is>
          <t>N/A</t>
        </is>
      </c>
      <c r="AU795" t="inlineStr">
        <is>
          <t>N/A</t>
        </is>
      </c>
      <c r="AV795" t="inlineStr">
        <is>
          <t>N/A</t>
        </is>
      </c>
      <c r="AW795" t="inlineStr">
        <is>
          <t>N/A</t>
        </is>
      </c>
      <c r="AX795" t="inlineStr">
        <is>
          <t>N/A</t>
        </is>
      </c>
      <c r="AY795" t="inlineStr">
        <is>
          <t>N/A</t>
        </is>
      </c>
      <c r="AZ795" t="inlineStr">
        <is>
          <t>N/A</t>
        </is>
      </c>
      <c r="BA795" t="inlineStr">
        <is>
          <t>N/A</t>
        </is>
      </c>
      <c r="BB795" t="inlineStr">
        <is>
          <t>N/A</t>
        </is>
      </c>
      <c r="BC795" t="inlineStr">
        <is>
          <t>N/A</t>
        </is>
      </c>
      <c r="BD795" t="inlineStr">
        <is>
          <t>N/A</t>
        </is>
      </c>
      <c r="BE795" t="inlineStr">
        <is>
          <t>N/A</t>
        </is>
      </c>
    </row>
    <row r="796">
      <c r="A796" t="inlineStr">
        <is>
          <t>WI211238968</t>
        </is>
      </c>
      <c r="B796" t="inlineStr">
        <is>
          <t>DATA_VALIDATION</t>
        </is>
      </c>
      <c r="C796" t="inlineStr">
        <is>
          <t>201308007903</t>
        </is>
      </c>
      <c r="D796" t="inlineStr">
        <is>
          <t>Folder</t>
        </is>
      </c>
      <c r="E796" s="2">
        <f>HYPERLINK("capsilon://?command=openfolder&amp;siteaddress=FAM.docvelocity-na8.net&amp;folderid=FX3E43AD63-EACE-F82F-179B-2EAA924386CF","FX21123881")</f>
        <v>0.0</v>
      </c>
      <c r="F796" t="inlineStr">
        <is>
          <t/>
        </is>
      </c>
      <c r="G796" t="inlineStr">
        <is>
          <t/>
        </is>
      </c>
      <c r="H796" t="inlineStr">
        <is>
          <t>Mailitem</t>
        </is>
      </c>
      <c r="I796" t="inlineStr">
        <is>
          <t>MI2112410360</t>
        </is>
      </c>
      <c r="J796" t="n">
        <v>32.0</v>
      </c>
      <c r="K796" t="inlineStr">
        <is>
          <t>COMPLETED</t>
        </is>
      </c>
      <c r="L796" t="inlineStr">
        <is>
          <t>MARK_AS_COMPLETED</t>
        </is>
      </c>
      <c r="M796" t="inlineStr">
        <is>
          <t>Queue</t>
        </is>
      </c>
      <c r="N796" t="n">
        <v>1.0</v>
      </c>
      <c r="O796" s="1" t="n">
        <v>44540.91384259259</v>
      </c>
      <c r="P796" s="1" t="n">
        <v>44543.25068287037</v>
      </c>
      <c r="Q796" t="n">
        <v>201603.0</v>
      </c>
      <c r="R796" t="n">
        <v>300.0</v>
      </c>
      <c r="S796" t="b">
        <v>0</v>
      </c>
      <c r="T796" t="inlineStr">
        <is>
          <t>N/A</t>
        </is>
      </c>
      <c r="U796" t="b">
        <v>0</v>
      </c>
      <c r="V796" t="inlineStr">
        <is>
          <t>Hemanshi Deshlahara</t>
        </is>
      </c>
      <c r="W796" s="1" t="n">
        <v>44543.25068287037</v>
      </c>
      <c r="X796" t="n">
        <v>99.0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32.0</v>
      </c>
      <c r="AE796" t="n">
        <v>27.0</v>
      </c>
      <c r="AF796" t="n">
        <v>0.0</v>
      </c>
      <c r="AG796" t="n">
        <v>2.0</v>
      </c>
      <c r="AH796" t="inlineStr">
        <is>
          <t>N/A</t>
        </is>
      </c>
      <c r="AI796" t="inlineStr">
        <is>
          <t>N/A</t>
        </is>
      </c>
      <c r="AJ796" t="inlineStr">
        <is>
          <t>N/A</t>
        </is>
      </c>
      <c r="AK796" t="inlineStr">
        <is>
          <t>N/A</t>
        </is>
      </c>
      <c r="AL796" t="inlineStr">
        <is>
          <t>N/A</t>
        </is>
      </c>
      <c r="AM796" t="inlineStr">
        <is>
          <t>N/A</t>
        </is>
      </c>
      <c r="AN796" t="inlineStr">
        <is>
          <t>N/A</t>
        </is>
      </c>
      <c r="AO796" t="inlineStr">
        <is>
          <t>N/A</t>
        </is>
      </c>
      <c r="AP796" t="inlineStr">
        <is>
          <t>N/A</t>
        </is>
      </c>
      <c r="AQ796" t="inlineStr">
        <is>
          <t>N/A</t>
        </is>
      </c>
      <c r="AR796" t="inlineStr">
        <is>
          <t>N/A</t>
        </is>
      </c>
      <c r="AS796" t="inlineStr">
        <is>
          <t>N/A</t>
        </is>
      </c>
      <c r="AT796" t="inlineStr">
        <is>
          <t>N/A</t>
        </is>
      </c>
      <c r="AU796" t="inlineStr">
        <is>
          <t>N/A</t>
        </is>
      </c>
      <c r="AV796" t="inlineStr">
        <is>
          <t>N/A</t>
        </is>
      </c>
      <c r="AW796" t="inlineStr">
        <is>
          <t>N/A</t>
        </is>
      </c>
      <c r="AX796" t="inlineStr">
        <is>
          <t>N/A</t>
        </is>
      </c>
      <c r="AY796" t="inlineStr">
        <is>
          <t>N/A</t>
        </is>
      </c>
      <c r="AZ796" t="inlineStr">
        <is>
          <t>N/A</t>
        </is>
      </c>
      <c r="BA796" t="inlineStr">
        <is>
          <t>N/A</t>
        </is>
      </c>
      <c r="BB796" t="inlineStr">
        <is>
          <t>N/A</t>
        </is>
      </c>
      <c r="BC796" t="inlineStr">
        <is>
          <t>N/A</t>
        </is>
      </c>
      <c r="BD796" t="inlineStr">
        <is>
          <t>N/A</t>
        </is>
      </c>
      <c r="BE796" t="inlineStr">
        <is>
          <t>N/A</t>
        </is>
      </c>
    </row>
    <row r="797">
      <c r="A797" t="inlineStr">
        <is>
          <t>WI21123902</t>
        </is>
      </c>
      <c r="B797" t="inlineStr">
        <is>
          <t>DATA_VALIDATION</t>
        </is>
      </c>
      <c r="C797" t="inlineStr">
        <is>
          <t>201130012865</t>
        </is>
      </c>
      <c r="D797" t="inlineStr">
        <is>
          <t>Folder</t>
        </is>
      </c>
      <c r="E797" s="2">
        <f>HYPERLINK("capsilon://?command=openfolder&amp;siteaddress=FAM.docvelocity-na8.net&amp;folderid=FX17D63F6B-255D-D47B-C85F-3F73AD0A4497","FX2112175")</f>
        <v>0.0</v>
      </c>
      <c r="F797" t="inlineStr">
        <is>
          <t/>
        </is>
      </c>
      <c r="G797" t="inlineStr">
        <is>
          <t/>
        </is>
      </c>
      <c r="H797" t="inlineStr">
        <is>
          <t>Mailitem</t>
        </is>
      </c>
      <c r="I797" t="inlineStr">
        <is>
          <t>MI211238918</t>
        </is>
      </c>
      <c r="J797" t="n">
        <v>200.0</v>
      </c>
      <c r="K797" t="inlineStr">
        <is>
          <t>COMPLETED</t>
        </is>
      </c>
      <c r="L797" t="inlineStr">
        <is>
          <t>MARK_AS_COMPLETED</t>
        </is>
      </c>
      <c r="M797" t="inlineStr">
        <is>
          <t>Queue</t>
        </is>
      </c>
      <c r="N797" t="n">
        <v>1.0</v>
      </c>
      <c r="O797" s="1" t="n">
        <v>44531.67072916667</v>
      </c>
      <c r="P797" s="1" t="n">
        <v>44532.256886574076</v>
      </c>
      <c r="Q797" t="n">
        <v>49501.0</v>
      </c>
      <c r="R797" t="n">
        <v>1143.0</v>
      </c>
      <c r="S797" t="b">
        <v>0</v>
      </c>
      <c r="T797" t="inlineStr">
        <is>
          <t>N/A</t>
        </is>
      </c>
      <c r="U797" t="b">
        <v>0</v>
      </c>
      <c r="V797" t="inlineStr">
        <is>
          <t>Hemanshi Deshlahara</t>
        </is>
      </c>
      <c r="W797" s="1" t="n">
        <v>44532.256886574076</v>
      </c>
      <c r="X797" t="n">
        <v>895.0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200.0</v>
      </c>
      <c r="AE797" t="n">
        <v>176.0</v>
      </c>
      <c r="AF797" t="n">
        <v>0.0</v>
      </c>
      <c r="AG797" t="n">
        <v>15.0</v>
      </c>
      <c r="AH797" t="inlineStr">
        <is>
          <t>N/A</t>
        </is>
      </c>
      <c r="AI797" t="inlineStr">
        <is>
          <t>N/A</t>
        </is>
      </c>
      <c r="AJ797" t="inlineStr">
        <is>
          <t>N/A</t>
        </is>
      </c>
      <c r="AK797" t="inlineStr">
        <is>
          <t>N/A</t>
        </is>
      </c>
      <c r="AL797" t="inlineStr">
        <is>
          <t>N/A</t>
        </is>
      </c>
      <c r="AM797" t="inlineStr">
        <is>
          <t>N/A</t>
        </is>
      </c>
      <c r="AN797" t="inlineStr">
        <is>
          <t>N/A</t>
        </is>
      </c>
      <c r="AO797" t="inlineStr">
        <is>
          <t>N/A</t>
        </is>
      </c>
      <c r="AP797" t="inlineStr">
        <is>
          <t>N/A</t>
        </is>
      </c>
      <c r="AQ797" t="inlineStr">
        <is>
          <t>N/A</t>
        </is>
      </c>
      <c r="AR797" t="inlineStr">
        <is>
          <t>N/A</t>
        </is>
      </c>
      <c r="AS797" t="inlineStr">
        <is>
          <t>N/A</t>
        </is>
      </c>
      <c r="AT797" t="inlineStr">
        <is>
          <t>N/A</t>
        </is>
      </c>
      <c r="AU797" t="inlineStr">
        <is>
          <t>N/A</t>
        </is>
      </c>
      <c r="AV797" t="inlineStr">
        <is>
          <t>N/A</t>
        </is>
      </c>
      <c r="AW797" t="inlineStr">
        <is>
          <t>N/A</t>
        </is>
      </c>
      <c r="AX797" t="inlineStr">
        <is>
          <t>N/A</t>
        </is>
      </c>
      <c r="AY797" t="inlineStr">
        <is>
          <t>N/A</t>
        </is>
      </c>
      <c r="AZ797" t="inlineStr">
        <is>
          <t>N/A</t>
        </is>
      </c>
      <c r="BA797" t="inlineStr">
        <is>
          <t>N/A</t>
        </is>
      </c>
      <c r="BB797" t="inlineStr">
        <is>
          <t>N/A</t>
        </is>
      </c>
      <c r="BC797" t="inlineStr">
        <is>
          <t>N/A</t>
        </is>
      </c>
      <c r="BD797" t="inlineStr">
        <is>
          <t>N/A</t>
        </is>
      </c>
      <c r="BE797" t="inlineStr">
        <is>
          <t>N/A</t>
        </is>
      </c>
    </row>
    <row r="798">
      <c r="A798" t="inlineStr">
        <is>
          <t>WI211239036</t>
        </is>
      </c>
      <c r="B798" t="inlineStr">
        <is>
          <t>DATA_VALIDATION</t>
        </is>
      </c>
      <c r="C798" t="inlineStr">
        <is>
          <t>201330004111</t>
        </is>
      </c>
      <c r="D798" t="inlineStr">
        <is>
          <t>Folder</t>
        </is>
      </c>
      <c r="E798" s="2">
        <f>HYPERLINK("capsilon://?command=openfolder&amp;siteaddress=FAM.docvelocity-na8.net&amp;folderid=FX2EB6438A-6298-9E7E-76E4-5CFDD3C19BB0","FX21125400")</f>
        <v>0.0</v>
      </c>
      <c r="F798" t="inlineStr">
        <is>
          <t/>
        </is>
      </c>
      <c r="G798" t="inlineStr">
        <is>
          <t/>
        </is>
      </c>
      <c r="H798" t="inlineStr">
        <is>
          <t>Mailitem</t>
        </is>
      </c>
      <c r="I798" t="inlineStr">
        <is>
          <t>MI2112411287</t>
        </is>
      </c>
      <c r="J798" t="n">
        <v>220.0</v>
      </c>
      <c r="K798" t="inlineStr">
        <is>
          <t>COMPLETED</t>
        </is>
      </c>
      <c r="L798" t="inlineStr">
        <is>
          <t>MARK_AS_COMPLETED</t>
        </is>
      </c>
      <c r="M798" t="inlineStr">
        <is>
          <t>Queue</t>
        </is>
      </c>
      <c r="N798" t="n">
        <v>1.0</v>
      </c>
      <c r="O798" s="1" t="n">
        <v>44540.98887731481</v>
      </c>
      <c r="P798" s="1" t="n">
        <v>44543.25493055556</v>
      </c>
      <c r="Q798" t="n">
        <v>195285.0</v>
      </c>
      <c r="R798" t="n">
        <v>502.0</v>
      </c>
      <c r="S798" t="b">
        <v>0</v>
      </c>
      <c r="T798" t="inlineStr">
        <is>
          <t>N/A</t>
        </is>
      </c>
      <c r="U798" t="b">
        <v>0</v>
      </c>
      <c r="V798" t="inlineStr">
        <is>
          <t>Hemanshi Deshlahara</t>
        </is>
      </c>
      <c r="W798" s="1" t="n">
        <v>44543.25493055556</v>
      </c>
      <c r="X798" t="n">
        <v>366.0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220.0</v>
      </c>
      <c r="AE798" t="n">
        <v>196.0</v>
      </c>
      <c r="AF798" t="n">
        <v>0.0</v>
      </c>
      <c r="AG798" t="n">
        <v>9.0</v>
      </c>
      <c r="AH798" t="inlineStr">
        <is>
          <t>N/A</t>
        </is>
      </c>
      <c r="AI798" t="inlineStr">
        <is>
          <t>N/A</t>
        </is>
      </c>
      <c r="AJ798" t="inlineStr">
        <is>
          <t>N/A</t>
        </is>
      </c>
      <c r="AK798" t="inlineStr">
        <is>
          <t>N/A</t>
        </is>
      </c>
      <c r="AL798" t="inlineStr">
        <is>
          <t>N/A</t>
        </is>
      </c>
      <c r="AM798" t="inlineStr">
        <is>
          <t>N/A</t>
        </is>
      </c>
      <c r="AN798" t="inlineStr">
        <is>
          <t>N/A</t>
        </is>
      </c>
      <c r="AO798" t="inlineStr">
        <is>
          <t>N/A</t>
        </is>
      </c>
      <c r="AP798" t="inlineStr">
        <is>
          <t>N/A</t>
        </is>
      </c>
      <c r="AQ798" t="inlineStr">
        <is>
          <t>N/A</t>
        </is>
      </c>
      <c r="AR798" t="inlineStr">
        <is>
          <t>N/A</t>
        </is>
      </c>
      <c r="AS798" t="inlineStr">
        <is>
          <t>N/A</t>
        </is>
      </c>
      <c r="AT798" t="inlineStr">
        <is>
          <t>N/A</t>
        </is>
      </c>
      <c r="AU798" t="inlineStr">
        <is>
          <t>N/A</t>
        </is>
      </c>
      <c r="AV798" t="inlineStr">
        <is>
          <t>N/A</t>
        </is>
      </c>
      <c r="AW798" t="inlineStr">
        <is>
          <t>N/A</t>
        </is>
      </c>
      <c r="AX798" t="inlineStr">
        <is>
          <t>N/A</t>
        </is>
      </c>
      <c r="AY798" t="inlineStr">
        <is>
          <t>N/A</t>
        </is>
      </c>
      <c r="AZ798" t="inlineStr">
        <is>
          <t>N/A</t>
        </is>
      </c>
      <c r="BA798" t="inlineStr">
        <is>
          <t>N/A</t>
        </is>
      </c>
      <c r="BB798" t="inlineStr">
        <is>
          <t>N/A</t>
        </is>
      </c>
      <c r="BC798" t="inlineStr">
        <is>
          <t>N/A</t>
        </is>
      </c>
      <c r="BD798" t="inlineStr">
        <is>
          <t>N/A</t>
        </is>
      </c>
      <c r="BE798" t="inlineStr">
        <is>
          <t>N/A</t>
        </is>
      </c>
    </row>
    <row r="799">
      <c r="A799" t="inlineStr">
        <is>
          <t>WI211239074</t>
        </is>
      </c>
      <c r="B799" t="inlineStr">
        <is>
          <t>DATA_VALIDATION</t>
        </is>
      </c>
      <c r="C799" t="inlineStr">
        <is>
          <t>201300020243</t>
        </is>
      </c>
      <c r="D799" t="inlineStr">
        <is>
          <t>Folder</t>
        </is>
      </c>
      <c r="E799" s="2">
        <f>HYPERLINK("capsilon://?command=openfolder&amp;siteaddress=FAM.docvelocity-na8.net&amp;folderid=FX3AB275E7-66CF-C274-A490-5A9751E37712","FX21126766")</f>
        <v>0.0</v>
      </c>
      <c r="F799" t="inlineStr">
        <is>
          <t/>
        </is>
      </c>
      <c r="G799" t="inlineStr">
        <is>
          <t/>
        </is>
      </c>
      <c r="H799" t="inlineStr">
        <is>
          <t>Mailitem</t>
        </is>
      </c>
      <c r="I799" t="inlineStr">
        <is>
          <t>MI2112411796</t>
        </is>
      </c>
      <c r="J799" t="n">
        <v>73.0</v>
      </c>
      <c r="K799" t="inlineStr">
        <is>
          <t>COMPLETED</t>
        </is>
      </c>
      <c r="L799" t="inlineStr">
        <is>
          <t>MARK_AS_COMPLETED</t>
        </is>
      </c>
      <c r="M799" t="inlineStr">
        <is>
          <t>Queue</t>
        </is>
      </c>
      <c r="N799" t="n">
        <v>1.0</v>
      </c>
      <c r="O799" s="1" t="n">
        <v>44541.061261574076</v>
      </c>
      <c r="P799" s="1" t="n">
        <v>44543.284004629626</v>
      </c>
      <c r="Q799" t="n">
        <v>191481.0</v>
      </c>
      <c r="R799" t="n">
        <v>564.0</v>
      </c>
      <c r="S799" t="b">
        <v>0</v>
      </c>
      <c r="T799" t="inlineStr">
        <is>
          <t>N/A</t>
        </is>
      </c>
      <c r="U799" t="b">
        <v>0</v>
      </c>
      <c r="V799" t="inlineStr">
        <is>
          <t>Hemanshi Deshlahara</t>
        </is>
      </c>
      <c r="W799" s="1" t="n">
        <v>44543.284004629626</v>
      </c>
      <c r="X799" t="n">
        <v>97.0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73.0</v>
      </c>
      <c r="AE799" t="n">
        <v>68.0</v>
      </c>
      <c r="AF799" t="n">
        <v>0.0</v>
      </c>
      <c r="AG799" t="n">
        <v>2.0</v>
      </c>
      <c r="AH799" t="inlineStr">
        <is>
          <t>N/A</t>
        </is>
      </c>
      <c r="AI799" t="inlineStr">
        <is>
          <t>N/A</t>
        </is>
      </c>
      <c r="AJ799" t="inlineStr">
        <is>
          <t>N/A</t>
        </is>
      </c>
      <c r="AK799" t="inlineStr">
        <is>
          <t>N/A</t>
        </is>
      </c>
      <c r="AL799" t="inlineStr">
        <is>
          <t>N/A</t>
        </is>
      </c>
      <c r="AM799" t="inlineStr">
        <is>
          <t>N/A</t>
        </is>
      </c>
      <c r="AN799" t="inlineStr">
        <is>
          <t>N/A</t>
        </is>
      </c>
      <c r="AO799" t="inlineStr">
        <is>
          <t>N/A</t>
        </is>
      </c>
      <c r="AP799" t="inlineStr">
        <is>
          <t>N/A</t>
        </is>
      </c>
      <c r="AQ799" t="inlineStr">
        <is>
          <t>N/A</t>
        </is>
      </c>
      <c r="AR799" t="inlineStr">
        <is>
          <t>N/A</t>
        </is>
      </c>
      <c r="AS799" t="inlineStr">
        <is>
          <t>N/A</t>
        </is>
      </c>
      <c r="AT799" t="inlineStr">
        <is>
          <t>N/A</t>
        </is>
      </c>
      <c r="AU799" t="inlineStr">
        <is>
          <t>N/A</t>
        </is>
      </c>
      <c r="AV799" t="inlineStr">
        <is>
          <t>N/A</t>
        </is>
      </c>
      <c r="AW799" t="inlineStr">
        <is>
          <t>N/A</t>
        </is>
      </c>
      <c r="AX799" t="inlineStr">
        <is>
          <t>N/A</t>
        </is>
      </c>
      <c r="AY799" t="inlineStr">
        <is>
          <t>N/A</t>
        </is>
      </c>
      <c r="AZ799" t="inlineStr">
        <is>
          <t>N/A</t>
        </is>
      </c>
      <c r="BA799" t="inlineStr">
        <is>
          <t>N/A</t>
        </is>
      </c>
      <c r="BB799" t="inlineStr">
        <is>
          <t>N/A</t>
        </is>
      </c>
      <c r="BC799" t="inlineStr">
        <is>
          <t>N/A</t>
        </is>
      </c>
      <c r="BD799" t="inlineStr">
        <is>
          <t>N/A</t>
        </is>
      </c>
      <c r="BE799" t="inlineStr">
        <is>
          <t>N/A</t>
        </is>
      </c>
    </row>
    <row r="800">
      <c r="A800" t="inlineStr">
        <is>
          <t>WI21123908</t>
        </is>
      </c>
      <c r="B800" t="inlineStr">
        <is>
          <t>DATA_VALIDATION</t>
        </is>
      </c>
      <c r="C800" t="inlineStr">
        <is>
          <t>201308007873</t>
        </is>
      </c>
      <c r="D800" t="inlineStr">
        <is>
          <t>Folder</t>
        </is>
      </c>
      <c r="E800" s="2">
        <f>HYPERLINK("capsilon://?command=openfolder&amp;siteaddress=FAM.docvelocity-na8.net&amp;folderid=FX06658A55-DF0D-D651-1B15-ACE58D4A1BF1","FX211114405")</f>
        <v>0.0</v>
      </c>
      <c r="F800" t="inlineStr">
        <is>
          <t/>
        </is>
      </c>
      <c r="G800" t="inlineStr">
        <is>
          <t/>
        </is>
      </c>
      <c r="H800" t="inlineStr">
        <is>
          <t>Mailitem</t>
        </is>
      </c>
      <c r="I800" t="inlineStr">
        <is>
          <t>MI211239353</t>
        </is>
      </c>
      <c r="J800" t="n">
        <v>115.0</v>
      </c>
      <c r="K800" t="inlineStr">
        <is>
          <t>COMPLETED</t>
        </is>
      </c>
      <c r="L800" t="inlineStr">
        <is>
          <t>MARK_AS_COMPLETED</t>
        </is>
      </c>
      <c r="M800" t="inlineStr">
        <is>
          <t>Queue</t>
        </is>
      </c>
      <c r="N800" t="n">
        <v>2.0</v>
      </c>
      <c r="O800" s="1" t="n">
        <v>44531.67097222222</v>
      </c>
      <c r="P800" s="1" t="n">
        <v>44531.82760416667</v>
      </c>
      <c r="Q800" t="n">
        <v>13101.0</v>
      </c>
      <c r="R800" t="n">
        <v>432.0</v>
      </c>
      <c r="S800" t="b">
        <v>0</v>
      </c>
      <c r="T800" t="inlineStr">
        <is>
          <t>N/A</t>
        </is>
      </c>
      <c r="U800" t="b">
        <v>0</v>
      </c>
      <c r="V800" t="inlineStr">
        <is>
          <t>Poonam Patil</t>
        </is>
      </c>
      <c r="W800" s="1" t="n">
        <v>44531.718356481484</v>
      </c>
      <c r="X800" t="n">
        <v>194.0</v>
      </c>
      <c r="Y800" t="n">
        <v>70.0</v>
      </c>
      <c r="Z800" t="n">
        <v>0.0</v>
      </c>
      <c r="AA800" t="n">
        <v>70.0</v>
      </c>
      <c r="AB800" t="n">
        <v>0.0</v>
      </c>
      <c r="AC800" t="n">
        <v>4.0</v>
      </c>
      <c r="AD800" t="n">
        <v>45.0</v>
      </c>
      <c r="AE800" t="n">
        <v>0.0</v>
      </c>
      <c r="AF800" t="n">
        <v>0.0</v>
      </c>
      <c r="AG800" t="n">
        <v>0.0</v>
      </c>
      <c r="AH800" t="inlineStr">
        <is>
          <t>Vikash Suryakanth Parmar</t>
        </is>
      </c>
      <c r="AI800" s="1" t="n">
        <v>44531.82760416667</v>
      </c>
      <c r="AJ800" t="n">
        <v>238.0</v>
      </c>
      <c r="AK800" t="n">
        <v>0.0</v>
      </c>
      <c r="AL800" t="n">
        <v>0.0</v>
      </c>
      <c r="AM800" t="n">
        <v>0.0</v>
      </c>
      <c r="AN800" t="n">
        <v>0.0</v>
      </c>
      <c r="AO800" t="n">
        <v>0.0</v>
      </c>
      <c r="AP800" t="n">
        <v>45.0</v>
      </c>
      <c r="AQ800" t="n">
        <v>0.0</v>
      </c>
      <c r="AR800" t="n">
        <v>0.0</v>
      </c>
      <c r="AS800" t="n">
        <v>0.0</v>
      </c>
      <c r="AT800" t="inlineStr">
        <is>
          <t>N/A</t>
        </is>
      </c>
      <c r="AU800" t="inlineStr">
        <is>
          <t>N/A</t>
        </is>
      </c>
      <c r="AV800" t="inlineStr">
        <is>
          <t>N/A</t>
        </is>
      </c>
      <c r="AW800" t="inlineStr">
        <is>
          <t>N/A</t>
        </is>
      </c>
      <c r="AX800" t="inlineStr">
        <is>
          <t>N/A</t>
        </is>
      </c>
      <c r="AY800" t="inlineStr">
        <is>
          <t>N/A</t>
        </is>
      </c>
      <c r="AZ800" t="inlineStr">
        <is>
          <t>N/A</t>
        </is>
      </c>
      <c r="BA800" t="inlineStr">
        <is>
          <t>N/A</t>
        </is>
      </c>
      <c r="BB800" t="inlineStr">
        <is>
          <t>N/A</t>
        </is>
      </c>
      <c r="BC800" t="inlineStr">
        <is>
          <t>N/A</t>
        </is>
      </c>
      <c r="BD800" t="inlineStr">
        <is>
          <t>N/A</t>
        </is>
      </c>
      <c r="BE800" t="inlineStr">
        <is>
          <t>N/A</t>
        </is>
      </c>
    </row>
    <row r="801">
      <c r="A801" t="inlineStr">
        <is>
          <t>WI21123923</t>
        </is>
      </c>
      <c r="B801" t="inlineStr">
        <is>
          <t>DATA_VALIDATION</t>
        </is>
      </c>
      <c r="C801" t="inlineStr">
        <is>
          <t>201110012222</t>
        </is>
      </c>
      <c r="D801" t="inlineStr">
        <is>
          <t>Folder</t>
        </is>
      </c>
      <c r="E801" s="2">
        <f>HYPERLINK("capsilon://?command=openfolder&amp;siteaddress=FAM.docvelocity-na8.net&amp;folderid=FXB1FB167A-C98E-B1AF-C97B-9F5C9FF10EC9","FX211114535")</f>
        <v>0.0</v>
      </c>
      <c r="F801" t="inlineStr">
        <is>
          <t/>
        </is>
      </c>
      <c r="G801" t="inlineStr">
        <is>
          <t/>
        </is>
      </c>
      <c r="H801" t="inlineStr">
        <is>
          <t>Mailitem</t>
        </is>
      </c>
      <c r="I801" t="inlineStr">
        <is>
          <t>MI211239609</t>
        </is>
      </c>
      <c r="J801" t="n">
        <v>94.0</v>
      </c>
      <c r="K801" t="inlineStr">
        <is>
          <t>COMPLETED</t>
        </is>
      </c>
      <c r="L801" t="inlineStr">
        <is>
          <t>MARK_AS_COMPLETED</t>
        </is>
      </c>
      <c r="M801" t="inlineStr">
        <is>
          <t>Queue</t>
        </is>
      </c>
      <c r="N801" t="n">
        <v>2.0</v>
      </c>
      <c r="O801" s="1" t="n">
        <v>44531.67329861111</v>
      </c>
      <c r="P801" s="1" t="n">
        <v>44531.82796296296</v>
      </c>
      <c r="Q801" t="n">
        <v>12594.0</v>
      </c>
      <c r="R801" t="n">
        <v>769.0</v>
      </c>
      <c r="S801" t="b">
        <v>0</v>
      </c>
      <c r="T801" t="inlineStr">
        <is>
          <t>N/A</t>
        </is>
      </c>
      <c r="U801" t="b">
        <v>0</v>
      </c>
      <c r="V801" t="inlineStr">
        <is>
          <t>Poonam Patil</t>
        </is>
      </c>
      <c r="W801" s="1" t="n">
        <v>44531.724641203706</v>
      </c>
      <c r="X801" t="n">
        <v>508.0</v>
      </c>
      <c r="Y801" t="n">
        <v>47.0</v>
      </c>
      <c r="Z801" t="n">
        <v>0.0</v>
      </c>
      <c r="AA801" t="n">
        <v>47.0</v>
      </c>
      <c r="AB801" t="n">
        <v>0.0</v>
      </c>
      <c r="AC801" t="n">
        <v>2.0</v>
      </c>
      <c r="AD801" t="n">
        <v>47.0</v>
      </c>
      <c r="AE801" t="n">
        <v>0.0</v>
      </c>
      <c r="AF801" t="n">
        <v>0.0</v>
      </c>
      <c r="AG801" t="n">
        <v>0.0</v>
      </c>
      <c r="AH801" t="inlineStr">
        <is>
          <t>Smriti Gauchan</t>
        </is>
      </c>
      <c r="AI801" s="1" t="n">
        <v>44531.82796296296</v>
      </c>
      <c r="AJ801" t="n">
        <v>261.0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47.0</v>
      </c>
      <c r="AQ801" t="n">
        <v>0.0</v>
      </c>
      <c r="AR801" t="n">
        <v>0.0</v>
      </c>
      <c r="AS801" t="n">
        <v>0.0</v>
      </c>
      <c r="AT801" t="inlineStr">
        <is>
          <t>N/A</t>
        </is>
      </c>
      <c r="AU801" t="inlineStr">
        <is>
          <t>N/A</t>
        </is>
      </c>
      <c r="AV801" t="inlineStr">
        <is>
          <t>N/A</t>
        </is>
      </c>
      <c r="AW801" t="inlineStr">
        <is>
          <t>N/A</t>
        </is>
      </c>
      <c r="AX801" t="inlineStr">
        <is>
          <t>N/A</t>
        </is>
      </c>
      <c r="AY801" t="inlineStr">
        <is>
          <t>N/A</t>
        </is>
      </c>
      <c r="AZ801" t="inlineStr">
        <is>
          <t>N/A</t>
        </is>
      </c>
      <c r="BA801" t="inlineStr">
        <is>
          <t>N/A</t>
        </is>
      </c>
      <c r="BB801" t="inlineStr">
        <is>
          <t>N/A</t>
        </is>
      </c>
      <c r="BC801" t="inlineStr">
        <is>
          <t>N/A</t>
        </is>
      </c>
      <c r="BD801" t="inlineStr">
        <is>
          <t>N/A</t>
        </is>
      </c>
      <c r="BE801" t="inlineStr">
        <is>
          <t>N/A</t>
        </is>
      </c>
    </row>
    <row r="802">
      <c r="A802" t="inlineStr">
        <is>
          <t>WI21123940</t>
        </is>
      </c>
      <c r="B802" t="inlineStr">
        <is>
          <t>DATA_VALIDATION</t>
        </is>
      </c>
      <c r="C802" t="inlineStr">
        <is>
          <t>201110012222</t>
        </is>
      </c>
      <c r="D802" t="inlineStr">
        <is>
          <t>Folder</t>
        </is>
      </c>
      <c r="E802" s="2">
        <f>HYPERLINK("capsilon://?command=openfolder&amp;siteaddress=FAM.docvelocity-na8.net&amp;folderid=FXB1FB167A-C98E-B1AF-C97B-9F5C9FF10EC9","FX211114535")</f>
        <v>0.0</v>
      </c>
      <c r="F802" t="inlineStr">
        <is>
          <t/>
        </is>
      </c>
      <c r="G802" t="inlineStr">
        <is>
          <t/>
        </is>
      </c>
      <c r="H802" t="inlineStr">
        <is>
          <t>Mailitem</t>
        </is>
      </c>
      <c r="I802" t="inlineStr">
        <is>
          <t>MI211239627</t>
        </is>
      </c>
      <c r="J802" t="n">
        <v>100.0</v>
      </c>
      <c r="K802" t="inlineStr">
        <is>
          <t>COMPLETED</t>
        </is>
      </c>
      <c r="L802" t="inlineStr">
        <is>
          <t>MARK_AS_COMPLETED</t>
        </is>
      </c>
      <c r="M802" t="inlineStr">
        <is>
          <t>Queue</t>
        </is>
      </c>
      <c r="N802" t="n">
        <v>2.0</v>
      </c>
      <c r="O802" s="1" t="n">
        <v>44531.67481481482</v>
      </c>
      <c r="P802" s="1" t="n">
        <v>44531.829305555555</v>
      </c>
      <c r="Q802" t="n">
        <v>13113.0</v>
      </c>
      <c r="R802" t="n">
        <v>235.0</v>
      </c>
      <c r="S802" t="b">
        <v>0</v>
      </c>
      <c r="T802" t="inlineStr">
        <is>
          <t>N/A</t>
        </is>
      </c>
      <c r="U802" t="b">
        <v>0</v>
      </c>
      <c r="V802" t="inlineStr">
        <is>
          <t>Poonam Patil</t>
        </is>
      </c>
      <c r="W802" s="1" t="n">
        <v>44531.725694444445</v>
      </c>
      <c r="X802" t="n">
        <v>90.0</v>
      </c>
      <c r="Y802" t="n">
        <v>47.0</v>
      </c>
      <c r="Z802" t="n">
        <v>0.0</v>
      </c>
      <c r="AA802" t="n">
        <v>47.0</v>
      </c>
      <c r="AB802" t="n">
        <v>0.0</v>
      </c>
      <c r="AC802" t="n">
        <v>4.0</v>
      </c>
      <c r="AD802" t="n">
        <v>53.0</v>
      </c>
      <c r="AE802" t="n">
        <v>0.0</v>
      </c>
      <c r="AF802" t="n">
        <v>0.0</v>
      </c>
      <c r="AG802" t="n">
        <v>0.0</v>
      </c>
      <c r="AH802" t="inlineStr">
        <is>
          <t>Vikash Suryakanth Parmar</t>
        </is>
      </c>
      <c r="AI802" s="1" t="n">
        <v>44531.829305555555</v>
      </c>
      <c r="AJ802" t="n">
        <v>145.0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53.0</v>
      </c>
      <c r="AQ802" t="n">
        <v>0.0</v>
      </c>
      <c r="AR802" t="n">
        <v>0.0</v>
      </c>
      <c r="AS802" t="n">
        <v>0.0</v>
      </c>
      <c r="AT802" t="inlineStr">
        <is>
          <t>N/A</t>
        </is>
      </c>
      <c r="AU802" t="inlineStr">
        <is>
          <t>N/A</t>
        </is>
      </c>
      <c r="AV802" t="inlineStr">
        <is>
          <t>N/A</t>
        </is>
      </c>
      <c r="AW802" t="inlineStr">
        <is>
          <t>N/A</t>
        </is>
      </c>
      <c r="AX802" t="inlineStr">
        <is>
          <t>N/A</t>
        </is>
      </c>
      <c r="AY802" t="inlineStr">
        <is>
          <t>N/A</t>
        </is>
      </c>
      <c r="AZ802" t="inlineStr">
        <is>
          <t>N/A</t>
        </is>
      </c>
      <c r="BA802" t="inlineStr">
        <is>
          <t>N/A</t>
        </is>
      </c>
      <c r="BB802" t="inlineStr">
        <is>
          <t>N/A</t>
        </is>
      </c>
      <c r="BC802" t="inlineStr">
        <is>
          <t>N/A</t>
        </is>
      </c>
      <c r="BD802" t="inlineStr">
        <is>
          <t>N/A</t>
        </is>
      </c>
      <c r="BE802" t="inlineStr">
        <is>
          <t>N/A</t>
        </is>
      </c>
    </row>
    <row r="803">
      <c r="A803" t="inlineStr">
        <is>
          <t>WI21123957</t>
        </is>
      </c>
      <c r="B803" t="inlineStr">
        <is>
          <t>DATA_VALIDATION</t>
        </is>
      </c>
      <c r="C803" t="inlineStr">
        <is>
          <t>201110012222</t>
        </is>
      </c>
      <c r="D803" t="inlineStr">
        <is>
          <t>Folder</t>
        </is>
      </c>
      <c r="E803" s="2">
        <f>HYPERLINK("capsilon://?command=openfolder&amp;siteaddress=FAM.docvelocity-na8.net&amp;folderid=FXB1FB167A-C98E-B1AF-C97B-9F5C9FF10EC9","FX211114535")</f>
        <v>0.0</v>
      </c>
      <c r="F803" t="inlineStr">
        <is>
          <t/>
        </is>
      </c>
      <c r="G803" t="inlineStr">
        <is>
          <t/>
        </is>
      </c>
      <c r="H803" t="inlineStr">
        <is>
          <t>Mailitem</t>
        </is>
      </c>
      <c r="I803" t="inlineStr">
        <is>
          <t>MI211239681</t>
        </is>
      </c>
      <c r="J803" t="n">
        <v>94.0</v>
      </c>
      <c r="K803" t="inlineStr">
        <is>
          <t>COMPLETED</t>
        </is>
      </c>
      <c r="L803" t="inlineStr">
        <is>
          <t>MARK_AS_COMPLETED</t>
        </is>
      </c>
      <c r="M803" t="inlineStr">
        <is>
          <t>Queue</t>
        </is>
      </c>
      <c r="N803" t="n">
        <v>2.0</v>
      </c>
      <c r="O803" s="1" t="n">
        <v>44531.67619212963</v>
      </c>
      <c r="P803" s="1" t="n">
        <v>44531.8315625</v>
      </c>
      <c r="Q803" t="n">
        <v>13035.0</v>
      </c>
      <c r="R803" t="n">
        <v>389.0</v>
      </c>
      <c r="S803" t="b">
        <v>0</v>
      </c>
      <c r="T803" t="inlineStr">
        <is>
          <t>N/A</t>
        </is>
      </c>
      <c r="U803" t="b">
        <v>0</v>
      </c>
      <c r="V803" t="inlineStr">
        <is>
          <t>Poonam Patil</t>
        </is>
      </c>
      <c r="W803" s="1" t="n">
        <v>44531.72662037037</v>
      </c>
      <c r="X803" t="n">
        <v>79.0</v>
      </c>
      <c r="Y803" t="n">
        <v>47.0</v>
      </c>
      <c r="Z803" t="n">
        <v>0.0</v>
      </c>
      <c r="AA803" t="n">
        <v>47.0</v>
      </c>
      <c r="AB803" t="n">
        <v>0.0</v>
      </c>
      <c r="AC803" t="n">
        <v>5.0</v>
      </c>
      <c r="AD803" t="n">
        <v>47.0</v>
      </c>
      <c r="AE803" t="n">
        <v>0.0</v>
      </c>
      <c r="AF803" t="n">
        <v>0.0</v>
      </c>
      <c r="AG803" t="n">
        <v>0.0</v>
      </c>
      <c r="AH803" t="inlineStr">
        <is>
          <t>Smriti Gauchan</t>
        </is>
      </c>
      <c r="AI803" s="1" t="n">
        <v>44531.8315625</v>
      </c>
      <c r="AJ803" t="n">
        <v>310.0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47.0</v>
      </c>
      <c r="AQ803" t="n">
        <v>0.0</v>
      </c>
      <c r="AR803" t="n">
        <v>0.0</v>
      </c>
      <c r="AS803" t="n">
        <v>0.0</v>
      </c>
      <c r="AT803" t="inlineStr">
        <is>
          <t>N/A</t>
        </is>
      </c>
      <c r="AU803" t="inlineStr">
        <is>
          <t>N/A</t>
        </is>
      </c>
      <c r="AV803" t="inlineStr">
        <is>
          <t>N/A</t>
        </is>
      </c>
      <c r="AW803" t="inlineStr">
        <is>
          <t>N/A</t>
        </is>
      </c>
      <c r="AX803" t="inlineStr">
        <is>
          <t>N/A</t>
        </is>
      </c>
      <c r="AY803" t="inlineStr">
        <is>
          <t>N/A</t>
        </is>
      </c>
      <c r="AZ803" t="inlineStr">
        <is>
          <t>N/A</t>
        </is>
      </c>
      <c r="BA803" t="inlineStr">
        <is>
          <t>N/A</t>
        </is>
      </c>
      <c r="BB803" t="inlineStr">
        <is>
          <t>N/A</t>
        </is>
      </c>
      <c r="BC803" t="inlineStr">
        <is>
          <t>N/A</t>
        </is>
      </c>
      <c r="BD803" t="inlineStr">
        <is>
          <t>N/A</t>
        </is>
      </c>
      <c r="BE803" t="inlineStr">
        <is>
          <t>N/A</t>
        </is>
      </c>
    </row>
    <row r="804">
      <c r="A804" t="inlineStr">
        <is>
          <t>WI211239602</t>
        </is>
      </c>
      <c r="B804" t="inlineStr">
        <is>
          <t>DATA_VALIDATION</t>
        </is>
      </c>
      <c r="C804" t="inlineStr">
        <is>
          <t>201130012927</t>
        </is>
      </c>
      <c r="D804" t="inlineStr">
        <is>
          <t>Folder</t>
        </is>
      </c>
      <c r="E804" s="2">
        <f>HYPERLINK("capsilon://?command=openfolder&amp;siteaddress=FAM.docvelocity-na8.net&amp;folderid=FX181ABBF5-F0A2-DB2A-A4D1-5FC40436054E","FX21125880")</f>
        <v>0.0</v>
      </c>
      <c r="F804" t="inlineStr">
        <is>
          <t/>
        </is>
      </c>
      <c r="G804" t="inlineStr">
        <is>
          <t/>
        </is>
      </c>
      <c r="H804" t="inlineStr">
        <is>
          <t>Mailitem</t>
        </is>
      </c>
      <c r="I804" t="inlineStr">
        <is>
          <t>MI2112397438</t>
        </is>
      </c>
      <c r="J804" t="n">
        <v>540.0</v>
      </c>
      <c r="K804" t="inlineStr">
        <is>
          <t>COMPLETED</t>
        </is>
      </c>
      <c r="L804" t="inlineStr">
        <is>
          <t>MARK_AS_COMPLETED</t>
        </is>
      </c>
      <c r="M804" t="inlineStr">
        <is>
          <t>Queue</t>
        </is>
      </c>
      <c r="N804" t="n">
        <v>2.0</v>
      </c>
      <c r="O804" s="1" t="n">
        <v>44543.16363425926</v>
      </c>
      <c r="P804" s="1" t="n">
        <v>44543.248819444445</v>
      </c>
      <c r="Q804" t="n">
        <v>231.0</v>
      </c>
      <c r="R804" t="n">
        <v>7129.0</v>
      </c>
      <c r="S804" t="b">
        <v>0</v>
      </c>
      <c r="T804" t="inlineStr">
        <is>
          <t>N/A</t>
        </is>
      </c>
      <c r="U804" t="b">
        <v>1</v>
      </c>
      <c r="V804" t="inlineStr">
        <is>
          <t>Ujwala Ajabe</t>
        </is>
      </c>
      <c r="W804" s="1" t="n">
        <v>44543.21381944444</v>
      </c>
      <c r="X804" t="n">
        <v>4265.0</v>
      </c>
      <c r="Y804" t="n">
        <v>417.0</v>
      </c>
      <c r="Z804" t="n">
        <v>0.0</v>
      </c>
      <c r="AA804" t="n">
        <v>417.0</v>
      </c>
      <c r="AB804" t="n">
        <v>202.0</v>
      </c>
      <c r="AC804" t="n">
        <v>201.0</v>
      </c>
      <c r="AD804" t="n">
        <v>123.0</v>
      </c>
      <c r="AE804" t="n">
        <v>0.0</v>
      </c>
      <c r="AF804" t="n">
        <v>0.0</v>
      </c>
      <c r="AG804" t="n">
        <v>0.0</v>
      </c>
      <c r="AH804" t="inlineStr">
        <is>
          <t>Ashish Sutar</t>
        </is>
      </c>
      <c r="AI804" s="1" t="n">
        <v>44543.248819444445</v>
      </c>
      <c r="AJ804" t="n">
        <v>2864.0</v>
      </c>
      <c r="AK804" t="n">
        <v>6.0</v>
      </c>
      <c r="AL804" t="n">
        <v>0.0</v>
      </c>
      <c r="AM804" t="n">
        <v>6.0</v>
      </c>
      <c r="AN804" t="n">
        <v>101.0</v>
      </c>
      <c r="AO804" t="n">
        <v>6.0</v>
      </c>
      <c r="AP804" t="n">
        <v>117.0</v>
      </c>
      <c r="AQ804" t="n">
        <v>0.0</v>
      </c>
      <c r="AR804" t="n">
        <v>0.0</v>
      </c>
      <c r="AS804" t="n">
        <v>0.0</v>
      </c>
      <c r="AT804" t="inlineStr">
        <is>
          <t>N/A</t>
        </is>
      </c>
      <c r="AU804" t="inlineStr">
        <is>
          <t>N/A</t>
        </is>
      </c>
      <c r="AV804" t="inlineStr">
        <is>
          <t>N/A</t>
        </is>
      </c>
      <c r="AW804" t="inlineStr">
        <is>
          <t>N/A</t>
        </is>
      </c>
      <c r="AX804" t="inlineStr">
        <is>
          <t>N/A</t>
        </is>
      </c>
      <c r="AY804" t="inlineStr">
        <is>
          <t>N/A</t>
        </is>
      </c>
      <c r="AZ804" t="inlineStr">
        <is>
          <t>N/A</t>
        </is>
      </c>
      <c r="BA804" t="inlineStr">
        <is>
          <t>N/A</t>
        </is>
      </c>
      <c r="BB804" t="inlineStr">
        <is>
          <t>N/A</t>
        </is>
      </c>
      <c r="BC804" t="inlineStr">
        <is>
          <t>N/A</t>
        </is>
      </c>
      <c r="BD804" t="inlineStr">
        <is>
          <t>N/A</t>
        </is>
      </c>
      <c r="BE804" t="inlineStr">
        <is>
          <t>N/A</t>
        </is>
      </c>
    </row>
    <row r="805">
      <c r="A805" t="inlineStr">
        <is>
          <t>WI211239603</t>
        </is>
      </c>
      <c r="B805" t="inlineStr">
        <is>
          <t>DATA_VALIDATION</t>
        </is>
      </c>
      <c r="C805" t="inlineStr">
        <is>
          <t>201308007920</t>
        </is>
      </c>
      <c r="D805" t="inlineStr">
        <is>
          <t>Folder</t>
        </is>
      </c>
      <c r="E805" s="2">
        <f>HYPERLINK("capsilon://?command=openfolder&amp;siteaddress=FAM.docvelocity-na8.net&amp;folderid=FX5689EB5B-4C06-C0E1-D0FF-862DCDCE9E8F","FX21125274")</f>
        <v>0.0</v>
      </c>
      <c r="F805" t="inlineStr">
        <is>
          <t/>
        </is>
      </c>
      <c r="G805" t="inlineStr">
        <is>
          <t/>
        </is>
      </c>
      <c r="H805" t="inlineStr">
        <is>
          <t>Mailitem</t>
        </is>
      </c>
      <c r="I805" t="inlineStr">
        <is>
          <t>MI2112400112</t>
        </is>
      </c>
      <c r="J805" t="n">
        <v>38.0</v>
      </c>
      <c r="K805" t="inlineStr">
        <is>
          <t>COMPLETED</t>
        </is>
      </c>
      <c r="L805" t="inlineStr">
        <is>
          <t>MARK_AS_COMPLETED</t>
        </is>
      </c>
      <c r="M805" t="inlineStr">
        <is>
          <t>Queue</t>
        </is>
      </c>
      <c r="N805" t="n">
        <v>2.0</v>
      </c>
      <c r="O805" s="1" t="n">
        <v>44543.18053240741</v>
      </c>
      <c r="P805" s="1" t="n">
        <v>44543.28440972222</v>
      </c>
      <c r="Q805" t="n">
        <v>1125.0</v>
      </c>
      <c r="R805" t="n">
        <v>7850.0</v>
      </c>
      <c r="S805" t="b">
        <v>0</v>
      </c>
      <c r="T805" t="inlineStr">
        <is>
          <t>N/A</t>
        </is>
      </c>
      <c r="U805" t="b">
        <v>1</v>
      </c>
      <c r="V805" t="inlineStr">
        <is>
          <t>Nisha Verma</t>
        </is>
      </c>
      <c r="W805" s="1" t="n">
        <v>44543.23836805556</v>
      </c>
      <c r="X805" t="n">
        <v>4791.0</v>
      </c>
      <c r="Y805" t="n">
        <v>264.0</v>
      </c>
      <c r="Z805" t="n">
        <v>0.0</v>
      </c>
      <c r="AA805" t="n">
        <v>264.0</v>
      </c>
      <c r="AB805" t="n">
        <v>0.0</v>
      </c>
      <c r="AC805" t="n">
        <v>173.0</v>
      </c>
      <c r="AD805" t="n">
        <v>-226.0</v>
      </c>
      <c r="AE805" t="n">
        <v>0.0</v>
      </c>
      <c r="AF805" t="n">
        <v>0.0</v>
      </c>
      <c r="AG805" t="n">
        <v>0.0</v>
      </c>
      <c r="AH805" t="inlineStr">
        <is>
          <t>Ashish Sutar</t>
        </is>
      </c>
      <c r="AI805" s="1" t="n">
        <v>44543.28440972222</v>
      </c>
      <c r="AJ805" t="n">
        <v>2987.0</v>
      </c>
      <c r="AK805" t="n">
        <v>6.0</v>
      </c>
      <c r="AL805" t="n">
        <v>0.0</v>
      </c>
      <c r="AM805" t="n">
        <v>6.0</v>
      </c>
      <c r="AN805" t="n">
        <v>0.0</v>
      </c>
      <c r="AO805" t="n">
        <v>6.0</v>
      </c>
      <c r="AP805" t="n">
        <v>-232.0</v>
      </c>
      <c r="AQ805" t="n">
        <v>0.0</v>
      </c>
      <c r="AR805" t="n">
        <v>0.0</v>
      </c>
      <c r="AS805" t="n">
        <v>0.0</v>
      </c>
      <c r="AT805" t="inlineStr">
        <is>
          <t>N/A</t>
        </is>
      </c>
      <c r="AU805" t="inlineStr">
        <is>
          <t>N/A</t>
        </is>
      </c>
      <c r="AV805" t="inlineStr">
        <is>
          <t>N/A</t>
        </is>
      </c>
      <c r="AW805" t="inlineStr">
        <is>
          <t>N/A</t>
        </is>
      </c>
      <c r="AX805" t="inlineStr">
        <is>
          <t>N/A</t>
        </is>
      </c>
      <c r="AY805" t="inlineStr">
        <is>
          <t>N/A</t>
        </is>
      </c>
      <c r="AZ805" t="inlineStr">
        <is>
          <t>N/A</t>
        </is>
      </c>
      <c r="BA805" t="inlineStr">
        <is>
          <t>N/A</t>
        </is>
      </c>
      <c r="BB805" t="inlineStr">
        <is>
          <t>N/A</t>
        </is>
      </c>
      <c r="BC805" t="inlineStr">
        <is>
          <t>N/A</t>
        </is>
      </c>
      <c r="BD805" t="inlineStr">
        <is>
          <t>N/A</t>
        </is>
      </c>
      <c r="BE805" t="inlineStr">
        <is>
          <t>N/A</t>
        </is>
      </c>
    </row>
    <row r="806">
      <c r="A806" t="inlineStr">
        <is>
          <t>WI211239604</t>
        </is>
      </c>
      <c r="B806" t="inlineStr">
        <is>
          <t>DATA_VALIDATION</t>
        </is>
      </c>
      <c r="C806" t="inlineStr">
        <is>
          <t>201338000086</t>
        </is>
      </c>
      <c r="D806" t="inlineStr">
        <is>
          <t>Folder</t>
        </is>
      </c>
      <c r="E806" s="2">
        <f>HYPERLINK("capsilon://?command=openfolder&amp;siteaddress=FAM.docvelocity-na8.net&amp;folderid=FXA28F6FE4-AE18-3C9E-97DC-F34A2CF2FC9F","FX21125491")</f>
        <v>0.0</v>
      </c>
      <c r="F806" t="inlineStr">
        <is>
          <t/>
        </is>
      </c>
      <c r="G806" t="inlineStr">
        <is>
          <t/>
        </is>
      </c>
      <c r="H806" t="inlineStr">
        <is>
          <t>Mailitem</t>
        </is>
      </c>
      <c r="I806" t="inlineStr">
        <is>
          <t>MI2112404848</t>
        </is>
      </c>
      <c r="J806" t="n">
        <v>253.0</v>
      </c>
      <c r="K806" t="inlineStr">
        <is>
          <t>COMPLETED</t>
        </is>
      </c>
      <c r="L806" t="inlineStr">
        <is>
          <t>MARK_AS_COMPLETED</t>
        </is>
      </c>
      <c r="M806" t="inlineStr">
        <is>
          <t>Queue</t>
        </is>
      </c>
      <c r="N806" t="n">
        <v>2.0</v>
      </c>
      <c r="O806" s="1" t="n">
        <v>44543.190729166665</v>
      </c>
      <c r="P806" s="1" t="n">
        <v>44543.281701388885</v>
      </c>
      <c r="Q806" t="n">
        <v>1648.0</v>
      </c>
      <c r="R806" t="n">
        <v>6212.0</v>
      </c>
      <c r="S806" t="b">
        <v>0</v>
      </c>
      <c r="T806" t="inlineStr">
        <is>
          <t>N/A</t>
        </is>
      </c>
      <c r="U806" t="b">
        <v>1</v>
      </c>
      <c r="V806" t="inlineStr">
        <is>
          <t>Raman Vaidya</t>
        </is>
      </c>
      <c r="W806" s="1" t="n">
        <v>44543.23627314815</v>
      </c>
      <c r="X806" t="n">
        <v>3461.0</v>
      </c>
      <c r="Y806" t="n">
        <v>277.0</v>
      </c>
      <c r="Z806" t="n">
        <v>0.0</v>
      </c>
      <c r="AA806" t="n">
        <v>277.0</v>
      </c>
      <c r="AB806" t="n">
        <v>0.0</v>
      </c>
      <c r="AC806" t="n">
        <v>197.0</v>
      </c>
      <c r="AD806" t="n">
        <v>-24.0</v>
      </c>
      <c r="AE806" t="n">
        <v>0.0</v>
      </c>
      <c r="AF806" t="n">
        <v>0.0</v>
      </c>
      <c r="AG806" t="n">
        <v>0.0</v>
      </c>
      <c r="AH806" t="inlineStr">
        <is>
          <t>Rohit Mawal</t>
        </is>
      </c>
      <c r="AI806" s="1" t="n">
        <v>44543.281701388885</v>
      </c>
      <c r="AJ806" t="n">
        <v>2709.0</v>
      </c>
      <c r="AK806" t="n">
        <v>4.0</v>
      </c>
      <c r="AL806" t="n">
        <v>0.0</v>
      </c>
      <c r="AM806" t="n">
        <v>4.0</v>
      </c>
      <c r="AN806" t="n">
        <v>0.0</v>
      </c>
      <c r="AO806" t="n">
        <v>4.0</v>
      </c>
      <c r="AP806" t="n">
        <v>-28.0</v>
      </c>
      <c r="AQ806" t="n">
        <v>0.0</v>
      </c>
      <c r="AR806" t="n">
        <v>0.0</v>
      </c>
      <c r="AS806" t="n">
        <v>0.0</v>
      </c>
      <c r="AT806" t="inlineStr">
        <is>
          <t>N/A</t>
        </is>
      </c>
      <c r="AU806" t="inlineStr">
        <is>
          <t>N/A</t>
        </is>
      </c>
      <c r="AV806" t="inlineStr">
        <is>
          <t>N/A</t>
        </is>
      </c>
      <c r="AW806" t="inlineStr">
        <is>
          <t>N/A</t>
        </is>
      </c>
      <c r="AX806" t="inlineStr">
        <is>
          <t>N/A</t>
        </is>
      </c>
      <c r="AY806" t="inlineStr">
        <is>
          <t>N/A</t>
        </is>
      </c>
      <c r="AZ806" t="inlineStr">
        <is>
          <t>N/A</t>
        </is>
      </c>
      <c r="BA806" t="inlineStr">
        <is>
          <t>N/A</t>
        </is>
      </c>
      <c r="BB806" t="inlineStr">
        <is>
          <t>N/A</t>
        </is>
      </c>
      <c r="BC806" t="inlineStr">
        <is>
          <t>N/A</t>
        </is>
      </c>
      <c r="BD806" t="inlineStr">
        <is>
          <t>N/A</t>
        </is>
      </c>
      <c r="BE806" t="inlineStr">
        <is>
          <t>N/A</t>
        </is>
      </c>
    </row>
    <row r="807">
      <c r="A807" t="inlineStr">
        <is>
          <t>WI211239606</t>
        </is>
      </c>
      <c r="B807" t="inlineStr">
        <is>
          <t>DATA_VALIDATION</t>
        </is>
      </c>
      <c r="C807" t="inlineStr">
        <is>
          <t>201308007945</t>
        </is>
      </c>
      <c r="D807" t="inlineStr">
        <is>
          <t>Folder</t>
        </is>
      </c>
      <c r="E807" s="2">
        <f>HYPERLINK("capsilon://?command=openfolder&amp;siteaddress=FAM.docvelocity-na8.net&amp;folderid=FX8D593FEB-6D7E-8710-B5C7-528918888D50","FX21127170")</f>
        <v>0.0</v>
      </c>
      <c r="F807" t="inlineStr">
        <is>
          <t/>
        </is>
      </c>
      <c r="G807" t="inlineStr">
        <is>
          <t/>
        </is>
      </c>
      <c r="H807" t="inlineStr">
        <is>
          <t>Mailitem</t>
        </is>
      </c>
      <c r="I807" t="inlineStr">
        <is>
          <t>MI2112405451</t>
        </is>
      </c>
      <c r="J807" t="n">
        <v>178.0</v>
      </c>
      <c r="K807" t="inlineStr">
        <is>
          <t>COMPLETED</t>
        </is>
      </c>
      <c r="L807" t="inlineStr">
        <is>
          <t>MARK_AS_COMPLETED</t>
        </is>
      </c>
      <c r="M807" t="inlineStr">
        <is>
          <t>Queue</t>
        </is>
      </c>
      <c r="N807" t="n">
        <v>2.0</v>
      </c>
      <c r="O807" s="1" t="n">
        <v>44543.193125</v>
      </c>
      <c r="P807" s="1" t="n">
        <v>44543.22016203704</v>
      </c>
      <c r="Q807" t="n">
        <v>877.0</v>
      </c>
      <c r="R807" t="n">
        <v>1459.0</v>
      </c>
      <c r="S807" t="b">
        <v>0</v>
      </c>
      <c r="T807" t="inlineStr">
        <is>
          <t>N/A</t>
        </is>
      </c>
      <c r="U807" t="b">
        <v>1</v>
      </c>
      <c r="V807" t="inlineStr">
        <is>
          <t>Aditya Tade</t>
        </is>
      </c>
      <c r="W807" s="1" t="n">
        <v>44543.20861111111</v>
      </c>
      <c r="X807" t="n">
        <v>867.0</v>
      </c>
      <c r="Y807" t="n">
        <v>129.0</v>
      </c>
      <c r="Z807" t="n">
        <v>0.0</v>
      </c>
      <c r="AA807" t="n">
        <v>129.0</v>
      </c>
      <c r="AB807" t="n">
        <v>0.0</v>
      </c>
      <c r="AC807" t="n">
        <v>38.0</v>
      </c>
      <c r="AD807" t="n">
        <v>49.0</v>
      </c>
      <c r="AE807" t="n">
        <v>0.0</v>
      </c>
      <c r="AF807" t="n">
        <v>0.0</v>
      </c>
      <c r="AG807" t="n">
        <v>0.0</v>
      </c>
      <c r="AH807" t="inlineStr">
        <is>
          <t>Saloni Uttekar</t>
        </is>
      </c>
      <c r="AI807" s="1" t="n">
        <v>44543.22016203704</v>
      </c>
      <c r="AJ807" t="n">
        <v>571.0</v>
      </c>
      <c r="AK807" t="n">
        <v>1.0</v>
      </c>
      <c r="AL807" t="n">
        <v>0.0</v>
      </c>
      <c r="AM807" t="n">
        <v>1.0</v>
      </c>
      <c r="AN807" t="n">
        <v>0.0</v>
      </c>
      <c r="AO807" t="n">
        <v>1.0</v>
      </c>
      <c r="AP807" t="n">
        <v>48.0</v>
      </c>
      <c r="AQ807" t="n">
        <v>0.0</v>
      </c>
      <c r="AR807" t="n">
        <v>0.0</v>
      </c>
      <c r="AS807" t="n">
        <v>0.0</v>
      </c>
      <c r="AT807" t="inlineStr">
        <is>
          <t>N/A</t>
        </is>
      </c>
      <c r="AU807" t="inlineStr">
        <is>
          <t>N/A</t>
        </is>
      </c>
      <c r="AV807" t="inlineStr">
        <is>
          <t>N/A</t>
        </is>
      </c>
      <c r="AW807" t="inlineStr">
        <is>
          <t>N/A</t>
        </is>
      </c>
      <c r="AX807" t="inlineStr">
        <is>
          <t>N/A</t>
        </is>
      </c>
      <c r="AY807" t="inlineStr">
        <is>
          <t>N/A</t>
        </is>
      </c>
      <c r="AZ807" t="inlineStr">
        <is>
          <t>N/A</t>
        </is>
      </c>
      <c r="BA807" t="inlineStr">
        <is>
          <t>N/A</t>
        </is>
      </c>
      <c r="BB807" t="inlineStr">
        <is>
          <t>N/A</t>
        </is>
      </c>
      <c r="BC807" t="inlineStr">
        <is>
          <t>N/A</t>
        </is>
      </c>
      <c r="BD807" t="inlineStr">
        <is>
          <t>N/A</t>
        </is>
      </c>
      <c r="BE807" t="inlineStr">
        <is>
          <t>N/A</t>
        </is>
      </c>
    </row>
    <row r="808">
      <c r="A808" t="inlineStr">
        <is>
          <t>WI211239608</t>
        </is>
      </c>
      <c r="B808" t="inlineStr">
        <is>
          <t>DATA_VALIDATION</t>
        </is>
      </c>
      <c r="C808" t="inlineStr">
        <is>
          <t>201300020230</t>
        </is>
      </c>
      <c r="D808" t="inlineStr">
        <is>
          <t>Folder</t>
        </is>
      </c>
      <c r="E808" s="2">
        <f>HYPERLINK("capsilon://?command=openfolder&amp;siteaddress=FAM.docvelocity-na8.net&amp;folderid=FX1F6B2F9C-7AC8-854E-E82A-C8587E415C01","FX21126539")</f>
        <v>0.0</v>
      </c>
      <c r="F808" t="inlineStr">
        <is>
          <t/>
        </is>
      </c>
      <c r="G808" t="inlineStr">
        <is>
          <t/>
        </is>
      </c>
      <c r="H808" t="inlineStr">
        <is>
          <t>Mailitem</t>
        </is>
      </c>
      <c r="I808" t="inlineStr">
        <is>
          <t>MI2112405655</t>
        </is>
      </c>
      <c r="J808" t="n">
        <v>124.0</v>
      </c>
      <c r="K808" t="inlineStr">
        <is>
          <t>COMPLETED</t>
        </is>
      </c>
      <c r="L808" t="inlineStr">
        <is>
          <t>MARK_AS_COMPLETED</t>
        </is>
      </c>
      <c r="M808" t="inlineStr">
        <is>
          <t>Queue</t>
        </is>
      </c>
      <c r="N808" t="n">
        <v>2.0</v>
      </c>
      <c r="O808" s="1" t="n">
        <v>44543.19699074074</v>
      </c>
      <c r="P808" s="1" t="n">
        <v>44543.23532407408</v>
      </c>
      <c r="Q808" t="n">
        <v>707.0</v>
      </c>
      <c r="R808" t="n">
        <v>2605.0</v>
      </c>
      <c r="S808" t="b">
        <v>0</v>
      </c>
      <c r="T808" t="inlineStr">
        <is>
          <t>N/A</t>
        </is>
      </c>
      <c r="U808" t="b">
        <v>1</v>
      </c>
      <c r="V808" t="inlineStr">
        <is>
          <t>Supriya Khape</t>
        </is>
      </c>
      <c r="W808" s="1" t="n">
        <v>44543.217002314814</v>
      </c>
      <c r="X808" t="n">
        <v>1257.0</v>
      </c>
      <c r="Y808" t="n">
        <v>104.0</v>
      </c>
      <c r="Z808" t="n">
        <v>0.0</v>
      </c>
      <c r="AA808" t="n">
        <v>104.0</v>
      </c>
      <c r="AB808" t="n">
        <v>0.0</v>
      </c>
      <c r="AC808" t="n">
        <v>28.0</v>
      </c>
      <c r="AD808" t="n">
        <v>20.0</v>
      </c>
      <c r="AE808" t="n">
        <v>0.0</v>
      </c>
      <c r="AF808" t="n">
        <v>0.0</v>
      </c>
      <c r="AG808" t="n">
        <v>0.0</v>
      </c>
      <c r="AH808" t="inlineStr">
        <is>
          <t>Saloni Uttekar</t>
        </is>
      </c>
      <c r="AI808" s="1" t="n">
        <v>44543.23532407408</v>
      </c>
      <c r="AJ808" t="n">
        <v>1309.0</v>
      </c>
      <c r="AK808" t="n">
        <v>6.0</v>
      </c>
      <c r="AL808" t="n">
        <v>0.0</v>
      </c>
      <c r="AM808" t="n">
        <v>6.0</v>
      </c>
      <c r="AN808" t="n">
        <v>0.0</v>
      </c>
      <c r="AO808" t="n">
        <v>6.0</v>
      </c>
      <c r="AP808" t="n">
        <v>14.0</v>
      </c>
      <c r="AQ808" t="n">
        <v>0.0</v>
      </c>
      <c r="AR808" t="n">
        <v>0.0</v>
      </c>
      <c r="AS808" t="n">
        <v>0.0</v>
      </c>
      <c r="AT808" t="inlineStr">
        <is>
          <t>N/A</t>
        </is>
      </c>
      <c r="AU808" t="inlineStr">
        <is>
          <t>N/A</t>
        </is>
      </c>
      <c r="AV808" t="inlineStr">
        <is>
          <t>N/A</t>
        </is>
      </c>
      <c r="AW808" t="inlineStr">
        <is>
          <t>N/A</t>
        </is>
      </c>
      <c r="AX808" t="inlineStr">
        <is>
          <t>N/A</t>
        </is>
      </c>
      <c r="AY808" t="inlineStr">
        <is>
          <t>N/A</t>
        </is>
      </c>
      <c r="AZ808" t="inlineStr">
        <is>
          <t>N/A</t>
        </is>
      </c>
      <c r="BA808" t="inlineStr">
        <is>
          <t>N/A</t>
        </is>
      </c>
      <c r="BB808" t="inlineStr">
        <is>
          <t>N/A</t>
        </is>
      </c>
      <c r="BC808" t="inlineStr">
        <is>
          <t>N/A</t>
        </is>
      </c>
      <c r="BD808" t="inlineStr">
        <is>
          <t>N/A</t>
        </is>
      </c>
      <c r="BE808" t="inlineStr">
        <is>
          <t>N/A</t>
        </is>
      </c>
    </row>
    <row r="809">
      <c r="A809" t="inlineStr">
        <is>
          <t>WI211239609</t>
        </is>
      </c>
      <c r="B809" t="inlineStr">
        <is>
          <t>DATA_VALIDATION</t>
        </is>
      </c>
      <c r="C809" t="inlineStr">
        <is>
          <t>201338000086</t>
        </is>
      </c>
      <c r="D809" t="inlineStr">
        <is>
          <t>Folder</t>
        </is>
      </c>
      <c r="E809" s="2">
        <f>HYPERLINK("capsilon://?command=openfolder&amp;siteaddress=FAM.docvelocity-na8.net&amp;folderid=FXA28F6FE4-AE18-3C9E-97DC-F34A2CF2FC9F","FX21125491")</f>
        <v>0.0</v>
      </c>
      <c r="F809" t="inlineStr">
        <is>
          <t/>
        </is>
      </c>
      <c r="G809" t="inlineStr">
        <is>
          <t/>
        </is>
      </c>
      <c r="H809" t="inlineStr">
        <is>
          <t>Mailitem</t>
        </is>
      </c>
      <c r="I809" t="inlineStr">
        <is>
          <t>MI2112405947</t>
        </is>
      </c>
      <c r="J809" t="n">
        <v>190.0</v>
      </c>
      <c r="K809" t="inlineStr">
        <is>
          <t>COMPLETED</t>
        </is>
      </c>
      <c r="L809" t="inlineStr">
        <is>
          <t>MARK_AS_COMPLETED</t>
        </is>
      </c>
      <c r="M809" t="inlineStr">
        <is>
          <t>Queue</t>
        </is>
      </c>
      <c r="N809" t="n">
        <v>2.0</v>
      </c>
      <c r="O809" s="1" t="n">
        <v>44543.19975694444</v>
      </c>
      <c r="P809" s="1" t="n">
        <v>44543.25033564815</v>
      </c>
      <c r="Q809" t="n">
        <v>1092.0</v>
      </c>
      <c r="R809" t="n">
        <v>3278.0</v>
      </c>
      <c r="S809" t="b">
        <v>0</v>
      </c>
      <c r="T809" t="inlineStr">
        <is>
          <t>N/A</t>
        </is>
      </c>
      <c r="U809" t="b">
        <v>1</v>
      </c>
      <c r="V809" t="inlineStr">
        <is>
          <t>Karnal Akhare</t>
        </is>
      </c>
      <c r="W809" s="1" t="n">
        <v>44543.22809027778</v>
      </c>
      <c r="X809" t="n">
        <v>1779.0</v>
      </c>
      <c r="Y809" t="n">
        <v>184.0</v>
      </c>
      <c r="Z809" t="n">
        <v>0.0</v>
      </c>
      <c r="AA809" t="n">
        <v>184.0</v>
      </c>
      <c r="AB809" t="n">
        <v>37.0</v>
      </c>
      <c r="AC809" t="n">
        <v>131.0</v>
      </c>
      <c r="AD809" t="n">
        <v>6.0</v>
      </c>
      <c r="AE809" t="n">
        <v>0.0</v>
      </c>
      <c r="AF809" t="n">
        <v>0.0</v>
      </c>
      <c r="AG809" t="n">
        <v>0.0</v>
      </c>
      <c r="AH809" t="inlineStr">
        <is>
          <t>Rohit Mawal</t>
        </is>
      </c>
      <c r="AI809" s="1" t="n">
        <v>44543.25033564815</v>
      </c>
      <c r="AJ809" t="n">
        <v>1481.0</v>
      </c>
      <c r="AK809" t="n">
        <v>1.0</v>
      </c>
      <c r="AL809" t="n">
        <v>0.0</v>
      </c>
      <c r="AM809" t="n">
        <v>1.0</v>
      </c>
      <c r="AN809" t="n">
        <v>37.0</v>
      </c>
      <c r="AO809" t="n">
        <v>2.0</v>
      </c>
      <c r="AP809" t="n">
        <v>5.0</v>
      </c>
      <c r="AQ809" t="n">
        <v>0.0</v>
      </c>
      <c r="AR809" t="n">
        <v>0.0</v>
      </c>
      <c r="AS809" t="n">
        <v>0.0</v>
      </c>
      <c r="AT809" t="inlineStr">
        <is>
          <t>N/A</t>
        </is>
      </c>
      <c r="AU809" t="inlineStr">
        <is>
          <t>N/A</t>
        </is>
      </c>
      <c r="AV809" t="inlineStr">
        <is>
          <t>N/A</t>
        </is>
      </c>
      <c r="AW809" t="inlineStr">
        <is>
          <t>N/A</t>
        </is>
      </c>
      <c r="AX809" t="inlineStr">
        <is>
          <t>N/A</t>
        </is>
      </c>
      <c r="AY809" t="inlineStr">
        <is>
          <t>N/A</t>
        </is>
      </c>
      <c r="AZ809" t="inlineStr">
        <is>
          <t>N/A</t>
        </is>
      </c>
      <c r="BA809" t="inlineStr">
        <is>
          <t>N/A</t>
        </is>
      </c>
      <c r="BB809" t="inlineStr">
        <is>
          <t>N/A</t>
        </is>
      </c>
      <c r="BC809" t="inlineStr">
        <is>
          <t>N/A</t>
        </is>
      </c>
      <c r="BD809" t="inlineStr">
        <is>
          <t>N/A</t>
        </is>
      </c>
      <c r="BE809" t="inlineStr">
        <is>
          <t>N/A</t>
        </is>
      </c>
    </row>
    <row r="810">
      <c r="A810" t="inlineStr">
        <is>
          <t>WI211239611</t>
        </is>
      </c>
      <c r="B810" t="inlineStr">
        <is>
          <t>DATA_VALIDATION</t>
        </is>
      </c>
      <c r="C810" t="inlineStr">
        <is>
          <t>201330004175</t>
        </is>
      </c>
      <c r="D810" t="inlineStr">
        <is>
          <t>Folder</t>
        </is>
      </c>
      <c r="E810" s="2">
        <f>HYPERLINK("capsilon://?command=openfolder&amp;siteaddress=FAM.docvelocity-na8.net&amp;folderid=FX7B8C65A9-2508-218F-88F7-BC0A749C5AC0","FX21126711")</f>
        <v>0.0</v>
      </c>
      <c r="F810" t="inlineStr">
        <is>
          <t/>
        </is>
      </c>
      <c r="G810" t="inlineStr">
        <is>
          <t/>
        </is>
      </c>
      <c r="H810" t="inlineStr">
        <is>
          <t>Mailitem</t>
        </is>
      </c>
      <c r="I810" t="inlineStr">
        <is>
          <t>MI2112406650</t>
        </is>
      </c>
      <c r="J810" t="n">
        <v>109.0</v>
      </c>
      <c r="K810" t="inlineStr">
        <is>
          <t>COMPLETED</t>
        </is>
      </c>
      <c r="L810" t="inlineStr">
        <is>
          <t>MARK_AS_COMPLETED</t>
        </is>
      </c>
      <c r="M810" t="inlineStr">
        <is>
          <t>Queue</t>
        </is>
      </c>
      <c r="N810" t="n">
        <v>2.0</v>
      </c>
      <c r="O810" s="1" t="n">
        <v>44543.202418981484</v>
      </c>
      <c r="P810" s="1" t="n">
        <v>44543.233194444445</v>
      </c>
      <c r="Q810" t="n">
        <v>888.0</v>
      </c>
      <c r="R810" t="n">
        <v>1771.0</v>
      </c>
      <c r="S810" t="b">
        <v>0</v>
      </c>
      <c r="T810" t="inlineStr">
        <is>
          <t>N/A</t>
        </is>
      </c>
      <c r="U810" t="b">
        <v>1</v>
      </c>
      <c r="V810" t="inlineStr">
        <is>
          <t>Aditya Tade</t>
        </is>
      </c>
      <c r="W810" s="1" t="n">
        <v>44543.216215277775</v>
      </c>
      <c r="X810" t="n">
        <v>657.0</v>
      </c>
      <c r="Y810" t="n">
        <v>127.0</v>
      </c>
      <c r="Z810" t="n">
        <v>0.0</v>
      </c>
      <c r="AA810" t="n">
        <v>127.0</v>
      </c>
      <c r="AB810" t="n">
        <v>0.0</v>
      </c>
      <c r="AC810" t="n">
        <v>43.0</v>
      </c>
      <c r="AD810" t="n">
        <v>-18.0</v>
      </c>
      <c r="AE810" t="n">
        <v>0.0</v>
      </c>
      <c r="AF810" t="n">
        <v>0.0</v>
      </c>
      <c r="AG810" t="n">
        <v>0.0</v>
      </c>
      <c r="AH810" t="inlineStr">
        <is>
          <t>Rohit Mawal</t>
        </is>
      </c>
      <c r="AI810" s="1" t="n">
        <v>44543.233194444445</v>
      </c>
      <c r="AJ810" t="n">
        <v>1080.0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-18.0</v>
      </c>
      <c r="AQ810" t="n">
        <v>0.0</v>
      </c>
      <c r="AR810" t="n">
        <v>0.0</v>
      </c>
      <c r="AS810" t="n">
        <v>0.0</v>
      </c>
      <c r="AT810" t="inlineStr">
        <is>
          <t>N/A</t>
        </is>
      </c>
      <c r="AU810" t="inlineStr">
        <is>
          <t>N/A</t>
        </is>
      </c>
      <c r="AV810" t="inlineStr">
        <is>
          <t>N/A</t>
        </is>
      </c>
      <c r="AW810" t="inlineStr">
        <is>
          <t>N/A</t>
        </is>
      </c>
      <c r="AX810" t="inlineStr">
        <is>
          <t>N/A</t>
        </is>
      </c>
      <c r="AY810" t="inlineStr">
        <is>
          <t>N/A</t>
        </is>
      </c>
      <c r="AZ810" t="inlineStr">
        <is>
          <t>N/A</t>
        </is>
      </c>
      <c r="BA810" t="inlineStr">
        <is>
          <t>N/A</t>
        </is>
      </c>
      <c r="BB810" t="inlineStr">
        <is>
          <t>N/A</t>
        </is>
      </c>
      <c r="BC810" t="inlineStr">
        <is>
          <t>N/A</t>
        </is>
      </c>
      <c r="BD810" t="inlineStr">
        <is>
          <t>N/A</t>
        </is>
      </c>
      <c r="BE810" t="inlineStr">
        <is>
          <t>N/A</t>
        </is>
      </c>
    </row>
    <row r="811">
      <c r="A811" t="inlineStr">
        <is>
          <t>WI211239612</t>
        </is>
      </c>
      <c r="B811" t="inlineStr">
        <is>
          <t>DATA_VALIDATION</t>
        </is>
      </c>
      <c r="C811" t="inlineStr">
        <is>
          <t>201330004175</t>
        </is>
      </c>
      <c r="D811" t="inlineStr">
        <is>
          <t>Folder</t>
        </is>
      </c>
      <c r="E811" s="2">
        <f>HYPERLINK("capsilon://?command=openfolder&amp;siteaddress=FAM.docvelocity-na8.net&amp;folderid=FX7B8C65A9-2508-218F-88F7-BC0A749C5AC0","FX21126711")</f>
        <v>0.0</v>
      </c>
      <c r="F811" t="inlineStr">
        <is>
          <t/>
        </is>
      </c>
      <c r="G811" t="inlineStr">
        <is>
          <t/>
        </is>
      </c>
      <c r="H811" t="inlineStr">
        <is>
          <t>Mailitem</t>
        </is>
      </c>
      <c r="I811" t="inlineStr">
        <is>
          <t>MI2112406653</t>
        </is>
      </c>
      <c r="J811" t="n">
        <v>56.0</v>
      </c>
      <c r="K811" t="inlineStr">
        <is>
          <t>COMPLETED</t>
        </is>
      </c>
      <c r="L811" t="inlineStr">
        <is>
          <t>MARK_AS_COMPLETED</t>
        </is>
      </c>
      <c r="M811" t="inlineStr">
        <is>
          <t>Queue</t>
        </is>
      </c>
      <c r="N811" t="n">
        <v>2.0</v>
      </c>
      <c r="O811" s="1" t="n">
        <v>44543.202627314815</v>
      </c>
      <c r="P811" s="1" t="n">
        <v>44543.22069444445</v>
      </c>
      <c r="Q811" t="n">
        <v>920.0</v>
      </c>
      <c r="R811" t="n">
        <v>641.0</v>
      </c>
      <c r="S811" t="b">
        <v>0</v>
      </c>
      <c r="T811" t="inlineStr">
        <is>
          <t>N/A</t>
        </is>
      </c>
      <c r="U811" t="b">
        <v>1</v>
      </c>
      <c r="V811" t="inlineStr">
        <is>
          <t>Hemanshi Deshlahara</t>
        </is>
      </c>
      <c r="W811" s="1" t="n">
        <v>44543.20836805556</v>
      </c>
      <c r="X811" t="n">
        <v>243.0</v>
      </c>
      <c r="Y811" t="n">
        <v>42.0</v>
      </c>
      <c r="Z811" t="n">
        <v>0.0</v>
      </c>
      <c r="AA811" t="n">
        <v>42.0</v>
      </c>
      <c r="AB811" t="n">
        <v>0.0</v>
      </c>
      <c r="AC811" t="n">
        <v>7.0</v>
      </c>
      <c r="AD811" t="n">
        <v>14.0</v>
      </c>
      <c r="AE811" t="n">
        <v>0.0</v>
      </c>
      <c r="AF811" t="n">
        <v>0.0</v>
      </c>
      <c r="AG811" t="n">
        <v>0.0</v>
      </c>
      <c r="AH811" t="inlineStr">
        <is>
          <t>Rohit Mawal</t>
        </is>
      </c>
      <c r="AI811" s="1" t="n">
        <v>44543.22069444445</v>
      </c>
      <c r="AJ811" t="n">
        <v>398.0</v>
      </c>
      <c r="AK811" t="n">
        <v>0.0</v>
      </c>
      <c r="AL811" t="n">
        <v>0.0</v>
      </c>
      <c r="AM811" t="n">
        <v>0.0</v>
      </c>
      <c r="AN811" t="n">
        <v>0.0</v>
      </c>
      <c r="AO811" t="n">
        <v>0.0</v>
      </c>
      <c r="AP811" t="n">
        <v>14.0</v>
      </c>
      <c r="AQ811" t="n">
        <v>0.0</v>
      </c>
      <c r="AR811" t="n">
        <v>0.0</v>
      </c>
      <c r="AS811" t="n">
        <v>0.0</v>
      </c>
      <c r="AT811" t="inlineStr">
        <is>
          <t>N/A</t>
        </is>
      </c>
      <c r="AU811" t="inlineStr">
        <is>
          <t>N/A</t>
        </is>
      </c>
      <c r="AV811" t="inlineStr">
        <is>
          <t>N/A</t>
        </is>
      </c>
      <c r="AW811" t="inlineStr">
        <is>
          <t>N/A</t>
        </is>
      </c>
      <c r="AX811" t="inlineStr">
        <is>
          <t>N/A</t>
        </is>
      </c>
      <c r="AY811" t="inlineStr">
        <is>
          <t>N/A</t>
        </is>
      </c>
      <c r="AZ811" t="inlineStr">
        <is>
          <t>N/A</t>
        </is>
      </c>
      <c r="BA811" t="inlineStr">
        <is>
          <t>N/A</t>
        </is>
      </c>
      <c r="BB811" t="inlineStr">
        <is>
          <t>N/A</t>
        </is>
      </c>
      <c r="BC811" t="inlineStr">
        <is>
          <t>N/A</t>
        </is>
      </c>
      <c r="BD811" t="inlineStr">
        <is>
          <t>N/A</t>
        </is>
      </c>
      <c r="BE811" t="inlineStr">
        <is>
          <t>N/A</t>
        </is>
      </c>
    </row>
    <row r="812">
      <c r="A812" t="inlineStr">
        <is>
          <t>WI211239614</t>
        </is>
      </c>
      <c r="B812" t="inlineStr">
        <is>
          <t>DATA_VALIDATION</t>
        </is>
      </c>
      <c r="C812" t="inlineStr">
        <is>
          <t>201300020098</t>
        </is>
      </c>
      <c r="D812" t="inlineStr">
        <is>
          <t>Folder</t>
        </is>
      </c>
      <c r="E812" s="2">
        <f>HYPERLINK("capsilon://?command=openfolder&amp;siteaddress=FAM.docvelocity-na8.net&amp;folderid=FXD860BEE7-F0E5-01C7-258D-11DF090CA7AF","FX21124121")</f>
        <v>0.0</v>
      </c>
      <c r="F812" t="inlineStr">
        <is>
          <t/>
        </is>
      </c>
      <c r="G812" t="inlineStr">
        <is>
          <t/>
        </is>
      </c>
      <c r="H812" t="inlineStr">
        <is>
          <t>Mailitem</t>
        </is>
      </c>
      <c r="I812" t="inlineStr">
        <is>
          <t>MI2112406913</t>
        </is>
      </c>
      <c r="J812" t="n">
        <v>601.0</v>
      </c>
      <c r="K812" t="inlineStr">
        <is>
          <t>COMPLETED</t>
        </is>
      </c>
      <c r="L812" t="inlineStr">
        <is>
          <t>MARK_AS_COMPLETED</t>
        </is>
      </c>
      <c r="M812" t="inlineStr">
        <is>
          <t>Queue</t>
        </is>
      </c>
      <c r="N812" t="n">
        <v>2.0</v>
      </c>
      <c r="O812" s="1" t="n">
        <v>44543.20679398148</v>
      </c>
      <c r="P812" s="1" t="n">
        <v>44543.334328703706</v>
      </c>
      <c r="Q812" t="n">
        <v>1978.0</v>
      </c>
      <c r="R812" t="n">
        <v>9041.0</v>
      </c>
      <c r="S812" t="b">
        <v>0</v>
      </c>
      <c r="T812" t="inlineStr">
        <is>
          <t>N/A</t>
        </is>
      </c>
      <c r="U812" t="b">
        <v>1</v>
      </c>
      <c r="V812" t="inlineStr">
        <is>
          <t>Karnal Akhare</t>
        </is>
      </c>
      <c r="W812" s="1" t="n">
        <v>44543.2791087963</v>
      </c>
      <c r="X812" t="n">
        <v>4400.0</v>
      </c>
      <c r="Y812" t="n">
        <v>535.0</v>
      </c>
      <c r="Z812" t="n">
        <v>0.0</v>
      </c>
      <c r="AA812" t="n">
        <v>535.0</v>
      </c>
      <c r="AB812" t="n">
        <v>0.0</v>
      </c>
      <c r="AC812" t="n">
        <v>288.0</v>
      </c>
      <c r="AD812" t="n">
        <v>66.0</v>
      </c>
      <c r="AE812" t="n">
        <v>0.0</v>
      </c>
      <c r="AF812" t="n">
        <v>0.0</v>
      </c>
      <c r="AG812" t="n">
        <v>0.0</v>
      </c>
      <c r="AH812" t="inlineStr">
        <is>
          <t>Rohit Mawal</t>
        </is>
      </c>
      <c r="AI812" s="1" t="n">
        <v>44543.334328703706</v>
      </c>
      <c r="AJ812" t="n">
        <v>4499.0</v>
      </c>
      <c r="AK812" t="n">
        <v>3.0</v>
      </c>
      <c r="AL812" t="n">
        <v>0.0</v>
      </c>
      <c r="AM812" t="n">
        <v>3.0</v>
      </c>
      <c r="AN812" t="n">
        <v>0.0</v>
      </c>
      <c r="AO812" t="n">
        <v>3.0</v>
      </c>
      <c r="AP812" t="n">
        <v>63.0</v>
      </c>
      <c r="AQ812" t="n">
        <v>0.0</v>
      </c>
      <c r="AR812" t="n">
        <v>0.0</v>
      </c>
      <c r="AS812" t="n">
        <v>0.0</v>
      </c>
      <c r="AT812" t="inlineStr">
        <is>
          <t>N/A</t>
        </is>
      </c>
      <c r="AU812" t="inlineStr">
        <is>
          <t>N/A</t>
        </is>
      </c>
      <c r="AV812" t="inlineStr">
        <is>
          <t>N/A</t>
        </is>
      </c>
      <c r="AW812" t="inlineStr">
        <is>
          <t>N/A</t>
        </is>
      </c>
      <c r="AX812" t="inlineStr">
        <is>
          <t>N/A</t>
        </is>
      </c>
      <c r="AY812" t="inlineStr">
        <is>
          <t>N/A</t>
        </is>
      </c>
      <c r="AZ812" t="inlineStr">
        <is>
          <t>N/A</t>
        </is>
      </c>
      <c r="BA812" t="inlineStr">
        <is>
          <t>N/A</t>
        </is>
      </c>
      <c r="BB812" t="inlineStr">
        <is>
          <t>N/A</t>
        </is>
      </c>
      <c r="BC812" t="inlineStr">
        <is>
          <t>N/A</t>
        </is>
      </c>
      <c r="BD812" t="inlineStr">
        <is>
          <t>N/A</t>
        </is>
      </c>
      <c r="BE812" t="inlineStr">
        <is>
          <t>N/A</t>
        </is>
      </c>
    </row>
    <row r="813">
      <c r="A813" t="inlineStr">
        <is>
          <t>WI21123962</t>
        </is>
      </c>
      <c r="B813" t="inlineStr">
        <is>
          <t>DATA_VALIDATION</t>
        </is>
      </c>
      <c r="C813" t="inlineStr">
        <is>
          <t>201110012223</t>
        </is>
      </c>
      <c r="D813" t="inlineStr">
        <is>
          <t>Folder</t>
        </is>
      </c>
      <c r="E813" s="2">
        <f>HYPERLINK("capsilon://?command=openfolder&amp;siteaddress=FAM.docvelocity-na8.net&amp;folderid=FXAD9A9105-4F16-877E-3EED-3D4A546BB551","FX211114568")</f>
        <v>0.0</v>
      </c>
      <c r="F813" t="inlineStr">
        <is>
          <t/>
        </is>
      </c>
      <c r="G813" t="inlineStr">
        <is>
          <t/>
        </is>
      </c>
      <c r="H813" t="inlineStr">
        <is>
          <t>Mailitem</t>
        </is>
      </c>
      <c r="I813" t="inlineStr">
        <is>
          <t>MI211239878</t>
        </is>
      </c>
      <c r="J813" t="n">
        <v>33.0</v>
      </c>
      <c r="K813" t="inlineStr">
        <is>
          <t>COMPLETED</t>
        </is>
      </c>
      <c r="L813" t="inlineStr">
        <is>
          <t>MARK_AS_COMPLETED</t>
        </is>
      </c>
      <c r="M813" t="inlineStr">
        <is>
          <t>Queue</t>
        </is>
      </c>
      <c r="N813" t="n">
        <v>2.0</v>
      </c>
      <c r="O813" s="1" t="n">
        <v>44531.67652777778</v>
      </c>
      <c r="P813" s="1" t="n">
        <v>44531.83017361111</v>
      </c>
      <c r="Q813" t="n">
        <v>13154.0</v>
      </c>
      <c r="R813" t="n">
        <v>121.0</v>
      </c>
      <c r="S813" t="b">
        <v>0</v>
      </c>
      <c r="T813" t="inlineStr">
        <is>
          <t>N/A</t>
        </is>
      </c>
      <c r="U813" t="b">
        <v>0</v>
      </c>
      <c r="V813" t="inlineStr">
        <is>
          <t>Poonam Patil</t>
        </is>
      </c>
      <c r="W813" s="1" t="n">
        <v>44531.727164351854</v>
      </c>
      <c r="X813" t="n">
        <v>46.0</v>
      </c>
      <c r="Y813" t="n">
        <v>9.0</v>
      </c>
      <c r="Z813" t="n">
        <v>0.0</v>
      </c>
      <c r="AA813" t="n">
        <v>9.0</v>
      </c>
      <c r="AB813" t="n">
        <v>0.0</v>
      </c>
      <c r="AC813" t="n">
        <v>1.0</v>
      </c>
      <c r="AD813" t="n">
        <v>24.0</v>
      </c>
      <c r="AE813" t="n">
        <v>0.0</v>
      </c>
      <c r="AF813" t="n">
        <v>0.0</v>
      </c>
      <c r="AG813" t="n">
        <v>0.0</v>
      </c>
      <c r="AH813" t="inlineStr">
        <is>
          <t>Vikash Suryakanth Parmar</t>
        </is>
      </c>
      <c r="AI813" s="1" t="n">
        <v>44531.83017361111</v>
      </c>
      <c r="AJ813" t="n">
        <v>75.0</v>
      </c>
      <c r="AK813" t="n">
        <v>0.0</v>
      </c>
      <c r="AL813" t="n">
        <v>0.0</v>
      </c>
      <c r="AM813" t="n">
        <v>0.0</v>
      </c>
      <c r="AN813" t="n">
        <v>0.0</v>
      </c>
      <c r="AO813" t="n">
        <v>0.0</v>
      </c>
      <c r="AP813" t="n">
        <v>24.0</v>
      </c>
      <c r="AQ813" t="n">
        <v>0.0</v>
      </c>
      <c r="AR813" t="n">
        <v>0.0</v>
      </c>
      <c r="AS813" t="n">
        <v>0.0</v>
      </c>
      <c r="AT813" t="inlineStr">
        <is>
          <t>N/A</t>
        </is>
      </c>
      <c r="AU813" t="inlineStr">
        <is>
          <t>N/A</t>
        </is>
      </c>
      <c r="AV813" t="inlineStr">
        <is>
          <t>N/A</t>
        </is>
      </c>
      <c r="AW813" t="inlineStr">
        <is>
          <t>N/A</t>
        </is>
      </c>
      <c r="AX813" t="inlineStr">
        <is>
          <t>N/A</t>
        </is>
      </c>
      <c r="AY813" t="inlineStr">
        <is>
          <t>N/A</t>
        </is>
      </c>
      <c r="AZ813" t="inlineStr">
        <is>
          <t>N/A</t>
        </is>
      </c>
      <c r="BA813" t="inlineStr">
        <is>
          <t>N/A</t>
        </is>
      </c>
      <c r="BB813" t="inlineStr">
        <is>
          <t>N/A</t>
        </is>
      </c>
      <c r="BC813" t="inlineStr">
        <is>
          <t>N/A</t>
        </is>
      </c>
      <c r="BD813" t="inlineStr">
        <is>
          <t>N/A</t>
        </is>
      </c>
      <c r="BE813" t="inlineStr">
        <is>
          <t>N/A</t>
        </is>
      </c>
    </row>
    <row r="814">
      <c r="A814" t="inlineStr">
        <is>
          <t>WI211239631</t>
        </is>
      </c>
      <c r="B814" t="inlineStr">
        <is>
          <t>DATA_VALIDATION</t>
        </is>
      </c>
      <c r="C814" t="inlineStr">
        <is>
          <t>201300020098</t>
        </is>
      </c>
      <c r="D814" t="inlineStr">
        <is>
          <t>Folder</t>
        </is>
      </c>
      <c r="E814" s="2">
        <f>HYPERLINK("capsilon://?command=openfolder&amp;siteaddress=FAM.docvelocity-na8.net&amp;folderid=FXD860BEE7-F0E5-01C7-258D-11DF090CA7AF","FX21124121")</f>
        <v>0.0</v>
      </c>
      <c r="F814" t="inlineStr">
        <is>
          <t/>
        </is>
      </c>
      <c r="G814" t="inlineStr">
        <is>
          <t/>
        </is>
      </c>
      <c r="H814" t="inlineStr">
        <is>
          <t>Mailitem</t>
        </is>
      </c>
      <c r="I814" t="inlineStr">
        <is>
          <t>MI2112406926</t>
        </is>
      </c>
      <c r="J814" t="n">
        <v>698.0</v>
      </c>
      <c r="K814" t="inlineStr">
        <is>
          <t>COMPLETED</t>
        </is>
      </c>
      <c r="L814" t="inlineStr">
        <is>
          <t>MARK_AS_COMPLETED</t>
        </is>
      </c>
      <c r="M814" t="inlineStr">
        <is>
          <t>Queue</t>
        </is>
      </c>
      <c r="N814" t="n">
        <v>2.0</v>
      </c>
      <c r="O814" s="1" t="n">
        <v>44543.23538194445</v>
      </c>
      <c r="P814" s="1" t="n">
        <v>44543.33509259259</v>
      </c>
      <c r="Q814" t="n">
        <v>571.0</v>
      </c>
      <c r="R814" t="n">
        <v>8044.0</v>
      </c>
      <c r="S814" t="b">
        <v>0</v>
      </c>
      <c r="T814" t="inlineStr">
        <is>
          <t>N/A</t>
        </is>
      </c>
      <c r="U814" t="b">
        <v>1</v>
      </c>
      <c r="V814" t="inlineStr">
        <is>
          <t>Raman Vaidya</t>
        </is>
      </c>
      <c r="W814" s="1" t="n">
        <v>44543.29589120371</v>
      </c>
      <c r="X814" t="n">
        <v>5150.0</v>
      </c>
      <c r="Y814" t="n">
        <v>534.0</v>
      </c>
      <c r="Z814" t="n">
        <v>0.0</v>
      </c>
      <c r="AA814" t="n">
        <v>534.0</v>
      </c>
      <c r="AB814" t="n">
        <v>0.0</v>
      </c>
      <c r="AC814" t="n">
        <v>428.0</v>
      </c>
      <c r="AD814" t="n">
        <v>164.0</v>
      </c>
      <c r="AE814" t="n">
        <v>0.0</v>
      </c>
      <c r="AF814" t="n">
        <v>0.0</v>
      </c>
      <c r="AG814" t="n">
        <v>0.0</v>
      </c>
      <c r="AH814" t="inlineStr">
        <is>
          <t>Saloni Uttekar</t>
        </is>
      </c>
      <c r="AI814" s="1" t="n">
        <v>44543.33509259259</v>
      </c>
      <c r="AJ814" t="n">
        <v>2887.0</v>
      </c>
      <c r="AK814" t="n">
        <v>2.0</v>
      </c>
      <c r="AL814" t="n">
        <v>0.0</v>
      </c>
      <c r="AM814" t="n">
        <v>2.0</v>
      </c>
      <c r="AN814" t="n">
        <v>0.0</v>
      </c>
      <c r="AO814" t="n">
        <v>2.0</v>
      </c>
      <c r="AP814" t="n">
        <v>162.0</v>
      </c>
      <c r="AQ814" t="n">
        <v>0.0</v>
      </c>
      <c r="AR814" t="n">
        <v>0.0</v>
      </c>
      <c r="AS814" t="n">
        <v>0.0</v>
      </c>
      <c r="AT814" t="inlineStr">
        <is>
          <t>N/A</t>
        </is>
      </c>
      <c r="AU814" t="inlineStr">
        <is>
          <t>N/A</t>
        </is>
      </c>
      <c r="AV814" t="inlineStr">
        <is>
          <t>N/A</t>
        </is>
      </c>
      <c r="AW814" t="inlineStr">
        <is>
          <t>N/A</t>
        </is>
      </c>
      <c r="AX814" t="inlineStr">
        <is>
          <t>N/A</t>
        </is>
      </c>
      <c r="AY814" t="inlineStr">
        <is>
          <t>N/A</t>
        </is>
      </c>
      <c r="AZ814" t="inlineStr">
        <is>
          <t>N/A</t>
        </is>
      </c>
      <c r="BA814" t="inlineStr">
        <is>
          <t>N/A</t>
        </is>
      </c>
      <c r="BB814" t="inlineStr">
        <is>
          <t>N/A</t>
        </is>
      </c>
      <c r="BC814" t="inlineStr">
        <is>
          <t>N/A</t>
        </is>
      </c>
      <c r="BD814" t="inlineStr">
        <is>
          <t>N/A</t>
        </is>
      </c>
      <c r="BE814" t="inlineStr">
        <is>
          <t>N/A</t>
        </is>
      </c>
    </row>
    <row r="815">
      <c r="A815" t="inlineStr">
        <is>
          <t>WI211239632</t>
        </is>
      </c>
      <c r="B815" t="inlineStr">
        <is>
          <t>DATA_VALIDATION</t>
        </is>
      </c>
      <c r="C815" t="inlineStr">
        <is>
          <t>201330004155</t>
        </is>
      </c>
      <c r="D815" t="inlineStr">
        <is>
          <t>Folder</t>
        </is>
      </c>
      <c r="E815" s="2">
        <f>HYPERLINK("capsilon://?command=openfolder&amp;siteaddress=FAM.docvelocity-na8.net&amp;folderid=FXDC25AFF5-F01C-9DA0-DA5C-863BE8F3D265","FX21126337")</f>
        <v>0.0</v>
      </c>
      <c r="F815" t="inlineStr">
        <is>
          <t/>
        </is>
      </c>
      <c r="G815" t="inlineStr">
        <is>
          <t/>
        </is>
      </c>
      <c r="H815" t="inlineStr">
        <is>
          <t>Mailitem</t>
        </is>
      </c>
      <c r="I815" t="inlineStr">
        <is>
          <t>MI2112408624</t>
        </is>
      </c>
      <c r="J815" t="n">
        <v>284.0</v>
      </c>
      <c r="K815" t="inlineStr">
        <is>
          <t>COMPLETED</t>
        </is>
      </c>
      <c r="L815" t="inlineStr">
        <is>
          <t>MARK_AS_COMPLETED</t>
        </is>
      </c>
      <c r="M815" t="inlineStr">
        <is>
          <t>Queue</t>
        </is>
      </c>
      <c r="N815" t="n">
        <v>2.0</v>
      </c>
      <c r="O815" s="1" t="n">
        <v>44543.237662037034</v>
      </c>
      <c r="P815" s="1" t="n">
        <v>44543.277974537035</v>
      </c>
      <c r="Q815" t="n">
        <v>1563.0</v>
      </c>
      <c r="R815" t="n">
        <v>1920.0</v>
      </c>
      <c r="S815" t="b">
        <v>0</v>
      </c>
      <c r="T815" t="inlineStr">
        <is>
          <t>N/A</t>
        </is>
      </c>
      <c r="U815" t="b">
        <v>1</v>
      </c>
      <c r="V815" t="inlineStr">
        <is>
          <t>Nisha Verma</t>
        </is>
      </c>
      <c r="W815" s="1" t="n">
        <v>44543.24799768518</v>
      </c>
      <c r="X815" t="n">
        <v>832.0</v>
      </c>
      <c r="Y815" t="n">
        <v>180.0</v>
      </c>
      <c r="Z815" t="n">
        <v>0.0</v>
      </c>
      <c r="AA815" t="n">
        <v>180.0</v>
      </c>
      <c r="AB815" t="n">
        <v>66.0</v>
      </c>
      <c r="AC815" t="n">
        <v>70.0</v>
      </c>
      <c r="AD815" t="n">
        <v>104.0</v>
      </c>
      <c r="AE815" t="n">
        <v>0.0</v>
      </c>
      <c r="AF815" t="n">
        <v>0.0</v>
      </c>
      <c r="AG815" t="n">
        <v>0.0</v>
      </c>
      <c r="AH815" t="inlineStr">
        <is>
          <t>Poonam Patil</t>
        </is>
      </c>
      <c r="AI815" s="1" t="n">
        <v>44543.277974537035</v>
      </c>
      <c r="AJ815" t="n">
        <v>31.0</v>
      </c>
      <c r="AK815" t="n">
        <v>0.0</v>
      </c>
      <c r="AL815" t="n">
        <v>0.0</v>
      </c>
      <c r="AM815" t="n">
        <v>0.0</v>
      </c>
      <c r="AN815" t="n">
        <v>66.0</v>
      </c>
      <c r="AO815" t="n">
        <v>0.0</v>
      </c>
      <c r="AP815" t="n">
        <v>104.0</v>
      </c>
      <c r="AQ815" t="n">
        <v>0.0</v>
      </c>
      <c r="AR815" t="n">
        <v>0.0</v>
      </c>
      <c r="AS815" t="n">
        <v>0.0</v>
      </c>
      <c r="AT815" t="inlineStr">
        <is>
          <t>N/A</t>
        </is>
      </c>
      <c r="AU815" t="inlineStr">
        <is>
          <t>N/A</t>
        </is>
      </c>
      <c r="AV815" t="inlineStr">
        <is>
          <t>N/A</t>
        </is>
      </c>
      <c r="AW815" t="inlineStr">
        <is>
          <t>N/A</t>
        </is>
      </c>
      <c r="AX815" t="inlineStr">
        <is>
          <t>N/A</t>
        </is>
      </c>
      <c r="AY815" t="inlineStr">
        <is>
          <t>N/A</t>
        </is>
      </c>
      <c r="AZ815" t="inlineStr">
        <is>
          <t>N/A</t>
        </is>
      </c>
      <c r="BA815" t="inlineStr">
        <is>
          <t>N/A</t>
        </is>
      </c>
      <c r="BB815" t="inlineStr">
        <is>
          <t>N/A</t>
        </is>
      </c>
      <c r="BC815" t="inlineStr">
        <is>
          <t>N/A</t>
        </is>
      </c>
      <c r="BD815" t="inlineStr">
        <is>
          <t>N/A</t>
        </is>
      </c>
      <c r="BE815" t="inlineStr">
        <is>
          <t>N/A</t>
        </is>
      </c>
    </row>
    <row r="816">
      <c r="A816" t="inlineStr">
        <is>
          <t>WI211239633</t>
        </is>
      </c>
      <c r="B816" t="inlineStr">
        <is>
          <t>DATA_VALIDATION</t>
        </is>
      </c>
      <c r="C816" t="inlineStr">
        <is>
          <t>201330004155</t>
        </is>
      </c>
      <c r="D816" t="inlineStr">
        <is>
          <t>Folder</t>
        </is>
      </c>
      <c r="E816" s="2">
        <f>HYPERLINK("capsilon://?command=openfolder&amp;siteaddress=FAM.docvelocity-na8.net&amp;folderid=FXDC25AFF5-F01C-9DA0-DA5C-863BE8F3D265","FX21126337")</f>
        <v>0.0</v>
      </c>
      <c r="F816" t="inlineStr">
        <is>
          <t/>
        </is>
      </c>
      <c r="G816" t="inlineStr">
        <is>
          <t/>
        </is>
      </c>
      <c r="H816" t="inlineStr">
        <is>
          <t>Mailitem</t>
        </is>
      </c>
      <c r="I816" t="inlineStr">
        <is>
          <t>MI2112408740</t>
        </is>
      </c>
      <c r="J816" t="n">
        <v>312.0</v>
      </c>
      <c r="K816" t="inlineStr">
        <is>
          <t>COMPLETED</t>
        </is>
      </c>
      <c r="L816" t="inlineStr">
        <is>
          <t>MARK_AS_COMPLETED</t>
        </is>
      </c>
      <c r="M816" t="inlineStr">
        <is>
          <t>Queue</t>
        </is>
      </c>
      <c r="N816" t="n">
        <v>2.0</v>
      </c>
      <c r="O816" s="1" t="n">
        <v>44543.2390625</v>
      </c>
      <c r="P816" s="1" t="n">
        <v>44543.289606481485</v>
      </c>
      <c r="Q816" t="n">
        <v>1838.0</v>
      </c>
      <c r="R816" t="n">
        <v>2529.0</v>
      </c>
      <c r="S816" t="b">
        <v>0</v>
      </c>
      <c r="T816" t="inlineStr">
        <is>
          <t>N/A</t>
        </is>
      </c>
      <c r="U816" t="b">
        <v>1</v>
      </c>
      <c r="V816" t="inlineStr">
        <is>
          <t>Nisha Verma</t>
        </is>
      </c>
      <c r="W816" s="1" t="n">
        <v>44543.25608796296</v>
      </c>
      <c r="X816" t="n">
        <v>698.0</v>
      </c>
      <c r="Y816" t="n">
        <v>199.0</v>
      </c>
      <c r="Z816" t="n">
        <v>0.0</v>
      </c>
      <c r="AA816" t="n">
        <v>199.0</v>
      </c>
      <c r="AB816" t="n">
        <v>66.0</v>
      </c>
      <c r="AC816" t="n">
        <v>67.0</v>
      </c>
      <c r="AD816" t="n">
        <v>113.0</v>
      </c>
      <c r="AE816" t="n">
        <v>0.0</v>
      </c>
      <c r="AF816" t="n">
        <v>0.0</v>
      </c>
      <c r="AG816" t="n">
        <v>0.0</v>
      </c>
      <c r="AH816" t="inlineStr">
        <is>
          <t>Saloni Uttekar</t>
        </is>
      </c>
      <c r="AI816" s="1" t="n">
        <v>44543.289606481485</v>
      </c>
      <c r="AJ816" t="n">
        <v>1797.0</v>
      </c>
      <c r="AK816" t="n">
        <v>1.0</v>
      </c>
      <c r="AL816" t="n">
        <v>0.0</v>
      </c>
      <c r="AM816" t="n">
        <v>1.0</v>
      </c>
      <c r="AN816" t="n">
        <v>66.0</v>
      </c>
      <c r="AO816" t="n">
        <v>1.0</v>
      </c>
      <c r="AP816" t="n">
        <v>112.0</v>
      </c>
      <c r="AQ816" t="n">
        <v>0.0</v>
      </c>
      <c r="AR816" t="n">
        <v>0.0</v>
      </c>
      <c r="AS816" t="n">
        <v>0.0</v>
      </c>
      <c r="AT816" t="inlineStr">
        <is>
          <t>N/A</t>
        </is>
      </c>
      <c r="AU816" t="inlineStr">
        <is>
          <t>N/A</t>
        </is>
      </c>
      <c r="AV816" t="inlineStr">
        <is>
          <t>N/A</t>
        </is>
      </c>
      <c r="AW816" t="inlineStr">
        <is>
          <t>N/A</t>
        </is>
      </c>
      <c r="AX816" t="inlineStr">
        <is>
          <t>N/A</t>
        </is>
      </c>
      <c r="AY816" t="inlineStr">
        <is>
          <t>N/A</t>
        </is>
      </c>
      <c r="AZ816" t="inlineStr">
        <is>
          <t>N/A</t>
        </is>
      </c>
      <c r="BA816" t="inlineStr">
        <is>
          <t>N/A</t>
        </is>
      </c>
      <c r="BB816" t="inlineStr">
        <is>
          <t>N/A</t>
        </is>
      </c>
      <c r="BC816" t="inlineStr">
        <is>
          <t>N/A</t>
        </is>
      </c>
      <c r="BD816" t="inlineStr">
        <is>
          <t>N/A</t>
        </is>
      </c>
      <c r="BE816" t="inlineStr">
        <is>
          <t>N/A</t>
        </is>
      </c>
    </row>
    <row r="817">
      <c r="A817" t="inlineStr">
        <is>
          <t>WI211239634</t>
        </is>
      </c>
      <c r="B817" t="inlineStr">
        <is>
          <t>DATA_VALIDATION</t>
        </is>
      </c>
      <c r="C817" t="inlineStr">
        <is>
          <t>201300020265</t>
        </is>
      </c>
      <c r="D817" t="inlineStr">
        <is>
          <t>Folder</t>
        </is>
      </c>
      <c r="E817" s="2">
        <f>HYPERLINK("capsilon://?command=openfolder&amp;siteaddress=FAM.docvelocity-na8.net&amp;folderid=FXE4418AE3-4D21-D611-4D3B-8A6305015D97","FX21127190")</f>
        <v>0.0</v>
      </c>
      <c r="F817" t="inlineStr">
        <is>
          <t/>
        </is>
      </c>
      <c r="G817" t="inlineStr">
        <is>
          <t/>
        </is>
      </c>
      <c r="H817" t="inlineStr">
        <is>
          <t>Mailitem</t>
        </is>
      </c>
      <c r="I817" t="inlineStr">
        <is>
          <t>MI2112409325</t>
        </is>
      </c>
      <c r="J817" t="n">
        <v>212.0</v>
      </c>
      <c r="K817" t="inlineStr">
        <is>
          <t>COMPLETED</t>
        </is>
      </c>
      <c r="L817" t="inlineStr">
        <is>
          <t>MARK_AS_COMPLETED</t>
        </is>
      </c>
      <c r="M817" t="inlineStr">
        <is>
          <t>Queue</t>
        </is>
      </c>
      <c r="N817" t="n">
        <v>2.0</v>
      </c>
      <c r="O817" s="1" t="n">
        <v>44543.24637731481</v>
      </c>
      <c r="P817" s="1" t="n">
        <v>44543.28822916667</v>
      </c>
      <c r="Q817" t="n">
        <v>1447.0</v>
      </c>
      <c r="R817" t="n">
        <v>2169.0</v>
      </c>
      <c r="S817" t="b">
        <v>0</v>
      </c>
      <c r="T817" t="inlineStr">
        <is>
          <t>N/A</t>
        </is>
      </c>
      <c r="U817" t="b">
        <v>1</v>
      </c>
      <c r="V817" t="inlineStr">
        <is>
          <t>Aditya Tade</t>
        </is>
      </c>
      <c r="W817" s="1" t="n">
        <v>44543.26733796296</v>
      </c>
      <c r="X817" t="n">
        <v>1261.0</v>
      </c>
      <c r="Y817" t="n">
        <v>194.0</v>
      </c>
      <c r="Z817" t="n">
        <v>0.0</v>
      </c>
      <c r="AA817" t="n">
        <v>194.0</v>
      </c>
      <c r="AB817" t="n">
        <v>0.0</v>
      </c>
      <c r="AC817" t="n">
        <v>57.0</v>
      </c>
      <c r="AD817" t="n">
        <v>18.0</v>
      </c>
      <c r="AE817" t="n">
        <v>0.0</v>
      </c>
      <c r="AF817" t="n">
        <v>0.0</v>
      </c>
      <c r="AG817" t="n">
        <v>0.0</v>
      </c>
      <c r="AH817" t="inlineStr">
        <is>
          <t>Poonam Patil</t>
        </is>
      </c>
      <c r="AI817" s="1" t="n">
        <v>44543.28822916667</v>
      </c>
      <c r="AJ817" t="n">
        <v>885.0</v>
      </c>
      <c r="AK817" t="n">
        <v>7.0</v>
      </c>
      <c r="AL817" t="n">
        <v>0.0</v>
      </c>
      <c r="AM817" t="n">
        <v>7.0</v>
      </c>
      <c r="AN817" t="n">
        <v>0.0</v>
      </c>
      <c r="AO817" t="n">
        <v>7.0</v>
      </c>
      <c r="AP817" t="n">
        <v>11.0</v>
      </c>
      <c r="AQ817" t="n">
        <v>0.0</v>
      </c>
      <c r="AR817" t="n">
        <v>0.0</v>
      </c>
      <c r="AS817" t="n">
        <v>0.0</v>
      </c>
      <c r="AT817" t="inlineStr">
        <is>
          <t>N/A</t>
        </is>
      </c>
      <c r="AU817" t="inlineStr">
        <is>
          <t>N/A</t>
        </is>
      </c>
      <c r="AV817" t="inlineStr">
        <is>
          <t>N/A</t>
        </is>
      </c>
      <c r="AW817" t="inlineStr">
        <is>
          <t>N/A</t>
        </is>
      </c>
      <c r="AX817" t="inlineStr">
        <is>
          <t>N/A</t>
        </is>
      </c>
      <c r="AY817" t="inlineStr">
        <is>
          <t>N/A</t>
        </is>
      </c>
      <c r="AZ817" t="inlineStr">
        <is>
          <t>N/A</t>
        </is>
      </c>
      <c r="BA817" t="inlineStr">
        <is>
          <t>N/A</t>
        </is>
      </c>
      <c r="BB817" t="inlineStr">
        <is>
          <t>N/A</t>
        </is>
      </c>
      <c r="BC817" t="inlineStr">
        <is>
          <t>N/A</t>
        </is>
      </c>
      <c r="BD817" t="inlineStr">
        <is>
          <t>N/A</t>
        </is>
      </c>
      <c r="BE817" t="inlineStr">
        <is>
          <t>N/A</t>
        </is>
      </c>
    </row>
    <row r="818">
      <c r="A818" t="inlineStr">
        <is>
          <t>WI211239635</t>
        </is>
      </c>
      <c r="B818" t="inlineStr">
        <is>
          <t>DATA_VALIDATION</t>
        </is>
      </c>
      <c r="C818" t="inlineStr">
        <is>
          <t>201308007930</t>
        </is>
      </c>
      <c r="D818" t="inlineStr">
        <is>
          <t>Folder</t>
        </is>
      </c>
      <c r="E818" s="2">
        <f>HYPERLINK("capsilon://?command=openfolder&amp;siteaddress=FAM.docvelocity-na8.net&amp;folderid=FX4BD3E6F2-3986-DCF8-7122-2037C640D186","FX21126194")</f>
        <v>0.0</v>
      </c>
      <c r="F818" t="inlineStr">
        <is>
          <t/>
        </is>
      </c>
      <c r="G818" t="inlineStr">
        <is>
          <t/>
        </is>
      </c>
      <c r="H818" t="inlineStr">
        <is>
          <t>Mailitem</t>
        </is>
      </c>
      <c r="I818" t="inlineStr">
        <is>
          <t>MI2112409604</t>
        </is>
      </c>
      <c r="J818" t="n">
        <v>96.0</v>
      </c>
      <c r="K818" t="inlineStr">
        <is>
          <t>COMPLETED</t>
        </is>
      </c>
      <c r="L818" t="inlineStr">
        <is>
          <t>MARK_AS_COMPLETED</t>
        </is>
      </c>
      <c r="M818" t="inlineStr">
        <is>
          <t>Queue</t>
        </is>
      </c>
      <c r="N818" t="n">
        <v>2.0</v>
      </c>
      <c r="O818" s="1" t="n">
        <v>44543.2471875</v>
      </c>
      <c r="P818" s="1" t="n">
        <v>44543.28810185185</v>
      </c>
      <c r="Q818" t="n">
        <v>3106.0</v>
      </c>
      <c r="R818" t="n">
        <v>429.0</v>
      </c>
      <c r="S818" t="b">
        <v>0</v>
      </c>
      <c r="T818" t="inlineStr">
        <is>
          <t>N/A</t>
        </is>
      </c>
      <c r="U818" t="b">
        <v>1</v>
      </c>
      <c r="V818" t="inlineStr">
        <is>
          <t>Hemanshi Deshlahara</t>
        </is>
      </c>
      <c r="W818" s="1" t="n">
        <v>44543.2491087963</v>
      </c>
      <c r="X818" t="n">
        <v>110.0</v>
      </c>
      <c r="Y818" t="n">
        <v>86.0</v>
      </c>
      <c r="Z818" t="n">
        <v>0.0</v>
      </c>
      <c r="AA818" t="n">
        <v>86.0</v>
      </c>
      <c r="AB818" t="n">
        <v>0.0</v>
      </c>
      <c r="AC818" t="n">
        <v>6.0</v>
      </c>
      <c r="AD818" t="n">
        <v>10.0</v>
      </c>
      <c r="AE818" t="n">
        <v>0.0</v>
      </c>
      <c r="AF818" t="n">
        <v>0.0</v>
      </c>
      <c r="AG818" t="n">
        <v>0.0</v>
      </c>
      <c r="AH818" t="inlineStr">
        <is>
          <t>Ashish Sutar</t>
        </is>
      </c>
      <c r="AI818" s="1" t="n">
        <v>44543.28810185185</v>
      </c>
      <c r="AJ818" t="n">
        <v>319.0</v>
      </c>
      <c r="AK818" t="n">
        <v>0.0</v>
      </c>
      <c r="AL818" t="n">
        <v>0.0</v>
      </c>
      <c r="AM818" t="n">
        <v>0.0</v>
      </c>
      <c r="AN818" t="n">
        <v>0.0</v>
      </c>
      <c r="AO818" t="n">
        <v>0.0</v>
      </c>
      <c r="AP818" t="n">
        <v>10.0</v>
      </c>
      <c r="AQ818" t="n">
        <v>0.0</v>
      </c>
      <c r="AR818" t="n">
        <v>0.0</v>
      </c>
      <c r="AS818" t="n">
        <v>0.0</v>
      </c>
      <c r="AT818" t="inlineStr">
        <is>
          <t>N/A</t>
        </is>
      </c>
      <c r="AU818" t="inlineStr">
        <is>
          <t>N/A</t>
        </is>
      </c>
      <c r="AV818" t="inlineStr">
        <is>
          <t>N/A</t>
        </is>
      </c>
      <c r="AW818" t="inlineStr">
        <is>
          <t>N/A</t>
        </is>
      </c>
      <c r="AX818" t="inlineStr">
        <is>
          <t>N/A</t>
        </is>
      </c>
      <c r="AY818" t="inlineStr">
        <is>
          <t>N/A</t>
        </is>
      </c>
      <c r="AZ818" t="inlineStr">
        <is>
          <t>N/A</t>
        </is>
      </c>
      <c r="BA818" t="inlineStr">
        <is>
          <t>N/A</t>
        </is>
      </c>
      <c r="BB818" t="inlineStr">
        <is>
          <t>N/A</t>
        </is>
      </c>
      <c r="BC818" t="inlineStr">
        <is>
          <t>N/A</t>
        </is>
      </c>
      <c r="BD818" t="inlineStr">
        <is>
          <t>N/A</t>
        </is>
      </c>
      <c r="BE818" t="inlineStr">
        <is>
          <t>N/A</t>
        </is>
      </c>
    </row>
    <row r="819">
      <c r="A819" t="inlineStr">
        <is>
          <t>WI211239637</t>
        </is>
      </c>
      <c r="B819" t="inlineStr">
        <is>
          <t>DATA_VALIDATION</t>
        </is>
      </c>
      <c r="C819" t="inlineStr">
        <is>
          <t>201100014331</t>
        </is>
      </c>
      <c r="D819" t="inlineStr">
        <is>
          <t>Folder</t>
        </is>
      </c>
      <c r="E819" s="2">
        <f>HYPERLINK("capsilon://?command=openfolder&amp;siteaddress=FAM.docvelocity-na8.net&amp;folderid=FX76220F5C-6F6F-6655-6768-70B935024DF7","FX21127240")</f>
        <v>0.0</v>
      </c>
      <c r="F819" t="inlineStr">
        <is>
          <t/>
        </is>
      </c>
      <c r="G819" t="inlineStr">
        <is>
          <t/>
        </is>
      </c>
      <c r="H819" t="inlineStr">
        <is>
          <t>Mailitem</t>
        </is>
      </c>
      <c r="I819" t="inlineStr">
        <is>
          <t>MI2112410331</t>
        </is>
      </c>
      <c r="J819" t="n">
        <v>176.0</v>
      </c>
      <c r="K819" t="inlineStr">
        <is>
          <t>COMPLETED</t>
        </is>
      </c>
      <c r="L819" t="inlineStr">
        <is>
          <t>MARK_AS_COMPLETED</t>
        </is>
      </c>
      <c r="M819" t="inlineStr">
        <is>
          <t>Queue</t>
        </is>
      </c>
      <c r="N819" t="n">
        <v>2.0</v>
      </c>
      <c r="O819" s="1" t="n">
        <v>44543.2490625</v>
      </c>
      <c r="P819" s="1" t="n">
        <v>44543.29550925926</v>
      </c>
      <c r="Q819" t="n">
        <v>2408.0</v>
      </c>
      <c r="R819" t="n">
        <v>1605.0</v>
      </c>
      <c r="S819" t="b">
        <v>0</v>
      </c>
      <c r="T819" t="inlineStr">
        <is>
          <t>N/A</t>
        </is>
      </c>
      <c r="U819" t="b">
        <v>1</v>
      </c>
      <c r="V819" t="inlineStr">
        <is>
          <t>Aditya Tade</t>
        </is>
      </c>
      <c r="W819" s="1" t="n">
        <v>44543.2833912037</v>
      </c>
      <c r="X819" t="n">
        <v>775.0</v>
      </c>
      <c r="Y819" t="n">
        <v>80.0</v>
      </c>
      <c r="Z819" t="n">
        <v>0.0</v>
      </c>
      <c r="AA819" t="n">
        <v>80.0</v>
      </c>
      <c r="AB819" t="n">
        <v>69.0</v>
      </c>
      <c r="AC819" t="n">
        <v>55.0</v>
      </c>
      <c r="AD819" t="n">
        <v>96.0</v>
      </c>
      <c r="AE819" t="n">
        <v>0.0</v>
      </c>
      <c r="AF819" t="n">
        <v>0.0</v>
      </c>
      <c r="AG819" t="n">
        <v>0.0</v>
      </c>
      <c r="AH819" t="inlineStr">
        <is>
          <t>Ashish Sutar</t>
        </is>
      </c>
      <c r="AI819" s="1" t="n">
        <v>44543.29550925926</v>
      </c>
      <c r="AJ819" t="n">
        <v>640.0</v>
      </c>
      <c r="AK819" t="n">
        <v>0.0</v>
      </c>
      <c r="AL819" t="n">
        <v>0.0</v>
      </c>
      <c r="AM819" t="n">
        <v>0.0</v>
      </c>
      <c r="AN819" t="n">
        <v>69.0</v>
      </c>
      <c r="AO819" t="n">
        <v>0.0</v>
      </c>
      <c r="AP819" t="n">
        <v>96.0</v>
      </c>
      <c r="AQ819" t="n">
        <v>0.0</v>
      </c>
      <c r="AR819" t="n">
        <v>0.0</v>
      </c>
      <c r="AS819" t="n">
        <v>0.0</v>
      </c>
      <c r="AT819" t="inlineStr">
        <is>
          <t>N/A</t>
        </is>
      </c>
      <c r="AU819" t="inlineStr">
        <is>
          <t>N/A</t>
        </is>
      </c>
      <c r="AV819" t="inlineStr">
        <is>
          <t>N/A</t>
        </is>
      </c>
      <c r="AW819" t="inlineStr">
        <is>
          <t>N/A</t>
        </is>
      </c>
      <c r="AX819" t="inlineStr">
        <is>
          <t>N/A</t>
        </is>
      </c>
      <c r="AY819" t="inlineStr">
        <is>
          <t>N/A</t>
        </is>
      </c>
      <c r="AZ819" t="inlineStr">
        <is>
          <t>N/A</t>
        </is>
      </c>
      <c r="BA819" t="inlineStr">
        <is>
          <t>N/A</t>
        </is>
      </c>
      <c r="BB819" t="inlineStr">
        <is>
          <t>N/A</t>
        </is>
      </c>
      <c r="BC819" t="inlineStr">
        <is>
          <t>N/A</t>
        </is>
      </c>
      <c r="BD819" t="inlineStr">
        <is>
          <t>N/A</t>
        </is>
      </c>
      <c r="BE819" t="inlineStr">
        <is>
          <t>N/A</t>
        </is>
      </c>
    </row>
    <row r="820">
      <c r="A820" t="inlineStr">
        <is>
          <t>WI211239638</t>
        </is>
      </c>
      <c r="B820" t="inlineStr">
        <is>
          <t>DATA_VALIDATION</t>
        </is>
      </c>
      <c r="C820" t="inlineStr">
        <is>
          <t>201308007903</t>
        </is>
      </c>
      <c r="D820" t="inlineStr">
        <is>
          <t>Folder</t>
        </is>
      </c>
      <c r="E820" s="2">
        <f>HYPERLINK("capsilon://?command=openfolder&amp;siteaddress=FAM.docvelocity-na8.net&amp;folderid=FX3E43AD63-EACE-F82F-179B-2EAA924386CF","FX21123881")</f>
        <v>0.0</v>
      </c>
      <c r="F820" t="inlineStr">
        <is>
          <t/>
        </is>
      </c>
      <c r="G820" t="inlineStr">
        <is>
          <t/>
        </is>
      </c>
      <c r="H820" t="inlineStr">
        <is>
          <t>Mailitem</t>
        </is>
      </c>
      <c r="I820" t="inlineStr">
        <is>
          <t>MI2112410360</t>
        </is>
      </c>
      <c r="J820" t="n">
        <v>64.0</v>
      </c>
      <c r="K820" t="inlineStr">
        <is>
          <t>COMPLETED</t>
        </is>
      </c>
      <c r="L820" t="inlineStr">
        <is>
          <t>MARK_AS_COMPLETED</t>
        </is>
      </c>
      <c r="M820" t="inlineStr">
        <is>
          <t>Queue</t>
        </is>
      </c>
      <c r="N820" t="n">
        <v>2.0</v>
      </c>
      <c r="O820" s="1" t="n">
        <v>44543.25178240741</v>
      </c>
      <c r="P820" s="1" t="n">
        <v>44543.30167824074</v>
      </c>
      <c r="Q820" t="n">
        <v>1251.0</v>
      </c>
      <c r="R820" t="n">
        <v>3060.0</v>
      </c>
      <c r="S820" t="b">
        <v>0</v>
      </c>
      <c r="T820" t="inlineStr">
        <is>
          <t>N/A</t>
        </is>
      </c>
      <c r="U820" t="b">
        <v>1</v>
      </c>
      <c r="V820" t="inlineStr">
        <is>
          <t>Hemanshi Deshlahara</t>
        </is>
      </c>
      <c r="W820" s="1" t="n">
        <v>44543.28287037037</v>
      </c>
      <c r="X820" t="n">
        <v>2002.0</v>
      </c>
      <c r="Y820" t="n">
        <v>137.0</v>
      </c>
      <c r="Z820" t="n">
        <v>0.0</v>
      </c>
      <c r="AA820" t="n">
        <v>137.0</v>
      </c>
      <c r="AB820" t="n">
        <v>0.0</v>
      </c>
      <c r="AC820" t="n">
        <v>92.0</v>
      </c>
      <c r="AD820" t="n">
        <v>-73.0</v>
      </c>
      <c r="AE820" t="n">
        <v>0.0</v>
      </c>
      <c r="AF820" t="n">
        <v>0.0</v>
      </c>
      <c r="AG820" t="n">
        <v>0.0</v>
      </c>
      <c r="AH820" t="inlineStr">
        <is>
          <t>Saloni Uttekar</t>
        </is>
      </c>
      <c r="AI820" s="1" t="n">
        <v>44543.30167824074</v>
      </c>
      <c r="AJ820" t="n">
        <v>1042.0</v>
      </c>
      <c r="AK820" t="n">
        <v>1.0</v>
      </c>
      <c r="AL820" t="n">
        <v>0.0</v>
      </c>
      <c r="AM820" t="n">
        <v>1.0</v>
      </c>
      <c r="AN820" t="n">
        <v>0.0</v>
      </c>
      <c r="AO820" t="n">
        <v>3.0</v>
      </c>
      <c r="AP820" t="n">
        <v>-74.0</v>
      </c>
      <c r="AQ820" t="n">
        <v>0.0</v>
      </c>
      <c r="AR820" t="n">
        <v>0.0</v>
      </c>
      <c r="AS820" t="n">
        <v>0.0</v>
      </c>
      <c r="AT820" t="inlineStr">
        <is>
          <t>N/A</t>
        </is>
      </c>
      <c r="AU820" t="inlineStr">
        <is>
          <t>N/A</t>
        </is>
      </c>
      <c r="AV820" t="inlineStr">
        <is>
          <t>N/A</t>
        </is>
      </c>
      <c r="AW820" t="inlineStr">
        <is>
          <t>N/A</t>
        </is>
      </c>
      <c r="AX820" t="inlineStr">
        <is>
          <t>N/A</t>
        </is>
      </c>
      <c r="AY820" t="inlineStr">
        <is>
          <t>N/A</t>
        </is>
      </c>
      <c r="AZ820" t="inlineStr">
        <is>
          <t>N/A</t>
        </is>
      </c>
      <c r="BA820" t="inlineStr">
        <is>
          <t>N/A</t>
        </is>
      </c>
      <c r="BB820" t="inlineStr">
        <is>
          <t>N/A</t>
        </is>
      </c>
      <c r="BC820" t="inlineStr">
        <is>
          <t>N/A</t>
        </is>
      </c>
      <c r="BD820" t="inlineStr">
        <is>
          <t>N/A</t>
        </is>
      </c>
      <c r="BE820" t="inlineStr">
        <is>
          <t>N/A</t>
        </is>
      </c>
    </row>
    <row r="821">
      <c r="A821" t="inlineStr">
        <is>
          <t>WI211239639</t>
        </is>
      </c>
      <c r="B821" t="inlineStr">
        <is>
          <t>DATA_VALIDATION</t>
        </is>
      </c>
      <c r="C821" t="inlineStr">
        <is>
          <t>201330004111</t>
        </is>
      </c>
      <c r="D821" t="inlineStr">
        <is>
          <t>Folder</t>
        </is>
      </c>
      <c r="E821" s="2">
        <f>HYPERLINK("capsilon://?command=openfolder&amp;siteaddress=FAM.docvelocity-na8.net&amp;folderid=FX2EB6438A-6298-9E7E-76E4-5CFDD3C19BB0","FX21125400")</f>
        <v>0.0</v>
      </c>
      <c r="F821" t="inlineStr">
        <is>
          <t/>
        </is>
      </c>
      <c r="G821" t="inlineStr">
        <is>
          <t/>
        </is>
      </c>
      <c r="H821" t="inlineStr">
        <is>
          <t>Mailitem</t>
        </is>
      </c>
      <c r="I821" t="inlineStr">
        <is>
          <t>MI2112411287</t>
        </is>
      </c>
      <c r="J821" t="n">
        <v>428.0</v>
      </c>
      <c r="K821" t="inlineStr">
        <is>
          <t>COMPLETED</t>
        </is>
      </c>
      <c r="L821" t="inlineStr">
        <is>
          <t>MARK_AS_COMPLETED</t>
        </is>
      </c>
      <c r="M821" t="inlineStr">
        <is>
          <t>Queue</t>
        </is>
      </c>
      <c r="N821" t="n">
        <v>2.0</v>
      </c>
      <c r="O821" s="1" t="n">
        <v>44543.25707175926</v>
      </c>
      <c r="P821" s="1" t="n">
        <v>44543.35434027778</v>
      </c>
      <c r="Q821" t="n">
        <v>2144.0</v>
      </c>
      <c r="R821" t="n">
        <v>6260.0</v>
      </c>
      <c r="S821" t="b">
        <v>0</v>
      </c>
      <c r="T821" t="inlineStr">
        <is>
          <t>N/A</t>
        </is>
      </c>
      <c r="U821" t="b">
        <v>1</v>
      </c>
      <c r="V821" t="inlineStr">
        <is>
          <t>Supriya Khape</t>
        </is>
      </c>
      <c r="W821" s="1" t="n">
        <v>44543.31821759259</v>
      </c>
      <c r="X821" t="n">
        <v>3914.0</v>
      </c>
      <c r="Y821" t="n">
        <v>396.0</v>
      </c>
      <c r="Z821" t="n">
        <v>0.0</v>
      </c>
      <c r="AA821" t="n">
        <v>396.0</v>
      </c>
      <c r="AB821" t="n">
        <v>0.0</v>
      </c>
      <c r="AC821" t="n">
        <v>252.0</v>
      </c>
      <c r="AD821" t="n">
        <v>32.0</v>
      </c>
      <c r="AE821" t="n">
        <v>0.0</v>
      </c>
      <c r="AF821" t="n">
        <v>0.0</v>
      </c>
      <c r="AG821" t="n">
        <v>0.0</v>
      </c>
      <c r="AH821" t="inlineStr">
        <is>
          <t>Poonam Patil</t>
        </is>
      </c>
      <c r="AI821" s="1" t="n">
        <v>44543.35434027778</v>
      </c>
      <c r="AJ821" t="n">
        <v>2346.0</v>
      </c>
      <c r="AK821" t="n">
        <v>0.0</v>
      </c>
      <c r="AL821" t="n">
        <v>0.0</v>
      </c>
      <c r="AM821" t="n">
        <v>0.0</v>
      </c>
      <c r="AN821" t="n">
        <v>0.0</v>
      </c>
      <c r="AO821" t="n">
        <v>0.0</v>
      </c>
      <c r="AP821" t="n">
        <v>32.0</v>
      </c>
      <c r="AQ821" t="n">
        <v>0.0</v>
      </c>
      <c r="AR821" t="n">
        <v>0.0</v>
      </c>
      <c r="AS821" t="n">
        <v>0.0</v>
      </c>
      <c r="AT821" t="inlineStr">
        <is>
          <t>N/A</t>
        </is>
      </c>
      <c r="AU821" t="inlineStr">
        <is>
          <t>N/A</t>
        </is>
      </c>
      <c r="AV821" t="inlineStr">
        <is>
          <t>N/A</t>
        </is>
      </c>
      <c r="AW821" t="inlineStr">
        <is>
          <t>N/A</t>
        </is>
      </c>
      <c r="AX821" t="inlineStr">
        <is>
          <t>N/A</t>
        </is>
      </c>
      <c r="AY821" t="inlineStr">
        <is>
          <t>N/A</t>
        </is>
      </c>
      <c r="AZ821" t="inlineStr">
        <is>
          <t>N/A</t>
        </is>
      </c>
      <c r="BA821" t="inlineStr">
        <is>
          <t>N/A</t>
        </is>
      </c>
      <c r="BB821" t="inlineStr">
        <is>
          <t>N/A</t>
        </is>
      </c>
      <c r="BC821" t="inlineStr">
        <is>
          <t>N/A</t>
        </is>
      </c>
      <c r="BD821" t="inlineStr">
        <is>
          <t>N/A</t>
        </is>
      </c>
      <c r="BE821" t="inlineStr">
        <is>
          <t>N/A</t>
        </is>
      </c>
    </row>
    <row r="822">
      <c r="A822" t="inlineStr">
        <is>
          <t>WI211239643</t>
        </is>
      </c>
      <c r="B822" t="inlineStr">
        <is>
          <t>DATA_VALIDATION</t>
        </is>
      </c>
      <c r="C822" t="inlineStr">
        <is>
          <t>201300020243</t>
        </is>
      </c>
      <c r="D822" t="inlineStr">
        <is>
          <t>Folder</t>
        </is>
      </c>
      <c r="E822" s="2">
        <f>HYPERLINK("capsilon://?command=openfolder&amp;siteaddress=FAM.docvelocity-na8.net&amp;folderid=FX3AB275E7-66CF-C274-A490-5A9751E37712","FX21126766")</f>
        <v>0.0</v>
      </c>
      <c r="F822" t="inlineStr">
        <is>
          <t/>
        </is>
      </c>
      <c r="G822" t="inlineStr">
        <is>
          <t/>
        </is>
      </c>
      <c r="H822" t="inlineStr">
        <is>
          <t>Mailitem</t>
        </is>
      </c>
      <c r="I822" t="inlineStr">
        <is>
          <t>MI2112411796</t>
        </is>
      </c>
      <c r="J822" t="n">
        <v>146.0</v>
      </c>
      <c r="K822" t="inlineStr">
        <is>
          <t>COMPLETED</t>
        </is>
      </c>
      <c r="L822" t="inlineStr">
        <is>
          <t>MARK_AS_COMPLETED</t>
        </is>
      </c>
      <c r="M822" t="inlineStr">
        <is>
          <t>Queue</t>
        </is>
      </c>
      <c r="N822" t="n">
        <v>2.0</v>
      </c>
      <c r="O822" s="1" t="n">
        <v>44543.285625</v>
      </c>
      <c r="P822" s="1" t="n">
        <v>44543.3281712963</v>
      </c>
      <c r="Q822" t="n">
        <v>924.0</v>
      </c>
      <c r="R822" t="n">
        <v>2752.0</v>
      </c>
      <c r="S822" t="b">
        <v>0</v>
      </c>
      <c r="T822" t="inlineStr">
        <is>
          <t>N/A</t>
        </is>
      </c>
      <c r="U822" t="b">
        <v>1</v>
      </c>
      <c r="V822" t="inlineStr">
        <is>
          <t>Ujwala Ajabe</t>
        </is>
      </c>
      <c r="W822" s="1" t="n">
        <v>44543.306342592594</v>
      </c>
      <c r="X822" t="n">
        <v>1698.0</v>
      </c>
      <c r="Y822" t="n">
        <v>141.0</v>
      </c>
      <c r="Z822" t="n">
        <v>0.0</v>
      </c>
      <c r="AA822" t="n">
        <v>141.0</v>
      </c>
      <c r="AB822" t="n">
        <v>0.0</v>
      </c>
      <c r="AC822" t="n">
        <v>107.0</v>
      </c>
      <c r="AD822" t="n">
        <v>5.0</v>
      </c>
      <c r="AE822" t="n">
        <v>0.0</v>
      </c>
      <c r="AF822" t="n">
        <v>0.0</v>
      </c>
      <c r="AG822" t="n">
        <v>0.0</v>
      </c>
      <c r="AH822" t="inlineStr">
        <is>
          <t>Ashish Sutar</t>
        </is>
      </c>
      <c r="AI822" s="1" t="n">
        <v>44543.3281712963</v>
      </c>
      <c r="AJ822" t="n">
        <v>1054.0</v>
      </c>
      <c r="AK822" t="n">
        <v>6.0</v>
      </c>
      <c r="AL822" t="n">
        <v>0.0</v>
      </c>
      <c r="AM822" t="n">
        <v>6.0</v>
      </c>
      <c r="AN822" t="n">
        <v>0.0</v>
      </c>
      <c r="AO822" t="n">
        <v>6.0</v>
      </c>
      <c r="AP822" t="n">
        <v>-1.0</v>
      </c>
      <c r="AQ822" t="n">
        <v>0.0</v>
      </c>
      <c r="AR822" t="n">
        <v>0.0</v>
      </c>
      <c r="AS822" t="n">
        <v>0.0</v>
      </c>
      <c r="AT822" t="inlineStr">
        <is>
          <t>N/A</t>
        </is>
      </c>
      <c r="AU822" t="inlineStr">
        <is>
          <t>N/A</t>
        </is>
      </c>
      <c r="AV822" t="inlineStr">
        <is>
          <t>N/A</t>
        </is>
      </c>
      <c r="AW822" t="inlineStr">
        <is>
          <t>N/A</t>
        </is>
      </c>
      <c r="AX822" t="inlineStr">
        <is>
          <t>N/A</t>
        </is>
      </c>
      <c r="AY822" t="inlineStr">
        <is>
          <t>N/A</t>
        </is>
      </c>
      <c r="AZ822" t="inlineStr">
        <is>
          <t>N/A</t>
        </is>
      </c>
      <c r="BA822" t="inlineStr">
        <is>
          <t>N/A</t>
        </is>
      </c>
      <c r="BB822" t="inlineStr">
        <is>
          <t>N/A</t>
        </is>
      </c>
      <c r="BC822" t="inlineStr">
        <is>
          <t>N/A</t>
        </is>
      </c>
      <c r="BD822" t="inlineStr">
        <is>
          <t>N/A</t>
        </is>
      </c>
      <c r="BE822" t="inlineStr">
        <is>
          <t>N/A</t>
        </is>
      </c>
    </row>
    <row r="823">
      <c r="A823" t="inlineStr">
        <is>
          <t>WI211239727</t>
        </is>
      </c>
      <c r="B823" t="inlineStr">
        <is>
          <t>DATA_VALIDATION</t>
        </is>
      </c>
      <c r="C823" t="inlineStr">
        <is>
          <t>201338000086</t>
        </is>
      </c>
      <c r="D823" t="inlineStr">
        <is>
          <t>Folder</t>
        </is>
      </c>
      <c r="E823" s="2">
        <f>HYPERLINK("capsilon://?command=openfolder&amp;siteaddress=FAM.docvelocity-na8.net&amp;folderid=FXA28F6FE4-AE18-3C9E-97DC-F34A2CF2FC9F","FX21125491")</f>
        <v>0.0</v>
      </c>
      <c r="F823" t="inlineStr">
        <is>
          <t/>
        </is>
      </c>
      <c r="G823" t="inlineStr">
        <is>
          <t/>
        </is>
      </c>
      <c r="H823" t="inlineStr">
        <is>
          <t>Mailitem</t>
        </is>
      </c>
      <c r="I823" t="inlineStr">
        <is>
          <t>MI2112420098</t>
        </is>
      </c>
      <c r="J823" t="n">
        <v>28.0</v>
      </c>
      <c r="K823" t="inlineStr">
        <is>
          <t>COMPLETED</t>
        </is>
      </c>
      <c r="L823" t="inlineStr">
        <is>
          <t>MARK_AS_COMPLETED</t>
        </is>
      </c>
      <c r="M823" t="inlineStr">
        <is>
          <t>Queue</t>
        </is>
      </c>
      <c r="N823" t="n">
        <v>2.0</v>
      </c>
      <c r="O823" s="1" t="n">
        <v>44543.39766203704</v>
      </c>
      <c r="P823" s="1" t="n">
        <v>44543.4059837963</v>
      </c>
      <c r="Q823" t="n">
        <v>32.0</v>
      </c>
      <c r="R823" t="n">
        <v>687.0</v>
      </c>
      <c r="S823" t="b">
        <v>0</v>
      </c>
      <c r="T823" t="inlineStr">
        <is>
          <t>N/A</t>
        </is>
      </c>
      <c r="U823" t="b">
        <v>0</v>
      </c>
      <c r="V823" t="inlineStr">
        <is>
          <t>Ujwala Ajabe</t>
        </is>
      </c>
      <c r="W823" s="1" t="n">
        <v>44543.40068287037</v>
      </c>
      <c r="X823" t="n">
        <v>232.0</v>
      </c>
      <c r="Y823" t="n">
        <v>21.0</v>
      </c>
      <c r="Z823" t="n">
        <v>0.0</v>
      </c>
      <c r="AA823" t="n">
        <v>21.0</v>
      </c>
      <c r="AB823" t="n">
        <v>0.0</v>
      </c>
      <c r="AC823" t="n">
        <v>3.0</v>
      </c>
      <c r="AD823" t="n">
        <v>7.0</v>
      </c>
      <c r="AE823" t="n">
        <v>0.0</v>
      </c>
      <c r="AF823" t="n">
        <v>0.0</v>
      </c>
      <c r="AG823" t="n">
        <v>0.0</v>
      </c>
      <c r="AH823" t="inlineStr">
        <is>
          <t>Saloni Uttekar</t>
        </is>
      </c>
      <c r="AI823" s="1" t="n">
        <v>44543.4059837963</v>
      </c>
      <c r="AJ823" t="n">
        <v>455.0</v>
      </c>
      <c r="AK823" t="n">
        <v>0.0</v>
      </c>
      <c r="AL823" t="n">
        <v>0.0</v>
      </c>
      <c r="AM823" t="n">
        <v>0.0</v>
      </c>
      <c r="AN823" t="n">
        <v>0.0</v>
      </c>
      <c r="AO823" t="n">
        <v>0.0</v>
      </c>
      <c r="AP823" t="n">
        <v>7.0</v>
      </c>
      <c r="AQ823" t="n">
        <v>0.0</v>
      </c>
      <c r="AR823" t="n">
        <v>0.0</v>
      </c>
      <c r="AS823" t="n">
        <v>0.0</v>
      </c>
      <c r="AT823" t="inlineStr">
        <is>
          <t>N/A</t>
        </is>
      </c>
      <c r="AU823" t="inlineStr">
        <is>
          <t>N/A</t>
        </is>
      </c>
      <c r="AV823" t="inlineStr">
        <is>
          <t>N/A</t>
        </is>
      </c>
      <c r="AW823" t="inlineStr">
        <is>
          <t>N/A</t>
        </is>
      </c>
      <c r="AX823" t="inlineStr">
        <is>
          <t>N/A</t>
        </is>
      </c>
      <c r="AY823" t="inlineStr">
        <is>
          <t>N/A</t>
        </is>
      </c>
      <c r="AZ823" t="inlineStr">
        <is>
          <t>N/A</t>
        </is>
      </c>
      <c r="BA823" t="inlineStr">
        <is>
          <t>N/A</t>
        </is>
      </c>
      <c r="BB823" t="inlineStr">
        <is>
          <t>N/A</t>
        </is>
      </c>
      <c r="BC823" t="inlineStr">
        <is>
          <t>N/A</t>
        </is>
      </c>
      <c r="BD823" t="inlineStr">
        <is>
          <t>N/A</t>
        </is>
      </c>
      <c r="BE823" t="inlineStr">
        <is>
          <t>N/A</t>
        </is>
      </c>
    </row>
    <row r="824">
      <c r="A824" t="inlineStr">
        <is>
          <t>WI21123983</t>
        </is>
      </c>
      <c r="B824" t="inlineStr">
        <is>
          <t>DATA_VALIDATION</t>
        </is>
      </c>
      <c r="C824" t="inlineStr">
        <is>
          <t>201110012222</t>
        </is>
      </c>
      <c r="D824" t="inlineStr">
        <is>
          <t>Folder</t>
        </is>
      </c>
      <c r="E824" s="2">
        <f>HYPERLINK("capsilon://?command=openfolder&amp;siteaddress=FAM.docvelocity-na8.net&amp;folderid=FXB1FB167A-C98E-B1AF-C97B-9F5C9FF10EC9","FX211114535")</f>
        <v>0.0</v>
      </c>
      <c r="F824" t="inlineStr">
        <is>
          <t/>
        </is>
      </c>
      <c r="G824" t="inlineStr">
        <is>
          <t/>
        </is>
      </c>
      <c r="H824" t="inlineStr">
        <is>
          <t>Mailitem</t>
        </is>
      </c>
      <c r="I824" t="inlineStr">
        <is>
          <t>MI211240016</t>
        </is>
      </c>
      <c r="J824" t="n">
        <v>28.0</v>
      </c>
      <c r="K824" t="inlineStr">
        <is>
          <t>COMPLETED</t>
        </is>
      </c>
      <c r="L824" t="inlineStr">
        <is>
          <t>MARK_AS_COMPLETED</t>
        </is>
      </c>
      <c r="M824" t="inlineStr">
        <is>
          <t>Queue</t>
        </is>
      </c>
      <c r="N824" t="n">
        <v>2.0</v>
      </c>
      <c r="O824" s="1" t="n">
        <v>44531.677719907406</v>
      </c>
      <c r="P824" s="1" t="n">
        <v>44531.83164351852</v>
      </c>
      <c r="Q824" t="n">
        <v>13120.0</v>
      </c>
      <c r="R824" t="n">
        <v>179.0</v>
      </c>
      <c r="S824" t="b">
        <v>0</v>
      </c>
      <c r="T824" t="inlineStr">
        <is>
          <t>N/A</t>
        </is>
      </c>
      <c r="U824" t="b">
        <v>0</v>
      </c>
      <c r="V824" t="inlineStr">
        <is>
          <t>Poonam Patil</t>
        </is>
      </c>
      <c r="W824" s="1" t="n">
        <v>44531.727789351855</v>
      </c>
      <c r="X824" t="n">
        <v>53.0</v>
      </c>
      <c r="Y824" t="n">
        <v>21.0</v>
      </c>
      <c r="Z824" t="n">
        <v>0.0</v>
      </c>
      <c r="AA824" t="n">
        <v>21.0</v>
      </c>
      <c r="AB824" t="n">
        <v>0.0</v>
      </c>
      <c r="AC824" t="n">
        <v>0.0</v>
      </c>
      <c r="AD824" t="n">
        <v>7.0</v>
      </c>
      <c r="AE824" t="n">
        <v>0.0</v>
      </c>
      <c r="AF824" t="n">
        <v>0.0</v>
      </c>
      <c r="AG824" t="n">
        <v>0.0</v>
      </c>
      <c r="AH824" t="inlineStr">
        <is>
          <t>Vikash Suryakanth Parmar</t>
        </is>
      </c>
      <c r="AI824" s="1" t="n">
        <v>44531.83164351852</v>
      </c>
      <c r="AJ824" t="n">
        <v>126.0</v>
      </c>
      <c r="AK824" t="n">
        <v>0.0</v>
      </c>
      <c r="AL824" t="n">
        <v>0.0</v>
      </c>
      <c r="AM824" t="n">
        <v>0.0</v>
      </c>
      <c r="AN824" t="n">
        <v>0.0</v>
      </c>
      <c r="AO824" t="n">
        <v>0.0</v>
      </c>
      <c r="AP824" t="n">
        <v>7.0</v>
      </c>
      <c r="AQ824" t="n">
        <v>0.0</v>
      </c>
      <c r="AR824" t="n">
        <v>0.0</v>
      </c>
      <c r="AS824" t="n">
        <v>0.0</v>
      </c>
      <c r="AT824" t="inlineStr">
        <is>
          <t>N/A</t>
        </is>
      </c>
      <c r="AU824" t="inlineStr">
        <is>
          <t>N/A</t>
        </is>
      </c>
      <c r="AV824" t="inlineStr">
        <is>
          <t>N/A</t>
        </is>
      </c>
      <c r="AW824" t="inlineStr">
        <is>
          <t>N/A</t>
        </is>
      </c>
      <c r="AX824" t="inlineStr">
        <is>
          <t>N/A</t>
        </is>
      </c>
      <c r="AY824" t="inlineStr">
        <is>
          <t>N/A</t>
        </is>
      </c>
      <c r="AZ824" t="inlineStr">
        <is>
          <t>N/A</t>
        </is>
      </c>
      <c r="BA824" t="inlineStr">
        <is>
          <t>N/A</t>
        </is>
      </c>
      <c r="BB824" t="inlineStr">
        <is>
          <t>N/A</t>
        </is>
      </c>
      <c r="BC824" t="inlineStr">
        <is>
          <t>N/A</t>
        </is>
      </c>
      <c r="BD824" t="inlineStr">
        <is>
          <t>N/A</t>
        </is>
      </c>
      <c r="BE824" t="inlineStr">
        <is>
          <t>N/A</t>
        </is>
      </c>
    </row>
    <row r="825">
      <c r="A825" t="inlineStr">
        <is>
          <t>WI21123991</t>
        </is>
      </c>
      <c r="B825" t="inlineStr">
        <is>
          <t>DATA_VALIDATION</t>
        </is>
      </c>
      <c r="C825" t="inlineStr">
        <is>
          <t>201110012222</t>
        </is>
      </c>
      <c r="D825" t="inlineStr">
        <is>
          <t>Folder</t>
        </is>
      </c>
      <c r="E825" s="2">
        <f>HYPERLINK("capsilon://?command=openfolder&amp;siteaddress=FAM.docvelocity-na8.net&amp;folderid=FXB1FB167A-C98E-B1AF-C97B-9F5C9FF10EC9","FX211114535")</f>
        <v>0.0</v>
      </c>
      <c r="F825" t="inlineStr">
        <is>
          <t/>
        </is>
      </c>
      <c r="G825" t="inlineStr">
        <is>
          <t/>
        </is>
      </c>
      <c r="H825" t="inlineStr">
        <is>
          <t>Mailitem</t>
        </is>
      </c>
      <c r="I825" t="inlineStr">
        <is>
          <t>MI211239944</t>
        </is>
      </c>
      <c r="J825" t="n">
        <v>94.0</v>
      </c>
      <c r="K825" t="inlineStr">
        <is>
          <t>COMPLETED</t>
        </is>
      </c>
      <c r="L825" t="inlineStr">
        <is>
          <t>MARK_AS_COMPLETED</t>
        </is>
      </c>
      <c r="M825" t="inlineStr">
        <is>
          <t>Queue</t>
        </is>
      </c>
      <c r="N825" t="n">
        <v>2.0</v>
      </c>
      <c r="O825" s="1" t="n">
        <v>44531.67815972222</v>
      </c>
      <c r="P825" s="1" t="n">
        <v>44531.83513888889</v>
      </c>
      <c r="Q825" t="n">
        <v>13125.0</v>
      </c>
      <c r="R825" t="n">
        <v>438.0</v>
      </c>
      <c r="S825" t="b">
        <v>0</v>
      </c>
      <c r="T825" t="inlineStr">
        <is>
          <t>N/A</t>
        </is>
      </c>
      <c r="U825" t="b">
        <v>0</v>
      </c>
      <c r="V825" t="inlineStr">
        <is>
          <t>Poonam Patil</t>
        </is>
      </c>
      <c r="W825" s="1" t="n">
        <v>44531.7293287037</v>
      </c>
      <c r="X825" t="n">
        <v>111.0</v>
      </c>
      <c r="Y825" t="n">
        <v>47.0</v>
      </c>
      <c r="Z825" t="n">
        <v>0.0</v>
      </c>
      <c r="AA825" t="n">
        <v>47.0</v>
      </c>
      <c r="AB825" t="n">
        <v>0.0</v>
      </c>
      <c r="AC825" t="n">
        <v>4.0</v>
      </c>
      <c r="AD825" t="n">
        <v>47.0</v>
      </c>
      <c r="AE825" t="n">
        <v>0.0</v>
      </c>
      <c r="AF825" t="n">
        <v>0.0</v>
      </c>
      <c r="AG825" t="n">
        <v>0.0</v>
      </c>
      <c r="AH825" t="inlineStr">
        <is>
          <t>Smriti Gauchan</t>
        </is>
      </c>
      <c r="AI825" s="1" t="n">
        <v>44531.83513888889</v>
      </c>
      <c r="AJ825" t="n">
        <v>309.0</v>
      </c>
      <c r="AK825" t="n">
        <v>0.0</v>
      </c>
      <c r="AL825" t="n">
        <v>0.0</v>
      </c>
      <c r="AM825" t="n">
        <v>0.0</v>
      </c>
      <c r="AN825" t="n">
        <v>0.0</v>
      </c>
      <c r="AO825" t="n">
        <v>0.0</v>
      </c>
      <c r="AP825" t="n">
        <v>47.0</v>
      </c>
      <c r="AQ825" t="n">
        <v>0.0</v>
      </c>
      <c r="AR825" t="n">
        <v>0.0</v>
      </c>
      <c r="AS825" t="n">
        <v>0.0</v>
      </c>
      <c r="AT825" t="inlineStr">
        <is>
          <t>N/A</t>
        </is>
      </c>
      <c r="AU825" t="inlineStr">
        <is>
          <t>N/A</t>
        </is>
      </c>
      <c r="AV825" t="inlineStr">
        <is>
          <t>N/A</t>
        </is>
      </c>
      <c r="AW825" t="inlineStr">
        <is>
          <t>N/A</t>
        </is>
      </c>
      <c r="AX825" t="inlineStr">
        <is>
          <t>N/A</t>
        </is>
      </c>
      <c r="AY825" t="inlineStr">
        <is>
          <t>N/A</t>
        </is>
      </c>
      <c r="AZ825" t="inlineStr">
        <is>
          <t>N/A</t>
        </is>
      </c>
      <c r="BA825" t="inlineStr">
        <is>
          <t>N/A</t>
        </is>
      </c>
      <c r="BB825" t="inlineStr">
        <is>
          <t>N/A</t>
        </is>
      </c>
      <c r="BC825" t="inlineStr">
        <is>
          <t>N/A</t>
        </is>
      </c>
      <c r="BD825" t="inlineStr">
        <is>
          <t>N/A</t>
        </is>
      </c>
      <c r="BE825" t="inlineStr">
        <is>
          <t>N/A</t>
        </is>
      </c>
    </row>
    <row r="826">
      <c r="A826" t="inlineStr">
        <is>
          <t>WI211240073</t>
        </is>
      </c>
      <c r="B826" t="inlineStr">
        <is>
          <t>DATA_VALIDATION</t>
        </is>
      </c>
      <c r="C826" t="inlineStr">
        <is>
          <t>201300020261</t>
        </is>
      </c>
      <c r="D826" t="inlineStr">
        <is>
          <t>Folder</t>
        </is>
      </c>
      <c r="E826" s="2">
        <f>HYPERLINK("capsilon://?command=openfolder&amp;siteaddress=FAM.docvelocity-na8.net&amp;folderid=FX81533C32-861E-C0C7-7F1C-1828D93E5170","FX21127144")</f>
        <v>0.0</v>
      </c>
      <c r="F826" t="inlineStr">
        <is>
          <t/>
        </is>
      </c>
      <c r="G826" t="inlineStr">
        <is>
          <t/>
        </is>
      </c>
      <c r="H826" t="inlineStr">
        <is>
          <t>Mailitem</t>
        </is>
      </c>
      <c r="I826" t="inlineStr">
        <is>
          <t>MI2112424387</t>
        </is>
      </c>
      <c r="J826" t="n">
        <v>114.0</v>
      </c>
      <c r="K826" t="inlineStr">
        <is>
          <t>COMPLETED</t>
        </is>
      </c>
      <c r="L826" t="inlineStr">
        <is>
          <t>MARK_AS_COMPLETED</t>
        </is>
      </c>
      <c r="M826" t="inlineStr">
        <is>
          <t>Queue</t>
        </is>
      </c>
      <c r="N826" t="n">
        <v>1.0</v>
      </c>
      <c r="O826" s="1" t="n">
        <v>44543.47041666666</v>
      </c>
      <c r="P826" s="1" t="n">
        <v>44543.50334490741</v>
      </c>
      <c r="Q826" t="n">
        <v>2259.0</v>
      </c>
      <c r="R826" t="n">
        <v>586.0</v>
      </c>
      <c r="S826" t="b">
        <v>0</v>
      </c>
      <c r="T826" t="inlineStr">
        <is>
          <t>N/A</t>
        </is>
      </c>
      <c r="U826" t="b">
        <v>0</v>
      </c>
      <c r="V826" t="inlineStr">
        <is>
          <t>Hemanshi Deshlahara</t>
        </is>
      </c>
      <c r="W826" s="1" t="n">
        <v>44543.50334490741</v>
      </c>
      <c r="X826" t="n">
        <v>145.0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114.0</v>
      </c>
      <c r="AE826" t="n">
        <v>102.0</v>
      </c>
      <c r="AF826" t="n">
        <v>0.0</v>
      </c>
      <c r="AG826" t="n">
        <v>4.0</v>
      </c>
      <c r="AH826" t="inlineStr">
        <is>
          <t>N/A</t>
        </is>
      </c>
      <c r="AI826" t="inlineStr">
        <is>
          <t>N/A</t>
        </is>
      </c>
      <c r="AJ826" t="inlineStr">
        <is>
          <t>N/A</t>
        </is>
      </c>
      <c r="AK826" t="inlineStr">
        <is>
          <t>N/A</t>
        </is>
      </c>
      <c r="AL826" t="inlineStr">
        <is>
          <t>N/A</t>
        </is>
      </c>
      <c r="AM826" t="inlineStr">
        <is>
          <t>N/A</t>
        </is>
      </c>
      <c r="AN826" t="inlineStr">
        <is>
          <t>N/A</t>
        </is>
      </c>
      <c r="AO826" t="inlineStr">
        <is>
          <t>N/A</t>
        </is>
      </c>
      <c r="AP826" t="inlineStr">
        <is>
          <t>N/A</t>
        </is>
      </c>
      <c r="AQ826" t="inlineStr">
        <is>
          <t>N/A</t>
        </is>
      </c>
      <c r="AR826" t="inlineStr">
        <is>
          <t>N/A</t>
        </is>
      </c>
      <c r="AS826" t="inlineStr">
        <is>
          <t>N/A</t>
        </is>
      </c>
      <c r="AT826" t="inlineStr">
        <is>
          <t>N/A</t>
        </is>
      </c>
      <c r="AU826" t="inlineStr">
        <is>
          <t>N/A</t>
        </is>
      </c>
      <c r="AV826" t="inlineStr">
        <is>
          <t>N/A</t>
        </is>
      </c>
      <c r="AW826" t="inlineStr">
        <is>
          <t>N/A</t>
        </is>
      </c>
      <c r="AX826" t="inlineStr">
        <is>
          <t>N/A</t>
        </is>
      </c>
      <c r="AY826" t="inlineStr">
        <is>
          <t>N/A</t>
        </is>
      </c>
      <c r="AZ826" t="inlineStr">
        <is>
          <t>N/A</t>
        </is>
      </c>
      <c r="BA826" t="inlineStr">
        <is>
          <t>N/A</t>
        </is>
      </c>
      <c r="BB826" t="inlineStr">
        <is>
          <t>N/A</t>
        </is>
      </c>
      <c r="BC826" t="inlineStr">
        <is>
          <t>N/A</t>
        </is>
      </c>
      <c r="BD826" t="inlineStr">
        <is>
          <t>N/A</t>
        </is>
      </c>
      <c r="BE826" t="inlineStr">
        <is>
          <t>N/A</t>
        </is>
      </c>
    </row>
    <row r="827">
      <c r="A827" t="inlineStr">
        <is>
          <t>WI211240086</t>
        </is>
      </c>
      <c r="B827" t="inlineStr">
        <is>
          <t>DATA_VALIDATION</t>
        </is>
      </c>
      <c r="C827" t="inlineStr">
        <is>
          <t>201300020261</t>
        </is>
      </c>
      <c r="D827" t="inlineStr">
        <is>
          <t>Folder</t>
        </is>
      </c>
      <c r="E827" s="2">
        <f>HYPERLINK("capsilon://?command=openfolder&amp;siteaddress=FAM.docvelocity-na8.net&amp;folderid=FX81533C32-861E-C0C7-7F1C-1828D93E5170","FX21127144")</f>
        <v>0.0</v>
      </c>
      <c r="F827" t="inlineStr">
        <is>
          <t/>
        </is>
      </c>
      <c r="G827" t="inlineStr">
        <is>
          <t/>
        </is>
      </c>
      <c r="H827" t="inlineStr">
        <is>
          <t>Mailitem</t>
        </is>
      </c>
      <c r="I827" t="inlineStr">
        <is>
          <t>MI2112424420</t>
        </is>
      </c>
      <c r="J827" t="n">
        <v>114.0</v>
      </c>
      <c r="K827" t="inlineStr">
        <is>
          <t>COMPLETED</t>
        </is>
      </c>
      <c r="L827" t="inlineStr">
        <is>
          <t>MARK_AS_COMPLETED</t>
        </is>
      </c>
      <c r="M827" t="inlineStr">
        <is>
          <t>Queue</t>
        </is>
      </c>
      <c r="N827" t="n">
        <v>1.0</v>
      </c>
      <c r="O827" s="1" t="n">
        <v>44543.473657407405</v>
      </c>
      <c r="P827" s="1" t="n">
        <v>44543.50445601852</v>
      </c>
      <c r="Q827" t="n">
        <v>2331.0</v>
      </c>
      <c r="R827" t="n">
        <v>330.0</v>
      </c>
      <c r="S827" t="b">
        <v>0</v>
      </c>
      <c r="T827" t="inlineStr">
        <is>
          <t>N/A</t>
        </is>
      </c>
      <c r="U827" t="b">
        <v>0</v>
      </c>
      <c r="V827" t="inlineStr">
        <is>
          <t>Hemanshi Deshlahara</t>
        </is>
      </c>
      <c r="W827" s="1" t="n">
        <v>44543.50445601852</v>
      </c>
      <c r="X827" t="n">
        <v>95.0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114.0</v>
      </c>
      <c r="AE827" t="n">
        <v>102.0</v>
      </c>
      <c r="AF827" t="n">
        <v>0.0</v>
      </c>
      <c r="AG827" t="n">
        <v>4.0</v>
      </c>
      <c r="AH827" t="inlineStr">
        <is>
          <t>N/A</t>
        </is>
      </c>
      <c r="AI827" t="inlineStr">
        <is>
          <t>N/A</t>
        </is>
      </c>
      <c r="AJ827" t="inlineStr">
        <is>
          <t>N/A</t>
        </is>
      </c>
      <c r="AK827" t="inlineStr">
        <is>
          <t>N/A</t>
        </is>
      </c>
      <c r="AL827" t="inlineStr">
        <is>
          <t>N/A</t>
        </is>
      </c>
      <c r="AM827" t="inlineStr">
        <is>
          <t>N/A</t>
        </is>
      </c>
      <c r="AN827" t="inlineStr">
        <is>
          <t>N/A</t>
        </is>
      </c>
      <c r="AO827" t="inlineStr">
        <is>
          <t>N/A</t>
        </is>
      </c>
      <c r="AP827" t="inlineStr">
        <is>
          <t>N/A</t>
        </is>
      </c>
      <c r="AQ827" t="inlineStr">
        <is>
          <t>N/A</t>
        </is>
      </c>
      <c r="AR827" t="inlineStr">
        <is>
          <t>N/A</t>
        </is>
      </c>
      <c r="AS827" t="inlineStr">
        <is>
          <t>N/A</t>
        </is>
      </c>
      <c r="AT827" t="inlineStr">
        <is>
          <t>N/A</t>
        </is>
      </c>
      <c r="AU827" t="inlineStr">
        <is>
          <t>N/A</t>
        </is>
      </c>
      <c r="AV827" t="inlineStr">
        <is>
          <t>N/A</t>
        </is>
      </c>
      <c r="AW827" t="inlineStr">
        <is>
          <t>N/A</t>
        </is>
      </c>
      <c r="AX827" t="inlineStr">
        <is>
          <t>N/A</t>
        </is>
      </c>
      <c r="AY827" t="inlineStr">
        <is>
          <t>N/A</t>
        </is>
      </c>
      <c r="AZ827" t="inlineStr">
        <is>
          <t>N/A</t>
        </is>
      </c>
      <c r="BA827" t="inlineStr">
        <is>
          <t>N/A</t>
        </is>
      </c>
      <c r="BB827" t="inlineStr">
        <is>
          <t>N/A</t>
        </is>
      </c>
      <c r="BC827" t="inlineStr">
        <is>
          <t>N/A</t>
        </is>
      </c>
      <c r="BD827" t="inlineStr">
        <is>
          <t>N/A</t>
        </is>
      </c>
      <c r="BE827" t="inlineStr">
        <is>
          <t>N/A</t>
        </is>
      </c>
    </row>
    <row r="828">
      <c r="A828" t="inlineStr">
        <is>
          <t>WI211240109</t>
        </is>
      </c>
      <c r="B828" t="inlineStr">
        <is>
          <t>DATA_VALIDATION</t>
        </is>
      </c>
      <c r="C828" t="inlineStr">
        <is>
          <t>201338000086</t>
        </is>
      </c>
      <c r="D828" t="inlineStr">
        <is>
          <t>Folder</t>
        </is>
      </c>
      <c r="E828" s="2">
        <f>HYPERLINK("capsilon://?command=openfolder&amp;siteaddress=FAM.docvelocity-na8.net&amp;folderid=FXA28F6FE4-AE18-3C9E-97DC-F34A2CF2FC9F","FX21125491")</f>
        <v>0.0</v>
      </c>
      <c r="F828" t="inlineStr">
        <is>
          <t/>
        </is>
      </c>
      <c r="G828" t="inlineStr">
        <is>
          <t/>
        </is>
      </c>
      <c r="H828" t="inlineStr">
        <is>
          <t>Mailitem</t>
        </is>
      </c>
      <c r="I828" t="inlineStr">
        <is>
          <t>MI2112425034</t>
        </is>
      </c>
      <c r="J828" t="n">
        <v>66.0</v>
      </c>
      <c r="K828" t="inlineStr">
        <is>
          <t>COMPLETED</t>
        </is>
      </c>
      <c r="L828" t="inlineStr">
        <is>
          <t>MARK_AS_COMPLETED</t>
        </is>
      </c>
      <c r="M828" t="inlineStr">
        <is>
          <t>Queue</t>
        </is>
      </c>
      <c r="N828" t="n">
        <v>2.0</v>
      </c>
      <c r="O828" s="1" t="n">
        <v>44543.476747685185</v>
      </c>
      <c r="P828" s="1" t="n">
        <v>44543.48842592593</v>
      </c>
      <c r="Q828" t="n">
        <v>232.0</v>
      </c>
      <c r="R828" t="n">
        <v>777.0</v>
      </c>
      <c r="S828" t="b">
        <v>0</v>
      </c>
      <c r="T828" t="inlineStr">
        <is>
          <t>N/A</t>
        </is>
      </c>
      <c r="U828" t="b">
        <v>0</v>
      </c>
      <c r="V828" t="inlineStr">
        <is>
          <t>Snehal Sathe</t>
        </is>
      </c>
      <c r="W828" s="1" t="n">
        <v>44543.48417824074</v>
      </c>
      <c r="X828" t="n">
        <v>629.0</v>
      </c>
      <c r="Y828" t="n">
        <v>52.0</v>
      </c>
      <c r="Z828" t="n">
        <v>0.0</v>
      </c>
      <c r="AA828" t="n">
        <v>52.0</v>
      </c>
      <c r="AB828" t="n">
        <v>0.0</v>
      </c>
      <c r="AC828" t="n">
        <v>40.0</v>
      </c>
      <c r="AD828" t="n">
        <v>14.0</v>
      </c>
      <c r="AE828" t="n">
        <v>0.0</v>
      </c>
      <c r="AF828" t="n">
        <v>0.0</v>
      </c>
      <c r="AG828" t="n">
        <v>0.0</v>
      </c>
      <c r="AH828" t="inlineStr">
        <is>
          <t>Vikash Suryakanth Parmar</t>
        </is>
      </c>
      <c r="AI828" s="1" t="n">
        <v>44543.48842592593</v>
      </c>
      <c r="AJ828" t="n">
        <v>139.0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>14.0</v>
      </c>
      <c r="AQ828" t="n">
        <v>0.0</v>
      </c>
      <c r="AR828" t="n">
        <v>0.0</v>
      </c>
      <c r="AS828" t="n">
        <v>0.0</v>
      </c>
      <c r="AT828" t="inlineStr">
        <is>
          <t>N/A</t>
        </is>
      </c>
      <c r="AU828" t="inlineStr">
        <is>
          <t>N/A</t>
        </is>
      </c>
      <c r="AV828" t="inlineStr">
        <is>
          <t>N/A</t>
        </is>
      </c>
      <c r="AW828" t="inlineStr">
        <is>
          <t>N/A</t>
        </is>
      </c>
      <c r="AX828" t="inlineStr">
        <is>
          <t>N/A</t>
        </is>
      </c>
      <c r="AY828" t="inlineStr">
        <is>
          <t>N/A</t>
        </is>
      </c>
      <c r="AZ828" t="inlineStr">
        <is>
          <t>N/A</t>
        </is>
      </c>
      <c r="BA828" t="inlineStr">
        <is>
          <t>N/A</t>
        </is>
      </c>
      <c r="BB828" t="inlineStr">
        <is>
          <t>N/A</t>
        </is>
      </c>
      <c r="BC828" t="inlineStr">
        <is>
          <t>N/A</t>
        </is>
      </c>
      <c r="BD828" t="inlineStr">
        <is>
          <t>N/A</t>
        </is>
      </c>
      <c r="BE828" t="inlineStr">
        <is>
          <t>N/A</t>
        </is>
      </c>
    </row>
    <row r="829">
      <c r="A829" t="inlineStr">
        <is>
          <t>WI211240117</t>
        </is>
      </c>
      <c r="B829" t="inlineStr">
        <is>
          <t>DATA_VALIDATION</t>
        </is>
      </c>
      <c r="C829" t="inlineStr">
        <is>
          <t>201338000086</t>
        </is>
      </c>
      <c r="D829" t="inlineStr">
        <is>
          <t>Folder</t>
        </is>
      </c>
      <c r="E829" s="2">
        <f>HYPERLINK("capsilon://?command=openfolder&amp;siteaddress=FAM.docvelocity-na8.net&amp;folderid=FXA28F6FE4-AE18-3C9E-97DC-F34A2CF2FC9F","FX21125491")</f>
        <v>0.0</v>
      </c>
      <c r="F829" t="inlineStr">
        <is>
          <t/>
        </is>
      </c>
      <c r="G829" t="inlineStr">
        <is>
          <t/>
        </is>
      </c>
      <c r="H829" t="inlineStr">
        <is>
          <t>Mailitem</t>
        </is>
      </c>
      <c r="I829" t="inlineStr">
        <is>
          <t>MI2112425122</t>
        </is>
      </c>
      <c r="J829" t="n">
        <v>38.0</v>
      </c>
      <c r="K829" t="inlineStr">
        <is>
          <t>COMPLETED</t>
        </is>
      </c>
      <c r="L829" t="inlineStr">
        <is>
          <t>MARK_AS_COMPLETED</t>
        </is>
      </c>
      <c r="M829" t="inlineStr">
        <is>
          <t>Queue</t>
        </is>
      </c>
      <c r="N829" t="n">
        <v>1.0</v>
      </c>
      <c r="O829" s="1" t="n">
        <v>44543.47789351852</v>
      </c>
      <c r="P829" s="1" t="n">
        <v>44543.50541666667</v>
      </c>
      <c r="Q829" t="n">
        <v>2013.0</v>
      </c>
      <c r="R829" t="n">
        <v>365.0</v>
      </c>
      <c r="S829" t="b">
        <v>0</v>
      </c>
      <c r="T829" t="inlineStr">
        <is>
          <t>N/A</t>
        </is>
      </c>
      <c r="U829" t="b">
        <v>0</v>
      </c>
      <c r="V829" t="inlineStr">
        <is>
          <t>Hemanshi Deshlahara</t>
        </is>
      </c>
      <c r="W829" s="1" t="n">
        <v>44543.50541666667</v>
      </c>
      <c r="X829" t="n">
        <v>82.0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38.0</v>
      </c>
      <c r="AE829" t="n">
        <v>37.0</v>
      </c>
      <c r="AF829" t="n">
        <v>0.0</v>
      </c>
      <c r="AG829" t="n">
        <v>5.0</v>
      </c>
      <c r="AH829" t="inlineStr">
        <is>
          <t>N/A</t>
        </is>
      </c>
      <c r="AI829" t="inlineStr">
        <is>
          <t>N/A</t>
        </is>
      </c>
      <c r="AJ829" t="inlineStr">
        <is>
          <t>N/A</t>
        </is>
      </c>
      <c r="AK829" t="inlineStr">
        <is>
          <t>N/A</t>
        </is>
      </c>
      <c r="AL829" t="inlineStr">
        <is>
          <t>N/A</t>
        </is>
      </c>
      <c r="AM829" t="inlineStr">
        <is>
          <t>N/A</t>
        </is>
      </c>
      <c r="AN829" t="inlineStr">
        <is>
          <t>N/A</t>
        </is>
      </c>
      <c r="AO829" t="inlineStr">
        <is>
          <t>N/A</t>
        </is>
      </c>
      <c r="AP829" t="inlineStr">
        <is>
          <t>N/A</t>
        </is>
      </c>
      <c r="AQ829" t="inlineStr">
        <is>
          <t>N/A</t>
        </is>
      </c>
      <c r="AR829" t="inlineStr">
        <is>
          <t>N/A</t>
        </is>
      </c>
      <c r="AS829" t="inlineStr">
        <is>
          <t>N/A</t>
        </is>
      </c>
      <c r="AT829" t="inlineStr">
        <is>
          <t>N/A</t>
        </is>
      </c>
      <c r="AU829" t="inlineStr">
        <is>
          <t>N/A</t>
        </is>
      </c>
      <c r="AV829" t="inlineStr">
        <is>
          <t>N/A</t>
        </is>
      </c>
      <c r="AW829" t="inlineStr">
        <is>
          <t>N/A</t>
        </is>
      </c>
      <c r="AX829" t="inlineStr">
        <is>
          <t>N/A</t>
        </is>
      </c>
      <c r="AY829" t="inlineStr">
        <is>
          <t>N/A</t>
        </is>
      </c>
      <c r="AZ829" t="inlineStr">
        <is>
          <t>N/A</t>
        </is>
      </c>
      <c r="BA829" t="inlineStr">
        <is>
          <t>N/A</t>
        </is>
      </c>
      <c r="BB829" t="inlineStr">
        <is>
          <t>N/A</t>
        </is>
      </c>
      <c r="BC829" t="inlineStr">
        <is>
          <t>N/A</t>
        </is>
      </c>
      <c r="BD829" t="inlineStr">
        <is>
          <t>N/A</t>
        </is>
      </c>
      <c r="BE829" t="inlineStr">
        <is>
          <t>N/A</t>
        </is>
      </c>
    </row>
    <row r="830">
      <c r="A830" t="inlineStr">
        <is>
          <t>WI211240118</t>
        </is>
      </c>
      <c r="B830" t="inlineStr">
        <is>
          <t>DATA_VALIDATION</t>
        </is>
      </c>
      <c r="C830" t="inlineStr">
        <is>
          <t>201130012892</t>
        </is>
      </c>
      <c r="D830" t="inlineStr">
        <is>
          <t>Folder</t>
        </is>
      </c>
      <c r="E830" s="2">
        <f>HYPERLINK("capsilon://?command=openfolder&amp;siteaddress=FAM.docvelocity-na8.net&amp;folderid=FX3380E21F-E02E-57AD-6588-C51CF6F52253","FX21123580")</f>
        <v>0.0</v>
      </c>
      <c r="F830" t="inlineStr">
        <is>
          <t/>
        </is>
      </c>
      <c r="G830" t="inlineStr">
        <is>
          <t/>
        </is>
      </c>
      <c r="H830" t="inlineStr">
        <is>
          <t>Mailitem</t>
        </is>
      </c>
      <c r="I830" t="inlineStr">
        <is>
          <t>MI2112425137</t>
        </is>
      </c>
      <c r="J830" t="n">
        <v>30.0</v>
      </c>
      <c r="K830" t="inlineStr">
        <is>
          <t>COMPLETED</t>
        </is>
      </c>
      <c r="L830" t="inlineStr">
        <is>
          <t>MARK_AS_COMPLETED</t>
        </is>
      </c>
      <c r="M830" t="inlineStr">
        <is>
          <t>Queue</t>
        </is>
      </c>
      <c r="N830" t="n">
        <v>2.0</v>
      </c>
      <c r="O830" s="1" t="n">
        <v>44543.4780787037</v>
      </c>
      <c r="P830" s="1" t="n">
        <v>44543.4849537037</v>
      </c>
      <c r="Q830" t="n">
        <v>360.0</v>
      </c>
      <c r="R830" t="n">
        <v>234.0</v>
      </c>
      <c r="S830" t="b">
        <v>0</v>
      </c>
      <c r="T830" t="inlineStr">
        <is>
          <t>N/A</t>
        </is>
      </c>
      <c r="U830" t="b">
        <v>0</v>
      </c>
      <c r="V830" t="inlineStr">
        <is>
          <t>Sanjay Kharade</t>
        </is>
      </c>
      <c r="W830" s="1" t="n">
        <v>44543.47994212963</v>
      </c>
      <c r="X830" t="n">
        <v>82.0</v>
      </c>
      <c r="Y830" t="n">
        <v>9.0</v>
      </c>
      <c r="Z830" t="n">
        <v>0.0</v>
      </c>
      <c r="AA830" t="n">
        <v>9.0</v>
      </c>
      <c r="AB830" t="n">
        <v>0.0</v>
      </c>
      <c r="AC830" t="n">
        <v>5.0</v>
      </c>
      <c r="AD830" t="n">
        <v>21.0</v>
      </c>
      <c r="AE830" t="n">
        <v>0.0</v>
      </c>
      <c r="AF830" t="n">
        <v>0.0</v>
      </c>
      <c r="AG830" t="n">
        <v>0.0</v>
      </c>
      <c r="AH830" t="inlineStr">
        <is>
          <t>Mohini Shinde</t>
        </is>
      </c>
      <c r="AI830" s="1" t="n">
        <v>44543.4849537037</v>
      </c>
      <c r="AJ830" t="n">
        <v>152.0</v>
      </c>
      <c r="AK830" t="n">
        <v>0.0</v>
      </c>
      <c r="AL830" t="n">
        <v>0.0</v>
      </c>
      <c r="AM830" t="n">
        <v>0.0</v>
      </c>
      <c r="AN830" t="n">
        <v>0.0</v>
      </c>
      <c r="AO830" t="n">
        <v>0.0</v>
      </c>
      <c r="AP830" t="n">
        <v>21.0</v>
      </c>
      <c r="AQ830" t="n">
        <v>0.0</v>
      </c>
      <c r="AR830" t="n">
        <v>0.0</v>
      </c>
      <c r="AS830" t="n">
        <v>0.0</v>
      </c>
      <c r="AT830" t="inlineStr">
        <is>
          <t>N/A</t>
        </is>
      </c>
      <c r="AU830" t="inlineStr">
        <is>
          <t>N/A</t>
        </is>
      </c>
      <c r="AV830" t="inlineStr">
        <is>
          <t>N/A</t>
        </is>
      </c>
      <c r="AW830" t="inlineStr">
        <is>
          <t>N/A</t>
        </is>
      </c>
      <c r="AX830" t="inlineStr">
        <is>
          <t>N/A</t>
        </is>
      </c>
      <c r="AY830" t="inlineStr">
        <is>
          <t>N/A</t>
        </is>
      </c>
      <c r="AZ830" t="inlineStr">
        <is>
          <t>N/A</t>
        </is>
      </c>
      <c r="BA830" t="inlineStr">
        <is>
          <t>N/A</t>
        </is>
      </c>
      <c r="BB830" t="inlineStr">
        <is>
          <t>N/A</t>
        </is>
      </c>
      <c r="BC830" t="inlineStr">
        <is>
          <t>N/A</t>
        </is>
      </c>
      <c r="BD830" t="inlineStr">
        <is>
          <t>N/A</t>
        </is>
      </c>
      <c r="BE830" t="inlineStr">
        <is>
          <t>N/A</t>
        </is>
      </c>
    </row>
    <row r="831">
      <c r="A831" t="inlineStr">
        <is>
          <t>WI211240159</t>
        </is>
      </c>
      <c r="B831" t="inlineStr">
        <is>
          <t>DATA_VALIDATION</t>
        </is>
      </c>
      <c r="C831" t="inlineStr">
        <is>
          <t>201330004109</t>
        </is>
      </c>
      <c r="D831" t="inlineStr">
        <is>
          <t>Folder</t>
        </is>
      </c>
      <c r="E831" s="2">
        <f>HYPERLINK("capsilon://?command=openfolder&amp;siteaddress=FAM.docvelocity-na8.net&amp;folderid=FXB8B658C1-2316-D6CF-9C81-B78D20415955","FX21125396")</f>
        <v>0.0</v>
      </c>
      <c r="F831" t="inlineStr">
        <is>
          <t/>
        </is>
      </c>
      <c r="G831" t="inlineStr">
        <is>
          <t/>
        </is>
      </c>
      <c r="H831" t="inlineStr">
        <is>
          <t>Mailitem</t>
        </is>
      </c>
      <c r="I831" t="inlineStr">
        <is>
          <t>MI2112425436</t>
        </is>
      </c>
      <c r="J831" t="n">
        <v>146.0</v>
      </c>
      <c r="K831" t="inlineStr">
        <is>
          <t>COMPLETED</t>
        </is>
      </c>
      <c r="L831" t="inlineStr">
        <is>
          <t>MARK_AS_COMPLETED</t>
        </is>
      </c>
      <c r="M831" t="inlineStr">
        <is>
          <t>Queue</t>
        </is>
      </c>
      <c r="N831" t="n">
        <v>1.0</v>
      </c>
      <c r="O831" s="1" t="n">
        <v>44543.483194444445</v>
      </c>
      <c r="P831" s="1" t="n">
        <v>44543.50728009259</v>
      </c>
      <c r="Q831" t="n">
        <v>1692.0</v>
      </c>
      <c r="R831" t="n">
        <v>389.0</v>
      </c>
      <c r="S831" t="b">
        <v>0</v>
      </c>
      <c r="T831" t="inlineStr">
        <is>
          <t>N/A</t>
        </is>
      </c>
      <c r="U831" t="b">
        <v>0</v>
      </c>
      <c r="V831" t="inlineStr">
        <is>
          <t>Hemanshi Deshlahara</t>
        </is>
      </c>
      <c r="W831" s="1" t="n">
        <v>44543.50728009259</v>
      </c>
      <c r="X831" t="n">
        <v>160.0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146.0</v>
      </c>
      <c r="AE831" t="n">
        <v>122.0</v>
      </c>
      <c r="AF831" t="n">
        <v>0.0</v>
      </c>
      <c r="AG831" t="n">
        <v>8.0</v>
      </c>
      <c r="AH831" t="inlineStr">
        <is>
          <t>N/A</t>
        </is>
      </c>
      <c r="AI831" t="inlineStr">
        <is>
          <t>N/A</t>
        </is>
      </c>
      <c r="AJ831" t="inlineStr">
        <is>
          <t>N/A</t>
        </is>
      </c>
      <c r="AK831" t="inlineStr">
        <is>
          <t>N/A</t>
        </is>
      </c>
      <c r="AL831" t="inlineStr">
        <is>
          <t>N/A</t>
        </is>
      </c>
      <c r="AM831" t="inlineStr">
        <is>
          <t>N/A</t>
        </is>
      </c>
      <c r="AN831" t="inlineStr">
        <is>
          <t>N/A</t>
        </is>
      </c>
      <c r="AO831" t="inlineStr">
        <is>
          <t>N/A</t>
        </is>
      </c>
      <c r="AP831" t="inlineStr">
        <is>
          <t>N/A</t>
        </is>
      </c>
      <c r="AQ831" t="inlineStr">
        <is>
          <t>N/A</t>
        </is>
      </c>
      <c r="AR831" t="inlineStr">
        <is>
          <t>N/A</t>
        </is>
      </c>
      <c r="AS831" t="inlineStr">
        <is>
          <t>N/A</t>
        </is>
      </c>
      <c r="AT831" t="inlineStr">
        <is>
          <t>N/A</t>
        </is>
      </c>
      <c r="AU831" t="inlineStr">
        <is>
          <t>N/A</t>
        </is>
      </c>
      <c r="AV831" t="inlineStr">
        <is>
          <t>N/A</t>
        </is>
      </c>
      <c r="AW831" t="inlineStr">
        <is>
          <t>N/A</t>
        </is>
      </c>
      <c r="AX831" t="inlineStr">
        <is>
          <t>N/A</t>
        </is>
      </c>
      <c r="AY831" t="inlineStr">
        <is>
          <t>N/A</t>
        </is>
      </c>
      <c r="AZ831" t="inlineStr">
        <is>
          <t>N/A</t>
        </is>
      </c>
      <c r="BA831" t="inlineStr">
        <is>
          <t>N/A</t>
        </is>
      </c>
      <c r="BB831" t="inlineStr">
        <is>
          <t>N/A</t>
        </is>
      </c>
      <c r="BC831" t="inlineStr">
        <is>
          <t>N/A</t>
        </is>
      </c>
      <c r="BD831" t="inlineStr">
        <is>
          <t>N/A</t>
        </is>
      </c>
      <c r="BE831" t="inlineStr">
        <is>
          <t>N/A</t>
        </is>
      </c>
    </row>
    <row r="832">
      <c r="A832" t="inlineStr">
        <is>
          <t>WI211240258</t>
        </is>
      </c>
      <c r="B832" t="inlineStr">
        <is>
          <t>DATA_VALIDATION</t>
        </is>
      </c>
      <c r="C832" t="inlineStr">
        <is>
          <t>201340000467</t>
        </is>
      </c>
      <c r="D832" t="inlineStr">
        <is>
          <t>Folder</t>
        </is>
      </c>
      <c r="E832" s="2">
        <f>HYPERLINK("capsilon://?command=openfolder&amp;siteaddress=FAM.docvelocity-na8.net&amp;folderid=FXB5C5023D-788F-FA23-38EB-6229DCD6FE98","FX21123959")</f>
        <v>0.0</v>
      </c>
      <c r="F832" t="inlineStr">
        <is>
          <t/>
        </is>
      </c>
      <c r="G832" t="inlineStr">
        <is>
          <t/>
        </is>
      </c>
      <c r="H832" t="inlineStr">
        <is>
          <t>Mailitem</t>
        </is>
      </c>
      <c r="I832" t="inlineStr">
        <is>
          <t>MI2112426619</t>
        </is>
      </c>
      <c r="J832" t="n">
        <v>161.0</v>
      </c>
      <c r="K832" t="inlineStr">
        <is>
          <t>COMPLETED</t>
        </is>
      </c>
      <c r="L832" t="inlineStr">
        <is>
          <t>MARK_AS_COMPLETED</t>
        </is>
      </c>
      <c r="M832" t="inlineStr">
        <is>
          <t>Queue</t>
        </is>
      </c>
      <c r="N832" t="n">
        <v>1.0</v>
      </c>
      <c r="O832" s="1" t="n">
        <v>44543.49787037037</v>
      </c>
      <c r="P832" s="1" t="n">
        <v>44543.5099537037</v>
      </c>
      <c r="Q832" t="n">
        <v>719.0</v>
      </c>
      <c r="R832" t="n">
        <v>325.0</v>
      </c>
      <c r="S832" t="b">
        <v>0</v>
      </c>
      <c r="T832" t="inlineStr">
        <is>
          <t>N/A</t>
        </is>
      </c>
      <c r="U832" t="b">
        <v>0</v>
      </c>
      <c r="V832" t="inlineStr">
        <is>
          <t>Hemanshi Deshlahara</t>
        </is>
      </c>
      <c r="W832" s="1" t="n">
        <v>44543.5099537037</v>
      </c>
      <c r="X832" t="n">
        <v>230.0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161.0</v>
      </c>
      <c r="AE832" t="n">
        <v>0.0</v>
      </c>
      <c r="AF832" t="n">
        <v>0.0</v>
      </c>
      <c r="AG832" t="n">
        <v>16.0</v>
      </c>
      <c r="AH832" t="inlineStr">
        <is>
          <t>N/A</t>
        </is>
      </c>
      <c r="AI832" t="inlineStr">
        <is>
          <t>N/A</t>
        </is>
      </c>
      <c r="AJ832" t="inlineStr">
        <is>
          <t>N/A</t>
        </is>
      </c>
      <c r="AK832" t="inlineStr">
        <is>
          <t>N/A</t>
        </is>
      </c>
      <c r="AL832" t="inlineStr">
        <is>
          <t>N/A</t>
        </is>
      </c>
      <c r="AM832" t="inlineStr">
        <is>
          <t>N/A</t>
        </is>
      </c>
      <c r="AN832" t="inlineStr">
        <is>
          <t>N/A</t>
        </is>
      </c>
      <c r="AO832" t="inlineStr">
        <is>
          <t>N/A</t>
        </is>
      </c>
      <c r="AP832" t="inlineStr">
        <is>
          <t>N/A</t>
        </is>
      </c>
      <c r="AQ832" t="inlineStr">
        <is>
          <t>N/A</t>
        </is>
      </c>
      <c r="AR832" t="inlineStr">
        <is>
          <t>N/A</t>
        </is>
      </c>
      <c r="AS832" t="inlineStr">
        <is>
          <t>N/A</t>
        </is>
      </c>
      <c r="AT832" t="inlineStr">
        <is>
          <t>N/A</t>
        </is>
      </c>
      <c r="AU832" t="inlineStr">
        <is>
          <t>N/A</t>
        </is>
      </c>
      <c r="AV832" t="inlineStr">
        <is>
          <t>N/A</t>
        </is>
      </c>
      <c r="AW832" t="inlineStr">
        <is>
          <t>N/A</t>
        </is>
      </c>
      <c r="AX832" t="inlineStr">
        <is>
          <t>N/A</t>
        </is>
      </c>
      <c r="AY832" t="inlineStr">
        <is>
          <t>N/A</t>
        </is>
      </c>
      <c r="AZ832" t="inlineStr">
        <is>
          <t>N/A</t>
        </is>
      </c>
      <c r="BA832" t="inlineStr">
        <is>
          <t>N/A</t>
        </is>
      </c>
      <c r="BB832" t="inlineStr">
        <is>
          <t>N/A</t>
        </is>
      </c>
      <c r="BC832" t="inlineStr">
        <is>
          <t>N/A</t>
        </is>
      </c>
      <c r="BD832" t="inlineStr">
        <is>
          <t>N/A</t>
        </is>
      </c>
      <c r="BE832" t="inlineStr">
        <is>
          <t>N/A</t>
        </is>
      </c>
    </row>
    <row r="833">
      <c r="A833" t="inlineStr">
        <is>
          <t>WI211240312</t>
        </is>
      </c>
      <c r="B833" t="inlineStr">
        <is>
          <t>DATA_VALIDATION</t>
        </is>
      </c>
      <c r="C833" t="inlineStr">
        <is>
          <t>201340000480</t>
        </is>
      </c>
      <c r="D833" t="inlineStr">
        <is>
          <t>Folder</t>
        </is>
      </c>
      <c r="E833" s="2">
        <f>HYPERLINK("capsilon://?command=openfolder&amp;siteaddress=FAM.docvelocity-na8.net&amp;folderid=FXB2FF1DEC-AD2F-97CF-7338-CBF6BF281134","FX21125885")</f>
        <v>0.0</v>
      </c>
      <c r="F833" t="inlineStr">
        <is>
          <t/>
        </is>
      </c>
      <c r="G833" t="inlineStr">
        <is>
          <t/>
        </is>
      </c>
      <c r="H833" t="inlineStr">
        <is>
          <t>Mailitem</t>
        </is>
      </c>
      <c r="I833" t="inlineStr">
        <is>
          <t>MI2112427095</t>
        </is>
      </c>
      <c r="J833" t="n">
        <v>78.0</v>
      </c>
      <c r="K833" t="inlineStr">
        <is>
          <t>COMPLETED</t>
        </is>
      </c>
      <c r="L833" t="inlineStr">
        <is>
          <t>MARK_AS_COMPLETED</t>
        </is>
      </c>
      <c r="M833" t="inlineStr">
        <is>
          <t>Queue</t>
        </is>
      </c>
      <c r="N833" t="n">
        <v>1.0</v>
      </c>
      <c r="O833" s="1" t="n">
        <v>44543.50199074074</v>
      </c>
      <c r="P833" s="1" t="n">
        <v>44543.768113425926</v>
      </c>
      <c r="Q833" t="n">
        <v>21855.0</v>
      </c>
      <c r="R833" t="n">
        <v>1138.0</v>
      </c>
      <c r="S833" t="b">
        <v>0</v>
      </c>
      <c r="T833" t="inlineStr">
        <is>
          <t>N/A</t>
        </is>
      </c>
      <c r="U833" t="b">
        <v>0</v>
      </c>
      <c r="V833" t="inlineStr">
        <is>
          <t>Prajakta Jagannath Mane</t>
        </is>
      </c>
      <c r="W833" s="1" t="n">
        <v>44543.768113425926</v>
      </c>
      <c r="X833" t="n">
        <v>80.0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78.0</v>
      </c>
      <c r="AE833" t="n">
        <v>73.0</v>
      </c>
      <c r="AF833" t="n">
        <v>0.0</v>
      </c>
      <c r="AG833" t="n">
        <v>4.0</v>
      </c>
      <c r="AH833" t="inlineStr">
        <is>
          <t>N/A</t>
        </is>
      </c>
      <c r="AI833" t="inlineStr">
        <is>
          <t>N/A</t>
        </is>
      </c>
      <c r="AJ833" t="inlineStr">
        <is>
          <t>N/A</t>
        </is>
      </c>
      <c r="AK833" t="inlineStr">
        <is>
          <t>N/A</t>
        </is>
      </c>
      <c r="AL833" t="inlineStr">
        <is>
          <t>N/A</t>
        </is>
      </c>
      <c r="AM833" t="inlineStr">
        <is>
          <t>N/A</t>
        </is>
      </c>
      <c r="AN833" t="inlineStr">
        <is>
          <t>N/A</t>
        </is>
      </c>
      <c r="AO833" t="inlineStr">
        <is>
          <t>N/A</t>
        </is>
      </c>
      <c r="AP833" t="inlineStr">
        <is>
          <t>N/A</t>
        </is>
      </c>
      <c r="AQ833" t="inlineStr">
        <is>
          <t>N/A</t>
        </is>
      </c>
      <c r="AR833" t="inlineStr">
        <is>
          <t>N/A</t>
        </is>
      </c>
      <c r="AS833" t="inlineStr">
        <is>
          <t>N/A</t>
        </is>
      </c>
      <c r="AT833" t="inlineStr">
        <is>
          <t>N/A</t>
        </is>
      </c>
      <c r="AU833" t="inlineStr">
        <is>
          <t>N/A</t>
        </is>
      </c>
      <c r="AV833" t="inlineStr">
        <is>
          <t>N/A</t>
        </is>
      </c>
      <c r="AW833" t="inlineStr">
        <is>
          <t>N/A</t>
        </is>
      </c>
      <c r="AX833" t="inlineStr">
        <is>
          <t>N/A</t>
        </is>
      </c>
      <c r="AY833" t="inlineStr">
        <is>
          <t>N/A</t>
        </is>
      </c>
      <c r="AZ833" t="inlineStr">
        <is>
          <t>N/A</t>
        </is>
      </c>
      <c r="BA833" t="inlineStr">
        <is>
          <t>N/A</t>
        </is>
      </c>
      <c r="BB833" t="inlineStr">
        <is>
          <t>N/A</t>
        </is>
      </c>
      <c r="BC833" t="inlineStr">
        <is>
          <t>N/A</t>
        </is>
      </c>
      <c r="BD833" t="inlineStr">
        <is>
          <t>N/A</t>
        </is>
      </c>
      <c r="BE833" t="inlineStr">
        <is>
          <t>N/A</t>
        </is>
      </c>
    </row>
    <row r="834">
      <c r="A834" t="inlineStr">
        <is>
          <t>WI211240339</t>
        </is>
      </c>
      <c r="B834" t="inlineStr">
        <is>
          <t>DATA_VALIDATION</t>
        </is>
      </c>
      <c r="C834" t="inlineStr">
        <is>
          <t>201300020261</t>
        </is>
      </c>
      <c r="D834" t="inlineStr">
        <is>
          <t>Folder</t>
        </is>
      </c>
      <c r="E834" s="2">
        <f>HYPERLINK("capsilon://?command=openfolder&amp;siteaddress=FAM.docvelocity-na8.net&amp;folderid=FX81533C32-861E-C0C7-7F1C-1828D93E5170","FX21127144")</f>
        <v>0.0</v>
      </c>
      <c r="F834" t="inlineStr">
        <is>
          <t/>
        </is>
      </c>
      <c r="G834" t="inlineStr">
        <is>
          <t/>
        </is>
      </c>
      <c r="H834" t="inlineStr">
        <is>
          <t>Mailitem</t>
        </is>
      </c>
      <c r="I834" t="inlineStr">
        <is>
          <t>MI2112424387</t>
        </is>
      </c>
      <c r="J834" t="n">
        <v>189.0</v>
      </c>
      <c r="K834" t="inlineStr">
        <is>
          <t>COMPLETED</t>
        </is>
      </c>
      <c r="L834" t="inlineStr">
        <is>
          <t>MARK_AS_COMPLETED</t>
        </is>
      </c>
      <c r="M834" t="inlineStr">
        <is>
          <t>Queue</t>
        </is>
      </c>
      <c r="N834" t="n">
        <v>2.0</v>
      </c>
      <c r="O834" s="1" t="n">
        <v>44543.5047337963</v>
      </c>
      <c r="P834" s="1" t="n">
        <v>44543.548784722225</v>
      </c>
      <c r="Q834" t="n">
        <v>683.0</v>
      </c>
      <c r="R834" t="n">
        <v>3123.0</v>
      </c>
      <c r="S834" t="b">
        <v>0</v>
      </c>
      <c r="T834" t="inlineStr">
        <is>
          <t>N/A</t>
        </is>
      </c>
      <c r="U834" t="b">
        <v>1</v>
      </c>
      <c r="V834" t="inlineStr">
        <is>
          <t>Raman Vaidya</t>
        </is>
      </c>
      <c r="W834" s="1" t="n">
        <v>44543.52613425926</v>
      </c>
      <c r="X834" t="n">
        <v>1806.0</v>
      </c>
      <c r="Y834" t="n">
        <v>138.0</v>
      </c>
      <c r="Z834" t="n">
        <v>0.0</v>
      </c>
      <c r="AA834" t="n">
        <v>138.0</v>
      </c>
      <c r="AB834" t="n">
        <v>0.0</v>
      </c>
      <c r="AC834" t="n">
        <v>115.0</v>
      </c>
      <c r="AD834" t="n">
        <v>51.0</v>
      </c>
      <c r="AE834" t="n">
        <v>0.0</v>
      </c>
      <c r="AF834" t="n">
        <v>0.0</v>
      </c>
      <c r="AG834" t="n">
        <v>0.0</v>
      </c>
      <c r="AH834" t="inlineStr">
        <is>
          <t>Dashrath Soren</t>
        </is>
      </c>
      <c r="AI834" s="1" t="n">
        <v>44543.548784722225</v>
      </c>
      <c r="AJ834" t="n">
        <v>1304.0</v>
      </c>
      <c r="AK834" t="n">
        <v>5.0</v>
      </c>
      <c r="AL834" t="n">
        <v>0.0</v>
      </c>
      <c r="AM834" t="n">
        <v>5.0</v>
      </c>
      <c r="AN834" t="n">
        <v>0.0</v>
      </c>
      <c r="AO834" t="n">
        <v>5.0</v>
      </c>
      <c r="AP834" t="n">
        <v>46.0</v>
      </c>
      <c r="AQ834" t="n">
        <v>0.0</v>
      </c>
      <c r="AR834" t="n">
        <v>0.0</v>
      </c>
      <c r="AS834" t="n">
        <v>0.0</v>
      </c>
      <c r="AT834" t="inlineStr">
        <is>
          <t>N/A</t>
        </is>
      </c>
      <c r="AU834" t="inlineStr">
        <is>
          <t>N/A</t>
        </is>
      </c>
      <c r="AV834" t="inlineStr">
        <is>
          <t>N/A</t>
        </is>
      </c>
      <c r="AW834" t="inlineStr">
        <is>
          <t>N/A</t>
        </is>
      </c>
      <c r="AX834" t="inlineStr">
        <is>
          <t>N/A</t>
        </is>
      </c>
      <c r="AY834" t="inlineStr">
        <is>
          <t>N/A</t>
        </is>
      </c>
      <c r="AZ834" t="inlineStr">
        <is>
          <t>N/A</t>
        </is>
      </c>
      <c r="BA834" t="inlineStr">
        <is>
          <t>N/A</t>
        </is>
      </c>
      <c r="BB834" t="inlineStr">
        <is>
          <t>N/A</t>
        </is>
      </c>
      <c r="BC834" t="inlineStr">
        <is>
          <t>N/A</t>
        </is>
      </c>
      <c r="BD834" t="inlineStr">
        <is>
          <t>N/A</t>
        </is>
      </c>
      <c r="BE834" t="inlineStr">
        <is>
          <t>N/A</t>
        </is>
      </c>
    </row>
    <row r="835">
      <c r="A835" t="inlineStr">
        <is>
          <t>WI211240361</t>
        </is>
      </c>
      <c r="B835" t="inlineStr">
        <is>
          <t>DATA_VALIDATION</t>
        </is>
      </c>
      <c r="C835" t="inlineStr">
        <is>
          <t>201330004126</t>
        </is>
      </c>
      <c r="D835" t="inlineStr">
        <is>
          <t>Folder</t>
        </is>
      </c>
      <c r="E835" s="2">
        <f>HYPERLINK("capsilon://?command=openfolder&amp;siteaddress=FAM.docvelocity-na8.net&amp;folderid=FXF493DEE6-C6EE-25E4-D312-695E555D14BB","FX21125591")</f>
        <v>0.0</v>
      </c>
      <c r="F835" t="inlineStr">
        <is>
          <t/>
        </is>
      </c>
      <c r="G835" t="inlineStr">
        <is>
          <t/>
        </is>
      </c>
      <c r="H835" t="inlineStr">
        <is>
          <t>Mailitem</t>
        </is>
      </c>
      <c r="I835" t="inlineStr">
        <is>
          <t>MI2112427627</t>
        </is>
      </c>
      <c r="J835" t="n">
        <v>51.0</v>
      </c>
      <c r="K835" t="inlineStr">
        <is>
          <t>COMPLETED</t>
        </is>
      </c>
      <c r="L835" t="inlineStr">
        <is>
          <t>MARK_AS_COMPLETED</t>
        </is>
      </c>
      <c r="M835" t="inlineStr">
        <is>
          <t>Queue</t>
        </is>
      </c>
      <c r="N835" t="n">
        <v>2.0</v>
      </c>
      <c r="O835" s="1" t="n">
        <v>44543.50587962963</v>
      </c>
      <c r="P835" s="1" t="n">
        <v>44543.51424768518</v>
      </c>
      <c r="Q835" t="n">
        <v>52.0</v>
      </c>
      <c r="R835" t="n">
        <v>671.0</v>
      </c>
      <c r="S835" t="b">
        <v>0</v>
      </c>
      <c r="T835" t="inlineStr">
        <is>
          <t>N/A</t>
        </is>
      </c>
      <c r="U835" t="b">
        <v>0</v>
      </c>
      <c r="V835" t="inlineStr">
        <is>
          <t>Nisha Verma</t>
        </is>
      </c>
      <c r="W835" s="1" t="n">
        <v>44543.51060185185</v>
      </c>
      <c r="X835" t="n">
        <v>367.0</v>
      </c>
      <c r="Y835" t="n">
        <v>36.0</v>
      </c>
      <c r="Z835" t="n">
        <v>0.0</v>
      </c>
      <c r="AA835" t="n">
        <v>36.0</v>
      </c>
      <c r="AB835" t="n">
        <v>0.0</v>
      </c>
      <c r="AC835" t="n">
        <v>18.0</v>
      </c>
      <c r="AD835" t="n">
        <v>15.0</v>
      </c>
      <c r="AE835" t="n">
        <v>0.0</v>
      </c>
      <c r="AF835" t="n">
        <v>0.0</v>
      </c>
      <c r="AG835" t="n">
        <v>0.0</v>
      </c>
      <c r="AH835" t="inlineStr">
        <is>
          <t>Mohini Shinde</t>
        </is>
      </c>
      <c r="AI835" s="1" t="n">
        <v>44543.51424768518</v>
      </c>
      <c r="AJ835" t="n">
        <v>304.0</v>
      </c>
      <c r="AK835" t="n">
        <v>1.0</v>
      </c>
      <c r="AL835" t="n">
        <v>0.0</v>
      </c>
      <c r="AM835" t="n">
        <v>1.0</v>
      </c>
      <c r="AN835" t="n">
        <v>0.0</v>
      </c>
      <c r="AO835" t="n">
        <v>1.0</v>
      </c>
      <c r="AP835" t="n">
        <v>14.0</v>
      </c>
      <c r="AQ835" t="n">
        <v>0.0</v>
      </c>
      <c r="AR835" t="n">
        <v>0.0</v>
      </c>
      <c r="AS835" t="n">
        <v>0.0</v>
      </c>
      <c r="AT835" t="inlineStr">
        <is>
          <t>N/A</t>
        </is>
      </c>
      <c r="AU835" t="inlineStr">
        <is>
          <t>N/A</t>
        </is>
      </c>
      <c r="AV835" t="inlineStr">
        <is>
          <t>N/A</t>
        </is>
      </c>
      <c r="AW835" t="inlineStr">
        <is>
          <t>N/A</t>
        </is>
      </c>
      <c r="AX835" t="inlineStr">
        <is>
          <t>N/A</t>
        </is>
      </c>
      <c r="AY835" t="inlineStr">
        <is>
          <t>N/A</t>
        </is>
      </c>
      <c r="AZ835" t="inlineStr">
        <is>
          <t>N/A</t>
        </is>
      </c>
      <c r="BA835" t="inlineStr">
        <is>
          <t>N/A</t>
        </is>
      </c>
      <c r="BB835" t="inlineStr">
        <is>
          <t>N/A</t>
        </is>
      </c>
      <c r="BC835" t="inlineStr">
        <is>
          <t>N/A</t>
        </is>
      </c>
      <c r="BD835" t="inlineStr">
        <is>
          <t>N/A</t>
        </is>
      </c>
      <c r="BE835" t="inlineStr">
        <is>
          <t>N/A</t>
        </is>
      </c>
    </row>
    <row r="836">
      <c r="A836" t="inlineStr">
        <is>
          <t>WI211240364</t>
        </is>
      </c>
      <c r="B836" t="inlineStr">
        <is>
          <t>DATA_VALIDATION</t>
        </is>
      </c>
      <c r="C836" t="inlineStr">
        <is>
          <t>201330004126</t>
        </is>
      </c>
      <c r="D836" t="inlineStr">
        <is>
          <t>Folder</t>
        </is>
      </c>
      <c r="E836" s="2">
        <f>HYPERLINK("capsilon://?command=openfolder&amp;siteaddress=FAM.docvelocity-na8.net&amp;folderid=FXF493DEE6-C6EE-25E4-D312-695E555D14BB","FX21125591")</f>
        <v>0.0</v>
      </c>
      <c r="F836" t="inlineStr">
        <is>
          <t/>
        </is>
      </c>
      <c r="G836" t="inlineStr">
        <is>
          <t/>
        </is>
      </c>
      <c r="H836" t="inlineStr">
        <is>
          <t>Mailitem</t>
        </is>
      </c>
      <c r="I836" t="inlineStr">
        <is>
          <t>MI2112427642</t>
        </is>
      </c>
      <c r="J836" t="n">
        <v>51.0</v>
      </c>
      <c r="K836" t="inlineStr">
        <is>
          <t>COMPLETED</t>
        </is>
      </c>
      <c r="L836" t="inlineStr">
        <is>
          <t>MARK_AS_COMPLETED</t>
        </is>
      </c>
      <c r="M836" t="inlineStr">
        <is>
          <t>Queue</t>
        </is>
      </c>
      <c r="N836" t="n">
        <v>2.0</v>
      </c>
      <c r="O836" s="1" t="n">
        <v>44543.506886574076</v>
      </c>
      <c r="P836" s="1" t="n">
        <v>44543.51836805556</v>
      </c>
      <c r="Q836" t="n">
        <v>366.0</v>
      </c>
      <c r="R836" t="n">
        <v>626.0</v>
      </c>
      <c r="S836" t="b">
        <v>0</v>
      </c>
      <c r="T836" t="inlineStr">
        <is>
          <t>N/A</t>
        </is>
      </c>
      <c r="U836" t="b">
        <v>0</v>
      </c>
      <c r="V836" t="inlineStr">
        <is>
          <t>Snehal Sathe</t>
        </is>
      </c>
      <c r="W836" s="1" t="n">
        <v>44543.51211805556</v>
      </c>
      <c r="X836" t="n">
        <v>406.0</v>
      </c>
      <c r="Y836" t="n">
        <v>36.0</v>
      </c>
      <c r="Z836" t="n">
        <v>0.0</v>
      </c>
      <c r="AA836" t="n">
        <v>36.0</v>
      </c>
      <c r="AB836" t="n">
        <v>0.0</v>
      </c>
      <c r="AC836" t="n">
        <v>10.0</v>
      </c>
      <c r="AD836" t="n">
        <v>15.0</v>
      </c>
      <c r="AE836" t="n">
        <v>0.0</v>
      </c>
      <c r="AF836" t="n">
        <v>0.0</v>
      </c>
      <c r="AG836" t="n">
        <v>0.0</v>
      </c>
      <c r="AH836" t="inlineStr">
        <is>
          <t>Vikash Suryakanth Parmar</t>
        </is>
      </c>
      <c r="AI836" s="1" t="n">
        <v>44543.51836805556</v>
      </c>
      <c r="AJ836" t="n">
        <v>212.0</v>
      </c>
      <c r="AK836" t="n">
        <v>1.0</v>
      </c>
      <c r="AL836" t="n">
        <v>0.0</v>
      </c>
      <c r="AM836" t="n">
        <v>1.0</v>
      </c>
      <c r="AN836" t="n">
        <v>0.0</v>
      </c>
      <c r="AO836" t="n">
        <v>1.0</v>
      </c>
      <c r="AP836" t="n">
        <v>14.0</v>
      </c>
      <c r="AQ836" t="n">
        <v>0.0</v>
      </c>
      <c r="AR836" t="n">
        <v>0.0</v>
      </c>
      <c r="AS836" t="n">
        <v>0.0</v>
      </c>
      <c r="AT836" t="inlineStr">
        <is>
          <t>N/A</t>
        </is>
      </c>
      <c r="AU836" t="inlineStr">
        <is>
          <t>N/A</t>
        </is>
      </c>
      <c r="AV836" t="inlineStr">
        <is>
          <t>N/A</t>
        </is>
      </c>
      <c r="AW836" t="inlineStr">
        <is>
          <t>N/A</t>
        </is>
      </c>
      <c r="AX836" t="inlineStr">
        <is>
          <t>N/A</t>
        </is>
      </c>
      <c r="AY836" t="inlineStr">
        <is>
          <t>N/A</t>
        </is>
      </c>
      <c r="AZ836" t="inlineStr">
        <is>
          <t>N/A</t>
        </is>
      </c>
      <c r="BA836" t="inlineStr">
        <is>
          <t>N/A</t>
        </is>
      </c>
      <c r="BB836" t="inlineStr">
        <is>
          <t>N/A</t>
        </is>
      </c>
      <c r="BC836" t="inlineStr">
        <is>
          <t>N/A</t>
        </is>
      </c>
      <c r="BD836" t="inlineStr">
        <is>
          <t>N/A</t>
        </is>
      </c>
      <c r="BE836" t="inlineStr">
        <is>
          <t>N/A</t>
        </is>
      </c>
    </row>
    <row r="837">
      <c r="A837" t="inlineStr">
        <is>
          <t>WI211240367</t>
        </is>
      </c>
      <c r="B837" t="inlineStr">
        <is>
          <t>DATA_VALIDATION</t>
        </is>
      </c>
      <c r="C837" t="inlineStr">
        <is>
          <t>201300020261</t>
        </is>
      </c>
      <c r="D837" t="inlineStr">
        <is>
          <t>Folder</t>
        </is>
      </c>
      <c r="E837" s="2">
        <f>HYPERLINK("capsilon://?command=openfolder&amp;siteaddress=FAM.docvelocity-na8.net&amp;folderid=FX81533C32-861E-C0C7-7F1C-1828D93E5170","FX21127144")</f>
        <v>0.0</v>
      </c>
      <c r="F837" t="inlineStr">
        <is>
          <t/>
        </is>
      </c>
      <c r="G837" t="inlineStr">
        <is>
          <t/>
        </is>
      </c>
      <c r="H837" t="inlineStr">
        <is>
          <t>Mailitem</t>
        </is>
      </c>
      <c r="I837" t="inlineStr">
        <is>
          <t>MI2112424420</t>
        </is>
      </c>
      <c r="J837" t="n">
        <v>189.0</v>
      </c>
      <c r="K837" t="inlineStr">
        <is>
          <t>COMPLETED</t>
        </is>
      </c>
      <c r="L837" t="inlineStr">
        <is>
          <t>MARK_AS_COMPLETED</t>
        </is>
      </c>
      <c r="M837" t="inlineStr">
        <is>
          <t>Queue</t>
        </is>
      </c>
      <c r="N837" t="n">
        <v>2.0</v>
      </c>
      <c r="O837" s="1" t="n">
        <v>44543.508125</v>
      </c>
      <c r="P837" s="1" t="n">
        <v>44543.56202546296</v>
      </c>
      <c r="Q837" t="n">
        <v>1223.0</v>
      </c>
      <c r="R837" t="n">
        <v>3434.0</v>
      </c>
      <c r="S837" t="b">
        <v>0</v>
      </c>
      <c r="T837" t="inlineStr">
        <is>
          <t>N/A</t>
        </is>
      </c>
      <c r="U837" t="b">
        <v>1</v>
      </c>
      <c r="V837" t="inlineStr">
        <is>
          <t>Snehal Sathe</t>
        </is>
      </c>
      <c r="W837" s="1" t="n">
        <v>44543.54386574074</v>
      </c>
      <c r="X837" t="n">
        <v>2119.0</v>
      </c>
      <c r="Y837" t="n">
        <v>138.0</v>
      </c>
      <c r="Z837" t="n">
        <v>0.0</v>
      </c>
      <c r="AA837" t="n">
        <v>138.0</v>
      </c>
      <c r="AB837" t="n">
        <v>0.0</v>
      </c>
      <c r="AC837" t="n">
        <v>103.0</v>
      </c>
      <c r="AD837" t="n">
        <v>51.0</v>
      </c>
      <c r="AE837" t="n">
        <v>0.0</v>
      </c>
      <c r="AF837" t="n">
        <v>0.0</v>
      </c>
      <c r="AG837" t="n">
        <v>0.0</v>
      </c>
      <c r="AH837" t="inlineStr">
        <is>
          <t>Dashrath Soren</t>
        </is>
      </c>
      <c r="AI837" s="1" t="n">
        <v>44543.56202546296</v>
      </c>
      <c r="AJ837" t="n">
        <v>1143.0</v>
      </c>
      <c r="AK837" t="n">
        <v>8.0</v>
      </c>
      <c r="AL837" t="n">
        <v>0.0</v>
      </c>
      <c r="AM837" t="n">
        <v>8.0</v>
      </c>
      <c r="AN837" t="n">
        <v>0.0</v>
      </c>
      <c r="AO837" t="n">
        <v>8.0</v>
      </c>
      <c r="AP837" t="n">
        <v>43.0</v>
      </c>
      <c r="AQ837" t="n">
        <v>0.0</v>
      </c>
      <c r="AR837" t="n">
        <v>0.0</v>
      </c>
      <c r="AS837" t="n">
        <v>0.0</v>
      </c>
      <c r="AT837" t="inlineStr">
        <is>
          <t>N/A</t>
        </is>
      </c>
      <c r="AU837" t="inlineStr">
        <is>
          <t>N/A</t>
        </is>
      </c>
      <c r="AV837" t="inlineStr">
        <is>
          <t>N/A</t>
        </is>
      </c>
      <c r="AW837" t="inlineStr">
        <is>
          <t>N/A</t>
        </is>
      </c>
      <c r="AX837" t="inlineStr">
        <is>
          <t>N/A</t>
        </is>
      </c>
      <c r="AY837" t="inlineStr">
        <is>
          <t>N/A</t>
        </is>
      </c>
      <c r="AZ837" t="inlineStr">
        <is>
          <t>N/A</t>
        </is>
      </c>
      <c r="BA837" t="inlineStr">
        <is>
          <t>N/A</t>
        </is>
      </c>
      <c r="BB837" t="inlineStr">
        <is>
          <t>N/A</t>
        </is>
      </c>
      <c r="BC837" t="inlineStr">
        <is>
          <t>N/A</t>
        </is>
      </c>
      <c r="BD837" t="inlineStr">
        <is>
          <t>N/A</t>
        </is>
      </c>
      <c r="BE837" t="inlineStr">
        <is>
          <t>N/A</t>
        </is>
      </c>
    </row>
    <row r="838">
      <c r="A838" t="inlineStr">
        <is>
          <t>WI211240371</t>
        </is>
      </c>
      <c r="B838" t="inlineStr">
        <is>
          <t>DATA_VALIDATION</t>
        </is>
      </c>
      <c r="C838" t="inlineStr">
        <is>
          <t>201330004126</t>
        </is>
      </c>
      <c r="D838" t="inlineStr">
        <is>
          <t>Folder</t>
        </is>
      </c>
      <c r="E838" s="2">
        <f>HYPERLINK("capsilon://?command=openfolder&amp;siteaddress=FAM.docvelocity-na8.net&amp;folderid=FXF493DEE6-C6EE-25E4-D312-695E555D14BB","FX21125591")</f>
        <v>0.0</v>
      </c>
      <c r="F838" t="inlineStr">
        <is>
          <t/>
        </is>
      </c>
      <c r="G838" t="inlineStr">
        <is>
          <t/>
        </is>
      </c>
      <c r="H838" t="inlineStr">
        <is>
          <t>Mailitem</t>
        </is>
      </c>
      <c r="I838" t="inlineStr">
        <is>
          <t>MI2112427663</t>
        </is>
      </c>
      <c r="J838" t="n">
        <v>51.0</v>
      </c>
      <c r="K838" t="inlineStr">
        <is>
          <t>COMPLETED</t>
        </is>
      </c>
      <c r="L838" t="inlineStr">
        <is>
          <t>MARK_AS_COMPLETED</t>
        </is>
      </c>
      <c r="M838" t="inlineStr">
        <is>
          <t>Queue</t>
        </is>
      </c>
      <c r="N838" t="n">
        <v>2.0</v>
      </c>
      <c r="O838" s="1" t="n">
        <v>44543.50922453704</v>
      </c>
      <c r="P838" s="1" t="n">
        <v>44543.5649537037</v>
      </c>
      <c r="Q838" t="n">
        <v>4357.0</v>
      </c>
      <c r="R838" t="n">
        <v>458.0</v>
      </c>
      <c r="S838" t="b">
        <v>0</v>
      </c>
      <c r="T838" t="inlineStr">
        <is>
          <t>N/A</t>
        </is>
      </c>
      <c r="U838" t="b">
        <v>0</v>
      </c>
      <c r="V838" t="inlineStr">
        <is>
          <t>Sanjay Kharade</t>
        </is>
      </c>
      <c r="W838" s="1" t="n">
        <v>44543.55153935185</v>
      </c>
      <c r="X838" t="n">
        <v>206.0</v>
      </c>
      <c r="Y838" t="n">
        <v>36.0</v>
      </c>
      <c r="Z838" t="n">
        <v>0.0</v>
      </c>
      <c r="AA838" t="n">
        <v>36.0</v>
      </c>
      <c r="AB838" t="n">
        <v>0.0</v>
      </c>
      <c r="AC838" t="n">
        <v>17.0</v>
      </c>
      <c r="AD838" t="n">
        <v>15.0</v>
      </c>
      <c r="AE838" t="n">
        <v>0.0</v>
      </c>
      <c r="AF838" t="n">
        <v>0.0</v>
      </c>
      <c r="AG838" t="n">
        <v>0.0</v>
      </c>
      <c r="AH838" t="inlineStr">
        <is>
          <t>Dashrath Soren</t>
        </is>
      </c>
      <c r="AI838" s="1" t="n">
        <v>44543.5649537037</v>
      </c>
      <c r="AJ838" t="n">
        <v>252.0</v>
      </c>
      <c r="AK838" t="n">
        <v>1.0</v>
      </c>
      <c r="AL838" t="n">
        <v>0.0</v>
      </c>
      <c r="AM838" t="n">
        <v>1.0</v>
      </c>
      <c r="AN838" t="n">
        <v>0.0</v>
      </c>
      <c r="AO838" t="n">
        <v>1.0</v>
      </c>
      <c r="AP838" t="n">
        <v>14.0</v>
      </c>
      <c r="AQ838" t="n">
        <v>0.0</v>
      </c>
      <c r="AR838" t="n">
        <v>0.0</v>
      </c>
      <c r="AS838" t="n">
        <v>0.0</v>
      </c>
      <c r="AT838" t="inlineStr">
        <is>
          <t>N/A</t>
        </is>
      </c>
      <c r="AU838" t="inlineStr">
        <is>
          <t>N/A</t>
        </is>
      </c>
      <c r="AV838" t="inlineStr">
        <is>
          <t>N/A</t>
        </is>
      </c>
      <c r="AW838" t="inlineStr">
        <is>
          <t>N/A</t>
        </is>
      </c>
      <c r="AX838" t="inlineStr">
        <is>
          <t>N/A</t>
        </is>
      </c>
      <c r="AY838" t="inlineStr">
        <is>
          <t>N/A</t>
        </is>
      </c>
      <c r="AZ838" t="inlineStr">
        <is>
          <t>N/A</t>
        </is>
      </c>
      <c r="BA838" t="inlineStr">
        <is>
          <t>N/A</t>
        </is>
      </c>
      <c r="BB838" t="inlineStr">
        <is>
          <t>N/A</t>
        </is>
      </c>
      <c r="BC838" t="inlineStr">
        <is>
          <t>N/A</t>
        </is>
      </c>
      <c r="BD838" t="inlineStr">
        <is>
          <t>N/A</t>
        </is>
      </c>
      <c r="BE838" t="inlineStr">
        <is>
          <t>N/A</t>
        </is>
      </c>
    </row>
    <row r="839">
      <c r="A839" t="inlineStr">
        <is>
          <t>WI211240372</t>
        </is>
      </c>
      <c r="B839" t="inlineStr">
        <is>
          <t>DATA_VALIDATION</t>
        </is>
      </c>
      <c r="C839" t="inlineStr">
        <is>
          <t>201338000086</t>
        </is>
      </c>
      <c r="D839" t="inlineStr">
        <is>
          <t>Folder</t>
        </is>
      </c>
      <c r="E839" s="2">
        <f>HYPERLINK("capsilon://?command=openfolder&amp;siteaddress=FAM.docvelocity-na8.net&amp;folderid=FXA28F6FE4-AE18-3C9E-97DC-F34A2CF2FC9F","FX21125491")</f>
        <v>0.0</v>
      </c>
      <c r="F839" t="inlineStr">
        <is>
          <t/>
        </is>
      </c>
      <c r="G839" t="inlineStr">
        <is>
          <t/>
        </is>
      </c>
      <c r="H839" t="inlineStr">
        <is>
          <t>Mailitem</t>
        </is>
      </c>
      <c r="I839" t="inlineStr">
        <is>
          <t>MI2112425122</t>
        </is>
      </c>
      <c r="J839" t="n">
        <v>190.0</v>
      </c>
      <c r="K839" t="inlineStr">
        <is>
          <t>COMPLETED</t>
        </is>
      </c>
      <c r="L839" t="inlineStr">
        <is>
          <t>MARK_AS_COMPLETED</t>
        </is>
      </c>
      <c r="M839" t="inlineStr">
        <is>
          <t>Queue</t>
        </is>
      </c>
      <c r="N839" t="n">
        <v>2.0</v>
      </c>
      <c r="O839" s="1" t="n">
        <v>44543.50960648148</v>
      </c>
      <c r="P839" s="1" t="n">
        <v>44543.58184027778</v>
      </c>
      <c r="Q839" t="n">
        <v>1331.0</v>
      </c>
      <c r="R839" t="n">
        <v>4910.0</v>
      </c>
      <c r="S839" t="b">
        <v>0</v>
      </c>
      <c r="T839" t="inlineStr">
        <is>
          <t>N/A</t>
        </is>
      </c>
      <c r="U839" t="b">
        <v>1</v>
      </c>
      <c r="V839" t="inlineStr">
        <is>
          <t>Ketan Pathak</t>
        </is>
      </c>
      <c r="W839" s="1" t="n">
        <v>44543.54895833333</v>
      </c>
      <c r="X839" t="n">
        <v>2066.0</v>
      </c>
      <c r="Y839" t="n">
        <v>185.0</v>
      </c>
      <c r="Z839" t="n">
        <v>0.0</v>
      </c>
      <c r="AA839" t="n">
        <v>185.0</v>
      </c>
      <c r="AB839" t="n">
        <v>37.0</v>
      </c>
      <c r="AC839" t="n">
        <v>129.0</v>
      </c>
      <c r="AD839" t="n">
        <v>5.0</v>
      </c>
      <c r="AE839" t="n">
        <v>0.0</v>
      </c>
      <c r="AF839" t="n">
        <v>0.0</v>
      </c>
      <c r="AG839" t="n">
        <v>0.0</v>
      </c>
      <c r="AH839" t="inlineStr">
        <is>
          <t>Rohit Mawal</t>
        </is>
      </c>
      <c r="AI839" s="1" t="n">
        <v>44543.58184027778</v>
      </c>
      <c r="AJ839" t="n">
        <v>2826.0</v>
      </c>
      <c r="AK839" t="n">
        <v>2.0</v>
      </c>
      <c r="AL839" t="n">
        <v>0.0</v>
      </c>
      <c r="AM839" t="n">
        <v>2.0</v>
      </c>
      <c r="AN839" t="n">
        <v>37.0</v>
      </c>
      <c r="AO839" t="n">
        <v>3.0</v>
      </c>
      <c r="AP839" t="n">
        <v>3.0</v>
      </c>
      <c r="AQ839" t="n">
        <v>0.0</v>
      </c>
      <c r="AR839" t="n">
        <v>0.0</v>
      </c>
      <c r="AS839" t="n">
        <v>0.0</v>
      </c>
      <c r="AT839" t="inlineStr">
        <is>
          <t>N/A</t>
        </is>
      </c>
      <c r="AU839" t="inlineStr">
        <is>
          <t>N/A</t>
        </is>
      </c>
      <c r="AV839" t="inlineStr">
        <is>
          <t>N/A</t>
        </is>
      </c>
      <c r="AW839" t="inlineStr">
        <is>
          <t>N/A</t>
        </is>
      </c>
      <c r="AX839" t="inlineStr">
        <is>
          <t>N/A</t>
        </is>
      </c>
      <c r="AY839" t="inlineStr">
        <is>
          <t>N/A</t>
        </is>
      </c>
      <c r="AZ839" t="inlineStr">
        <is>
          <t>N/A</t>
        </is>
      </c>
      <c r="BA839" t="inlineStr">
        <is>
          <t>N/A</t>
        </is>
      </c>
      <c r="BB839" t="inlineStr">
        <is>
          <t>N/A</t>
        </is>
      </c>
      <c r="BC839" t="inlineStr">
        <is>
          <t>N/A</t>
        </is>
      </c>
      <c r="BD839" t="inlineStr">
        <is>
          <t>N/A</t>
        </is>
      </c>
      <c r="BE839" t="inlineStr">
        <is>
          <t>N/A</t>
        </is>
      </c>
    </row>
    <row r="840">
      <c r="A840" t="inlineStr">
        <is>
          <t>WI211240392</t>
        </is>
      </c>
      <c r="B840" t="inlineStr">
        <is>
          <t>DATA_VALIDATION</t>
        </is>
      </c>
      <c r="C840" t="inlineStr">
        <is>
          <t>201330004109</t>
        </is>
      </c>
      <c r="D840" t="inlineStr">
        <is>
          <t>Folder</t>
        </is>
      </c>
      <c r="E840" s="2">
        <f>HYPERLINK("capsilon://?command=openfolder&amp;siteaddress=FAM.docvelocity-na8.net&amp;folderid=FXB8B658C1-2316-D6CF-9C81-B78D20415955","FX21125396")</f>
        <v>0.0</v>
      </c>
      <c r="F840" t="inlineStr">
        <is>
          <t/>
        </is>
      </c>
      <c r="G840" t="inlineStr">
        <is>
          <t/>
        </is>
      </c>
      <c r="H840" t="inlineStr">
        <is>
          <t>Mailitem</t>
        </is>
      </c>
      <c r="I840" t="inlineStr">
        <is>
          <t>MI2112425436</t>
        </is>
      </c>
      <c r="J840" t="n">
        <v>277.0</v>
      </c>
      <c r="K840" t="inlineStr">
        <is>
          <t>COMPLETED</t>
        </is>
      </c>
      <c r="L840" t="inlineStr">
        <is>
          <t>MARK_AS_COMPLETED</t>
        </is>
      </c>
      <c r="M840" t="inlineStr">
        <is>
          <t>Queue</t>
        </is>
      </c>
      <c r="N840" t="n">
        <v>2.0</v>
      </c>
      <c r="O840" s="1" t="n">
        <v>44543.51212962963</v>
      </c>
      <c r="P840" s="1" t="n">
        <v>44543.591319444444</v>
      </c>
      <c r="Q840" t="n">
        <v>4057.0</v>
      </c>
      <c r="R840" t="n">
        <v>2785.0</v>
      </c>
      <c r="S840" t="b">
        <v>0</v>
      </c>
      <c r="T840" t="inlineStr">
        <is>
          <t>N/A</t>
        </is>
      </c>
      <c r="U840" t="b">
        <v>1</v>
      </c>
      <c r="V840" t="inlineStr">
        <is>
          <t>Snehal Sathe</t>
        </is>
      </c>
      <c r="W840" s="1" t="n">
        <v>44543.565520833334</v>
      </c>
      <c r="X840" t="n">
        <v>1636.0</v>
      </c>
      <c r="Y840" t="n">
        <v>256.0</v>
      </c>
      <c r="Z840" t="n">
        <v>0.0</v>
      </c>
      <c r="AA840" t="n">
        <v>256.0</v>
      </c>
      <c r="AB840" t="n">
        <v>0.0</v>
      </c>
      <c r="AC840" t="n">
        <v>120.0</v>
      </c>
      <c r="AD840" t="n">
        <v>21.0</v>
      </c>
      <c r="AE840" t="n">
        <v>0.0</v>
      </c>
      <c r="AF840" t="n">
        <v>0.0</v>
      </c>
      <c r="AG840" t="n">
        <v>0.0</v>
      </c>
      <c r="AH840" t="inlineStr">
        <is>
          <t>Dashrath Soren</t>
        </is>
      </c>
      <c r="AI840" s="1" t="n">
        <v>44543.591319444444</v>
      </c>
      <c r="AJ840" t="n">
        <v>1124.0</v>
      </c>
      <c r="AK840" t="n">
        <v>1.0</v>
      </c>
      <c r="AL840" t="n">
        <v>0.0</v>
      </c>
      <c r="AM840" t="n">
        <v>1.0</v>
      </c>
      <c r="AN840" t="n">
        <v>0.0</v>
      </c>
      <c r="AO840" t="n">
        <v>1.0</v>
      </c>
      <c r="AP840" t="n">
        <v>20.0</v>
      </c>
      <c r="AQ840" t="n">
        <v>0.0</v>
      </c>
      <c r="AR840" t="n">
        <v>0.0</v>
      </c>
      <c r="AS840" t="n">
        <v>0.0</v>
      </c>
      <c r="AT840" t="inlineStr">
        <is>
          <t>N/A</t>
        </is>
      </c>
      <c r="AU840" t="inlineStr">
        <is>
          <t>N/A</t>
        </is>
      </c>
      <c r="AV840" t="inlineStr">
        <is>
          <t>N/A</t>
        </is>
      </c>
      <c r="AW840" t="inlineStr">
        <is>
          <t>N/A</t>
        </is>
      </c>
      <c r="AX840" t="inlineStr">
        <is>
          <t>N/A</t>
        </is>
      </c>
      <c r="AY840" t="inlineStr">
        <is>
          <t>N/A</t>
        </is>
      </c>
      <c r="AZ840" t="inlineStr">
        <is>
          <t>N/A</t>
        </is>
      </c>
      <c r="BA840" t="inlineStr">
        <is>
          <t>N/A</t>
        </is>
      </c>
      <c r="BB840" t="inlineStr">
        <is>
          <t>N/A</t>
        </is>
      </c>
      <c r="BC840" t="inlineStr">
        <is>
          <t>N/A</t>
        </is>
      </c>
      <c r="BD840" t="inlineStr">
        <is>
          <t>N/A</t>
        </is>
      </c>
      <c r="BE840" t="inlineStr">
        <is>
          <t>N/A</t>
        </is>
      </c>
    </row>
    <row r="841">
      <c r="A841" t="inlineStr">
        <is>
          <t>WI211240406</t>
        </is>
      </c>
      <c r="B841" t="inlineStr">
        <is>
          <t>DATA_VALIDATION</t>
        </is>
      </c>
      <c r="C841" t="inlineStr">
        <is>
          <t>201340000467</t>
        </is>
      </c>
      <c r="D841" t="inlineStr">
        <is>
          <t>Folder</t>
        </is>
      </c>
      <c r="E841" s="2">
        <f>HYPERLINK("capsilon://?command=openfolder&amp;siteaddress=FAM.docvelocity-na8.net&amp;folderid=FXB5C5023D-788F-FA23-38EB-6229DCD6FE98","FX21123959")</f>
        <v>0.0</v>
      </c>
      <c r="F841" t="inlineStr">
        <is>
          <t/>
        </is>
      </c>
      <c r="G841" t="inlineStr">
        <is>
          <t/>
        </is>
      </c>
      <c r="H841" t="inlineStr">
        <is>
          <t>Mailitem</t>
        </is>
      </c>
      <c r="I841" t="inlineStr">
        <is>
          <t>MI2112426619</t>
        </is>
      </c>
      <c r="J841" t="n">
        <v>620.0</v>
      </c>
      <c r="K841" t="inlineStr">
        <is>
          <t>COMPLETED</t>
        </is>
      </c>
      <c r="L841" t="inlineStr">
        <is>
          <t>MARK_AS_COMPLETED</t>
        </is>
      </c>
      <c r="M841" t="inlineStr">
        <is>
          <t>Queue</t>
        </is>
      </c>
      <c r="N841" t="n">
        <v>2.0</v>
      </c>
      <c r="O841" s="1" t="n">
        <v>44543.51474537037</v>
      </c>
      <c r="P841" s="1" t="n">
        <v>44543.8078125</v>
      </c>
      <c r="Q841" t="n">
        <v>10636.0</v>
      </c>
      <c r="R841" t="n">
        <v>14685.0</v>
      </c>
      <c r="S841" t="b">
        <v>0</v>
      </c>
      <c r="T841" t="inlineStr">
        <is>
          <t>N/A</t>
        </is>
      </c>
      <c r="U841" t="b">
        <v>1</v>
      </c>
      <c r="V841" t="inlineStr">
        <is>
          <t>Amruta Erande</t>
        </is>
      </c>
      <c r="W841" s="1" t="n">
        <v>44543.71827546296</v>
      </c>
      <c r="X841" t="n">
        <v>8728.0</v>
      </c>
      <c r="Y841" t="n">
        <v>742.0</v>
      </c>
      <c r="Z841" t="n">
        <v>0.0</v>
      </c>
      <c r="AA841" t="n">
        <v>742.0</v>
      </c>
      <c r="AB841" t="n">
        <v>0.0</v>
      </c>
      <c r="AC841" t="n">
        <v>370.0</v>
      </c>
      <c r="AD841" t="n">
        <v>-122.0</v>
      </c>
      <c r="AE841" t="n">
        <v>0.0</v>
      </c>
      <c r="AF841" t="n">
        <v>0.0</v>
      </c>
      <c r="AG841" t="n">
        <v>0.0</v>
      </c>
      <c r="AH841" t="inlineStr">
        <is>
          <t>Dashrath Soren</t>
        </is>
      </c>
      <c r="AI841" s="1" t="n">
        <v>44543.8078125</v>
      </c>
      <c r="AJ841" t="n">
        <v>4733.0</v>
      </c>
      <c r="AK841" t="n">
        <v>29.0</v>
      </c>
      <c r="AL841" t="n">
        <v>0.0</v>
      </c>
      <c r="AM841" t="n">
        <v>29.0</v>
      </c>
      <c r="AN841" t="n">
        <v>0.0</v>
      </c>
      <c r="AO841" t="n">
        <v>29.0</v>
      </c>
      <c r="AP841" t="n">
        <v>-151.0</v>
      </c>
      <c r="AQ841" t="n">
        <v>0.0</v>
      </c>
      <c r="AR841" t="n">
        <v>0.0</v>
      </c>
      <c r="AS841" t="n">
        <v>0.0</v>
      </c>
      <c r="AT841" t="inlineStr">
        <is>
          <t>N/A</t>
        </is>
      </c>
      <c r="AU841" t="inlineStr">
        <is>
          <t>N/A</t>
        </is>
      </c>
      <c r="AV841" t="inlineStr">
        <is>
          <t>N/A</t>
        </is>
      </c>
      <c r="AW841" t="inlineStr">
        <is>
          <t>N/A</t>
        </is>
      </c>
      <c r="AX841" t="inlineStr">
        <is>
          <t>N/A</t>
        </is>
      </c>
      <c r="AY841" t="inlineStr">
        <is>
          <t>N/A</t>
        </is>
      </c>
      <c r="AZ841" t="inlineStr">
        <is>
          <t>N/A</t>
        </is>
      </c>
      <c r="BA841" t="inlineStr">
        <is>
          <t>N/A</t>
        </is>
      </c>
      <c r="BB841" t="inlineStr">
        <is>
          <t>N/A</t>
        </is>
      </c>
      <c r="BC841" t="inlineStr">
        <is>
          <t>N/A</t>
        </is>
      </c>
      <c r="BD841" t="inlineStr">
        <is>
          <t>N/A</t>
        </is>
      </c>
      <c r="BE841" t="inlineStr">
        <is>
          <t>N/A</t>
        </is>
      </c>
    </row>
    <row r="842">
      <c r="A842" t="inlineStr">
        <is>
          <t>WI211240419</t>
        </is>
      </c>
      <c r="B842" t="inlineStr">
        <is>
          <t>DATA_VALIDATION</t>
        </is>
      </c>
      <c r="C842" t="inlineStr">
        <is>
          <t>201330004168</t>
        </is>
      </c>
      <c r="D842" t="inlineStr">
        <is>
          <t>Folder</t>
        </is>
      </c>
      <c r="E842" s="2">
        <f>HYPERLINK("capsilon://?command=openfolder&amp;siteaddress=FAM.docvelocity-na8.net&amp;folderid=FX58AF64E7-0158-8C89-E197-90CA5BE008AB","FX21126604")</f>
        <v>0.0</v>
      </c>
      <c r="F842" t="inlineStr">
        <is>
          <t/>
        </is>
      </c>
      <c r="G842" t="inlineStr">
        <is>
          <t/>
        </is>
      </c>
      <c r="H842" t="inlineStr">
        <is>
          <t>Mailitem</t>
        </is>
      </c>
      <c r="I842" t="inlineStr">
        <is>
          <t>MI2112428561</t>
        </is>
      </c>
      <c r="J842" t="n">
        <v>60.0</v>
      </c>
      <c r="K842" t="inlineStr">
        <is>
          <t>COMPLETED</t>
        </is>
      </c>
      <c r="L842" t="inlineStr">
        <is>
          <t>MARK_AS_COMPLETED</t>
        </is>
      </c>
      <c r="M842" t="inlineStr">
        <is>
          <t>Queue</t>
        </is>
      </c>
      <c r="N842" t="n">
        <v>2.0</v>
      </c>
      <c r="O842" s="1" t="n">
        <v>44543.51741898148</v>
      </c>
      <c r="P842" s="1" t="n">
        <v>44543.641284722224</v>
      </c>
      <c r="Q842" t="n">
        <v>9568.0</v>
      </c>
      <c r="R842" t="n">
        <v>1134.0</v>
      </c>
      <c r="S842" t="b">
        <v>0</v>
      </c>
      <c r="T842" t="inlineStr">
        <is>
          <t>N/A</t>
        </is>
      </c>
      <c r="U842" t="b">
        <v>0</v>
      </c>
      <c r="V842" t="inlineStr">
        <is>
          <t>Archana Bhujbal</t>
        </is>
      </c>
      <c r="W842" s="1" t="n">
        <v>44543.61236111111</v>
      </c>
      <c r="X842" t="n">
        <v>468.0</v>
      </c>
      <c r="Y842" t="n">
        <v>60.0</v>
      </c>
      <c r="Z842" t="n">
        <v>0.0</v>
      </c>
      <c r="AA842" t="n">
        <v>60.0</v>
      </c>
      <c r="AB842" t="n">
        <v>0.0</v>
      </c>
      <c r="AC842" t="n">
        <v>27.0</v>
      </c>
      <c r="AD842" t="n">
        <v>0.0</v>
      </c>
      <c r="AE842" t="n">
        <v>0.0</v>
      </c>
      <c r="AF842" t="n">
        <v>0.0</v>
      </c>
      <c r="AG842" t="n">
        <v>0.0</v>
      </c>
      <c r="AH842" t="inlineStr">
        <is>
          <t>Rohit Mawal</t>
        </is>
      </c>
      <c r="AI842" s="1" t="n">
        <v>44543.641284722224</v>
      </c>
      <c r="AJ842" t="n">
        <v>666.0</v>
      </c>
      <c r="AK842" t="n">
        <v>5.0</v>
      </c>
      <c r="AL842" t="n">
        <v>0.0</v>
      </c>
      <c r="AM842" t="n">
        <v>5.0</v>
      </c>
      <c r="AN842" t="n">
        <v>0.0</v>
      </c>
      <c r="AO842" t="n">
        <v>5.0</v>
      </c>
      <c r="AP842" t="n">
        <v>-5.0</v>
      </c>
      <c r="AQ842" t="n">
        <v>0.0</v>
      </c>
      <c r="AR842" t="n">
        <v>0.0</v>
      </c>
      <c r="AS842" t="n">
        <v>0.0</v>
      </c>
      <c r="AT842" t="inlineStr">
        <is>
          <t>N/A</t>
        </is>
      </c>
      <c r="AU842" t="inlineStr">
        <is>
          <t>N/A</t>
        </is>
      </c>
      <c r="AV842" t="inlineStr">
        <is>
          <t>N/A</t>
        </is>
      </c>
      <c r="AW842" t="inlineStr">
        <is>
          <t>N/A</t>
        </is>
      </c>
      <c r="AX842" t="inlineStr">
        <is>
          <t>N/A</t>
        </is>
      </c>
      <c r="AY842" t="inlineStr">
        <is>
          <t>N/A</t>
        </is>
      </c>
      <c r="AZ842" t="inlineStr">
        <is>
          <t>N/A</t>
        </is>
      </c>
      <c r="BA842" t="inlineStr">
        <is>
          <t>N/A</t>
        </is>
      </c>
      <c r="BB842" t="inlineStr">
        <is>
          <t>N/A</t>
        </is>
      </c>
      <c r="BC842" t="inlineStr">
        <is>
          <t>N/A</t>
        </is>
      </c>
      <c r="BD842" t="inlineStr">
        <is>
          <t>N/A</t>
        </is>
      </c>
      <c r="BE842" t="inlineStr">
        <is>
          <t>N/A</t>
        </is>
      </c>
    </row>
    <row r="843">
      <c r="A843" t="inlineStr">
        <is>
          <t>WI211240521</t>
        </is>
      </c>
      <c r="B843" t="inlineStr">
        <is>
          <t>DATA_VALIDATION</t>
        </is>
      </c>
      <c r="C843" t="inlineStr">
        <is>
          <t>201130012922</t>
        </is>
      </c>
      <c r="D843" t="inlineStr">
        <is>
          <t>Folder</t>
        </is>
      </c>
      <c r="E843" s="2">
        <f>HYPERLINK("capsilon://?command=openfolder&amp;siteaddress=FAM.docvelocity-na8.net&amp;folderid=FXD7C79B61-7B16-48A0-B57E-735B97A67E29","FX21125277")</f>
        <v>0.0</v>
      </c>
      <c r="F843" t="inlineStr">
        <is>
          <t/>
        </is>
      </c>
      <c r="G843" t="inlineStr">
        <is>
          <t/>
        </is>
      </c>
      <c r="H843" t="inlineStr">
        <is>
          <t>Mailitem</t>
        </is>
      </c>
      <c r="I843" t="inlineStr">
        <is>
          <t>MI2112429535</t>
        </is>
      </c>
      <c r="J843" t="n">
        <v>120.0</v>
      </c>
      <c r="K843" t="inlineStr">
        <is>
          <t>COMPLETED</t>
        </is>
      </c>
      <c r="L843" t="inlineStr">
        <is>
          <t>MARK_AS_COMPLETED</t>
        </is>
      </c>
      <c r="M843" t="inlineStr">
        <is>
          <t>Queue</t>
        </is>
      </c>
      <c r="N843" t="n">
        <v>1.0</v>
      </c>
      <c r="O843" s="1" t="n">
        <v>44543.52722222222</v>
      </c>
      <c r="P843" s="1" t="n">
        <v>44544.24717592593</v>
      </c>
      <c r="Q843" t="n">
        <v>60711.0</v>
      </c>
      <c r="R843" t="n">
        <v>1493.0</v>
      </c>
      <c r="S843" t="b">
        <v>0</v>
      </c>
      <c r="T843" t="inlineStr">
        <is>
          <t>N/A</t>
        </is>
      </c>
      <c r="U843" t="b">
        <v>0</v>
      </c>
      <c r="V843" t="inlineStr">
        <is>
          <t>Hemanshi Deshlahara</t>
        </is>
      </c>
      <c r="W843" s="1" t="n">
        <v>44544.24717592593</v>
      </c>
      <c r="X843" t="n">
        <v>306.0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120.0</v>
      </c>
      <c r="AE843" t="n">
        <v>96.0</v>
      </c>
      <c r="AF843" t="n">
        <v>0.0</v>
      </c>
      <c r="AG843" t="n">
        <v>8.0</v>
      </c>
      <c r="AH843" t="inlineStr">
        <is>
          <t>N/A</t>
        </is>
      </c>
      <c r="AI843" t="inlineStr">
        <is>
          <t>N/A</t>
        </is>
      </c>
      <c r="AJ843" t="inlineStr">
        <is>
          <t>N/A</t>
        </is>
      </c>
      <c r="AK843" t="inlineStr">
        <is>
          <t>N/A</t>
        </is>
      </c>
      <c r="AL843" t="inlineStr">
        <is>
          <t>N/A</t>
        </is>
      </c>
      <c r="AM843" t="inlineStr">
        <is>
          <t>N/A</t>
        </is>
      </c>
      <c r="AN843" t="inlineStr">
        <is>
          <t>N/A</t>
        </is>
      </c>
      <c r="AO843" t="inlineStr">
        <is>
          <t>N/A</t>
        </is>
      </c>
      <c r="AP843" t="inlineStr">
        <is>
          <t>N/A</t>
        </is>
      </c>
      <c r="AQ843" t="inlineStr">
        <is>
          <t>N/A</t>
        </is>
      </c>
      <c r="AR843" t="inlineStr">
        <is>
          <t>N/A</t>
        </is>
      </c>
      <c r="AS843" t="inlineStr">
        <is>
          <t>N/A</t>
        </is>
      </c>
      <c r="AT843" t="inlineStr">
        <is>
          <t>N/A</t>
        </is>
      </c>
      <c r="AU843" t="inlineStr">
        <is>
          <t>N/A</t>
        </is>
      </c>
      <c r="AV843" t="inlineStr">
        <is>
          <t>N/A</t>
        </is>
      </c>
      <c r="AW843" t="inlineStr">
        <is>
          <t>N/A</t>
        </is>
      </c>
      <c r="AX843" t="inlineStr">
        <is>
          <t>N/A</t>
        </is>
      </c>
      <c r="AY843" t="inlineStr">
        <is>
          <t>N/A</t>
        </is>
      </c>
      <c r="AZ843" t="inlineStr">
        <is>
          <t>N/A</t>
        </is>
      </c>
      <c r="BA843" t="inlineStr">
        <is>
          <t>N/A</t>
        </is>
      </c>
      <c r="BB843" t="inlineStr">
        <is>
          <t>N/A</t>
        </is>
      </c>
      <c r="BC843" t="inlineStr">
        <is>
          <t>N/A</t>
        </is>
      </c>
      <c r="BD843" t="inlineStr">
        <is>
          <t>N/A</t>
        </is>
      </c>
      <c r="BE843" t="inlineStr">
        <is>
          <t>N/A</t>
        </is>
      </c>
    </row>
    <row r="844">
      <c r="A844" t="inlineStr">
        <is>
          <t>WI211240611</t>
        </is>
      </c>
      <c r="B844" t="inlineStr">
        <is>
          <t>DATA_VALIDATION</t>
        </is>
      </c>
      <c r="C844" t="inlineStr">
        <is>
          <t>201100014330</t>
        </is>
      </c>
      <c r="D844" t="inlineStr">
        <is>
          <t>Folder</t>
        </is>
      </c>
      <c r="E844" s="2">
        <f>HYPERLINK("capsilon://?command=openfolder&amp;siteaddress=FAM.docvelocity-na8.net&amp;folderid=FXFA722AB5-0C70-48B8-6901-6D288091D435","FX21127157")</f>
        <v>0.0</v>
      </c>
      <c r="F844" t="inlineStr">
        <is>
          <t/>
        </is>
      </c>
      <c r="G844" t="inlineStr">
        <is>
          <t/>
        </is>
      </c>
      <c r="H844" t="inlineStr">
        <is>
          <t>Mailitem</t>
        </is>
      </c>
      <c r="I844" t="inlineStr">
        <is>
          <t>MI2112430474</t>
        </is>
      </c>
      <c r="J844" t="n">
        <v>57.0</v>
      </c>
      <c r="K844" t="inlineStr">
        <is>
          <t>COMPLETED</t>
        </is>
      </c>
      <c r="L844" t="inlineStr">
        <is>
          <t>MARK_AS_COMPLETED</t>
        </is>
      </c>
      <c r="M844" t="inlineStr">
        <is>
          <t>Queue</t>
        </is>
      </c>
      <c r="N844" t="n">
        <v>2.0</v>
      </c>
      <c r="O844" s="1" t="n">
        <v>44543.53269675926</v>
      </c>
      <c r="P844" s="1" t="n">
        <v>44543.6409375</v>
      </c>
      <c r="Q844" t="n">
        <v>8803.0</v>
      </c>
      <c r="R844" t="n">
        <v>549.0</v>
      </c>
      <c r="S844" t="b">
        <v>0</v>
      </c>
      <c r="T844" t="inlineStr">
        <is>
          <t>N/A</t>
        </is>
      </c>
      <c r="U844" t="b">
        <v>0</v>
      </c>
      <c r="V844" t="inlineStr">
        <is>
          <t>Archana Bhujbal</t>
        </is>
      </c>
      <c r="W844" s="1" t="n">
        <v>44543.61646990741</v>
      </c>
      <c r="X844" t="n">
        <v>336.0</v>
      </c>
      <c r="Y844" t="n">
        <v>58.0</v>
      </c>
      <c r="Z844" t="n">
        <v>0.0</v>
      </c>
      <c r="AA844" t="n">
        <v>58.0</v>
      </c>
      <c r="AB844" t="n">
        <v>0.0</v>
      </c>
      <c r="AC844" t="n">
        <v>23.0</v>
      </c>
      <c r="AD844" t="n">
        <v>-1.0</v>
      </c>
      <c r="AE844" t="n">
        <v>0.0</v>
      </c>
      <c r="AF844" t="n">
        <v>0.0</v>
      </c>
      <c r="AG844" t="n">
        <v>0.0</v>
      </c>
      <c r="AH844" t="inlineStr">
        <is>
          <t>Vikash Suryakanth Parmar</t>
        </is>
      </c>
      <c r="AI844" s="1" t="n">
        <v>44543.6409375</v>
      </c>
      <c r="AJ844" t="n">
        <v>213.0</v>
      </c>
      <c r="AK844" t="n">
        <v>0.0</v>
      </c>
      <c r="AL844" t="n">
        <v>0.0</v>
      </c>
      <c r="AM844" t="n">
        <v>0.0</v>
      </c>
      <c r="AN844" t="n">
        <v>0.0</v>
      </c>
      <c r="AO844" t="n">
        <v>0.0</v>
      </c>
      <c r="AP844" t="n">
        <v>-1.0</v>
      </c>
      <c r="AQ844" t="n">
        <v>0.0</v>
      </c>
      <c r="AR844" t="n">
        <v>0.0</v>
      </c>
      <c r="AS844" t="n">
        <v>0.0</v>
      </c>
      <c r="AT844" t="inlineStr">
        <is>
          <t>N/A</t>
        </is>
      </c>
      <c r="AU844" t="inlineStr">
        <is>
          <t>N/A</t>
        </is>
      </c>
      <c r="AV844" t="inlineStr">
        <is>
          <t>N/A</t>
        </is>
      </c>
      <c r="AW844" t="inlineStr">
        <is>
          <t>N/A</t>
        </is>
      </c>
      <c r="AX844" t="inlineStr">
        <is>
          <t>N/A</t>
        </is>
      </c>
      <c r="AY844" t="inlineStr">
        <is>
          <t>N/A</t>
        </is>
      </c>
      <c r="AZ844" t="inlineStr">
        <is>
          <t>N/A</t>
        </is>
      </c>
      <c r="BA844" t="inlineStr">
        <is>
          <t>N/A</t>
        </is>
      </c>
      <c r="BB844" t="inlineStr">
        <is>
          <t>N/A</t>
        </is>
      </c>
      <c r="BC844" t="inlineStr">
        <is>
          <t>N/A</t>
        </is>
      </c>
      <c r="BD844" t="inlineStr">
        <is>
          <t>N/A</t>
        </is>
      </c>
      <c r="BE844" t="inlineStr">
        <is>
          <t>N/A</t>
        </is>
      </c>
    </row>
    <row r="845">
      <c r="A845" t="inlineStr">
        <is>
          <t>WI211240626</t>
        </is>
      </c>
      <c r="B845" t="inlineStr">
        <is>
          <t>DATA_VALIDATION</t>
        </is>
      </c>
      <c r="C845" t="inlineStr">
        <is>
          <t>201100014330</t>
        </is>
      </c>
      <c r="D845" t="inlineStr">
        <is>
          <t>Folder</t>
        </is>
      </c>
      <c r="E845" s="2">
        <f>HYPERLINK("capsilon://?command=openfolder&amp;siteaddress=FAM.docvelocity-na8.net&amp;folderid=FXFA722AB5-0C70-48B8-6901-6D288091D435","FX21127157")</f>
        <v>0.0</v>
      </c>
      <c r="F845" t="inlineStr">
        <is>
          <t/>
        </is>
      </c>
      <c r="G845" t="inlineStr">
        <is>
          <t/>
        </is>
      </c>
      <c r="H845" t="inlineStr">
        <is>
          <t>Mailitem</t>
        </is>
      </c>
      <c r="I845" t="inlineStr">
        <is>
          <t>MI2112430517</t>
        </is>
      </c>
      <c r="J845" t="n">
        <v>62.0</v>
      </c>
      <c r="K845" t="inlineStr">
        <is>
          <t>COMPLETED</t>
        </is>
      </c>
      <c r="L845" t="inlineStr">
        <is>
          <t>MARK_AS_COMPLETED</t>
        </is>
      </c>
      <c r="M845" t="inlineStr">
        <is>
          <t>Queue</t>
        </is>
      </c>
      <c r="N845" t="n">
        <v>2.0</v>
      </c>
      <c r="O845" s="1" t="n">
        <v>44543.53418981482</v>
      </c>
      <c r="P845" s="1" t="n">
        <v>44543.64745370371</v>
      </c>
      <c r="Q845" t="n">
        <v>8656.0</v>
      </c>
      <c r="R845" t="n">
        <v>1130.0</v>
      </c>
      <c r="S845" t="b">
        <v>0</v>
      </c>
      <c r="T845" t="inlineStr">
        <is>
          <t>N/A</t>
        </is>
      </c>
      <c r="U845" t="b">
        <v>0</v>
      </c>
      <c r="V845" t="inlineStr">
        <is>
          <t>Archana Bhujbal</t>
        </is>
      </c>
      <c r="W845" s="1" t="n">
        <v>44543.62070601852</v>
      </c>
      <c r="X845" t="n">
        <v>365.0</v>
      </c>
      <c r="Y845" t="n">
        <v>63.0</v>
      </c>
      <c r="Z845" t="n">
        <v>0.0</v>
      </c>
      <c r="AA845" t="n">
        <v>63.0</v>
      </c>
      <c r="AB845" t="n">
        <v>0.0</v>
      </c>
      <c r="AC845" t="n">
        <v>29.0</v>
      </c>
      <c r="AD845" t="n">
        <v>-1.0</v>
      </c>
      <c r="AE845" t="n">
        <v>0.0</v>
      </c>
      <c r="AF845" t="n">
        <v>0.0</v>
      </c>
      <c r="AG845" t="n">
        <v>0.0</v>
      </c>
      <c r="AH845" t="inlineStr">
        <is>
          <t>Mohini Shinde</t>
        </is>
      </c>
      <c r="AI845" s="1" t="n">
        <v>44543.64745370371</v>
      </c>
      <c r="AJ845" t="n">
        <v>765.0</v>
      </c>
      <c r="AK845" t="n">
        <v>0.0</v>
      </c>
      <c r="AL845" t="n">
        <v>0.0</v>
      </c>
      <c r="AM845" t="n">
        <v>0.0</v>
      </c>
      <c r="AN845" t="n">
        <v>0.0</v>
      </c>
      <c r="AO845" t="n">
        <v>0.0</v>
      </c>
      <c r="AP845" t="n">
        <v>-1.0</v>
      </c>
      <c r="AQ845" t="n">
        <v>0.0</v>
      </c>
      <c r="AR845" t="n">
        <v>0.0</v>
      </c>
      <c r="AS845" t="n">
        <v>0.0</v>
      </c>
      <c r="AT845" t="inlineStr">
        <is>
          <t>N/A</t>
        </is>
      </c>
      <c r="AU845" t="inlineStr">
        <is>
          <t>N/A</t>
        </is>
      </c>
      <c r="AV845" t="inlineStr">
        <is>
          <t>N/A</t>
        </is>
      </c>
      <c r="AW845" t="inlineStr">
        <is>
          <t>N/A</t>
        </is>
      </c>
      <c r="AX845" t="inlineStr">
        <is>
          <t>N/A</t>
        </is>
      </c>
      <c r="AY845" t="inlineStr">
        <is>
          <t>N/A</t>
        </is>
      </c>
      <c r="AZ845" t="inlineStr">
        <is>
          <t>N/A</t>
        </is>
      </c>
      <c r="BA845" t="inlineStr">
        <is>
          <t>N/A</t>
        </is>
      </c>
      <c r="BB845" t="inlineStr">
        <is>
          <t>N/A</t>
        </is>
      </c>
      <c r="BC845" t="inlineStr">
        <is>
          <t>N/A</t>
        </is>
      </c>
      <c r="BD845" t="inlineStr">
        <is>
          <t>N/A</t>
        </is>
      </c>
      <c r="BE845" t="inlineStr">
        <is>
          <t>N/A</t>
        </is>
      </c>
    </row>
    <row r="846">
      <c r="A846" t="inlineStr">
        <is>
          <t>WI211240630</t>
        </is>
      </c>
      <c r="B846" t="inlineStr">
        <is>
          <t>DATA_VALIDATION</t>
        </is>
      </c>
      <c r="C846" t="inlineStr">
        <is>
          <t>201100014330</t>
        </is>
      </c>
      <c r="D846" t="inlineStr">
        <is>
          <t>Folder</t>
        </is>
      </c>
      <c r="E846" s="2">
        <f>HYPERLINK("capsilon://?command=openfolder&amp;siteaddress=FAM.docvelocity-na8.net&amp;folderid=FXFA722AB5-0C70-48B8-6901-6D288091D435","FX21127157")</f>
        <v>0.0</v>
      </c>
      <c r="F846" t="inlineStr">
        <is>
          <t/>
        </is>
      </c>
      <c r="G846" t="inlineStr">
        <is>
          <t/>
        </is>
      </c>
      <c r="H846" t="inlineStr">
        <is>
          <t>Mailitem</t>
        </is>
      </c>
      <c r="I846" t="inlineStr">
        <is>
          <t>MI2112430652</t>
        </is>
      </c>
      <c r="J846" t="n">
        <v>66.0</v>
      </c>
      <c r="K846" t="inlineStr">
        <is>
          <t>COMPLETED</t>
        </is>
      </c>
      <c r="L846" t="inlineStr">
        <is>
          <t>MARK_AS_COMPLETED</t>
        </is>
      </c>
      <c r="M846" t="inlineStr">
        <is>
          <t>Queue</t>
        </is>
      </c>
      <c r="N846" t="n">
        <v>2.0</v>
      </c>
      <c r="O846" s="1" t="n">
        <v>44543.534421296295</v>
      </c>
      <c r="P846" s="1" t="n">
        <v>44543.64299768519</v>
      </c>
      <c r="Q846" t="n">
        <v>9000.0</v>
      </c>
      <c r="R846" t="n">
        <v>381.0</v>
      </c>
      <c r="S846" t="b">
        <v>0</v>
      </c>
      <c r="T846" t="inlineStr">
        <is>
          <t>N/A</t>
        </is>
      </c>
      <c r="U846" t="b">
        <v>0</v>
      </c>
      <c r="V846" t="inlineStr">
        <is>
          <t>Archana Bhujbal</t>
        </is>
      </c>
      <c r="W846" s="1" t="n">
        <v>44543.62165509259</v>
      </c>
      <c r="X846" t="n">
        <v>81.0</v>
      </c>
      <c r="Y846" t="n">
        <v>52.0</v>
      </c>
      <c r="Z846" t="n">
        <v>0.0</v>
      </c>
      <c r="AA846" t="n">
        <v>52.0</v>
      </c>
      <c r="AB846" t="n">
        <v>0.0</v>
      </c>
      <c r="AC846" t="n">
        <v>14.0</v>
      </c>
      <c r="AD846" t="n">
        <v>14.0</v>
      </c>
      <c r="AE846" t="n">
        <v>0.0</v>
      </c>
      <c r="AF846" t="n">
        <v>0.0</v>
      </c>
      <c r="AG846" t="n">
        <v>0.0</v>
      </c>
      <c r="AH846" t="inlineStr">
        <is>
          <t>Vikash Suryakanth Parmar</t>
        </is>
      </c>
      <c r="AI846" s="1" t="n">
        <v>44543.64299768519</v>
      </c>
      <c r="AJ846" t="n">
        <v>177.0</v>
      </c>
      <c r="AK846" t="n">
        <v>0.0</v>
      </c>
      <c r="AL846" t="n">
        <v>0.0</v>
      </c>
      <c r="AM846" t="n">
        <v>0.0</v>
      </c>
      <c r="AN846" t="n">
        <v>0.0</v>
      </c>
      <c r="AO846" t="n">
        <v>0.0</v>
      </c>
      <c r="AP846" t="n">
        <v>14.0</v>
      </c>
      <c r="AQ846" t="n">
        <v>0.0</v>
      </c>
      <c r="AR846" t="n">
        <v>0.0</v>
      </c>
      <c r="AS846" t="n">
        <v>0.0</v>
      </c>
      <c r="AT846" t="inlineStr">
        <is>
          <t>N/A</t>
        </is>
      </c>
      <c r="AU846" t="inlineStr">
        <is>
          <t>N/A</t>
        </is>
      </c>
      <c r="AV846" t="inlineStr">
        <is>
          <t>N/A</t>
        </is>
      </c>
      <c r="AW846" t="inlineStr">
        <is>
          <t>N/A</t>
        </is>
      </c>
      <c r="AX846" t="inlineStr">
        <is>
          <t>N/A</t>
        </is>
      </c>
      <c r="AY846" t="inlineStr">
        <is>
          <t>N/A</t>
        </is>
      </c>
      <c r="AZ846" t="inlineStr">
        <is>
          <t>N/A</t>
        </is>
      </c>
      <c r="BA846" t="inlineStr">
        <is>
          <t>N/A</t>
        </is>
      </c>
      <c r="BB846" t="inlineStr">
        <is>
          <t>N/A</t>
        </is>
      </c>
      <c r="BC846" t="inlineStr">
        <is>
          <t>N/A</t>
        </is>
      </c>
      <c r="BD846" t="inlineStr">
        <is>
          <t>N/A</t>
        </is>
      </c>
      <c r="BE846" t="inlineStr">
        <is>
          <t>N/A</t>
        </is>
      </c>
    </row>
    <row r="847">
      <c r="A847" t="inlineStr">
        <is>
          <t>WI211240631</t>
        </is>
      </c>
      <c r="B847" t="inlineStr">
        <is>
          <t>DATA_VALIDATION</t>
        </is>
      </c>
      <c r="C847" t="inlineStr">
        <is>
          <t>201100014330</t>
        </is>
      </c>
      <c r="D847" t="inlineStr">
        <is>
          <t>Folder</t>
        </is>
      </c>
      <c r="E847" s="2">
        <f>HYPERLINK("capsilon://?command=openfolder&amp;siteaddress=FAM.docvelocity-na8.net&amp;folderid=FXFA722AB5-0C70-48B8-6901-6D288091D435","FX21127157")</f>
        <v>0.0</v>
      </c>
      <c r="F847" t="inlineStr">
        <is>
          <t/>
        </is>
      </c>
      <c r="G847" t="inlineStr">
        <is>
          <t/>
        </is>
      </c>
      <c r="H847" t="inlineStr">
        <is>
          <t>Mailitem</t>
        </is>
      </c>
      <c r="I847" t="inlineStr">
        <is>
          <t>MI2112430752</t>
        </is>
      </c>
      <c r="J847" t="n">
        <v>28.0</v>
      </c>
      <c r="K847" t="inlineStr">
        <is>
          <t>COMPLETED</t>
        </is>
      </c>
      <c r="L847" t="inlineStr">
        <is>
          <t>MARK_AS_COMPLETED</t>
        </is>
      </c>
      <c r="M847" t="inlineStr">
        <is>
          <t>Queue</t>
        </is>
      </c>
      <c r="N847" t="n">
        <v>2.0</v>
      </c>
      <c r="O847" s="1" t="n">
        <v>44543.534907407404</v>
      </c>
      <c r="P847" s="1" t="n">
        <v>44543.642905092594</v>
      </c>
      <c r="Q847" t="n">
        <v>8592.0</v>
      </c>
      <c r="R847" t="n">
        <v>739.0</v>
      </c>
      <c r="S847" t="b">
        <v>0</v>
      </c>
      <c r="T847" t="inlineStr">
        <is>
          <t>N/A</t>
        </is>
      </c>
      <c r="U847" t="b">
        <v>0</v>
      </c>
      <c r="V847" t="inlineStr">
        <is>
          <t>Ketan Pathak</t>
        </is>
      </c>
      <c r="W847" s="1" t="n">
        <v>44543.62613425926</v>
      </c>
      <c r="X847" t="n">
        <v>600.0</v>
      </c>
      <c r="Y847" t="n">
        <v>21.0</v>
      </c>
      <c r="Z847" t="n">
        <v>0.0</v>
      </c>
      <c r="AA847" t="n">
        <v>21.0</v>
      </c>
      <c r="AB847" t="n">
        <v>0.0</v>
      </c>
      <c r="AC847" t="n">
        <v>21.0</v>
      </c>
      <c r="AD847" t="n">
        <v>7.0</v>
      </c>
      <c r="AE847" t="n">
        <v>0.0</v>
      </c>
      <c r="AF847" t="n">
        <v>0.0</v>
      </c>
      <c r="AG847" t="n">
        <v>0.0</v>
      </c>
      <c r="AH847" t="inlineStr">
        <is>
          <t>Rohit Mawal</t>
        </is>
      </c>
      <c r="AI847" s="1" t="n">
        <v>44543.642905092594</v>
      </c>
      <c r="AJ847" t="n">
        <v>139.0</v>
      </c>
      <c r="AK847" t="n">
        <v>0.0</v>
      </c>
      <c r="AL847" t="n">
        <v>0.0</v>
      </c>
      <c r="AM847" t="n">
        <v>0.0</v>
      </c>
      <c r="AN847" t="n">
        <v>0.0</v>
      </c>
      <c r="AO847" t="n">
        <v>0.0</v>
      </c>
      <c r="AP847" t="n">
        <v>7.0</v>
      </c>
      <c r="AQ847" t="n">
        <v>0.0</v>
      </c>
      <c r="AR847" t="n">
        <v>0.0</v>
      </c>
      <c r="AS847" t="n">
        <v>0.0</v>
      </c>
      <c r="AT847" t="inlineStr">
        <is>
          <t>N/A</t>
        </is>
      </c>
      <c r="AU847" t="inlineStr">
        <is>
          <t>N/A</t>
        </is>
      </c>
      <c r="AV847" t="inlineStr">
        <is>
          <t>N/A</t>
        </is>
      </c>
      <c r="AW847" t="inlineStr">
        <is>
          <t>N/A</t>
        </is>
      </c>
      <c r="AX847" t="inlineStr">
        <is>
          <t>N/A</t>
        </is>
      </c>
      <c r="AY847" t="inlineStr">
        <is>
          <t>N/A</t>
        </is>
      </c>
      <c r="AZ847" t="inlineStr">
        <is>
          <t>N/A</t>
        </is>
      </c>
      <c r="BA847" t="inlineStr">
        <is>
          <t>N/A</t>
        </is>
      </c>
      <c r="BB847" t="inlineStr">
        <is>
          <t>N/A</t>
        </is>
      </c>
      <c r="BC847" t="inlineStr">
        <is>
          <t>N/A</t>
        </is>
      </c>
      <c r="BD847" t="inlineStr">
        <is>
          <t>N/A</t>
        </is>
      </c>
      <c r="BE847" t="inlineStr">
        <is>
          <t>N/A</t>
        </is>
      </c>
    </row>
    <row r="848">
      <c r="A848" t="inlineStr">
        <is>
          <t>WI211240634</t>
        </is>
      </c>
      <c r="B848" t="inlineStr">
        <is>
          <t>DATA_VALIDATION</t>
        </is>
      </c>
      <c r="C848" t="inlineStr">
        <is>
          <t>201100014330</t>
        </is>
      </c>
      <c r="D848" t="inlineStr">
        <is>
          <t>Folder</t>
        </is>
      </c>
      <c r="E848" s="2">
        <f>HYPERLINK("capsilon://?command=openfolder&amp;siteaddress=FAM.docvelocity-na8.net&amp;folderid=FXFA722AB5-0C70-48B8-6901-6D288091D435","FX21127157")</f>
        <v>0.0</v>
      </c>
      <c r="F848" t="inlineStr">
        <is>
          <t/>
        </is>
      </c>
      <c r="G848" t="inlineStr">
        <is>
          <t/>
        </is>
      </c>
      <c r="H848" t="inlineStr">
        <is>
          <t>Mailitem</t>
        </is>
      </c>
      <c r="I848" t="inlineStr">
        <is>
          <t>MI2112430767</t>
        </is>
      </c>
      <c r="J848" t="n">
        <v>28.0</v>
      </c>
      <c r="K848" t="inlineStr">
        <is>
          <t>COMPLETED</t>
        </is>
      </c>
      <c r="L848" t="inlineStr">
        <is>
          <t>MARK_AS_COMPLETED</t>
        </is>
      </c>
      <c r="M848" t="inlineStr">
        <is>
          <t>Queue</t>
        </is>
      </c>
      <c r="N848" t="n">
        <v>2.0</v>
      </c>
      <c r="O848" s="1" t="n">
        <v>44543.53523148148</v>
      </c>
      <c r="P848" s="1" t="n">
        <v>44543.64628472222</v>
      </c>
      <c r="Q848" t="n">
        <v>9059.0</v>
      </c>
      <c r="R848" t="n">
        <v>536.0</v>
      </c>
      <c r="S848" t="b">
        <v>0</v>
      </c>
      <c r="T848" t="inlineStr">
        <is>
          <t>N/A</t>
        </is>
      </c>
      <c r="U848" t="b">
        <v>0</v>
      </c>
      <c r="V848" t="inlineStr">
        <is>
          <t>Archana Bhujbal</t>
        </is>
      </c>
      <c r="W848" s="1" t="n">
        <v>44543.62462962963</v>
      </c>
      <c r="X848" t="n">
        <v>256.0</v>
      </c>
      <c r="Y848" t="n">
        <v>21.0</v>
      </c>
      <c r="Z848" t="n">
        <v>0.0</v>
      </c>
      <c r="AA848" t="n">
        <v>21.0</v>
      </c>
      <c r="AB848" t="n">
        <v>0.0</v>
      </c>
      <c r="AC848" t="n">
        <v>19.0</v>
      </c>
      <c r="AD848" t="n">
        <v>7.0</v>
      </c>
      <c r="AE848" t="n">
        <v>0.0</v>
      </c>
      <c r="AF848" t="n">
        <v>0.0</v>
      </c>
      <c r="AG848" t="n">
        <v>0.0</v>
      </c>
      <c r="AH848" t="inlineStr">
        <is>
          <t>Vikash Suryakanth Parmar</t>
        </is>
      </c>
      <c r="AI848" s="1" t="n">
        <v>44543.64628472222</v>
      </c>
      <c r="AJ848" t="n">
        <v>213.0</v>
      </c>
      <c r="AK848" t="n">
        <v>1.0</v>
      </c>
      <c r="AL848" t="n">
        <v>0.0</v>
      </c>
      <c r="AM848" t="n">
        <v>1.0</v>
      </c>
      <c r="AN848" t="n">
        <v>0.0</v>
      </c>
      <c r="AO848" t="n">
        <v>1.0</v>
      </c>
      <c r="AP848" t="n">
        <v>6.0</v>
      </c>
      <c r="AQ848" t="n">
        <v>0.0</v>
      </c>
      <c r="AR848" t="n">
        <v>0.0</v>
      </c>
      <c r="AS848" t="n">
        <v>0.0</v>
      </c>
      <c r="AT848" t="inlineStr">
        <is>
          <t>N/A</t>
        </is>
      </c>
      <c r="AU848" t="inlineStr">
        <is>
          <t>N/A</t>
        </is>
      </c>
      <c r="AV848" t="inlineStr">
        <is>
          <t>N/A</t>
        </is>
      </c>
      <c r="AW848" t="inlineStr">
        <is>
          <t>N/A</t>
        </is>
      </c>
      <c r="AX848" t="inlineStr">
        <is>
          <t>N/A</t>
        </is>
      </c>
      <c r="AY848" t="inlineStr">
        <is>
          <t>N/A</t>
        </is>
      </c>
      <c r="AZ848" t="inlineStr">
        <is>
          <t>N/A</t>
        </is>
      </c>
      <c r="BA848" t="inlineStr">
        <is>
          <t>N/A</t>
        </is>
      </c>
      <c r="BB848" t="inlineStr">
        <is>
          <t>N/A</t>
        </is>
      </c>
      <c r="BC848" t="inlineStr">
        <is>
          <t>N/A</t>
        </is>
      </c>
      <c r="BD848" t="inlineStr">
        <is>
          <t>N/A</t>
        </is>
      </c>
      <c r="BE848" t="inlineStr">
        <is>
          <t>N/A</t>
        </is>
      </c>
    </row>
    <row r="849">
      <c r="A849" t="inlineStr">
        <is>
          <t>WI211240730</t>
        </is>
      </c>
      <c r="B849" t="inlineStr">
        <is>
          <t>DATA_VALIDATION</t>
        </is>
      </c>
      <c r="C849" t="inlineStr">
        <is>
          <t>201300020220</t>
        </is>
      </c>
      <c r="D849" t="inlineStr">
        <is>
          <t>Folder</t>
        </is>
      </c>
      <c r="E849" s="2">
        <f>HYPERLINK("capsilon://?command=openfolder&amp;siteaddress=FAM.docvelocity-na8.net&amp;folderid=FX361C1FDC-4A4B-24F6-9879-476342AC4B5C","FX21126365")</f>
        <v>0.0</v>
      </c>
      <c r="F849" t="inlineStr">
        <is>
          <t/>
        </is>
      </c>
      <c r="G849" t="inlineStr">
        <is>
          <t/>
        </is>
      </c>
      <c r="H849" t="inlineStr">
        <is>
          <t>Mailitem</t>
        </is>
      </c>
      <c r="I849" t="inlineStr">
        <is>
          <t>MI2112431713</t>
        </is>
      </c>
      <c r="J849" t="n">
        <v>30.0</v>
      </c>
      <c r="K849" t="inlineStr">
        <is>
          <t>COMPLETED</t>
        </is>
      </c>
      <c r="L849" t="inlineStr">
        <is>
          <t>MARK_AS_COMPLETED</t>
        </is>
      </c>
      <c r="M849" t="inlineStr">
        <is>
          <t>Queue</t>
        </is>
      </c>
      <c r="N849" t="n">
        <v>2.0</v>
      </c>
      <c r="O849" s="1" t="n">
        <v>44543.54224537037</v>
      </c>
      <c r="P849" s="1" t="n">
        <v>44543.64380787037</v>
      </c>
      <c r="Q849" t="n">
        <v>8665.0</v>
      </c>
      <c r="R849" t="n">
        <v>110.0</v>
      </c>
      <c r="S849" t="b">
        <v>0</v>
      </c>
      <c r="T849" t="inlineStr">
        <is>
          <t>N/A</t>
        </is>
      </c>
      <c r="U849" t="b">
        <v>0</v>
      </c>
      <c r="V849" t="inlineStr">
        <is>
          <t>Archana Bhujbal</t>
        </is>
      </c>
      <c r="W849" s="1" t="n">
        <v>44543.62511574074</v>
      </c>
      <c r="X849" t="n">
        <v>41.0</v>
      </c>
      <c r="Y849" t="n">
        <v>9.0</v>
      </c>
      <c r="Z849" t="n">
        <v>0.0</v>
      </c>
      <c r="AA849" t="n">
        <v>9.0</v>
      </c>
      <c r="AB849" t="n">
        <v>0.0</v>
      </c>
      <c r="AC849" t="n">
        <v>4.0</v>
      </c>
      <c r="AD849" t="n">
        <v>21.0</v>
      </c>
      <c r="AE849" t="n">
        <v>0.0</v>
      </c>
      <c r="AF849" t="n">
        <v>0.0</v>
      </c>
      <c r="AG849" t="n">
        <v>0.0</v>
      </c>
      <c r="AH849" t="inlineStr">
        <is>
          <t>Vikash Suryakanth Parmar</t>
        </is>
      </c>
      <c r="AI849" s="1" t="n">
        <v>44543.64380787037</v>
      </c>
      <c r="AJ849" t="n">
        <v>69.0</v>
      </c>
      <c r="AK849" t="n">
        <v>0.0</v>
      </c>
      <c r="AL849" t="n">
        <v>0.0</v>
      </c>
      <c r="AM849" t="n">
        <v>0.0</v>
      </c>
      <c r="AN849" t="n">
        <v>0.0</v>
      </c>
      <c r="AO849" t="n">
        <v>0.0</v>
      </c>
      <c r="AP849" t="n">
        <v>21.0</v>
      </c>
      <c r="AQ849" t="n">
        <v>0.0</v>
      </c>
      <c r="AR849" t="n">
        <v>0.0</v>
      </c>
      <c r="AS849" t="n">
        <v>0.0</v>
      </c>
      <c r="AT849" t="inlineStr">
        <is>
          <t>N/A</t>
        </is>
      </c>
      <c r="AU849" t="inlineStr">
        <is>
          <t>N/A</t>
        </is>
      </c>
      <c r="AV849" t="inlineStr">
        <is>
          <t>N/A</t>
        </is>
      </c>
      <c r="AW849" t="inlineStr">
        <is>
          <t>N/A</t>
        </is>
      </c>
      <c r="AX849" t="inlineStr">
        <is>
          <t>N/A</t>
        </is>
      </c>
      <c r="AY849" t="inlineStr">
        <is>
          <t>N/A</t>
        </is>
      </c>
      <c r="AZ849" t="inlineStr">
        <is>
          <t>N/A</t>
        </is>
      </c>
      <c r="BA849" t="inlineStr">
        <is>
          <t>N/A</t>
        </is>
      </c>
      <c r="BB849" t="inlineStr">
        <is>
          <t>N/A</t>
        </is>
      </c>
      <c r="BC849" t="inlineStr">
        <is>
          <t>N/A</t>
        </is>
      </c>
      <c r="BD849" t="inlineStr">
        <is>
          <t>N/A</t>
        </is>
      </c>
      <c r="BE849" t="inlineStr">
        <is>
          <t>N/A</t>
        </is>
      </c>
    </row>
    <row r="850">
      <c r="A850" t="inlineStr">
        <is>
          <t>WI211240771</t>
        </is>
      </c>
      <c r="B850" t="inlineStr">
        <is>
          <t>DATA_VALIDATION</t>
        </is>
      </c>
      <c r="C850" t="inlineStr">
        <is>
          <t>201300020233</t>
        </is>
      </c>
      <c r="D850" t="inlineStr">
        <is>
          <t>Folder</t>
        </is>
      </c>
      <c r="E850" s="2">
        <f>HYPERLINK("capsilon://?command=openfolder&amp;siteaddress=FAM.docvelocity-na8.net&amp;folderid=FX64944280-6E5D-0F87-6F56-745E44ABE87F","FX21126601")</f>
        <v>0.0</v>
      </c>
      <c r="F850" t="inlineStr">
        <is>
          <t/>
        </is>
      </c>
      <c r="G850" t="inlineStr">
        <is>
          <t/>
        </is>
      </c>
      <c r="H850" t="inlineStr">
        <is>
          <t>Mailitem</t>
        </is>
      </c>
      <c r="I850" t="inlineStr">
        <is>
          <t>MI2112432107</t>
        </is>
      </c>
      <c r="J850" t="n">
        <v>95.0</v>
      </c>
      <c r="K850" t="inlineStr">
        <is>
          <t>COMPLETED</t>
        </is>
      </c>
      <c r="L850" t="inlineStr">
        <is>
          <t>MARK_AS_COMPLETED</t>
        </is>
      </c>
      <c r="M850" t="inlineStr">
        <is>
          <t>Queue</t>
        </is>
      </c>
      <c r="N850" t="n">
        <v>2.0</v>
      </c>
      <c r="O850" s="1" t="n">
        <v>44543.546481481484</v>
      </c>
      <c r="P850" s="1" t="n">
        <v>44543.65012731482</v>
      </c>
      <c r="Q850" t="n">
        <v>7431.0</v>
      </c>
      <c r="R850" t="n">
        <v>1524.0</v>
      </c>
      <c r="S850" t="b">
        <v>0</v>
      </c>
      <c r="T850" t="inlineStr">
        <is>
          <t>N/A</t>
        </is>
      </c>
      <c r="U850" t="b">
        <v>0</v>
      </c>
      <c r="V850" t="inlineStr">
        <is>
          <t>Nisha Verma</t>
        </is>
      </c>
      <c r="W850" s="1" t="n">
        <v>44543.63858796296</v>
      </c>
      <c r="X850" t="n">
        <v>1193.0</v>
      </c>
      <c r="Y850" t="n">
        <v>90.0</v>
      </c>
      <c r="Z850" t="n">
        <v>0.0</v>
      </c>
      <c r="AA850" t="n">
        <v>90.0</v>
      </c>
      <c r="AB850" t="n">
        <v>0.0</v>
      </c>
      <c r="AC850" t="n">
        <v>30.0</v>
      </c>
      <c r="AD850" t="n">
        <v>5.0</v>
      </c>
      <c r="AE850" t="n">
        <v>0.0</v>
      </c>
      <c r="AF850" t="n">
        <v>0.0</v>
      </c>
      <c r="AG850" t="n">
        <v>0.0</v>
      </c>
      <c r="AH850" t="inlineStr">
        <is>
          <t>Vikash Suryakanth Parmar</t>
        </is>
      </c>
      <c r="AI850" s="1" t="n">
        <v>44543.65012731482</v>
      </c>
      <c r="AJ850" t="n">
        <v>331.0</v>
      </c>
      <c r="AK850" t="n">
        <v>2.0</v>
      </c>
      <c r="AL850" t="n">
        <v>0.0</v>
      </c>
      <c r="AM850" t="n">
        <v>2.0</v>
      </c>
      <c r="AN850" t="n">
        <v>0.0</v>
      </c>
      <c r="AO850" t="n">
        <v>2.0</v>
      </c>
      <c r="AP850" t="n">
        <v>3.0</v>
      </c>
      <c r="AQ850" t="n">
        <v>0.0</v>
      </c>
      <c r="AR850" t="n">
        <v>0.0</v>
      </c>
      <c r="AS850" t="n">
        <v>0.0</v>
      </c>
      <c r="AT850" t="inlineStr">
        <is>
          <t>N/A</t>
        </is>
      </c>
      <c r="AU850" t="inlineStr">
        <is>
          <t>N/A</t>
        </is>
      </c>
      <c r="AV850" t="inlineStr">
        <is>
          <t>N/A</t>
        </is>
      </c>
      <c r="AW850" t="inlineStr">
        <is>
          <t>N/A</t>
        </is>
      </c>
      <c r="AX850" t="inlineStr">
        <is>
          <t>N/A</t>
        </is>
      </c>
      <c r="AY850" t="inlineStr">
        <is>
          <t>N/A</t>
        </is>
      </c>
      <c r="AZ850" t="inlineStr">
        <is>
          <t>N/A</t>
        </is>
      </c>
      <c r="BA850" t="inlineStr">
        <is>
          <t>N/A</t>
        </is>
      </c>
      <c r="BB850" t="inlineStr">
        <is>
          <t>N/A</t>
        </is>
      </c>
      <c r="BC850" t="inlineStr">
        <is>
          <t>N/A</t>
        </is>
      </c>
      <c r="BD850" t="inlineStr">
        <is>
          <t>N/A</t>
        </is>
      </c>
      <c r="BE850" t="inlineStr">
        <is>
          <t>N/A</t>
        </is>
      </c>
    </row>
    <row r="851">
      <c r="A851" t="inlineStr">
        <is>
          <t>WI21124081</t>
        </is>
      </c>
      <c r="B851" t="inlineStr">
        <is>
          <t>DATA_VALIDATION</t>
        </is>
      </c>
      <c r="C851" t="inlineStr">
        <is>
          <t>201308007653</t>
        </is>
      </c>
      <c r="D851" t="inlineStr">
        <is>
          <t>Folder</t>
        </is>
      </c>
      <c r="E851" s="2">
        <f>HYPERLINK("capsilon://?command=openfolder&amp;siteaddress=FAM.docvelocity-na8.net&amp;folderid=FX11F4896C-D3D3-FF2B-3137-AC4D2A882B9B","FX211012727")</f>
        <v>0.0</v>
      </c>
      <c r="F851" t="inlineStr">
        <is>
          <t/>
        </is>
      </c>
      <c r="G851" t="inlineStr">
        <is>
          <t/>
        </is>
      </c>
      <c r="H851" t="inlineStr">
        <is>
          <t>Mailitem</t>
        </is>
      </c>
      <c r="I851" t="inlineStr">
        <is>
          <t>MI211241144</t>
        </is>
      </c>
      <c r="J851" t="n">
        <v>316.0</v>
      </c>
      <c r="K851" t="inlineStr">
        <is>
          <t>COMPLETED</t>
        </is>
      </c>
      <c r="L851" t="inlineStr">
        <is>
          <t>MARK_AS_COMPLETED</t>
        </is>
      </c>
      <c r="M851" t="inlineStr">
        <is>
          <t>Queue</t>
        </is>
      </c>
      <c r="N851" t="n">
        <v>1.0</v>
      </c>
      <c r="O851" s="1" t="n">
        <v>44531.68921296296</v>
      </c>
      <c r="P851" s="1" t="n">
        <v>44532.261608796296</v>
      </c>
      <c r="Q851" t="n">
        <v>48752.0</v>
      </c>
      <c r="R851" t="n">
        <v>703.0</v>
      </c>
      <c r="S851" t="b">
        <v>0</v>
      </c>
      <c r="T851" t="inlineStr">
        <is>
          <t>N/A</t>
        </is>
      </c>
      <c r="U851" t="b">
        <v>0</v>
      </c>
      <c r="V851" t="inlineStr">
        <is>
          <t>Hemanshi Deshlahara</t>
        </is>
      </c>
      <c r="W851" s="1" t="n">
        <v>44532.261608796296</v>
      </c>
      <c r="X851" t="n">
        <v>407.0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316.0</v>
      </c>
      <c r="AE851" t="n">
        <v>287.0</v>
      </c>
      <c r="AF851" t="n">
        <v>0.0</v>
      </c>
      <c r="AG851" t="n">
        <v>10.0</v>
      </c>
      <c r="AH851" t="inlineStr">
        <is>
          <t>N/A</t>
        </is>
      </c>
      <c r="AI851" t="inlineStr">
        <is>
          <t>N/A</t>
        </is>
      </c>
      <c r="AJ851" t="inlineStr">
        <is>
          <t>N/A</t>
        </is>
      </c>
      <c r="AK851" t="inlineStr">
        <is>
          <t>N/A</t>
        </is>
      </c>
      <c r="AL851" t="inlineStr">
        <is>
          <t>N/A</t>
        </is>
      </c>
      <c r="AM851" t="inlineStr">
        <is>
          <t>N/A</t>
        </is>
      </c>
      <c r="AN851" t="inlineStr">
        <is>
          <t>N/A</t>
        </is>
      </c>
      <c r="AO851" t="inlineStr">
        <is>
          <t>N/A</t>
        </is>
      </c>
      <c r="AP851" t="inlineStr">
        <is>
          <t>N/A</t>
        </is>
      </c>
      <c r="AQ851" t="inlineStr">
        <is>
          <t>N/A</t>
        </is>
      </c>
      <c r="AR851" t="inlineStr">
        <is>
          <t>N/A</t>
        </is>
      </c>
      <c r="AS851" t="inlineStr">
        <is>
          <t>N/A</t>
        </is>
      </c>
      <c r="AT851" t="inlineStr">
        <is>
          <t>N/A</t>
        </is>
      </c>
      <c r="AU851" t="inlineStr">
        <is>
          <t>N/A</t>
        </is>
      </c>
      <c r="AV851" t="inlineStr">
        <is>
          <t>N/A</t>
        </is>
      </c>
      <c r="AW851" t="inlineStr">
        <is>
          <t>N/A</t>
        </is>
      </c>
      <c r="AX851" t="inlineStr">
        <is>
          <t>N/A</t>
        </is>
      </c>
      <c r="AY851" t="inlineStr">
        <is>
          <t>N/A</t>
        </is>
      </c>
      <c r="AZ851" t="inlineStr">
        <is>
          <t>N/A</t>
        </is>
      </c>
      <c r="BA851" t="inlineStr">
        <is>
          <t>N/A</t>
        </is>
      </c>
      <c r="BB851" t="inlineStr">
        <is>
          <t>N/A</t>
        </is>
      </c>
      <c r="BC851" t="inlineStr">
        <is>
          <t>N/A</t>
        </is>
      </c>
      <c r="BD851" t="inlineStr">
        <is>
          <t>N/A</t>
        </is>
      </c>
      <c r="BE851" t="inlineStr">
        <is>
          <t>N/A</t>
        </is>
      </c>
    </row>
    <row r="852">
      <c r="A852" t="inlineStr">
        <is>
          <t>WI211240812</t>
        </is>
      </c>
      <c r="B852" t="inlineStr">
        <is>
          <t>DATA_VALIDATION</t>
        </is>
      </c>
      <c r="C852" t="inlineStr">
        <is>
          <t>201300020174</t>
        </is>
      </c>
      <c r="D852" t="inlineStr">
        <is>
          <t>Folder</t>
        </is>
      </c>
      <c r="E852" s="2">
        <f>HYPERLINK("capsilon://?command=openfolder&amp;siteaddress=FAM.docvelocity-na8.net&amp;folderid=FX3A792F84-BC67-6C72-7D90-BB3968FE7369","FX21125839")</f>
        <v>0.0</v>
      </c>
      <c r="F852" t="inlineStr">
        <is>
          <t/>
        </is>
      </c>
      <c r="G852" t="inlineStr">
        <is>
          <t/>
        </is>
      </c>
      <c r="H852" t="inlineStr">
        <is>
          <t>Mailitem</t>
        </is>
      </c>
      <c r="I852" t="inlineStr">
        <is>
          <t>MI2112432293</t>
        </is>
      </c>
      <c r="J852" t="n">
        <v>42.0</v>
      </c>
      <c r="K852" t="inlineStr">
        <is>
          <t>COMPLETED</t>
        </is>
      </c>
      <c r="L852" t="inlineStr">
        <is>
          <t>MARK_AS_COMPLETED</t>
        </is>
      </c>
      <c r="M852" t="inlineStr">
        <is>
          <t>Queue</t>
        </is>
      </c>
      <c r="N852" t="n">
        <v>2.0</v>
      </c>
      <c r="O852" s="1" t="n">
        <v>44543.548680555556</v>
      </c>
      <c r="P852" s="1" t="n">
        <v>44543.650775462964</v>
      </c>
      <c r="Q852" t="n">
        <v>8364.0</v>
      </c>
      <c r="R852" t="n">
        <v>457.0</v>
      </c>
      <c r="S852" t="b">
        <v>0</v>
      </c>
      <c r="T852" t="inlineStr">
        <is>
          <t>N/A</t>
        </is>
      </c>
      <c r="U852" t="b">
        <v>0</v>
      </c>
      <c r="V852" t="inlineStr">
        <is>
          <t>Archana Bhujbal</t>
        </is>
      </c>
      <c r="W852" s="1" t="n">
        <v>44543.62708333333</v>
      </c>
      <c r="X852" t="n">
        <v>170.0</v>
      </c>
      <c r="Y852" t="n">
        <v>55.0</v>
      </c>
      <c r="Z852" t="n">
        <v>0.0</v>
      </c>
      <c r="AA852" t="n">
        <v>55.0</v>
      </c>
      <c r="AB852" t="n">
        <v>0.0</v>
      </c>
      <c r="AC852" t="n">
        <v>31.0</v>
      </c>
      <c r="AD852" t="n">
        <v>-13.0</v>
      </c>
      <c r="AE852" t="n">
        <v>0.0</v>
      </c>
      <c r="AF852" t="n">
        <v>0.0</v>
      </c>
      <c r="AG852" t="n">
        <v>0.0</v>
      </c>
      <c r="AH852" t="inlineStr">
        <is>
          <t>Mohini Shinde</t>
        </is>
      </c>
      <c r="AI852" s="1" t="n">
        <v>44543.650775462964</v>
      </c>
      <c r="AJ852" t="n">
        <v>287.0</v>
      </c>
      <c r="AK852" t="n">
        <v>0.0</v>
      </c>
      <c r="AL852" t="n">
        <v>0.0</v>
      </c>
      <c r="AM852" t="n">
        <v>0.0</v>
      </c>
      <c r="AN852" t="n">
        <v>0.0</v>
      </c>
      <c r="AO852" t="n">
        <v>0.0</v>
      </c>
      <c r="AP852" t="n">
        <v>-13.0</v>
      </c>
      <c r="AQ852" t="n">
        <v>0.0</v>
      </c>
      <c r="AR852" t="n">
        <v>0.0</v>
      </c>
      <c r="AS852" t="n">
        <v>0.0</v>
      </c>
      <c r="AT852" t="inlineStr">
        <is>
          <t>N/A</t>
        </is>
      </c>
      <c r="AU852" t="inlineStr">
        <is>
          <t>N/A</t>
        </is>
      </c>
      <c r="AV852" t="inlineStr">
        <is>
          <t>N/A</t>
        </is>
      </c>
      <c r="AW852" t="inlineStr">
        <is>
          <t>N/A</t>
        </is>
      </c>
      <c r="AX852" t="inlineStr">
        <is>
          <t>N/A</t>
        </is>
      </c>
      <c r="AY852" t="inlineStr">
        <is>
          <t>N/A</t>
        </is>
      </c>
      <c r="AZ852" t="inlineStr">
        <is>
          <t>N/A</t>
        </is>
      </c>
      <c r="BA852" t="inlineStr">
        <is>
          <t>N/A</t>
        </is>
      </c>
      <c r="BB852" t="inlineStr">
        <is>
          <t>N/A</t>
        </is>
      </c>
      <c r="BC852" t="inlineStr">
        <is>
          <t>N/A</t>
        </is>
      </c>
      <c r="BD852" t="inlineStr">
        <is>
          <t>N/A</t>
        </is>
      </c>
      <c r="BE852" t="inlineStr">
        <is>
          <t>N/A</t>
        </is>
      </c>
    </row>
    <row r="853">
      <c r="A853" t="inlineStr">
        <is>
          <t>WI211240823</t>
        </is>
      </c>
      <c r="B853" t="inlineStr">
        <is>
          <t>DATA_VALIDATION</t>
        </is>
      </c>
      <c r="C853" t="inlineStr">
        <is>
          <t>201300020233</t>
        </is>
      </c>
      <c r="D853" t="inlineStr">
        <is>
          <t>Folder</t>
        </is>
      </c>
      <c r="E853" s="2">
        <f>HYPERLINK("capsilon://?command=openfolder&amp;siteaddress=FAM.docvelocity-na8.net&amp;folderid=FX64944280-6E5D-0F87-6F56-745E44ABE87F","FX21126601")</f>
        <v>0.0</v>
      </c>
      <c r="F853" t="inlineStr">
        <is>
          <t/>
        </is>
      </c>
      <c r="G853" t="inlineStr">
        <is>
          <t/>
        </is>
      </c>
      <c r="H853" t="inlineStr">
        <is>
          <t>Mailitem</t>
        </is>
      </c>
      <c r="I853" t="inlineStr">
        <is>
          <t>MI2112432301</t>
        </is>
      </c>
      <c r="J853" t="n">
        <v>95.0</v>
      </c>
      <c r="K853" t="inlineStr">
        <is>
          <t>COMPLETED</t>
        </is>
      </c>
      <c r="L853" t="inlineStr">
        <is>
          <t>MARK_AS_COMPLETED</t>
        </is>
      </c>
      <c r="M853" t="inlineStr">
        <is>
          <t>Queue</t>
        </is>
      </c>
      <c r="N853" t="n">
        <v>2.0</v>
      </c>
      <c r="O853" s="1" t="n">
        <v>44543.54971064815</v>
      </c>
      <c r="P853" s="1" t="n">
        <v>44543.65277777778</v>
      </c>
      <c r="Q853" t="n">
        <v>7864.0</v>
      </c>
      <c r="R853" t="n">
        <v>1041.0</v>
      </c>
      <c r="S853" t="b">
        <v>0</v>
      </c>
      <c r="T853" t="inlineStr">
        <is>
          <t>N/A</t>
        </is>
      </c>
      <c r="U853" t="b">
        <v>0</v>
      </c>
      <c r="V853" t="inlineStr">
        <is>
          <t>Ketan Pathak</t>
        </is>
      </c>
      <c r="W853" s="1" t="n">
        <v>44543.63554398148</v>
      </c>
      <c r="X853" t="n">
        <v>812.0</v>
      </c>
      <c r="Y853" t="n">
        <v>90.0</v>
      </c>
      <c r="Z853" t="n">
        <v>0.0</v>
      </c>
      <c r="AA853" t="n">
        <v>90.0</v>
      </c>
      <c r="AB853" t="n">
        <v>0.0</v>
      </c>
      <c r="AC853" t="n">
        <v>11.0</v>
      </c>
      <c r="AD853" t="n">
        <v>5.0</v>
      </c>
      <c r="AE853" t="n">
        <v>0.0</v>
      </c>
      <c r="AF853" t="n">
        <v>0.0</v>
      </c>
      <c r="AG853" t="n">
        <v>0.0</v>
      </c>
      <c r="AH853" t="inlineStr">
        <is>
          <t>Vikash Suryakanth Parmar</t>
        </is>
      </c>
      <c r="AI853" s="1" t="n">
        <v>44543.65277777778</v>
      </c>
      <c r="AJ853" t="n">
        <v>229.0</v>
      </c>
      <c r="AK853" t="n">
        <v>1.0</v>
      </c>
      <c r="AL853" t="n">
        <v>0.0</v>
      </c>
      <c r="AM853" t="n">
        <v>1.0</v>
      </c>
      <c r="AN853" t="n">
        <v>0.0</v>
      </c>
      <c r="AO853" t="n">
        <v>1.0</v>
      </c>
      <c r="AP853" t="n">
        <v>4.0</v>
      </c>
      <c r="AQ853" t="n">
        <v>0.0</v>
      </c>
      <c r="AR853" t="n">
        <v>0.0</v>
      </c>
      <c r="AS853" t="n">
        <v>0.0</v>
      </c>
      <c r="AT853" t="inlineStr">
        <is>
          <t>N/A</t>
        </is>
      </c>
      <c r="AU853" t="inlineStr">
        <is>
          <t>N/A</t>
        </is>
      </c>
      <c r="AV853" t="inlineStr">
        <is>
          <t>N/A</t>
        </is>
      </c>
      <c r="AW853" t="inlineStr">
        <is>
          <t>N/A</t>
        </is>
      </c>
      <c r="AX853" t="inlineStr">
        <is>
          <t>N/A</t>
        </is>
      </c>
      <c r="AY853" t="inlineStr">
        <is>
          <t>N/A</t>
        </is>
      </c>
      <c r="AZ853" t="inlineStr">
        <is>
          <t>N/A</t>
        </is>
      </c>
      <c r="BA853" t="inlineStr">
        <is>
          <t>N/A</t>
        </is>
      </c>
      <c r="BB853" t="inlineStr">
        <is>
          <t>N/A</t>
        </is>
      </c>
      <c r="BC853" t="inlineStr">
        <is>
          <t>N/A</t>
        </is>
      </c>
      <c r="BD853" t="inlineStr">
        <is>
          <t>N/A</t>
        </is>
      </c>
      <c r="BE853" t="inlineStr">
        <is>
          <t>N/A</t>
        </is>
      </c>
    </row>
    <row r="854">
      <c r="A854" t="inlineStr">
        <is>
          <t>WI211240879</t>
        </is>
      </c>
      <c r="B854" t="inlineStr">
        <is>
          <t>DATA_VALIDATION</t>
        </is>
      </c>
      <c r="C854" t="inlineStr">
        <is>
          <t>201308007915</t>
        </is>
      </c>
      <c r="D854" t="inlineStr">
        <is>
          <t>Folder</t>
        </is>
      </c>
      <c r="E854" s="2">
        <f>HYPERLINK("capsilon://?command=openfolder&amp;siteaddress=FAM.docvelocity-na8.net&amp;folderid=FXF2849E8C-2F2F-4E81-FE71-F481B89682D3","FX21124776")</f>
        <v>0.0</v>
      </c>
      <c r="F854" t="inlineStr">
        <is>
          <t/>
        </is>
      </c>
      <c r="G854" t="inlineStr">
        <is>
          <t/>
        </is>
      </c>
      <c r="H854" t="inlineStr">
        <is>
          <t>Mailitem</t>
        </is>
      </c>
      <c r="I854" t="inlineStr">
        <is>
          <t>MI2112433080</t>
        </is>
      </c>
      <c r="J854" t="n">
        <v>172.0</v>
      </c>
      <c r="K854" t="inlineStr">
        <is>
          <t>COMPLETED</t>
        </is>
      </c>
      <c r="L854" t="inlineStr">
        <is>
          <t>MARK_AS_COMPLETED</t>
        </is>
      </c>
      <c r="M854" t="inlineStr">
        <is>
          <t>Queue</t>
        </is>
      </c>
      <c r="N854" t="n">
        <v>2.0</v>
      </c>
      <c r="O854" s="1" t="n">
        <v>44543.555185185185</v>
      </c>
      <c r="P854" s="1" t="n">
        <v>44543.66200231481</v>
      </c>
      <c r="Q854" t="n">
        <v>7977.0</v>
      </c>
      <c r="R854" t="n">
        <v>1252.0</v>
      </c>
      <c r="S854" t="b">
        <v>0</v>
      </c>
      <c r="T854" t="inlineStr">
        <is>
          <t>N/A</t>
        </is>
      </c>
      <c r="U854" t="b">
        <v>0</v>
      </c>
      <c r="V854" t="inlineStr">
        <is>
          <t>Archana Bhujbal</t>
        </is>
      </c>
      <c r="W854" s="1" t="n">
        <v>44543.63030092593</v>
      </c>
      <c r="X854" t="n">
        <v>277.0</v>
      </c>
      <c r="Y854" t="n">
        <v>152.0</v>
      </c>
      <c r="Z854" t="n">
        <v>0.0</v>
      </c>
      <c r="AA854" t="n">
        <v>152.0</v>
      </c>
      <c r="AB854" t="n">
        <v>0.0</v>
      </c>
      <c r="AC854" t="n">
        <v>55.0</v>
      </c>
      <c r="AD854" t="n">
        <v>20.0</v>
      </c>
      <c r="AE854" t="n">
        <v>0.0</v>
      </c>
      <c r="AF854" t="n">
        <v>0.0</v>
      </c>
      <c r="AG854" t="n">
        <v>0.0</v>
      </c>
      <c r="AH854" t="inlineStr">
        <is>
          <t>Mohini Shinde</t>
        </is>
      </c>
      <c r="AI854" s="1" t="n">
        <v>44543.66200231481</v>
      </c>
      <c r="AJ854" t="n">
        <v>969.0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20.0</v>
      </c>
      <c r="AQ854" t="n">
        <v>0.0</v>
      </c>
      <c r="AR854" t="n">
        <v>0.0</v>
      </c>
      <c r="AS854" t="n">
        <v>0.0</v>
      </c>
      <c r="AT854" t="inlineStr">
        <is>
          <t>N/A</t>
        </is>
      </c>
      <c r="AU854" t="inlineStr">
        <is>
          <t>N/A</t>
        </is>
      </c>
      <c r="AV854" t="inlineStr">
        <is>
          <t>N/A</t>
        </is>
      </c>
      <c r="AW854" t="inlineStr">
        <is>
          <t>N/A</t>
        </is>
      </c>
      <c r="AX854" t="inlineStr">
        <is>
          <t>N/A</t>
        </is>
      </c>
      <c r="AY854" t="inlineStr">
        <is>
          <t>N/A</t>
        </is>
      </c>
      <c r="AZ854" t="inlineStr">
        <is>
          <t>N/A</t>
        </is>
      </c>
      <c r="BA854" t="inlineStr">
        <is>
          <t>N/A</t>
        </is>
      </c>
      <c r="BB854" t="inlineStr">
        <is>
          <t>N/A</t>
        </is>
      </c>
      <c r="BC854" t="inlineStr">
        <is>
          <t>N/A</t>
        </is>
      </c>
      <c r="BD854" t="inlineStr">
        <is>
          <t>N/A</t>
        </is>
      </c>
      <c r="BE854" t="inlineStr">
        <is>
          <t>N/A</t>
        </is>
      </c>
    </row>
    <row r="855">
      <c r="A855" t="inlineStr">
        <is>
          <t>WI211240901</t>
        </is>
      </c>
      <c r="B855" t="inlineStr">
        <is>
          <t>DATA_VALIDATION</t>
        </is>
      </c>
      <c r="C855" t="inlineStr">
        <is>
          <t>201300020263</t>
        </is>
      </c>
      <c r="D855" t="inlineStr">
        <is>
          <t>Folder</t>
        </is>
      </c>
      <c r="E855" s="2">
        <f>HYPERLINK("capsilon://?command=openfolder&amp;siteaddress=FAM.docvelocity-na8.net&amp;folderid=FX286125F1-A0EB-6CF8-3672-5FF9E2253967","FX21127180")</f>
        <v>0.0</v>
      </c>
      <c r="F855" t="inlineStr">
        <is>
          <t/>
        </is>
      </c>
      <c r="G855" t="inlineStr">
        <is>
          <t/>
        </is>
      </c>
      <c r="H855" t="inlineStr">
        <is>
          <t>Mailitem</t>
        </is>
      </c>
      <c r="I855" t="inlineStr">
        <is>
          <t>MI2112433200</t>
        </is>
      </c>
      <c r="J855" t="n">
        <v>135.0</v>
      </c>
      <c r="K855" t="inlineStr">
        <is>
          <t>COMPLETED</t>
        </is>
      </c>
      <c r="L855" t="inlineStr">
        <is>
          <t>MARK_AS_COMPLETED</t>
        </is>
      </c>
      <c r="M855" t="inlineStr">
        <is>
          <t>Queue</t>
        </is>
      </c>
      <c r="N855" t="n">
        <v>1.0</v>
      </c>
      <c r="O855" s="1" t="n">
        <v>44543.557118055556</v>
      </c>
      <c r="P855" s="1" t="n">
        <v>44543.78886574074</v>
      </c>
      <c r="Q855" t="n">
        <v>18687.0</v>
      </c>
      <c r="R855" t="n">
        <v>1336.0</v>
      </c>
      <c r="S855" t="b">
        <v>0</v>
      </c>
      <c r="T855" t="inlineStr">
        <is>
          <t>N/A</t>
        </is>
      </c>
      <c r="U855" t="b">
        <v>0</v>
      </c>
      <c r="V855" t="inlineStr">
        <is>
          <t>Prajakta Jagannath Mane</t>
        </is>
      </c>
      <c r="W855" s="1" t="n">
        <v>44543.78886574074</v>
      </c>
      <c r="X855" t="n">
        <v>105.0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135.0</v>
      </c>
      <c r="AE855" t="n">
        <v>123.0</v>
      </c>
      <c r="AF855" t="n">
        <v>0.0</v>
      </c>
      <c r="AG855" t="n">
        <v>4.0</v>
      </c>
      <c r="AH855" t="inlineStr">
        <is>
          <t>N/A</t>
        </is>
      </c>
      <c r="AI855" t="inlineStr">
        <is>
          <t>N/A</t>
        </is>
      </c>
      <c r="AJ855" t="inlineStr">
        <is>
          <t>N/A</t>
        </is>
      </c>
      <c r="AK855" t="inlineStr">
        <is>
          <t>N/A</t>
        </is>
      </c>
      <c r="AL855" t="inlineStr">
        <is>
          <t>N/A</t>
        </is>
      </c>
      <c r="AM855" t="inlineStr">
        <is>
          <t>N/A</t>
        </is>
      </c>
      <c r="AN855" t="inlineStr">
        <is>
          <t>N/A</t>
        </is>
      </c>
      <c r="AO855" t="inlineStr">
        <is>
          <t>N/A</t>
        </is>
      </c>
      <c r="AP855" t="inlineStr">
        <is>
          <t>N/A</t>
        </is>
      </c>
      <c r="AQ855" t="inlineStr">
        <is>
          <t>N/A</t>
        </is>
      </c>
      <c r="AR855" t="inlineStr">
        <is>
          <t>N/A</t>
        </is>
      </c>
      <c r="AS855" t="inlineStr">
        <is>
          <t>N/A</t>
        </is>
      </c>
      <c r="AT855" t="inlineStr">
        <is>
          <t>N/A</t>
        </is>
      </c>
      <c r="AU855" t="inlineStr">
        <is>
          <t>N/A</t>
        </is>
      </c>
      <c r="AV855" t="inlineStr">
        <is>
          <t>N/A</t>
        </is>
      </c>
      <c r="AW855" t="inlineStr">
        <is>
          <t>N/A</t>
        </is>
      </c>
      <c r="AX855" t="inlineStr">
        <is>
          <t>N/A</t>
        </is>
      </c>
      <c r="AY855" t="inlineStr">
        <is>
          <t>N/A</t>
        </is>
      </c>
      <c r="AZ855" t="inlineStr">
        <is>
          <t>N/A</t>
        </is>
      </c>
      <c r="BA855" t="inlineStr">
        <is>
          <t>N/A</t>
        </is>
      </c>
      <c r="BB855" t="inlineStr">
        <is>
          <t>N/A</t>
        </is>
      </c>
      <c r="BC855" t="inlineStr">
        <is>
          <t>N/A</t>
        </is>
      </c>
      <c r="BD855" t="inlineStr">
        <is>
          <t>N/A</t>
        </is>
      </c>
      <c r="BE855" t="inlineStr">
        <is>
          <t>N/A</t>
        </is>
      </c>
    </row>
    <row r="856">
      <c r="A856" t="inlineStr">
        <is>
          <t>WI211240904</t>
        </is>
      </c>
      <c r="B856" t="inlineStr">
        <is>
          <t>DATA_VALIDATION</t>
        </is>
      </c>
      <c r="C856" t="inlineStr">
        <is>
          <t>201340000480</t>
        </is>
      </c>
      <c r="D856" t="inlineStr">
        <is>
          <t>Folder</t>
        </is>
      </c>
      <c r="E856" s="2">
        <f>HYPERLINK("capsilon://?command=openfolder&amp;siteaddress=FAM.docvelocity-na8.net&amp;folderid=FXB2FF1DEC-AD2F-97CF-7338-CBF6BF281134","FX21125885")</f>
        <v>0.0</v>
      </c>
      <c r="F856" t="inlineStr">
        <is>
          <t/>
        </is>
      </c>
      <c r="G856" t="inlineStr">
        <is>
          <t/>
        </is>
      </c>
      <c r="H856" t="inlineStr">
        <is>
          <t>Mailitem</t>
        </is>
      </c>
      <c r="I856" t="inlineStr">
        <is>
          <t>MI2112433211</t>
        </is>
      </c>
      <c r="J856" t="n">
        <v>28.0</v>
      </c>
      <c r="K856" t="inlineStr">
        <is>
          <t>COMPLETED</t>
        </is>
      </c>
      <c r="L856" t="inlineStr">
        <is>
          <t>MARK_AS_COMPLETED</t>
        </is>
      </c>
      <c r="M856" t="inlineStr">
        <is>
          <t>Queue</t>
        </is>
      </c>
      <c r="N856" t="n">
        <v>2.0</v>
      </c>
      <c r="O856" s="1" t="n">
        <v>44543.55738425926</v>
      </c>
      <c r="P856" s="1" t="n">
        <v>44543.65390046296</v>
      </c>
      <c r="Q856" t="n">
        <v>8147.0</v>
      </c>
      <c r="R856" t="n">
        <v>192.0</v>
      </c>
      <c r="S856" t="b">
        <v>0</v>
      </c>
      <c r="T856" t="inlineStr">
        <is>
          <t>N/A</t>
        </is>
      </c>
      <c r="U856" t="b">
        <v>0</v>
      </c>
      <c r="V856" t="inlineStr">
        <is>
          <t>Archana Bhujbal</t>
        </is>
      </c>
      <c r="W856" s="1" t="n">
        <v>44543.63141203704</v>
      </c>
      <c r="X856" t="n">
        <v>95.0</v>
      </c>
      <c r="Y856" t="n">
        <v>21.0</v>
      </c>
      <c r="Z856" t="n">
        <v>0.0</v>
      </c>
      <c r="AA856" t="n">
        <v>21.0</v>
      </c>
      <c r="AB856" t="n">
        <v>0.0</v>
      </c>
      <c r="AC856" t="n">
        <v>5.0</v>
      </c>
      <c r="AD856" t="n">
        <v>7.0</v>
      </c>
      <c r="AE856" t="n">
        <v>0.0</v>
      </c>
      <c r="AF856" t="n">
        <v>0.0</v>
      </c>
      <c r="AG856" t="n">
        <v>0.0</v>
      </c>
      <c r="AH856" t="inlineStr">
        <is>
          <t>Vikash Suryakanth Parmar</t>
        </is>
      </c>
      <c r="AI856" s="1" t="n">
        <v>44543.65390046296</v>
      </c>
      <c r="AJ856" t="n">
        <v>97.0</v>
      </c>
      <c r="AK856" t="n">
        <v>0.0</v>
      </c>
      <c r="AL856" t="n">
        <v>0.0</v>
      </c>
      <c r="AM856" t="n">
        <v>0.0</v>
      </c>
      <c r="AN856" t="n">
        <v>0.0</v>
      </c>
      <c r="AO856" t="n">
        <v>0.0</v>
      </c>
      <c r="AP856" t="n">
        <v>7.0</v>
      </c>
      <c r="AQ856" t="n">
        <v>0.0</v>
      </c>
      <c r="AR856" t="n">
        <v>0.0</v>
      </c>
      <c r="AS856" t="n">
        <v>0.0</v>
      </c>
      <c r="AT856" t="inlineStr">
        <is>
          <t>N/A</t>
        </is>
      </c>
      <c r="AU856" t="inlineStr">
        <is>
          <t>N/A</t>
        </is>
      </c>
      <c r="AV856" t="inlineStr">
        <is>
          <t>N/A</t>
        </is>
      </c>
      <c r="AW856" t="inlineStr">
        <is>
          <t>N/A</t>
        </is>
      </c>
      <c r="AX856" t="inlineStr">
        <is>
          <t>N/A</t>
        </is>
      </c>
      <c r="AY856" t="inlineStr">
        <is>
          <t>N/A</t>
        </is>
      </c>
      <c r="AZ856" t="inlineStr">
        <is>
          <t>N/A</t>
        </is>
      </c>
      <c r="BA856" t="inlineStr">
        <is>
          <t>N/A</t>
        </is>
      </c>
      <c r="BB856" t="inlineStr">
        <is>
          <t>N/A</t>
        </is>
      </c>
      <c r="BC856" t="inlineStr">
        <is>
          <t>N/A</t>
        </is>
      </c>
      <c r="BD856" t="inlineStr">
        <is>
          <t>N/A</t>
        </is>
      </c>
      <c r="BE856" t="inlineStr">
        <is>
          <t>N/A</t>
        </is>
      </c>
    </row>
    <row r="857">
      <c r="A857" t="inlineStr">
        <is>
          <t>WI211240910</t>
        </is>
      </c>
      <c r="B857" t="inlineStr">
        <is>
          <t>DATA_VALIDATION</t>
        </is>
      </c>
      <c r="C857" t="inlineStr">
        <is>
          <t>201340000480</t>
        </is>
      </c>
      <c r="D857" t="inlineStr">
        <is>
          <t>Folder</t>
        </is>
      </c>
      <c r="E857" s="2">
        <f>HYPERLINK("capsilon://?command=openfolder&amp;siteaddress=FAM.docvelocity-na8.net&amp;folderid=FXB2FF1DEC-AD2F-97CF-7338-CBF6BF281134","FX21125885")</f>
        <v>0.0</v>
      </c>
      <c r="F857" t="inlineStr">
        <is>
          <t/>
        </is>
      </c>
      <c r="G857" t="inlineStr">
        <is>
          <t/>
        </is>
      </c>
      <c r="H857" t="inlineStr">
        <is>
          <t>Mailitem</t>
        </is>
      </c>
      <c r="I857" t="inlineStr">
        <is>
          <t>MI2112433208</t>
        </is>
      </c>
      <c r="J857" t="n">
        <v>28.0</v>
      </c>
      <c r="K857" t="inlineStr">
        <is>
          <t>COMPLETED</t>
        </is>
      </c>
      <c r="L857" t="inlineStr">
        <is>
          <t>MARK_AS_COMPLETED</t>
        </is>
      </c>
      <c r="M857" t="inlineStr">
        <is>
          <t>Queue</t>
        </is>
      </c>
      <c r="N857" t="n">
        <v>2.0</v>
      </c>
      <c r="O857" s="1" t="n">
        <v>44543.55763888889</v>
      </c>
      <c r="P857" s="1" t="n">
        <v>44543.65493055555</v>
      </c>
      <c r="Q857" t="n">
        <v>8246.0</v>
      </c>
      <c r="R857" t="n">
        <v>160.0</v>
      </c>
      <c r="S857" t="b">
        <v>0</v>
      </c>
      <c r="T857" t="inlineStr">
        <is>
          <t>N/A</t>
        </is>
      </c>
      <c r="U857" t="b">
        <v>0</v>
      </c>
      <c r="V857" t="inlineStr">
        <is>
          <t>Archana Bhujbal</t>
        </is>
      </c>
      <c r="W857" s="1" t="n">
        <v>44543.63224537037</v>
      </c>
      <c r="X857" t="n">
        <v>72.0</v>
      </c>
      <c r="Y857" t="n">
        <v>21.0</v>
      </c>
      <c r="Z857" t="n">
        <v>0.0</v>
      </c>
      <c r="AA857" t="n">
        <v>21.0</v>
      </c>
      <c r="AB857" t="n">
        <v>0.0</v>
      </c>
      <c r="AC857" t="n">
        <v>12.0</v>
      </c>
      <c r="AD857" t="n">
        <v>7.0</v>
      </c>
      <c r="AE857" t="n">
        <v>0.0</v>
      </c>
      <c r="AF857" t="n">
        <v>0.0</v>
      </c>
      <c r="AG857" t="n">
        <v>0.0</v>
      </c>
      <c r="AH857" t="inlineStr">
        <is>
          <t>Vikash Suryakanth Parmar</t>
        </is>
      </c>
      <c r="AI857" s="1" t="n">
        <v>44543.65493055555</v>
      </c>
      <c r="AJ857" t="n">
        <v>88.0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7.0</v>
      </c>
      <c r="AQ857" t="n">
        <v>0.0</v>
      </c>
      <c r="AR857" t="n">
        <v>0.0</v>
      </c>
      <c r="AS857" t="n">
        <v>0.0</v>
      </c>
      <c r="AT857" t="inlineStr">
        <is>
          <t>N/A</t>
        </is>
      </c>
      <c r="AU857" t="inlineStr">
        <is>
          <t>N/A</t>
        </is>
      </c>
      <c r="AV857" t="inlineStr">
        <is>
          <t>N/A</t>
        </is>
      </c>
      <c r="AW857" t="inlineStr">
        <is>
          <t>N/A</t>
        </is>
      </c>
      <c r="AX857" t="inlineStr">
        <is>
          <t>N/A</t>
        </is>
      </c>
      <c r="AY857" t="inlineStr">
        <is>
          <t>N/A</t>
        </is>
      </c>
      <c r="AZ857" t="inlineStr">
        <is>
          <t>N/A</t>
        </is>
      </c>
      <c r="BA857" t="inlineStr">
        <is>
          <t>N/A</t>
        </is>
      </c>
      <c r="BB857" t="inlineStr">
        <is>
          <t>N/A</t>
        </is>
      </c>
      <c r="BC857" t="inlineStr">
        <is>
          <t>N/A</t>
        </is>
      </c>
      <c r="BD857" t="inlineStr">
        <is>
          <t>N/A</t>
        </is>
      </c>
      <c r="BE857" t="inlineStr">
        <is>
          <t>N/A</t>
        </is>
      </c>
    </row>
    <row r="858">
      <c r="A858" t="inlineStr">
        <is>
          <t>WI21124093</t>
        </is>
      </c>
      <c r="B858" t="inlineStr">
        <is>
          <t>DATA_VALIDATION</t>
        </is>
      </c>
      <c r="C858" t="inlineStr">
        <is>
          <t>201110012212</t>
        </is>
      </c>
      <c r="D858" t="inlineStr">
        <is>
          <t>Folder</t>
        </is>
      </c>
      <c r="E858" s="2">
        <f>HYPERLINK("capsilon://?command=openfolder&amp;siteaddress=FAM.docvelocity-na8.net&amp;folderid=FXAF9CD415-6C7C-57A5-FA30-5F658B233C4E","FX211113451")</f>
        <v>0.0</v>
      </c>
      <c r="F858" t="inlineStr">
        <is>
          <t/>
        </is>
      </c>
      <c r="G858" t="inlineStr">
        <is>
          <t/>
        </is>
      </c>
      <c r="H858" t="inlineStr">
        <is>
          <t>Mailitem</t>
        </is>
      </c>
      <c r="I858" t="inlineStr">
        <is>
          <t>MI211222473</t>
        </is>
      </c>
      <c r="J858" t="n">
        <v>184.0</v>
      </c>
      <c r="K858" t="inlineStr">
        <is>
          <t>COMPLETED</t>
        </is>
      </c>
      <c r="L858" t="inlineStr">
        <is>
          <t>MARK_AS_COMPLETED</t>
        </is>
      </c>
      <c r="M858" t="inlineStr">
        <is>
          <t>Queue</t>
        </is>
      </c>
      <c r="N858" t="n">
        <v>2.0</v>
      </c>
      <c r="O858" s="1" t="n">
        <v>44531.69105324074</v>
      </c>
      <c r="P858" s="1" t="n">
        <v>44531.81988425926</v>
      </c>
      <c r="Q858" t="n">
        <v>9404.0</v>
      </c>
      <c r="R858" t="n">
        <v>1727.0</v>
      </c>
      <c r="S858" t="b">
        <v>0</v>
      </c>
      <c r="T858" t="inlineStr">
        <is>
          <t>N/A</t>
        </is>
      </c>
      <c r="U858" t="b">
        <v>1</v>
      </c>
      <c r="V858" t="inlineStr">
        <is>
          <t>Sumit Jarhad</t>
        </is>
      </c>
      <c r="W858" s="1" t="n">
        <v>44531.77825231481</v>
      </c>
      <c r="X858" t="n">
        <v>973.0</v>
      </c>
      <c r="Y858" t="n">
        <v>216.0</v>
      </c>
      <c r="Z858" t="n">
        <v>0.0</v>
      </c>
      <c r="AA858" t="n">
        <v>216.0</v>
      </c>
      <c r="AB858" t="n">
        <v>0.0</v>
      </c>
      <c r="AC858" t="n">
        <v>154.0</v>
      </c>
      <c r="AD858" t="n">
        <v>-32.0</v>
      </c>
      <c r="AE858" t="n">
        <v>0.0</v>
      </c>
      <c r="AF858" t="n">
        <v>0.0</v>
      </c>
      <c r="AG858" t="n">
        <v>0.0</v>
      </c>
      <c r="AH858" t="inlineStr">
        <is>
          <t>Vikash Suryakanth Parmar</t>
        </is>
      </c>
      <c r="AI858" s="1" t="n">
        <v>44531.81988425926</v>
      </c>
      <c r="AJ858" t="n">
        <v>591.0</v>
      </c>
      <c r="AK858" t="n">
        <v>0.0</v>
      </c>
      <c r="AL858" t="n">
        <v>0.0</v>
      </c>
      <c r="AM858" t="n">
        <v>0.0</v>
      </c>
      <c r="AN858" t="n">
        <v>0.0</v>
      </c>
      <c r="AO858" t="n">
        <v>0.0</v>
      </c>
      <c r="AP858" t="n">
        <v>-32.0</v>
      </c>
      <c r="AQ858" t="n">
        <v>0.0</v>
      </c>
      <c r="AR858" t="n">
        <v>0.0</v>
      </c>
      <c r="AS858" t="n">
        <v>0.0</v>
      </c>
      <c r="AT858" t="inlineStr">
        <is>
          <t>N/A</t>
        </is>
      </c>
      <c r="AU858" t="inlineStr">
        <is>
          <t>N/A</t>
        </is>
      </c>
      <c r="AV858" t="inlineStr">
        <is>
          <t>N/A</t>
        </is>
      </c>
      <c r="AW858" t="inlineStr">
        <is>
          <t>N/A</t>
        </is>
      </c>
      <c r="AX858" t="inlineStr">
        <is>
          <t>N/A</t>
        </is>
      </c>
      <c r="AY858" t="inlineStr">
        <is>
          <t>N/A</t>
        </is>
      </c>
      <c r="AZ858" t="inlineStr">
        <is>
          <t>N/A</t>
        </is>
      </c>
      <c r="BA858" t="inlineStr">
        <is>
          <t>N/A</t>
        </is>
      </c>
      <c r="BB858" t="inlineStr">
        <is>
          <t>N/A</t>
        </is>
      </c>
      <c r="BC858" t="inlineStr">
        <is>
          <t>N/A</t>
        </is>
      </c>
      <c r="BD858" t="inlineStr">
        <is>
          <t>N/A</t>
        </is>
      </c>
      <c r="BE858" t="inlineStr">
        <is>
          <t>N/A</t>
        </is>
      </c>
    </row>
    <row r="859">
      <c r="A859" t="inlineStr">
        <is>
          <t>WI211241386</t>
        </is>
      </c>
      <c r="B859" t="inlineStr">
        <is>
          <t>DATA_VALIDATION</t>
        </is>
      </c>
      <c r="C859" t="inlineStr">
        <is>
          <t>201300020157</t>
        </is>
      </c>
      <c r="D859" t="inlineStr">
        <is>
          <t>Folder</t>
        </is>
      </c>
      <c r="E859" s="2">
        <f>HYPERLINK("capsilon://?command=openfolder&amp;siteaddress=FAM.docvelocity-na8.net&amp;folderid=FX58978CC7-AD18-F701-08D7-904E2242719B","FX21125527")</f>
        <v>0.0</v>
      </c>
      <c r="F859" t="inlineStr">
        <is>
          <t/>
        </is>
      </c>
      <c r="G859" t="inlineStr">
        <is>
          <t/>
        </is>
      </c>
      <c r="H859" t="inlineStr">
        <is>
          <t>Mailitem</t>
        </is>
      </c>
      <c r="I859" t="inlineStr">
        <is>
          <t>MI2112437648</t>
        </is>
      </c>
      <c r="J859" t="n">
        <v>65.0</v>
      </c>
      <c r="K859" t="inlineStr">
        <is>
          <t>COMPLETED</t>
        </is>
      </c>
      <c r="L859" t="inlineStr">
        <is>
          <t>MARK_AS_COMPLETED</t>
        </is>
      </c>
      <c r="M859" t="inlineStr">
        <is>
          <t>Queue</t>
        </is>
      </c>
      <c r="N859" t="n">
        <v>1.0</v>
      </c>
      <c r="O859" s="1" t="n">
        <v>44543.59626157407</v>
      </c>
      <c r="P859" s="1" t="n">
        <v>44543.78973379629</v>
      </c>
      <c r="Q859" t="n">
        <v>15951.0</v>
      </c>
      <c r="R859" t="n">
        <v>765.0</v>
      </c>
      <c r="S859" t="b">
        <v>0</v>
      </c>
      <c r="T859" t="inlineStr">
        <is>
          <t>N/A</t>
        </is>
      </c>
      <c r="U859" t="b">
        <v>0</v>
      </c>
      <c r="V859" t="inlineStr">
        <is>
          <t>Prajakta Jagannath Mane</t>
        </is>
      </c>
      <c r="W859" s="1" t="n">
        <v>44543.78973379629</v>
      </c>
      <c r="X859" t="n">
        <v>74.0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65.0</v>
      </c>
      <c r="AE859" t="n">
        <v>53.0</v>
      </c>
      <c r="AF859" t="n">
        <v>0.0</v>
      </c>
      <c r="AG859" t="n">
        <v>3.0</v>
      </c>
      <c r="AH859" t="inlineStr">
        <is>
          <t>N/A</t>
        </is>
      </c>
      <c r="AI859" t="inlineStr">
        <is>
          <t>N/A</t>
        </is>
      </c>
      <c r="AJ859" t="inlineStr">
        <is>
          <t>N/A</t>
        </is>
      </c>
      <c r="AK859" t="inlineStr">
        <is>
          <t>N/A</t>
        </is>
      </c>
      <c r="AL859" t="inlineStr">
        <is>
          <t>N/A</t>
        </is>
      </c>
      <c r="AM859" t="inlineStr">
        <is>
          <t>N/A</t>
        </is>
      </c>
      <c r="AN859" t="inlineStr">
        <is>
          <t>N/A</t>
        </is>
      </c>
      <c r="AO859" t="inlineStr">
        <is>
          <t>N/A</t>
        </is>
      </c>
      <c r="AP859" t="inlineStr">
        <is>
          <t>N/A</t>
        </is>
      </c>
      <c r="AQ859" t="inlineStr">
        <is>
          <t>N/A</t>
        </is>
      </c>
      <c r="AR859" t="inlineStr">
        <is>
          <t>N/A</t>
        </is>
      </c>
      <c r="AS859" t="inlineStr">
        <is>
          <t>N/A</t>
        </is>
      </c>
      <c r="AT859" t="inlineStr">
        <is>
          <t>N/A</t>
        </is>
      </c>
      <c r="AU859" t="inlineStr">
        <is>
          <t>N/A</t>
        </is>
      </c>
      <c r="AV859" t="inlineStr">
        <is>
          <t>N/A</t>
        </is>
      </c>
      <c r="AW859" t="inlineStr">
        <is>
          <t>N/A</t>
        </is>
      </c>
      <c r="AX859" t="inlineStr">
        <is>
          <t>N/A</t>
        </is>
      </c>
      <c r="AY859" t="inlineStr">
        <is>
          <t>N/A</t>
        </is>
      </c>
      <c r="AZ859" t="inlineStr">
        <is>
          <t>N/A</t>
        </is>
      </c>
      <c r="BA859" t="inlineStr">
        <is>
          <t>N/A</t>
        </is>
      </c>
      <c r="BB859" t="inlineStr">
        <is>
          <t>N/A</t>
        </is>
      </c>
      <c r="BC859" t="inlineStr">
        <is>
          <t>N/A</t>
        </is>
      </c>
      <c r="BD859" t="inlineStr">
        <is>
          <t>N/A</t>
        </is>
      </c>
      <c r="BE859" t="inlineStr">
        <is>
          <t>N/A</t>
        </is>
      </c>
    </row>
    <row r="860">
      <c r="A860" t="inlineStr">
        <is>
          <t>WI211241449</t>
        </is>
      </c>
      <c r="B860" t="inlineStr">
        <is>
          <t>DATA_VALIDATION</t>
        </is>
      </c>
      <c r="C860" t="inlineStr">
        <is>
          <t>201300020252</t>
        </is>
      </c>
      <c r="D860" t="inlineStr">
        <is>
          <t>Folder</t>
        </is>
      </c>
      <c r="E860" s="2">
        <f>HYPERLINK("capsilon://?command=openfolder&amp;siteaddress=FAM.docvelocity-na8.net&amp;folderid=FX2D9AD361-8211-D39F-B693-69AB3AF51F4B","FX21127049")</f>
        <v>0.0</v>
      </c>
      <c r="F860" t="inlineStr">
        <is>
          <t/>
        </is>
      </c>
      <c r="G860" t="inlineStr">
        <is>
          <t/>
        </is>
      </c>
      <c r="H860" t="inlineStr">
        <is>
          <t>Mailitem</t>
        </is>
      </c>
      <c r="I860" t="inlineStr">
        <is>
          <t>MI2112438212</t>
        </is>
      </c>
      <c r="J860" t="n">
        <v>85.0</v>
      </c>
      <c r="K860" t="inlineStr">
        <is>
          <t>COMPLETED</t>
        </is>
      </c>
      <c r="L860" t="inlineStr">
        <is>
          <t>MARK_AS_COMPLETED</t>
        </is>
      </c>
      <c r="M860" t="inlineStr">
        <is>
          <t>Queue</t>
        </is>
      </c>
      <c r="N860" t="n">
        <v>1.0</v>
      </c>
      <c r="O860" s="1" t="n">
        <v>44543.60030092593</v>
      </c>
      <c r="P860" s="1" t="n">
        <v>44543.79090277778</v>
      </c>
      <c r="Q860" t="n">
        <v>15737.0</v>
      </c>
      <c r="R860" t="n">
        <v>731.0</v>
      </c>
      <c r="S860" t="b">
        <v>0</v>
      </c>
      <c r="T860" t="inlineStr">
        <is>
          <t>N/A</t>
        </is>
      </c>
      <c r="U860" t="b">
        <v>0</v>
      </c>
      <c r="V860" t="inlineStr">
        <is>
          <t>Prajakta Jagannath Mane</t>
        </is>
      </c>
      <c r="W860" s="1" t="n">
        <v>44543.79090277778</v>
      </c>
      <c r="X860" t="n">
        <v>100.0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85.0</v>
      </c>
      <c r="AE860" t="n">
        <v>75.0</v>
      </c>
      <c r="AF860" t="n">
        <v>0.0</v>
      </c>
      <c r="AG860" t="n">
        <v>4.0</v>
      </c>
      <c r="AH860" t="inlineStr">
        <is>
          <t>N/A</t>
        </is>
      </c>
      <c r="AI860" t="inlineStr">
        <is>
          <t>N/A</t>
        </is>
      </c>
      <c r="AJ860" t="inlineStr">
        <is>
          <t>N/A</t>
        </is>
      </c>
      <c r="AK860" t="inlineStr">
        <is>
          <t>N/A</t>
        </is>
      </c>
      <c r="AL860" t="inlineStr">
        <is>
          <t>N/A</t>
        </is>
      </c>
      <c r="AM860" t="inlineStr">
        <is>
          <t>N/A</t>
        </is>
      </c>
      <c r="AN860" t="inlineStr">
        <is>
          <t>N/A</t>
        </is>
      </c>
      <c r="AO860" t="inlineStr">
        <is>
          <t>N/A</t>
        </is>
      </c>
      <c r="AP860" t="inlineStr">
        <is>
          <t>N/A</t>
        </is>
      </c>
      <c r="AQ860" t="inlineStr">
        <is>
          <t>N/A</t>
        </is>
      </c>
      <c r="AR860" t="inlineStr">
        <is>
          <t>N/A</t>
        </is>
      </c>
      <c r="AS860" t="inlineStr">
        <is>
          <t>N/A</t>
        </is>
      </c>
      <c r="AT860" t="inlineStr">
        <is>
          <t>N/A</t>
        </is>
      </c>
      <c r="AU860" t="inlineStr">
        <is>
          <t>N/A</t>
        </is>
      </c>
      <c r="AV860" t="inlineStr">
        <is>
          <t>N/A</t>
        </is>
      </c>
      <c r="AW860" t="inlineStr">
        <is>
          <t>N/A</t>
        </is>
      </c>
      <c r="AX860" t="inlineStr">
        <is>
          <t>N/A</t>
        </is>
      </c>
      <c r="AY860" t="inlineStr">
        <is>
          <t>N/A</t>
        </is>
      </c>
      <c r="AZ860" t="inlineStr">
        <is>
          <t>N/A</t>
        </is>
      </c>
      <c r="BA860" t="inlineStr">
        <is>
          <t>N/A</t>
        </is>
      </c>
      <c r="BB860" t="inlineStr">
        <is>
          <t>N/A</t>
        </is>
      </c>
      <c r="BC860" t="inlineStr">
        <is>
          <t>N/A</t>
        </is>
      </c>
      <c r="BD860" t="inlineStr">
        <is>
          <t>N/A</t>
        </is>
      </c>
      <c r="BE860" t="inlineStr">
        <is>
          <t>N/A</t>
        </is>
      </c>
    </row>
    <row r="861">
      <c r="A861" t="inlineStr">
        <is>
          <t>WI211241454</t>
        </is>
      </c>
      <c r="B861" t="inlineStr">
        <is>
          <t>DATA_VALIDATION</t>
        </is>
      </c>
      <c r="C861" t="inlineStr">
        <is>
          <t>201300020252</t>
        </is>
      </c>
      <c r="D861" t="inlineStr">
        <is>
          <t>Folder</t>
        </is>
      </c>
      <c r="E861" s="2">
        <f>HYPERLINK("capsilon://?command=openfolder&amp;siteaddress=FAM.docvelocity-na8.net&amp;folderid=FX2D9AD361-8211-D39F-B693-69AB3AF51F4B","FX21127049")</f>
        <v>0.0</v>
      </c>
      <c r="F861" t="inlineStr">
        <is>
          <t/>
        </is>
      </c>
      <c r="G861" t="inlineStr">
        <is>
          <t/>
        </is>
      </c>
      <c r="H861" t="inlineStr">
        <is>
          <t>Mailitem</t>
        </is>
      </c>
      <c r="I861" t="inlineStr">
        <is>
          <t>MI2112438232</t>
        </is>
      </c>
      <c r="J861" t="n">
        <v>51.0</v>
      </c>
      <c r="K861" t="inlineStr">
        <is>
          <t>COMPLETED</t>
        </is>
      </c>
      <c r="L861" t="inlineStr">
        <is>
          <t>MARK_AS_COMPLETED</t>
        </is>
      </c>
      <c r="M861" t="inlineStr">
        <is>
          <t>Queue</t>
        </is>
      </c>
      <c r="N861" t="n">
        <v>1.0</v>
      </c>
      <c r="O861" s="1" t="n">
        <v>44543.601956018516</v>
      </c>
      <c r="P861" s="1" t="n">
        <v>44543.79167824074</v>
      </c>
      <c r="Q861" t="n">
        <v>15972.0</v>
      </c>
      <c r="R861" t="n">
        <v>420.0</v>
      </c>
      <c r="S861" t="b">
        <v>0</v>
      </c>
      <c r="T861" t="inlineStr">
        <is>
          <t>N/A</t>
        </is>
      </c>
      <c r="U861" t="b">
        <v>0</v>
      </c>
      <c r="V861" t="inlineStr">
        <is>
          <t>Prajakta Jagannath Mane</t>
        </is>
      </c>
      <c r="W861" s="1" t="n">
        <v>44543.79167824074</v>
      </c>
      <c r="X861" t="n">
        <v>42.0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51.0</v>
      </c>
      <c r="AE861" t="n">
        <v>46.0</v>
      </c>
      <c r="AF861" t="n">
        <v>0.0</v>
      </c>
      <c r="AG861" t="n">
        <v>2.0</v>
      </c>
      <c r="AH861" t="inlineStr">
        <is>
          <t>N/A</t>
        </is>
      </c>
      <c r="AI861" t="inlineStr">
        <is>
          <t>N/A</t>
        </is>
      </c>
      <c r="AJ861" t="inlineStr">
        <is>
          <t>N/A</t>
        </is>
      </c>
      <c r="AK861" t="inlineStr">
        <is>
          <t>N/A</t>
        </is>
      </c>
      <c r="AL861" t="inlineStr">
        <is>
          <t>N/A</t>
        </is>
      </c>
      <c r="AM861" t="inlineStr">
        <is>
          <t>N/A</t>
        </is>
      </c>
      <c r="AN861" t="inlineStr">
        <is>
          <t>N/A</t>
        </is>
      </c>
      <c r="AO861" t="inlineStr">
        <is>
          <t>N/A</t>
        </is>
      </c>
      <c r="AP861" t="inlineStr">
        <is>
          <t>N/A</t>
        </is>
      </c>
      <c r="AQ861" t="inlineStr">
        <is>
          <t>N/A</t>
        </is>
      </c>
      <c r="AR861" t="inlineStr">
        <is>
          <t>N/A</t>
        </is>
      </c>
      <c r="AS861" t="inlineStr">
        <is>
          <t>N/A</t>
        </is>
      </c>
      <c r="AT861" t="inlineStr">
        <is>
          <t>N/A</t>
        </is>
      </c>
      <c r="AU861" t="inlineStr">
        <is>
          <t>N/A</t>
        </is>
      </c>
      <c r="AV861" t="inlineStr">
        <is>
          <t>N/A</t>
        </is>
      </c>
      <c r="AW861" t="inlineStr">
        <is>
          <t>N/A</t>
        </is>
      </c>
      <c r="AX861" t="inlineStr">
        <is>
          <t>N/A</t>
        </is>
      </c>
      <c r="AY861" t="inlineStr">
        <is>
          <t>N/A</t>
        </is>
      </c>
      <c r="AZ861" t="inlineStr">
        <is>
          <t>N/A</t>
        </is>
      </c>
      <c r="BA861" t="inlineStr">
        <is>
          <t>N/A</t>
        </is>
      </c>
      <c r="BB861" t="inlineStr">
        <is>
          <t>N/A</t>
        </is>
      </c>
      <c r="BC861" t="inlineStr">
        <is>
          <t>N/A</t>
        </is>
      </c>
      <c r="BD861" t="inlineStr">
        <is>
          <t>N/A</t>
        </is>
      </c>
      <c r="BE861" t="inlineStr">
        <is>
          <t>N/A</t>
        </is>
      </c>
    </row>
    <row r="862">
      <c r="A862" t="inlineStr">
        <is>
          <t>WI211241464</t>
        </is>
      </c>
      <c r="B862" t="inlineStr">
        <is>
          <t>DATA_VALIDATION</t>
        </is>
      </c>
      <c r="C862" t="inlineStr">
        <is>
          <t>201300020252</t>
        </is>
      </c>
      <c r="D862" t="inlineStr">
        <is>
          <t>Folder</t>
        </is>
      </c>
      <c r="E862" s="2">
        <f>HYPERLINK("capsilon://?command=openfolder&amp;siteaddress=FAM.docvelocity-na8.net&amp;folderid=FX2D9AD361-8211-D39F-B693-69AB3AF51F4B","FX21127049")</f>
        <v>0.0</v>
      </c>
      <c r="F862" t="inlineStr">
        <is>
          <t/>
        </is>
      </c>
      <c r="G862" t="inlineStr">
        <is>
          <t/>
        </is>
      </c>
      <c r="H862" t="inlineStr">
        <is>
          <t>Mailitem</t>
        </is>
      </c>
      <c r="I862" t="inlineStr">
        <is>
          <t>MI2112438318</t>
        </is>
      </c>
      <c r="J862" t="n">
        <v>60.0</v>
      </c>
      <c r="K862" t="inlineStr">
        <is>
          <t>COMPLETED</t>
        </is>
      </c>
      <c r="L862" t="inlineStr">
        <is>
          <t>MARK_AS_COMPLETED</t>
        </is>
      </c>
      <c r="M862" t="inlineStr">
        <is>
          <t>Queue</t>
        </is>
      </c>
      <c r="N862" t="n">
        <v>2.0</v>
      </c>
      <c r="O862" s="1" t="n">
        <v>44543.60273148148</v>
      </c>
      <c r="P862" s="1" t="n">
        <v>44543.657118055555</v>
      </c>
      <c r="Q862" t="n">
        <v>3536.0</v>
      </c>
      <c r="R862" t="n">
        <v>1163.0</v>
      </c>
      <c r="S862" t="b">
        <v>0</v>
      </c>
      <c r="T862" t="inlineStr">
        <is>
          <t>N/A</t>
        </is>
      </c>
      <c r="U862" t="b">
        <v>0</v>
      </c>
      <c r="V862" t="inlineStr">
        <is>
          <t>Ketan Pathak</t>
        </is>
      </c>
      <c r="W862" s="1" t="n">
        <v>44543.651875</v>
      </c>
      <c r="X862" t="n">
        <v>969.0</v>
      </c>
      <c r="Y862" t="n">
        <v>58.0</v>
      </c>
      <c r="Z862" t="n">
        <v>0.0</v>
      </c>
      <c r="AA862" t="n">
        <v>58.0</v>
      </c>
      <c r="AB862" t="n">
        <v>0.0</v>
      </c>
      <c r="AC862" t="n">
        <v>27.0</v>
      </c>
      <c r="AD862" t="n">
        <v>2.0</v>
      </c>
      <c r="AE862" t="n">
        <v>0.0</v>
      </c>
      <c r="AF862" t="n">
        <v>0.0</v>
      </c>
      <c r="AG862" t="n">
        <v>0.0</v>
      </c>
      <c r="AH862" t="inlineStr">
        <is>
          <t>Vikash Suryakanth Parmar</t>
        </is>
      </c>
      <c r="AI862" s="1" t="n">
        <v>44543.657118055555</v>
      </c>
      <c r="AJ862" t="n">
        <v>188.0</v>
      </c>
      <c r="AK862" t="n">
        <v>0.0</v>
      </c>
      <c r="AL862" t="n">
        <v>0.0</v>
      </c>
      <c r="AM862" t="n">
        <v>0.0</v>
      </c>
      <c r="AN862" t="n">
        <v>0.0</v>
      </c>
      <c r="AO862" t="n">
        <v>0.0</v>
      </c>
      <c r="AP862" t="n">
        <v>2.0</v>
      </c>
      <c r="AQ862" t="n">
        <v>0.0</v>
      </c>
      <c r="AR862" t="n">
        <v>0.0</v>
      </c>
      <c r="AS862" t="n">
        <v>0.0</v>
      </c>
      <c r="AT862" t="inlineStr">
        <is>
          <t>N/A</t>
        </is>
      </c>
      <c r="AU862" t="inlineStr">
        <is>
          <t>N/A</t>
        </is>
      </c>
      <c r="AV862" t="inlineStr">
        <is>
          <t>N/A</t>
        </is>
      </c>
      <c r="AW862" t="inlineStr">
        <is>
          <t>N/A</t>
        </is>
      </c>
      <c r="AX862" t="inlineStr">
        <is>
          <t>N/A</t>
        </is>
      </c>
      <c r="AY862" t="inlineStr">
        <is>
          <t>N/A</t>
        </is>
      </c>
      <c r="AZ862" t="inlineStr">
        <is>
          <t>N/A</t>
        </is>
      </c>
      <c r="BA862" t="inlineStr">
        <is>
          <t>N/A</t>
        </is>
      </c>
      <c r="BB862" t="inlineStr">
        <is>
          <t>N/A</t>
        </is>
      </c>
      <c r="BC862" t="inlineStr">
        <is>
          <t>N/A</t>
        </is>
      </c>
      <c r="BD862" t="inlineStr">
        <is>
          <t>N/A</t>
        </is>
      </c>
      <c r="BE862" t="inlineStr">
        <is>
          <t>N/A</t>
        </is>
      </c>
    </row>
    <row r="863">
      <c r="A863" t="inlineStr">
        <is>
          <t>WI211241476</t>
        </is>
      </c>
      <c r="B863" t="inlineStr">
        <is>
          <t>DATA_VALIDATION</t>
        </is>
      </c>
      <c r="C863" t="inlineStr">
        <is>
          <t>201300020252</t>
        </is>
      </c>
      <c r="D863" t="inlineStr">
        <is>
          <t>Folder</t>
        </is>
      </c>
      <c r="E863" s="2">
        <f>HYPERLINK("capsilon://?command=openfolder&amp;siteaddress=FAM.docvelocity-na8.net&amp;folderid=FX2D9AD361-8211-D39F-B693-69AB3AF51F4B","FX21127049")</f>
        <v>0.0</v>
      </c>
      <c r="F863" t="inlineStr">
        <is>
          <t/>
        </is>
      </c>
      <c r="G863" t="inlineStr">
        <is>
          <t/>
        </is>
      </c>
      <c r="H863" t="inlineStr">
        <is>
          <t>Mailitem</t>
        </is>
      </c>
      <c r="I863" t="inlineStr">
        <is>
          <t>MI2112438368</t>
        </is>
      </c>
      <c r="J863" t="n">
        <v>60.0</v>
      </c>
      <c r="K863" t="inlineStr">
        <is>
          <t>COMPLETED</t>
        </is>
      </c>
      <c r="L863" t="inlineStr">
        <is>
          <t>MARK_AS_COMPLETED</t>
        </is>
      </c>
      <c r="M863" t="inlineStr">
        <is>
          <t>Queue</t>
        </is>
      </c>
      <c r="N863" t="n">
        <v>2.0</v>
      </c>
      <c r="O863" s="1" t="n">
        <v>44543.60350694445</v>
      </c>
      <c r="P863" s="1" t="n">
        <v>44543.67083333333</v>
      </c>
      <c r="Q863" t="n">
        <v>4329.0</v>
      </c>
      <c r="R863" t="n">
        <v>1488.0</v>
      </c>
      <c r="S863" t="b">
        <v>0</v>
      </c>
      <c r="T863" t="inlineStr">
        <is>
          <t>N/A</t>
        </is>
      </c>
      <c r="U863" t="b">
        <v>0</v>
      </c>
      <c r="V863" t="inlineStr">
        <is>
          <t>Ujwala Ajabe</t>
        </is>
      </c>
      <c r="W863" s="1" t="n">
        <v>44543.653645833336</v>
      </c>
      <c r="X863" t="n">
        <v>913.0</v>
      </c>
      <c r="Y863" t="n">
        <v>58.0</v>
      </c>
      <c r="Z863" t="n">
        <v>0.0</v>
      </c>
      <c r="AA863" t="n">
        <v>58.0</v>
      </c>
      <c r="AB863" t="n">
        <v>0.0</v>
      </c>
      <c r="AC863" t="n">
        <v>26.0</v>
      </c>
      <c r="AD863" t="n">
        <v>2.0</v>
      </c>
      <c r="AE863" t="n">
        <v>0.0</v>
      </c>
      <c r="AF863" t="n">
        <v>0.0</v>
      </c>
      <c r="AG863" t="n">
        <v>0.0</v>
      </c>
      <c r="AH863" t="inlineStr">
        <is>
          <t>Dashrath Soren</t>
        </is>
      </c>
      <c r="AI863" s="1" t="n">
        <v>44543.67083333333</v>
      </c>
      <c r="AJ863" t="n">
        <v>562.0</v>
      </c>
      <c r="AK863" t="n">
        <v>0.0</v>
      </c>
      <c r="AL863" t="n">
        <v>0.0</v>
      </c>
      <c r="AM863" t="n">
        <v>0.0</v>
      </c>
      <c r="AN863" t="n">
        <v>0.0</v>
      </c>
      <c r="AO863" t="n">
        <v>0.0</v>
      </c>
      <c r="AP863" t="n">
        <v>2.0</v>
      </c>
      <c r="AQ863" t="n">
        <v>0.0</v>
      </c>
      <c r="AR863" t="n">
        <v>0.0</v>
      </c>
      <c r="AS863" t="n">
        <v>0.0</v>
      </c>
      <c r="AT863" t="inlineStr">
        <is>
          <t>N/A</t>
        </is>
      </c>
      <c r="AU863" t="inlineStr">
        <is>
          <t>N/A</t>
        </is>
      </c>
      <c r="AV863" t="inlineStr">
        <is>
          <t>N/A</t>
        </is>
      </c>
      <c r="AW863" t="inlineStr">
        <is>
          <t>N/A</t>
        </is>
      </c>
      <c r="AX863" t="inlineStr">
        <is>
          <t>N/A</t>
        </is>
      </c>
      <c r="AY863" t="inlineStr">
        <is>
          <t>N/A</t>
        </is>
      </c>
      <c r="AZ863" t="inlineStr">
        <is>
          <t>N/A</t>
        </is>
      </c>
      <c r="BA863" t="inlineStr">
        <is>
          <t>N/A</t>
        </is>
      </c>
      <c r="BB863" t="inlineStr">
        <is>
          <t>N/A</t>
        </is>
      </c>
      <c r="BC863" t="inlineStr">
        <is>
          <t>N/A</t>
        </is>
      </c>
      <c r="BD863" t="inlineStr">
        <is>
          <t>N/A</t>
        </is>
      </c>
      <c r="BE863" t="inlineStr">
        <is>
          <t>N/A</t>
        </is>
      </c>
    </row>
    <row r="864">
      <c r="A864" t="inlineStr">
        <is>
          <t>WI211241501</t>
        </is>
      </c>
      <c r="B864" t="inlineStr">
        <is>
          <t>DATA_VALIDATION</t>
        </is>
      </c>
      <c r="C864" t="inlineStr">
        <is>
          <t>201300020252</t>
        </is>
      </c>
      <c r="D864" t="inlineStr">
        <is>
          <t>Folder</t>
        </is>
      </c>
      <c r="E864" s="2">
        <f>HYPERLINK("capsilon://?command=openfolder&amp;siteaddress=FAM.docvelocity-na8.net&amp;folderid=FX2D9AD361-8211-D39F-B693-69AB3AF51F4B","FX21127049")</f>
        <v>0.0</v>
      </c>
      <c r="F864" t="inlineStr">
        <is>
          <t/>
        </is>
      </c>
      <c r="G864" t="inlineStr">
        <is>
          <t/>
        </is>
      </c>
      <c r="H864" t="inlineStr">
        <is>
          <t>Mailitem</t>
        </is>
      </c>
      <c r="I864" t="inlineStr">
        <is>
          <t>MI2112438399</t>
        </is>
      </c>
      <c r="J864" t="n">
        <v>63.0</v>
      </c>
      <c r="K864" t="inlineStr">
        <is>
          <t>COMPLETED</t>
        </is>
      </c>
      <c r="L864" t="inlineStr">
        <is>
          <t>MARK_AS_COMPLETED</t>
        </is>
      </c>
      <c r="M864" t="inlineStr">
        <is>
          <t>Queue</t>
        </is>
      </c>
      <c r="N864" t="n">
        <v>1.0</v>
      </c>
      <c r="O864" s="1" t="n">
        <v>44543.605358796296</v>
      </c>
      <c r="P864" s="1" t="n">
        <v>44544.25204861111</v>
      </c>
      <c r="Q864" t="n">
        <v>54700.0</v>
      </c>
      <c r="R864" t="n">
        <v>1174.0</v>
      </c>
      <c r="S864" t="b">
        <v>0</v>
      </c>
      <c r="T864" t="inlineStr">
        <is>
          <t>N/A</t>
        </is>
      </c>
      <c r="U864" t="b">
        <v>0</v>
      </c>
      <c r="V864" t="inlineStr">
        <is>
          <t>Hemanshi Deshlahara</t>
        </is>
      </c>
      <c r="W864" s="1" t="n">
        <v>44544.25204861111</v>
      </c>
      <c r="X864" t="n">
        <v>420.0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63.0</v>
      </c>
      <c r="AE864" t="n">
        <v>51.0</v>
      </c>
      <c r="AF864" t="n">
        <v>0.0</v>
      </c>
      <c r="AG864" t="n">
        <v>4.0</v>
      </c>
      <c r="AH864" t="inlineStr">
        <is>
          <t>N/A</t>
        </is>
      </c>
      <c r="AI864" t="inlineStr">
        <is>
          <t>N/A</t>
        </is>
      </c>
      <c r="AJ864" t="inlineStr">
        <is>
          <t>N/A</t>
        </is>
      </c>
      <c r="AK864" t="inlineStr">
        <is>
          <t>N/A</t>
        </is>
      </c>
      <c r="AL864" t="inlineStr">
        <is>
          <t>N/A</t>
        </is>
      </c>
      <c r="AM864" t="inlineStr">
        <is>
          <t>N/A</t>
        </is>
      </c>
      <c r="AN864" t="inlineStr">
        <is>
          <t>N/A</t>
        </is>
      </c>
      <c r="AO864" t="inlineStr">
        <is>
          <t>N/A</t>
        </is>
      </c>
      <c r="AP864" t="inlineStr">
        <is>
          <t>N/A</t>
        </is>
      </c>
      <c r="AQ864" t="inlineStr">
        <is>
          <t>N/A</t>
        </is>
      </c>
      <c r="AR864" t="inlineStr">
        <is>
          <t>N/A</t>
        </is>
      </c>
      <c r="AS864" t="inlineStr">
        <is>
          <t>N/A</t>
        </is>
      </c>
      <c r="AT864" t="inlineStr">
        <is>
          <t>N/A</t>
        </is>
      </c>
      <c r="AU864" t="inlineStr">
        <is>
          <t>N/A</t>
        </is>
      </c>
      <c r="AV864" t="inlineStr">
        <is>
          <t>N/A</t>
        </is>
      </c>
      <c r="AW864" t="inlineStr">
        <is>
          <t>N/A</t>
        </is>
      </c>
      <c r="AX864" t="inlineStr">
        <is>
          <t>N/A</t>
        </is>
      </c>
      <c r="AY864" t="inlineStr">
        <is>
          <t>N/A</t>
        </is>
      </c>
      <c r="AZ864" t="inlineStr">
        <is>
          <t>N/A</t>
        </is>
      </c>
      <c r="BA864" t="inlineStr">
        <is>
          <t>N/A</t>
        </is>
      </c>
      <c r="BB864" t="inlineStr">
        <is>
          <t>N/A</t>
        </is>
      </c>
      <c r="BC864" t="inlineStr">
        <is>
          <t>N/A</t>
        </is>
      </c>
      <c r="BD864" t="inlineStr">
        <is>
          <t>N/A</t>
        </is>
      </c>
      <c r="BE864" t="inlineStr">
        <is>
          <t>N/A</t>
        </is>
      </c>
    </row>
    <row r="865">
      <c r="A865" t="inlineStr">
        <is>
          <t>WI21124154</t>
        </is>
      </c>
      <c r="B865" t="inlineStr">
        <is>
          <t>DATA_VALIDATION</t>
        </is>
      </c>
      <c r="C865" t="inlineStr">
        <is>
          <t>201330015549</t>
        </is>
      </c>
      <c r="D865" t="inlineStr">
        <is>
          <t>Folder</t>
        </is>
      </c>
      <c r="E865" s="2">
        <f>HYPERLINK("capsilon://?command=openfolder&amp;siteaddress=FAM.docvelocity-na8.net&amp;folderid=FX8F8EA641-EA94-C8E6-FAFD-9826E6987FCB","FX211114398")</f>
        <v>0.0</v>
      </c>
      <c r="F865" t="inlineStr">
        <is>
          <t/>
        </is>
      </c>
      <c r="G865" t="inlineStr">
        <is>
          <t/>
        </is>
      </c>
      <c r="H865" t="inlineStr">
        <is>
          <t>Mailitem</t>
        </is>
      </c>
      <c r="I865" t="inlineStr">
        <is>
          <t>MI211242646</t>
        </is>
      </c>
      <c r="J865" t="n">
        <v>75.0</v>
      </c>
      <c r="K865" t="inlineStr">
        <is>
          <t>COMPLETED</t>
        </is>
      </c>
      <c r="L865" t="inlineStr">
        <is>
          <t>MARK_AS_COMPLETED</t>
        </is>
      </c>
      <c r="M865" t="inlineStr">
        <is>
          <t>Queue</t>
        </is>
      </c>
      <c r="N865" t="n">
        <v>1.0</v>
      </c>
      <c r="O865" s="1" t="n">
        <v>44531.69876157407</v>
      </c>
      <c r="P865" s="1" t="n">
        <v>44532.27548611111</v>
      </c>
      <c r="Q865" t="n">
        <v>49005.0</v>
      </c>
      <c r="R865" t="n">
        <v>824.0</v>
      </c>
      <c r="S865" t="b">
        <v>0</v>
      </c>
      <c r="T865" t="inlineStr">
        <is>
          <t>N/A</t>
        </is>
      </c>
      <c r="U865" t="b">
        <v>0</v>
      </c>
      <c r="V865" t="inlineStr">
        <is>
          <t>Hemanshi Deshlahara</t>
        </is>
      </c>
      <c r="W865" s="1" t="n">
        <v>44532.27548611111</v>
      </c>
      <c r="X865" t="n">
        <v>364.0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75.0</v>
      </c>
      <c r="AE865" t="n">
        <v>63.0</v>
      </c>
      <c r="AF865" t="n">
        <v>0.0</v>
      </c>
      <c r="AG865" t="n">
        <v>3.0</v>
      </c>
      <c r="AH865" t="inlineStr">
        <is>
          <t>N/A</t>
        </is>
      </c>
      <c r="AI865" t="inlineStr">
        <is>
          <t>N/A</t>
        </is>
      </c>
      <c r="AJ865" t="inlineStr">
        <is>
          <t>N/A</t>
        </is>
      </c>
      <c r="AK865" t="inlineStr">
        <is>
          <t>N/A</t>
        </is>
      </c>
      <c r="AL865" t="inlineStr">
        <is>
          <t>N/A</t>
        </is>
      </c>
      <c r="AM865" t="inlineStr">
        <is>
          <t>N/A</t>
        </is>
      </c>
      <c r="AN865" t="inlineStr">
        <is>
          <t>N/A</t>
        </is>
      </c>
      <c r="AO865" t="inlineStr">
        <is>
          <t>N/A</t>
        </is>
      </c>
      <c r="AP865" t="inlineStr">
        <is>
          <t>N/A</t>
        </is>
      </c>
      <c r="AQ865" t="inlineStr">
        <is>
          <t>N/A</t>
        </is>
      </c>
      <c r="AR865" t="inlineStr">
        <is>
          <t>N/A</t>
        </is>
      </c>
      <c r="AS865" t="inlineStr">
        <is>
          <t>N/A</t>
        </is>
      </c>
      <c r="AT865" t="inlineStr">
        <is>
          <t>N/A</t>
        </is>
      </c>
      <c r="AU865" t="inlineStr">
        <is>
          <t>N/A</t>
        </is>
      </c>
      <c r="AV865" t="inlineStr">
        <is>
          <t>N/A</t>
        </is>
      </c>
      <c r="AW865" t="inlineStr">
        <is>
          <t>N/A</t>
        </is>
      </c>
      <c r="AX865" t="inlineStr">
        <is>
          <t>N/A</t>
        </is>
      </c>
      <c r="AY865" t="inlineStr">
        <is>
          <t>N/A</t>
        </is>
      </c>
      <c r="AZ865" t="inlineStr">
        <is>
          <t>N/A</t>
        </is>
      </c>
      <c r="BA865" t="inlineStr">
        <is>
          <t>N/A</t>
        </is>
      </c>
      <c r="BB865" t="inlineStr">
        <is>
          <t>N/A</t>
        </is>
      </c>
      <c r="BC865" t="inlineStr">
        <is>
          <t>N/A</t>
        </is>
      </c>
      <c r="BD865" t="inlineStr">
        <is>
          <t>N/A</t>
        </is>
      </c>
      <c r="BE865" t="inlineStr">
        <is>
          <t>N/A</t>
        </is>
      </c>
    </row>
    <row r="866">
      <c r="A866" t="inlineStr">
        <is>
          <t>WI211241588</t>
        </is>
      </c>
      <c r="B866" t="inlineStr">
        <is>
          <t>DATA_VALIDATION</t>
        </is>
      </c>
      <c r="C866" t="inlineStr">
        <is>
          <t>201340000467</t>
        </is>
      </c>
      <c r="D866" t="inlineStr">
        <is>
          <t>Folder</t>
        </is>
      </c>
      <c r="E866" s="2">
        <f>HYPERLINK("capsilon://?command=openfolder&amp;siteaddress=FAM.docvelocity-na8.net&amp;folderid=FXB5C5023D-788F-FA23-38EB-6229DCD6FE98","FX21123959")</f>
        <v>0.0</v>
      </c>
      <c r="F866" t="inlineStr">
        <is>
          <t/>
        </is>
      </c>
      <c r="G866" t="inlineStr">
        <is>
          <t/>
        </is>
      </c>
      <c r="H866" t="inlineStr">
        <is>
          <t>Mailitem</t>
        </is>
      </c>
      <c r="I866" t="inlineStr">
        <is>
          <t>MI2112439041</t>
        </is>
      </c>
      <c r="J866" t="n">
        <v>33.0</v>
      </c>
      <c r="K866" t="inlineStr">
        <is>
          <t>COMPLETED</t>
        </is>
      </c>
      <c r="L866" t="inlineStr">
        <is>
          <t>MARK_AS_COMPLETED</t>
        </is>
      </c>
      <c r="M866" t="inlineStr">
        <is>
          <t>Queue</t>
        </is>
      </c>
      <c r="N866" t="n">
        <v>2.0</v>
      </c>
      <c r="O866" s="1" t="n">
        <v>44543.611238425925</v>
      </c>
      <c r="P866" s="1" t="n">
        <v>44543.66710648148</v>
      </c>
      <c r="Q866" t="n">
        <v>4593.0</v>
      </c>
      <c r="R866" t="n">
        <v>234.0</v>
      </c>
      <c r="S866" t="b">
        <v>0</v>
      </c>
      <c r="T866" t="inlineStr">
        <is>
          <t>N/A</t>
        </is>
      </c>
      <c r="U866" t="b">
        <v>0</v>
      </c>
      <c r="V866" t="inlineStr">
        <is>
          <t>Supriya Khape</t>
        </is>
      </c>
      <c r="W866" s="1" t="n">
        <v>44543.646782407406</v>
      </c>
      <c r="X866" t="n">
        <v>44.0</v>
      </c>
      <c r="Y866" t="n">
        <v>9.0</v>
      </c>
      <c r="Z866" t="n">
        <v>0.0</v>
      </c>
      <c r="AA866" t="n">
        <v>9.0</v>
      </c>
      <c r="AB866" t="n">
        <v>0.0</v>
      </c>
      <c r="AC866" t="n">
        <v>1.0</v>
      </c>
      <c r="AD866" t="n">
        <v>24.0</v>
      </c>
      <c r="AE866" t="n">
        <v>0.0</v>
      </c>
      <c r="AF866" t="n">
        <v>0.0</v>
      </c>
      <c r="AG866" t="n">
        <v>0.0</v>
      </c>
      <c r="AH866" t="inlineStr">
        <is>
          <t>Mohini Shinde</t>
        </is>
      </c>
      <c r="AI866" s="1" t="n">
        <v>44543.66710648148</v>
      </c>
      <c r="AJ866" t="n">
        <v>190.0</v>
      </c>
      <c r="AK866" t="n">
        <v>0.0</v>
      </c>
      <c r="AL866" t="n">
        <v>0.0</v>
      </c>
      <c r="AM866" t="n">
        <v>0.0</v>
      </c>
      <c r="AN866" t="n">
        <v>0.0</v>
      </c>
      <c r="AO866" t="n">
        <v>0.0</v>
      </c>
      <c r="AP866" t="n">
        <v>24.0</v>
      </c>
      <c r="AQ866" t="n">
        <v>0.0</v>
      </c>
      <c r="AR866" t="n">
        <v>0.0</v>
      </c>
      <c r="AS866" t="n">
        <v>0.0</v>
      </c>
      <c r="AT866" t="inlineStr">
        <is>
          <t>N/A</t>
        </is>
      </c>
      <c r="AU866" t="inlineStr">
        <is>
          <t>N/A</t>
        </is>
      </c>
      <c r="AV866" t="inlineStr">
        <is>
          <t>N/A</t>
        </is>
      </c>
      <c r="AW866" t="inlineStr">
        <is>
          <t>N/A</t>
        </is>
      </c>
      <c r="AX866" t="inlineStr">
        <is>
          <t>N/A</t>
        </is>
      </c>
      <c r="AY866" t="inlineStr">
        <is>
          <t>N/A</t>
        </is>
      </c>
      <c r="AZ866" t="inlineStr">
        <is>
          <t>N/A</t>
        </is>
      </c>
      <c r="BA866" t="inlineStr">
        <is>
          <t>N/A</t>
        </is>
      </c>
      <c r="BB866" t="inlineStr">
        <is>
          <t>N/A</t>
        </is>
      </c>
      <c r="BC866" t="inlineStr">
        <is>
          <t>N/A</t>
        </is>
      </c>
      <c r="BD866" t="inlineStr">
        <is>
          <t>N/A</t>
        </is>
      </c>
      <c r="BE866" t="inlineStr">
        <is>
          <t>N/A</t>
        </is>
      </c>
    </row>
    <row r="867">
      <c r="A867" t="inlineStr">
        <is>
          <t>WI211241751</t>
        </is>
      </c>
      <c r="B867" t="inlineStr">
        <is>
          <t>DATA_VALIDATION</t>
        </is>
      </c>
      <c r="C867" t="inlineStr">
        <is>
          <t>201300020213</t>
        </is>
      </c>
      <c r="D867" t="inlineStr">
        <is>
          <t>Folder</t>
        </is>
      </c>
      <c r="E867" s="2">
        <f>HYPERLINK("capsilon://?command=openfolder&amp;siteaddress=FAM.docvelocity-na8.net&amp;folderid=FXFE464917-CE1B-92B7-4689-ED0E38811B51","FX21126324")</f>
        <v>0.0</v>
      </c>
      <c r="F867" t="inlineStr">
        <is>
          <t/>
        </is>
      </c>
      <c r="G867" t="inlineStr">
        <is>
          <t/>
        </is>
      </c>
      <c r="H867" t="inlineStr">
        <is>
          <t>Mailitem</t>
        </is>
      </c>
      <c r="I867" t="inlineStr">
        <is>
          <t>MI2112441282</t>
        </is>
      </c>
      <c r="J867" t="n">
        <v>30.0</v>
      </c>
      <c r="K867" t="inlineStr">
        <is>
          <t>COMPLETED</t>
        </is>
      </c>
      <c r="L867" t="inlineStr">
        <is>
          <t>MARK_AS_COMPLETED</t>
        </is>
      </c>
      <c r="M867" t="inlineStr">
        <is>
          <t>Queue</t>
        </is>
      </c>
      <c r="N867" t="n">
        <v>2.0</v>
      </c>
      <c r="O867" s="1" t="n">
        <v>44543.622719907406</v>
      </c>
      <c r="P867" s="1" t="n">
        <v>44543.67008101852</v>
      </c>
      <c r="Q867" t="n">
        <v>3786.0</v>
      </c>
      <c r="R867" t="n">
        <v>306.0</v>
      </c>
      <c r="S867" t="b">
        <v>0</v>
      </c>
      <c r="T867" t="inlineStr">
        <is>
          <t>N/A</t>
        </is>
      </c>
      <c r="U867" t="b">
        <v>0</v>
      </c>
      <c r="V867" t="inlineStr">
        <is>
          <t>Supriya Khape</t>
        </is>
      </c>
      <c r="W867" s="1" t="n">
        <v>44543.647361111114</v>
      </c>
      <c r="X867" t="n">
        <v>50.0</v>
      </c>
      <c r="Y867" t="n">
        <v>9.0</v>
      </c>
      <c r="Z867" t="n">
        <v>0.0</v>
      </c>
      <c r="AA867" t="n">
        <v>9.0</v>
      </c>
      <c r="AB867" t="n">
        <v>0.0</v>
      </c>
      <c r="AC867" t="n">
        <v>1.0</v>
      </c>
      <c r="AD867" t="n">
        <v>21.0</v>
      </c>
      <c r="AE867" t="n">
        <v>0.0</v>
      </c>
      <c r="AF867" t="n">
        <v>0.0</v>
      </c>
      <c r="AG867" t="n">
        <v>0.0</v>
      </c>
      <c r="AH867" t="inlineStr">
        <is>
          <t>Mohini Shinde</t>
        </is>
      </c>
      <c r="AI867" s="1" t="n">
        <v>44543.67008101852</v>
      </c>
      <c r="AJ867" t="n">
        <v>256.0</v>
      </c>
      <c r="AK867" t="n">
        <v>0.0</v>
      </c>
      <c r="AL867" t="n">
        <v>0.0</v>
      </c>
      <c r="AM867" t="n">
        <v>0.0</v>
      </c>
      <c r="AN867" t="n">
        <v>0.0</v>
      </c>
      <c r="AO867" t="n">
        <v>0.0</v>
      </c>
      <c r="AP867" t="n">
        <v>21.0</v>
      </c>
      <c r="AQ867" t="n">
        <v>0.0</v>
      </c>
      <c r="AR867" t="n">
        <v>0.0</v>
      </c>
      <c r="AS867" t="n">
        <v>0.0</v>
      </c>
      <c r="AT867" t="inlineStr">
        <is>
          <t>N/A</t>
        </is>
      </c>
      <c r="AU867" t="inlineStr">
        <is>
          <t>N/A</t>
        </is>
      </c>
      <c r="AV867" t="inlineStr">
        <is>
          <t>N/A</t>
        </is>
      </c>
      <c r="AW867" t="inlineStr">
        <is>
          <t>N/A</t>
        </is>
      </c>
      <c r="AX867" t="inlineStr">
        <is>
          <t>N/A</t>
        </is>
      </c>
      <c r="AY867" t="inlineStr">
        <is>
          <t>N/A</t>
        </is>
      </c>
      <c r="AZ867" t="inlineStr">
        <is>
          <t>N/A</t>
        </is>
      </c>
      <c r="BA867" t="inlineStr">
        <is>
          <t>N/A</t>
        </is>
      </c>
      <c r="BB867" t="inlineStr">
        <is>
          <t>N/A</t>
        </is>
      </c>
      <c r="BC867" t="inlineStr">
        <is>
          <t>N/A</t>
        </is>
      </c>
      <c r="BD867" t="inlineStr">
        <is>
          <t>N/A</t>
        </is>
      </c>
      <c r="BE867" t="inlineStr">
        <is>
          <t>N/A</t>
        </is>
      </c>
    </row>
    <row r="868">
      <c r="A868" t="inlineStr">
        <is>
          <t>WI211241769</t>
        </is>
      </c>
      <c r="B868" t="inlineStr">
        <is>
          <t>DATA_VALIDATION</t>
        </is>
      </c>
      <c r="C868" t="inlineStr">
        <is>
          <t>201300020213</t>
        </is>
      </c>
      <c r="D868" t="inlineStr">
        <is>
          <t>Folder</t>
        </is>
      </c>
      <c r="E868" s="2">
        <f>HYPERLINK("capsilon://?command=openfolder&amp;siteaddress=FAM.docvelocity-na8.net&amp;folderid=FXFE464917-CE1B-92B7-4689-ED0E38811B51","FX21126324")</f>
        <v>0.0</v>
      </c>
      <c r="F868" t="inlineStr">
        <is>
          <t/>
        </is>
      </c>
      <c r="G868" t="inlineStr">
        <is>
          <t/>
        </is>
      </c>
      <c r="H868" t="inlineStr">
        <is>
          <t>Mailitem</t>
        </is>
      </c>
      <c r="I868" t="inlineStr">
        <is>
          <t>MI2112441457</t>
        </is>
      </c>
      <c r="J868" t="n">
        <v>21.0</v>
      </c>
      <c r="K868" t="inlineStr">
        <is>
          <t>COMPLETED</t>
        </is>
      </c>
      <c r="L868" t="inlineStr">
        <is>
          <t>MARK_AS_COMPLETED</t>
        </is>
      </c>
      <c r="M868" t="inlineStr">
        <is>
          <t>Queue</t>
        </is>
      </c>
      <c r="N868" t="n">
        <v>2.0</v>
      </c>
      <c r="O868" s="1" t="n">
        <v>44543.62414351852</v>
      </c>
      <c r="P868" s="1" t="n">
        <v>44543.67037037037</v>
      </c>
      <c r="Q868" t="n">
        <v>3929.0</v>
      </c>
      <c r="R868" t="n">
        <v>65.0</v>
      </c>
      <c r="S868" t="b">
        <v>0</v>
      </c>
      <c r="T868" t="inlineStr">
        <is>
          <t>N/A</t>
        </is>
      </c>
      <c r="U868" t="b">
        <v>0</v>
      </c>
      <c r="V868" t="inlineStr">
        <is>
          <t>Supriya Khape</t>
        </is>
      </c>
      <c r="W868" s="1" t="n">
        <v>44543.64802083333</v>
      </c>
      <c r="X868" t="n">
        <v>41.0</v>
      </c>
      <c r="Y868" t="n">
        <v>0.0</v>
      </c>
      <c r="Z868" t="n">
        <v>0.0</v>
      </c>
      <c r="AA868" t="n">
        <v>0.0</v>
      </c>
      <c r="AB868" t="n">
        <v>9.0</v>
      </c>
      <c r="AC868" t="n">
        <v>0.0</v>
      </c>
      <c r="AD868" t="n">
        <v>21.0</v>
      </c>
      <c r="AE868" t="n">
        <v>0.0</v>
      </c>
      <c r="AF868" t="n">
        <v>0.0</v>
      </c>
      <c r="AG868" t="n">
        <v>0.0</v>
      </c>
      <c r="AH868" t="inlineStr">
        <is>
          <t>Mohini Shinde</t>
        </is>
      </c>
      <c r="AI868" s="1" t="n">
        <v>44543.67037037037</v>
      </c>
      <c r="AJ868" t="n">
        <v>24.0</v>
      </c>
      <c r="AK868" t="n">
        <v>0.0</v>
      </c>
      <c r="AL868" t="n">
        <v>0.0</v>
      </c>
      <c r="AM868" t="n">
        <v>0.0</v>
      </c>
      <c r="AN868" t="n">
        <v>9.0</v>
      </c>
      <c r="AO868" t="n">
        <v>0.0</v>
      </c>
      <c r="AP868" t="n">
        <v>21.0</v>
      </c>
      <c r="AQ868" t="n">
        <v>0.0</v>
      </c>
      <c r="AR868" t="n">
        <v>0.0</v>
      </c>
      <c r="AS868" t="n">
        <v>0.0</v>
      </c>
      <c r="AT868" t="inlineStr">
        <is>
          <t>N/A</t>
        </is>
      </c>
      <c r="AU868" t="inlineStr">
        <is>
          <t>N/A</t>
        </is>
      </c>
      <c r="AV868" t="inlineStr">
        <is>
          <t>N/A</t>
        </is>
      </c>
      <c r="AW868" t="inlineStr">
        <is>
          <t>N/A</t>
        </is>
      </c>
      <c r="AX868" t="inlineStr">
        <is>
          <t>N/A</t>
        </is>
      </c>
      <c r="AY868" t="inlineStr">
        <is>
          <t>N/A</t>
        </is>
      </c>
      <c r="AZ868" t="inlineStr">
        <is>
          <t>N/A</t>
        </is>
      </c>
      <c r="BA868" t="inlineStr">
        <is>
          <t>N/A</t>
        </is>
      </c>
      <c r="BB868" t="inlineStr">
        <is>
          <t>N/A</t>
        </is>
      </c>
      <c r="BC868" t="inlineStr">
        <is>
          <t>N/A</t>
        </is>
      </c>
      <c r="BD868" t="inlineStr">
        <is>
          <t>N/A</t>
        </is>
      </c>
      <c r="BE868" t="inlineStr">
        <is>
          <t>N/A</t>
        </is>
      </c>
    </row>
    <row r="869">
      <c r="A869" t="inlineStr">
        <is>
          <t>WI211242150</t>
        </is>
      </c>
      <c r="B869" t="inlineStr">
        <is>
          <t>DATA_VALIDATION</t>
        </is>
      </c>
      <c r="C869" t="inlineStr">
        <is>
          <t>201308007926</t>
        </is>
      </c>
      <c r="D869" t="inlineStr">
        <is>
          <t>Folder</t>
        </is>
      </c>
      <c r="E869" s="2">
        <f>HYPERLINK("capsilon://?command=openfolder&amp;siteaddress=FAM.docvelocity-na8.net&amp;folderid=FXA997CC3A-62D1-2F5A-3354-F079111B5281","FX21125898")</f>
        <v>0.0</v>
      </c>
      <c r="F869" t="inlineStr">
        <is>
          <t/>
        </is>
      </c>
      <c r="G869" t="inlineStr">
        <is>
          <t/>
        </is>
      </c>
      <c r="H869" t="inlineStr">
        <is>
          <t>Mailitem</t>
        </is>
      </c>
      <c r="I869" t="inlineStr">
        <is>
          <t>MI2112444407</t>
        </is>
      </c>
      <c r="J869" t="n">
        <v>138.0</v>
      </c>
      <c r="K869" t="inlineStr">
        <is>
          <t>COMPLETED</t>
        </is>
      </c>
      <c r="L869" t="inlineStr">
        <is>
          <t>MARK_AS_COMPLETED</t>
        </is>
      </c>
      <c r="M869" t="inlineStr">
        <is>
          <t>Queue</t>
        </is>
      </c>
      <c r="N869" t="n">
        <v>1.0</v>
      </c>
      <c r="O869" s="1" t="n">
        <v>44543.65159722222</v>
      </c>
      <c r="P869" s="1" t="n">
        <v>44544.29491898148</v>
      </c>
      <c r="Q869" t="n">
        <v>53938.0</v>
      </c>
      <c r="R869" t="n">
        <v>1645.0</v>
      </c>
      <c r="S869" t="b">
        <v>0</v>
      </c>
      <c r="T869" t="inlineStr">
        <is>
          <t>N/A</t>
        </is>
      </c>
      <c r="U869" t="b">
        <v>0</v>
      </c>
      <c r="V869" t="inlineStr">
        <is>
          <t>Hemanshi Deshlahara</t>
        </is>
      </c>
      <c r="W869" s="1" t="n">
        <v>44544.29491898148</v>
      </c>
      <c r="X869" t="n">
        <v>723.0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138.0</v>
      </c>
      <c r="AE869" t="n">
        <v>112.0</v>
      </c>
      <c r="AF869" t="n">
        <v>0.0</v>
      </c>
      <c r="AG869" t="n">
        <v>11.0</v>
      </c>
      <c r="AH869" t="inlineStr">
        <is>
          <t>N/A</t>
        </is>
      </c>
      <c r="AI869" t="inlineStr">
        <is>
          <t>N/A</t>
        </is>
      </c>
      <c r="AJ869" t="inlineStr">
        <is>
          <t>N/A</t>
        </is>
      </c>
      <c r="AK869" t="inlineStr">
        <is>
          <t>N/A</t>
        </is>
      </c>
      <c r="AL869" t="inlineStr">
        <is>
          <t>N/A</t>
        </is>
      </c>
      <c r="AM869" t="inlineStr">
        <is>
          <t>N/A</t>
        </is>
      </c>
      <c r="AN869" t="inlineStr">
        <is>
          <t>N/A</t>
        </is>
      </c>
      <c r="AO869" t="inlineStr">
        <is>
          <t>N/A</t>
        </is>
      </c>
      <c r="AP869" t="inlineStr">
        <is>
          <t>N/A</t>
        </is>
      </c>
      <c r="AQ869" t="inlineStr">
        <is>
          <t>N/A</t>
        </is>
      </c>
      <c r="AR869" t="inlineStr">
        <is>
          <t>N/A</t>
        </is>
      </c>
      <c r="AS869" t="inlineStr">
        <is>
          <t>N/A</t>
        </is>
      </c>
      <c r="AT869" t="inlineStr">
        <is>
          <t>N/A</t>
        </is>
      </c>
      <c r="AU869" t="inlineStr">
        <is>
          <t>N/A</t>
        </is>
      </c>
      <c r="AV869" t="inlineStr">
        <is>
          <t>N/A</t>
        </is>
      </c>
      <c r="AW869" t="inlineStr">
        <is>
          <t>N/A</t>
        </is>
      </c>
      <c r="AX869" t="inlineStr">
        <is>
          <t>N/A</t>
        </is>
      </c>
      <c r="AY869" t="inlineStr">
        <is>
          <t>N/A</t>
        </is>
      </c>
      <c r="AZ869" t="inlineStr">
        <is>
          <t>N/A</t>
        </is>
      </c>
      <c r="BA869" t="inlineStr">
        <is>
          <t>N/A</t>
        </is>
      </c>
      <c r="BB869" t="inlineStr">
        <is>
          <t>N/A</t>
        </is>
      </c>
      <c r="BC869" t="inlineStr">
        <is>
          <t>N/A</t>
        </is>
      </c>
      <c r="BD869" t="inlineStr">
        <is>
          <t>N/A</t>
        </is>
      </c>
      <c r="BE869" t="inlineStr">
        <is>
          <t>N/A</t>
        </is>
      </c>
    </row>
    <row r="870">
      <c r="A870" t="inlineStr">
        <is>
          <t>WI211242178</t>
        </is>
      </c>
      <c r="B870" t="inlineStr">
        <is>
          <t>DATA_VALIDATION</t>
        </is>
      </c>
      <c r="C870" t="inlineStr">
        <is>
          <t>201340000482</t>
        </is>
      </c>
      <c r="D870" t="inlineStr">
        <is>
          <t>Folder</t>
        </is>
      </c>
      <c r="E870" s="2">
        <f>HYPERLINK("capsilon://?command=openfolder&amp;siteaddress=FAM.docvelocity-na8.net&amp;folderid=FXEE273A0B-2EF2-8464-B47F-FF148B7AA70F","FX21126474")</f>
        <v>0.0</v>
      </c>
      <c r="F870" t="inlineStr">
        <is>
          <t/>
        </is>
      </c>
      <c r="G870" t="inlineStr">
        <is>
          <t/>
        </is>
      </c>
      <c r="H870" t="inlineStr">
        <is>
          <t>Mailitem</t>
        </is>
      </c>
      <c r="I870" t="inlineStr">
        <is>
          <t>MI2112444645</t>
        </is>
      </c>
      <c r="J870" t="n">
        <v>84.0</v>
      </c>
      <c r="K870" t="inlineStr">
        <is>
          <t>COMPLETED</t>
        </is>
      </c>
      <c r="L870" t="inlineStr">
        <is>
          <t>MARK_AS_COMPLETED</t>
        </is>
      </c>
      <c r="M870" t="inlineStr">
        <is>
          <t>Queue</t>
        </is>
      </c>
      <c r="N870" t="n">
        <v>1.0</v>
      </c>
      <c r="O870" s="1" t="n">
        <v>44543.65409722222</v>
      </c>
      <c r="P870" s="1" t="n">
        <v>44544.301400462966</v>
      </c>
      <c r="Q870" t="n">
        <v>55296.0</v>
      </c>
      <c r="R870" t="n">
        <v>631.0</v>
      </c>
      <c r="S870" t="b">
        <v>0</v>
      </c>
      <c r="T870" t="inlineStr">
        <is>
          <t>N/A</t>
        </is>
      </c>
      <c r="U870" t="b">
        <v>0</v>
      </c>
      <c r="V870" t="inlineStr">
        <is>
          <t>Hemanshi Deshlahara</t>
        </is>
      </c>
      <c r="W870" s="1" t="n">
        <v>44544.301400462966</v>
      </c>
      <c r="X870" t="n">
        <v>194.0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84.0</v>
      </c>
      <c r="AE870" t="n">
        <v>72.0</v>
      </c>
      <c r="AF870" t="n">
        <v>0.0</v>
      </c>
      <c r="AG870" t="n">
        <v>8.0</v>
      </c>
      <c r="AH870" t="inlineStr">
        <is>
          <t>N/A</t>
        </is>
      </c>
      <c r="AI870" t="inlineStr">
        <is>
          <t>N/A</t>
        </is>
      </c>
      <c r="AJ870" t="inlineStr">
        <is>
          <t>N/A</t>
        </is>
      </c>
      <c r="AK870" t="inlineStr">
        <is>
          <t>N/A</t>
        </is>
      </c>
      <c r="AL870" t="inlineStr">
        <is>
          <t>N/A</t>
        </is>
      </c>
      <c r="AM870" t="inlineStr">
        <is>
          <t>N/A</t>
        </is>
      </c>
      <c r="AN870" t="inlineStr">
        <is>
          <t>N/A</t>
        </is>
      </c>
      <c r="AO870" t="inlineStr">
        <is>
          <t>N/A</t>
        </is>
      </c>
      <c r="AP870" t="inlineStr">
        <is>
          <t>N/A</t>
        </is>
      </c>
      <c r="AQ870" t="inlineStr">
        <is>
          <t>N/A</t>
        </is>
      </c>
      <c r="AR870" t="inlineStr">
        <is>
          <t>N/A</t>
        </is>
      </c>
      <c r="AS870" t="inlineStr">
        <is>
          <t>N/A</t>
        </is>
      </c>
      <c r="AT870" t="inlineStr">
        <is>
          <t>N/A</t>
        </is>
      </c>
      <c r="AU870" t="inlineStr">
        <is>
          <t>N/A</t>
        </is>
      </c>
      <c r="AV870" t="inlineStr">
        <is>
          <t>N/A</t>
        </is>
      </c>
      <c r="AW870" t="inlineStr">
        <is>
          <t>N/A</t>
        </is>
      </c>
      <c r="AX870" t="inlineStr">
        <is>
          <t>N/A</t>
        </is>
      </c>
      <c r="AY870" t="inlineStr">
        <is>
          <t>N/A</t>
        </is>
      </c>
      <c r="AZ870" t="inlineStr">
        <is>
          <t>N/A</t>
        </is>
      </c>
      <c r="BA870" t="inlineStr">
        <is>
          <t>N/A</t>
        </is>
      </c>
      <c r="BB870" t="inlineStr">
        <is>
          <t>N/A</t>
        </is>
      </c>
      <c r="BC870" t="inlineStr">
        <is>
          <t>N/A</t>
        </is>
      </c>
      <c r="BD870" t="inlineStr">
        <is>
          <t>N/A</t>
        </is>
      </c>
      <c r="BE870" t="inlineStr">
        <is>
          <t>N/A</t>
        </is>
      </c>
    </row>
    <row r="871">
      <c r="A871" t="inlineStr">
        <is>
          <t>WI211242244</t>
        </is>
      </c>
      <c r="B871" t="inlineStr">
        <is>
          <t>DATA_VALIDATION</t>
        </is>
      </c>
      <c r="C871" t="inlineStr">
        <is>
          <t>201340000491</t>
        </is>
      </c>
      <c r="D871" t="inlineStr">
        <is>
          <t>Folder</t>
        </is>
      </c>
      <c r="E871" s="2">
        <f>HYPERLINK("capsilon://?command=openfolder&amp;siteaddress=FAM.docvelocity-na8.net&amp;folderid=FXA6BFC312-B09A-E464-6084-E22404A5E299","FX21127231")</f>
        <v>0.0</v>
      </c>
      <c r="F871" t="inlineStr">
        <is>
          <t/>
        </is>
      </c>
      <c r="G871" t="inlineStr">
        <is>
          <t/>
        </is>
      </c>
      <c r="H871" t="inlineStr">
        <is>
          <t>Mailitem</t>
        </is>
      </c>
      <c r="I871" t="inlineStr">
        <is>
          <t>MI2112445033</t>
        </is>
      </c>
      <c r="J871" t="n">
        <v>60.0</v>
      </c>
      <c r="K871" t="inlineStr">
        <is>
          <t>COMPLETED</t>
        </is>
      </c>
      <c r="L871" t="inlineStr">
        <is>
          <t>MARK_AS_COMPLETED</t>
        </is>
      </c>
      <c r="M871" t="inlineStr">
        <is>
          <t>Queue</t>
        </is>
      </c>
      <c r="N871" t="n">
        <v>1.0</v>
      </c>
      <c r="O871" s="1" t="n">
        <v>44543.658854166664</v>
      </c>
      <c r="P871" s="1" t="n">
        <v>44544.29914351852</v>
      </c>
      <c r="Q871" t="n">
        <v>54256.0</v>
      </c>
      <c r="R871" t="n">
        <v>1065.0</v>
      </c>
      <c r="S871" t="b">
        <v>0</v>
      </c>
      <c r="T871" t="inlineStr">
        <is>
          <t>N/A</t>
        </is>
      </c>
      <c r="U871" t="b">
        <v>0</v>
      </c>
      <c r="V871" t="inlineStr">
        <is>
          <t>Hemanshi Deshlahara</t>
        </is>
      </c>
      <c r="W871" s="1" t="n">
        <v>44544.29914351852</v>
      </c>
      <c r="X871" t="n">
        <v>365.0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60.0</v>
      </c>
      <c r="AE871" t="n">
        <v>48.0</v>
      </c>
      <c r="AF871" t="n">
        <v>0.0</v>
      </c>
      <c r="AG871" t="n">
        <v>8.0</v>
      </c>
      <c r="AH871" t="inlineStr">
        <is>
          <t>N/A</t>
        </is>
      </c>
      <c r="AI871" t="inlineStr">
        <is>
          <t>N/A</t>
        </is>
      </c>
      <c r="AJ871" t="inlineStr">
        <is>
          <t>N/A</t>
        </is>
      </c>
      <c r="AK871" t="inlineStr">
        <is>
          <t>N/A</t>
        </is>
      </c>
      <c r="AL871" t="inlineStr">
        <is>
          <t>N/A</t>
        </is>
      </c>
      <c r="AM871" t="inlineStr">
        <is>
          <t>N/A</t>
        </is>
      </c>
      <c r="AN871" t="inlineStr">
        <is>
          <t>N/A</t>
        </is>
      </c>
      <c r="AO871" t="inlineStr">
        <is>
          <t>N/A</t>
        </is>
      </c>
      <c r="AP871" t="inlineStr">
        <is>
          <t>N/A</t>
        </is>
      </c>
      <c r="AQ871" t="inlineStr">
        <is>
          <t>N/A</t>
        </is>
      </c>
      <c r="AR871" t="inlineStr">
        <is>
          <t>N/A</t>
        </is>
      </c>
      <c r="AS871" t="inlineStr">
        <is>
          <t>N/A</t>
        </is>
      </c>
      <c r="AT871" t="inlineStr">
        <is>
          <t>N/A</t>
        </is>
      </c>
      <c r="AU871" t="inlineStr">
        <is>
          <t>N/A</t>
        </is>
      </c>
      <c r="AV871" t="inlineStr">
        <is>
          <t>N/A</t>
        </is>
      </c>
      <c r="AW871" t="inlineStr">
        <is>
          <t>N/A</t>
        </is>
      </c>
      <c r="AX871" t="inlineStr">
        <is>
          <t>N/A</t>
        </is>
      </c>
      <c r="AY871" t="inlineStr">
        <is>
          <t>N/A</t>
        </is>
      </c>
      <c r="AZ871" t="inlineStr">
        <is>
          <t>N/A</t>
        </is>
      </c>
      <c r="BA871" t="inlineStr">
        <is>
          <t>N/A</t>
        </is>
      </c>
      <c r="BB871" t="inlineStr">
        <is>
          <t>N/A</t>
        </is>
      </c>
      <c r="BC871" t="inlineStr">
        <is>
          <t>N/A</t>
        </is>
      </c>
      <c r="BD871" t="inlineStr">
        <is>
          <t>N/A</t>
        </is>
      </c>
      <c r="BE871" t="inlineStr">
        <is>
          <t>N/A</t>
        </is>
      </c>
    </row>
    <row r="872">
      <c r="A872" t="inlineStr">
        <is>
          <t>WI211242272</t>
        </is>
      </c>
      <c r="B872" t="inlineStr">
        <is>
          <t>DATA_VALIDATION</t>
        </is>
      </c>
      <c r="C872" t="inlineStr">
        <is>
          <t>201100014307</t>
        </is>
      </c>
      <c r="D872" t="inlineStr">
        <is>
          <t>Folder</t>
        </is>
      </c>
      <c r="E872" s="2">
        <f>HYPERLINK("capsilon://?command=openfolder&amp;siteaddress=FAM.docvelocity-na8.net&amp;folderid=FX5B7A29F8-5F84-B766-8330-F705E348964B","FX21125756")</f>
        <v>0.0</v>
      </c>
      <c r="F872" t="inlineStr">
        <is>
          <t/>
        </is>
      </c>
      <c r="G872" t="inlineStr">
        <is>
          <t/>
        </is>
      </c>
      <c r="H872" t="inlineStr">
        <is>
          <t>Mailitem</t>
        </is>
      </c>
      <c r="I872" t="inlineStr">
        <is>
          <t>MI2112445103</t>
        </is>
      </c>
      <c r="J872" t="n">
        <v>112.0</v>
      </c>
      <c r="K872" t="inlineStr">
        <is>
          <t>COMPLETED</t>
        </is>
      </c>
      <c r="L872" t="inlineStr">
        <is>
          <t>MARK_AS_COMPLETED</t>
        </is>
      </c>
      <c r="M872" t="inlineStr">
        <is>
          <t>Queue</t>
        </is>
      </c>
      <c r="N872" t="n">
        <v>1.0</v>
      </c>
      <c r="O872" s="1" t="n">
        <v>44543.660844907405</v>
      </c>
      <c r="P872" s="1" t="n">
        <v>44544.31484953704</v>
      </c>
      <c r="Q872" t="n">
        <v>55809.0</v>
      </c>
      <c r="R872" t="n">
        <v>697.0</v>
      </c>
      <c r="S872" t="b">
        <v>0</v>
      </c>
      <c r="T872" t="inlineStr">
        <is>
          <t>N/A</t>
        </is>
      </c>
      <c r="U872" t="b">
        <v>0</v>
      </c>
      <c r="V872" t="inlineStr">
        <is>
          <t>Hemanshi Deshlahara</t>
        </is>
      </c>
      <c r="W872" s="1" t="n">
        <v>44544.31484953704</v>
      </c>
      <c r="X872" t="n">
        <v>230.0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112.0</v>
      </c>
      <c r="AE872" t="n">
        <v>100.0</v>
      </c>
      <c r="AF872" t="n">
        <v>0.0</v>
      </c>
      <c r="AG872" t="n">
        <v>3.0</v>
      </c>
      <c r="AH872" t="inlineStr">
        <is>
          <t>N/A</t>
        </is>
      </c>
      <c r="AI872" t="inlineStr">
        <is>
          <t>N/A</t>
        </is>
      </c>
      <c r="AJ872" t="inlineStr">
        <is>
          <t>N/A</t>
        </is>
      </c>
      <c r="AK872" t="inlineStr">
        <is>
          <t>N/A</t>
        </is>
      </c>
      <c r="AL872" t="inlineStr">
        <is>
          <t>N/A</t>
        </is>
      </c>
      <c r="AM872" t="inlineStr">
        <is>
          <t>N/A</t>
        </is>
      </c>
      <c r="AN872" t="inlineStr">
        <is>
          <t>N/A</t>
        </is>
      </c>
      <c r="AO872" t="inlineStr">
        <is>
          <t>N/A</t>
        </is>
      </c>
      <c r="AP872" t="inlineStr">
        <is>
          <t>N/A</t>
        </is>
      </c>
      <c r="AQ872" t="inlineStr">
        <is>
          <t>N/A</t>
        </is>
      </c>
      <c r="AR872" t="inlineStr">
        <is>
          <t>N/A</t>
        </is>
      </c>
      <c r="AS872" t="inlineStr">
        <is>
          <t>N/A</t>
        </is>
      </c>
      <c r="AT872" t="inlineStr">
        <is>
          <t>N/A</t>
        </is>
      </c>
      <c r="AU872" t="inlineStr">
        <is>
          <t>N/A</t>
        </is>
      </c>
      <c r="AV872" t="inlineStr">
        <is>
          <t>N/A</t>
        </is>
      </c>
      <c r="AW872" t="inlineStr">
        <is>
          <t>N/A</t>
        </is>
      </c>
      <c r="AX872" t="inlineStr">
        <is>
          <t>N/A</t>
        </is>
      </c>
      <c r="AY872" t="inlineStr">
        <is>
          <t>N/A</t>
        </is>
      </c>
      <c r="AZ872" t="inlineStr">
        <is>
          <t>N/A</t>
        </is>
      </c>
      <c r="BA872" t="inlineStr">
        <is>
          <t>N/A</t>
        </is>
      </c>
      <c r="BB872" t="inlineStr">
        <is>
          <t>N/A</t>
        </is>
      </c>
      <c r="BC872" t="inlineStr">
        <is>
          <t>N/A</t>
        </is>
      </c>
      <c r="BD872" t="inlineStr">
        <is>
          <t>N/A</t>
        </is>
      </c>
      <c r="BE872" t="inlineStr">
        <is>
          <t>N/A</t>
        </is>
      </c>
    </row>
    <row r="873">
      <c r="A873" t="inlineStr">
        <is>
          <t>WI211242277</t>
        </is>
      </c>
      <c r="B873" t="inlineStr">
        <is>
          <t>DATA_VALIDATION</t>
        </is>
      </c>
      <c r="C873" t="inlineStr">
        <is>
          <t>201300020225</t>
        </is>
      </c>
      <c r="D873" t="inlineStr">
        <is>
          <t>Folder</t>
        </is>
      </c>
      <c r="E873" s="2">
        <f>HYPERLINK("capsilon://?command=openfolder&amp;siteaddress=FAM.docvelocity-na8.net&amp;folderid=FXC451AA00-EE66-E4C5-4E5E-8DADCAB9EE37","FX21126439")</f>
        <v>0.0</v>
      </c>
      <c r="F873" t="inlineStr">
        <is>
          <t/>
        </is>
      </c>
      <c r="G873" t="inlineStr">
        <is>
          <t/>
        </is>
      </c>
      <c r="H873" t="inlineStr">
        <is>
          <t>Mailitem</t>
        </is>
      </c>
      <c r="I873" t="inlineStr">
        <is>
          <t>MI2112445135</t>
        </is>
      </c>
      <c r="J873" t="n">
        <v>28.0</v>
      </c>
      <c r="K873" t="inlineStr">
        <is>
          <t>COMPLETED</t>
        </is>
      </c>
      <c r="L873" t="inlineStr">
        <is>
          <t>MARK_AS_COMPLETED</t>
        </is>
      </c>
      <c r="M873" t="inlineStr">
        <is>
          <t>Queue</t>
        </is>
      </c>
      <c r="N873" t="n">
        <v>2.0</v>
      </c>
      <c r="O873" s="1" t="n">
        <v>44543.661307870374</v>
      </c>
      <c r="P873" s="1" t="n">
        <v>44543.6733912037</v>
      </c>
      <c r="Q873" t="n">
        <v>621.0</v>
      </c>
      <c r="R873" t="n">
        <v>423.0</v>
      </c>
      <c r="S873" t="b">
        <v>0</v>
      </c>
      <c r="T873" t="inlineStr">
        <is>
          <t>N/A</t>
        </is>
      </c>
      <c r="U873" t="b">
        <v>0</v>
      </c>
      <c r="V873" t="inlineStr">
        <is>
          <t>Snehal Sathe</t>
        </is>
      </c>
      <c r="W873" s="1" t="n">
        <v>44543.66527777778</v>
      </c>
      <c r="X873" t="n">
        <v>197.0</v>
      </c>
      <c r="Y873" t="n">
        <v>21.0</v>
      </c>
      <c r="Z873" t="n">
        <v>0.0</v>
      </c>
      <c r="AA873" t="n">
        <v>21.0</v>
      </c>
      <c r="AB873" t="n">
        <v>0.0</v>
      </c>
      <c r="AC873" t="n">
        <v>3.0</v>
      </c>
      <c r="AD873" t="n">
        <v>7.0</v>
      </c>
      <c r="AE873" t="n">
        <v>0.0</v>
      </c>
      <c r="AF873" t="n">
        <v>0.0</v>
      </c>
      <c r="AG873" t="n">
        <v>0.0</v>
      </c>
      <c r="AH873" t="inlineStr">
        <is>
          <t>Dashrath Soren</t>
        </is>
      </c>
      <c r="AI873" s="1" t="n">
        <v>44543.6733912037</v>
      </c>
      <c r="AJ873" t="n">
        <v>220.0</v>
      </c>
      <c r="AK873" t="n">
        <v>0.0</v>
      </c>
      <c r="AL873" t="n">
        <v>0.0</v>
      </c>
      <c r="AM873" t="n">
        <v>0.0</v>
      </c>
      <c r="AN873" t="n">
        <v>0.0</v>
      </c>
      <c r="AO873" t="n">
        <v>0.0</v>
      </c>
      <c r="AP873" t="n">
        <v>7.0</v>
      </c>
      <c r="AQ873" t="n">
        <v>0.0</v>
      </c>
      <c r="AR873" t="n">
        <v>0.0</v>
      </c>
      <c r="AS873" t="n">
        <v>0.0</v>
      </c>
      <c r="AT873" t="inlineStr">
        <is>
          <t>N/A</t>
        </is>
      </c>
      <c r="AU873" t="inlineStr">
        <is>
          <t>N/A</t>
        </is>
      </c>
      <c r="AV873" t="inlineStr">
        <is>
          <t>N/A</t>
        </is>
      </c>
      <c r="AW873" t="inlineStr">
        <is>
          <t>N/A</t>
        </is>
      </c>
      <c r="AX873" t="inlineStr">
        <is>
          <t>N/A</t>
        </is>
      </c>
      <c r="AY873" t="inlineStr">
        <is>
          <t>N/A</t>
        </is>
      </c>
      <c r="AZ873" t="inlineStr">
        <is>
          <t>N/A</t>
        </is>
      </c>
      <c r="BA873" t="inlineStr">
        <is>
          <t>N/A</t>
        </is>
      </c>
      <c r="BB873" t="inlineStr">
        <is>
          <t>N/A</t>
        </is>
      </c>
      <c r="BC873" t="inlineStr">
        <is>
          <t>N/A</t>
        </is>
      </c>
      <c r="BD873" t="inlineStr">
        <is>
          <t>N/A</t>
        </is>
      </c>
      <c r="BE873" t="inlineStr">
        <is>
          <t>N/A</t>
        </is>
      </c>
    </row>
    <row r="874">
      <c r="A874" t="inlineStr">
        <is>
          <t>WI21124228</t>
        </is>
      </c>
      <c r="B874" t="inlineStr">
        <is>
          <t>DATA_VALIDATION</t>
        </is>
      </c>
      <c r="C874" t="inlineStr">
        <is>
          <t>201330003985</t>
        </is>
      </c>
      <c r="D874" t="inlineStr">
        <is>
          <t>Folder</t>
        </is>
      </c>
      <c r="E874" s="2">
        <f>HYPERLINK("capsilon://?command=openfolder&amp;siteaddress=FAM.docvelocity-na8.net&amp;folderid=FX1283B9ED-140B-6645-53AE-B861F4ACCC98","FX211114639")</f>
        <v>0.0</v>
      </c>
      <c r="F874" t="inlineStr">
        <is>
          <t/>
        </is>
      </c>
      <c r="G874" t="inlineStr">
        <is>
          <t/>
        </is>
      </c>
      <c r="H874" t="inlineStr">
        <is>
          <t>Mailitem</t>
        </is>
      </c>
      <c r="I874" t="inlineStr">
        <is>
          <t>MI211243953</t>
        </is>
      </c>
      <c r="J874" t="n">
        <v>132.0</v>
      </c>
      <c r="K874" t="inlineStr">
        <is>
          <t>COMPLETED</t>
        </is>
      </c>
      <c r="L874" t="inlineStr">
        <is>
          <t>MARK_AS_COMPLETED</t>
        </is>
      </c>
      <c r="M874" t="inlineStr">
        <is>
          <t>Queue</t>
        </is>
      </c>
      <c r="N874" t="n">
        <v>2.0</v>
      </c>
      <c r="O874" s="1" t="n">
        <v>44531.708287037036</v>
      </c>
      <c r="P874" s="1" t="n">
        <v>44531.83478009259</v>
      </c>
      <c r="Q874" t="n">
        <v>10021.0</v>
      </c>
      <c r="R874" t="n">
        <v>908.0</v>
      </c>
      <c r="S874" t="b">
        <v>0</v>
      </c>
      <c r="T874" t="inlineStr">
        <is>
          <t>N/A</t>
        </is>
      </c>
      <c r="U874" t="b">
        <v>0</v>
      </c>
      <c r="V874" t="inlineStr">
        <is>
          <t>Poonam Patil</t>
        </is>
      </c>
      <c r="W874" s="1" t="n">
        <v>44531.82640046296</v>
      </c>
      <c r="X874" t="n">
        <v>580.0</v>
      </c>
      <c r="Y874" t="n">
        <v>104.0</v>
      </c>
      <c r="Z874" t="n">
        <v>0.0</v>
      </c>
      <c r="AA874" t="n">
        <v>104.0</v>
      </c>
      <c r="AB874" t="n">
        <v>0.0</v>
      </c>
      <c r="AC874" t="n">
        <v>45.0</v>
      </c>
      <c r="AD874" t="n">
        <v>28.0</v>
      </c>
      <c r="AE874" t="n">
        <v>0.0</v>
      </c>
      <c r="AF874" t="n">
        <v>0.0</v>
      </c>
      <c r="AG874" t="n">
        <v>0.0</v>
      </c>
      <c r="AH874" t="inlineStr">
        <is>
          <t>Vikash Suryakanth Parmar</t>
        </is>
      </c>
      <c r="AI874" s="1" t="n">
        <v>44531.83478009259</v>
      </c>
      <c r="AJ874" t="n">
        <v>270.0</v>
      </c>
      <c r="AK874" t="n">
        <v>1.0</v>
      </c>
      <c r="AL874" t="n">
        <v>0.0</v>
      </c>
      <c r="AM874" t="n">
        <v>1.0</v>
      </c>
      <c r="AN874" t="n">
        <v>0.0</v>
      </c>
      <c r="AO874" t="n">
        <v>1.0</v>
      </c>
      <c r="AP874" t="n">
        <v>27.0</v>
      </c>
      <c r="AQ874" t="n">
        <v>0.0</v>
      </c>
      <c r="AR874" t="n">
        <v>0.0</v>
      </c>
      <c r="AS874" t="n">
        <v>0.0</v>
      </c>
      <c r="AT874" t="inlineStr">
        <is>
          <t>N/A</t>
        </is>
      </c>
      <c r="AU874" t="inlineStr">
        <is>
          <t>N/A</t>
        </is>
      </c>
      <c r="AV874" t="inlineStr">
        <is>
          <t>N/A</t>
        </is>
      </c>
      <c r="AW874" t="inlineStr">
        <is>
          <t>N/A</t>
        </is>
      </c>
      <c r="AX874" t="inlineStr">
        <is>
          <t>N/A</t>
        </is>
      </c>
      <c r="AY874" t="inlineStr">
        <is>
          <t>N/A</t>
        </is>
      </c>
      <c r="AZ874" t="inlineStr">
        <is>
          <t>N/A</t>
        </is>
      </c>
      <c r="BA874" t="inlineStr">
        <is>
          <t>N/A</t>
        </is>
      </c>
      <c r="BB874" t="inlineStr">
        <is>
          <t>N/A</t>
        </is>
      </c>
      <c r="BC874" t="inlineStr">
        <is>
          <t>N/A</t>
        </is>
      </c>
      <c r="BD874" t="inlineStr">
        <is>
          <t>N/A</t>
        </is>
      </c>
      <c r="BE874" t="inlineStr">
        <is>
          <t>N/A</t>
        </is>
      </c>
    </row>
    <row r="875">
      <c r="A875" t="inlineStr">
        <is>
          <t>WI211242285</t>
        </is>
      </c>
      <c r="B875" t="inlineStr">
        <is>
          <t>DATA_VALIDATION</t>
        </is>
      </c>
      <c r="C875" t="inlineStr">
        <is>
          <t>201300020225</t>
        </is>
      </c>
      <c r="D875" t="inlineStr">
        <is>
          <t>Folder</t>
        </is>
      </c>
      <c r="E875" s="2">
        <f>HYPERLINK("capsilon://?command=openfolder&amp;siteaddress=FAM.docvelocity-na8.net&amp;folderid=FXC451AA00-EE66-E4C5-4E5E-8DADCAB9EE37","FX21126439")</f>
        <v>0.0</v>
      </c>
      <c r="F875" t="inlineStr">
        <is>
          <t/>
        </is>
      </c>
      <c r="G875" t="inlineStr">
        <is>
          <t/>
        </is>
      </c>
      <c r="H875" t="inlineStr">
        <is>
          <t>Mailitem</t>
        </is>
      </c>
      <c r="I875" t="inlineStr">
        <is>
          <t>MI2112445136</t>
        </is>
      </c>
      <c r="J875" t="n">
        <v>28.0</v>
      </c>
      <c r="K875" t="inlineStr">
        <is>
          <t>COMPLETED</t>
        </is>
      </c>
      <c r="L875" t="inlineStr">
        <is>
          <t>MARK_AS_COMPLETED</t>
        </is>
      </c>
      <c r="M875" t="inlineStr">
        <is>
          <t>Queue</t>
        </is>
      </c>
      <c r="N875" t="n">
        <v>2.0</v>
      </c>
      <c r="O875" s="1" t="n">
        <v>44543.66179398148</v>
      </c>
      <c r="P875" s="1" t="n">
        <v>44543.6769212963</v>
      </c>
      <c r="Q875" t="n">
        <v>844.0</v>
      </c>
      <c r="R875" t="n">
        <v>463.0</v>
      </c>
      <c r="S875" t="b">
        <v>0</v>
      </c>
      <c r="T875" t="inlineStr">
        <is>
          <t>N/A</t>
        </is>
      </c>
      <c r="U875" t="b">
        <v>0</v>
      </c>
      <c r="V875" t="inlineStr">
        <is>
          <t>Snehal Sathe</t>
        </is>
      </c>
      <c r="W875" s="1" t="n">
        <v>44543.66694444444</v>
      </c>
      <c r="X875" t="n">
        <v>143.0</v>
      </c>
      <c r="Y875" t="n">
        <v>21.0</v>
      </c>
      <c r="Z875" t="n">
        <v>0.0</v>
      </c>
      <c r="AA875" t="n">
        <v>21.0</v>
      </c>
      <c r="AB875" t="n">
        <v>0.0</v>
      </c>
      <c r="AC875" t="n">
        <v>3.0</v>
      </c>
      <c r="AD875" t="n">
        <v>7.0</v>
      </c>
      <c r="AE875" t="n">
        <v>0.0</v>
      </c>
      <c r="AF875" t="n">
        <v>0.0</v>
      </c>
      <c r="AG875" t="n">
        <v>0.0</v>
      </c>
      <c r="AH875" t="inlineStr">
        <is>
          <t>Dashrath Soren</t>
        </is>
      </c>
      <c r="AI875" s="1" t="n">
        <v>44543.6769212963</v>
      </c>
      <c r="AJ875" t="n">
        <v>305.0</v>
      </c>
      <c r="AK875" t="n">
        <v>0.0</v>
      </c>
      <c r="AL875" t="n">
        <v>0.0</v>
      </c>
      <c r="AM875" t="n">
        <v>0.0</v>
      </c>
      <c r="AN875" t="n">
        <v>0.0</v>
      </c>
      <c r="AO875" t="n">
        <v>0.0</v>
      </c>
      <c r="AP875" t="n">
        <v>7.0</v>
      </c>
      <c r="AQ875" t="n">
        <v>0.0</v>
      </c>
      <c r="AR875" t="n">
        <v>0.0</v>
      </c>
      <c r="AS875" t="n">
        <v>0.0</v>
      </c>
      <c r="AT875" t="inlineStr">
        <is>
          <t>N/A</t>
        </is>
      </c>
      <c r="AU875" t="inlineStr">
        <is>
          <t>N/A</t>
        </is>
      </c>
      <c r="AV875" t="inlineStr">
        <is>
          <t>N/A</t>
        </is>
      </c>
      <c r="AW875" t="inlineStr">
        <is>
          <t>N/A</t>
        </is>
      </c>
      <c r="AX875" t="inlineStr">
        <is>
          <t>N/A</t>
        </is>
      </c>
      <c r="AY875" t="inlineStr">
        <is>
          <t>N/A</t>
        </is>
      </c>
      <c r="AZ875" t="inlineStr">
        <is>
          <t>N/A</t>
        </is>
      </c>
      <c r="BA875" t="inlineStr">
        <is>
          <t>N/A</t>
        </is>
      </c>
      <c r="BB875" t="inlineStr">
        <is>
          <t>N/A</t>
        </is>
      </c>
      <c r="BC875" t="inlineStr">
        <is>
          <t>N/A</t>
        </is>
      </c>
      <c r="BD875" t="inlineStr">
        <is>
          <t>N/A</t>
        </is>
      </c>
      <c r="BE875" t="inlineStr">
        <is>
          <t>N/A</t>
        </is>
      </c>
    </row>
    <row r="876">
      <c r="A876" t="inlineStr">
        <is>
          <t>WI211242291</t>
        </is>
      </c>
      <c r="B876" t="inlineStr">
        <is>
          <t>DATA_VALIDATION</t>
        </is>
      </c>
      <c r="C876" t="inlineStr">
        <is>
          <t>201300020225</t>
        </is>
      </c>
      <c r="D876" t="inlineStr">
        <is>
          <t>Folder</t>
        </is>
      </c>
      <c r="E876" s="2">
        <f>HYPERLINK("capsilon://?command=openfolder&amp;siteaddress=FAM.docvelocity-na8.net&amp;folderid=FXC451AA00-EE66-E4C5-4E5E-8DADCAB9EE37","FX21126439")</f>
        <v>0.0</v>
      </c>
      <c r="F876" t="inlineStr">
        <is>
          <t/>
        </is>
      </c>
      <c r="G876" t="inlineStr">
        <is>
          <t/>
        </is>
      </c>
      <c r="H876" t="inlineStr">
        <is>
          <t>Mailitem</t>
        </is>
      </c>
      <c r="I876" t="inlineStr">
        <is>
          <t>MI2112445138</t>
        </is>
      </c>
      <c r="J876" t="n">
        <v>38.0</v>
      </c>
      <c r="K876" t="inlineStr">
        <is>
          <t>COMPLETED</t>
        </is>
      </c>
      <c r="L876" t="inlineStr">
        <is>
          <t>MARK_AS_COMPLETED</t>
        </is>
      </c>
      <c r="M876" t="inlineStr">
        <is>
          <t>Queue</t>
        </is>
      </c>
      <c r="N876" t="n">
        <v>2.0</v>
      </c>
      <c r="O876" s="1" t="n">
        <v>44543.66224537037</v>
      </c>
      <c r="P876" s="1" t="n">
        <v>44543.7603125</v>
      </c>
      <c r="Q876" t="n">
        <v>7699.0</v>
      </c>
      <c r="R876" t="n">
        <v>774.0</v>
      </c>
      <c r="S876" t="b">
        <v>0</v>
      </c>
      <c r="T876" t="inlineStr">
        <is>
          <t>N/A</t>
        </is>
      </c>
      <c r="U876" t="b">
        <v>0</v>
      </c>
      <c r="V876" t="inlineStr">
        <is>
          <t>Sanjay Kharade</t>
        </is>
      </c>
      <c r="W876" s="1" t="n">
        <v>44543.74285879629</v>
      </c>
      <c r="X876" t="n">
        <v>428.0</v>
      </c>
      <c r="Y876" t="n">
        <v>37.0</v>
      </c>
      <c r="Z876" t="n">
        <v>0.0</v>
      </c>
      <c r="AA876" t="n">
        <v>37.0</v>
      </c>
      <c r="AB876" t="n">
        <v>0.0</v>
      </c>
      <c r="AC876" t="n">
        <v>27.0</v>
      </c>
      <c r="AD876" t="n">
        <v>1.0</v>
      </c>
      <c r="AE876" t="n">
        <v>0.0</v>
      </c>
      <c r="AF876" t="n">
        <v>0.0</v>
      </c>
      <c r="AG876" t="n">
        <v>0.0</v>
      </c>
      <c r="AH876" t="inlineStr">
        <is>
          <t>Mohini Shinde</t>
        </is>
      </c>
      <c r="AI876" s="1" t="n">
        <v>44543.7603125</v>
      </c>
      <c r="AJ876" t="n">
        <v>346.0</v>
      </c>
      <c r="AK876" t="n">
        <v>1.0</v>
      </c>
      <c r="AL876" t="n">
        <v>0.0</v>
      </c>
      <c r="AM876" t="n">
        <v>1.0</v>
      </c>
      <c r="AN876" t="n">
        <v>0.0</v>
      </c>
      <c r="AO876" t="n">
        <v>1.0</v>
      </c>
      <c r="AP876" t="n">
        <v>0.0</v>
      </c>
      <c r="AQ876" t="n">
        <v>0.0</v>
      </c>
      <c r="AR876" t="n">
        <v>0.0</v>
      </c>
      <c r="AS876" t="n">
        <v>0.0</v>
      </c>
      <c r="AT876" t="inlineStr">
        <is>
          <t>N/A</t>
        </is>
      </c>
      <c r="AU876" t="inlineStr">
        <is>
          <t>N/A</t>
        </is>
      </c>
      <c r="AV876" t="inlineStr">
        <is>
          <t>N/A</t>
        </is>
      </c>
      <c r="AW876" t="inlineStr">
        <is>
          <t>N/A</t>
        </is>
      </c>
      <c r="AX876" t="inlineStr">
        <is>
          <t>N/A</t>
        </is>
      </c>
      <c r="AY876" t="inlineStr">
        <is>
          <t>N/A</t>
        </is>
      </c>
      <c r="AZ876" t="inlineStr">
        <is>
          <t>N/A</t>
        </is>
      </c>
      <c r="BA876" t="inlineStr">
        <is>
          <t>N/A</t>
        </is>
      </c>
      <c r="BB876" t="inlineStr">
        <is>
          <t>N/A</t>
        </is>
      </c>
      <c r="BC876" t="inlineStr">
        <is>
          <t>N/A</t>
        </is>
      </c>
      <c r="BD876" t="inlineStr">
        <is>
          <t>N/A</t>
        </is>
      </c>
      <c r="BE876" t="inlineStr">
        <is>
          <t>N/A</t>
        </is>
      </c>
    </row>
    <row r="877">
      <c r="A877" t="inlineStr">
        <is>
          <t>WI211242305</t>
        </is>
      </c>
      <c r="B877" t="inlineStr">
        <is>
          <t>DATA_VALIDATION</t>
        </is>
      </c>
      <c r="C877" t="inlineStr">
        <is>
          <t>201300020225</t>
        </is>
      </c>
      <c r="D877" t="inlineStr">
        <is>
          <t>Folder</t>
        </is>
      </c>
      <c r="E877" s="2">
        <f>HYPERLINK("capsilon://?command=openfolder&amp;siteaddress=FAM.docvelocity-na8.net&amp;folderid=FXC451AA00-EE66-E4C5-4E5E-8DADCAB9EE37","FX21126439")</f>
        <v>0.0</v>
      </c>
      <c r="F877" t="inlineStr">
        <is>
          <t/>
        </is>
      </c>
      <c r="G877" t="inlineStr">
        <is>
          <t/>
        </is>
      </c>
      <c r="H877" t="inlineStr">
        <is>
          <t>Mailitem</t>
        </is>
      </c>
      <c r="I877" t="inlineStr">
        <is>
          <t>MI2112445148</t>
        </is>
      </c>
      <c r="J877" t="n">
        <v>32.0</v>
      </c>
      <c r="K877" t="inlineStr">
        <is>
          <t>COMPLETED</t>
        </is>
      </c>
      <c r="L877" t="inlineStr">
        <is>
          <t>MARK_AS_COMPLETED</t>
        </is>
      </c>
      <c r="M877" t="inlineStr">
        <is>
          <t>Queue</t>
        </is>
      </c>
      <c r="N877" t="n">
        <v>2.0</v>
      </c>
      <c r="O877" s="1" t="n">
        <v>44543.66339120371</v>
      </c>
      <c r="P877" s="1" t="n">
        <v>44543.79886574074</v>
      </c>
      <c r="Q877" t="n">
        <v>10089.0</v>
      </c>
      <c r="R877" t="n">
        <v>1616.0</v>
      </c>
      <c r="S877" t="b">
        <v>0</v>
      </c>
      <c r="T877" t="inlineStr">
        <is>
          <t>N/A</t>
        </is>
      </c>
      <c r="U877" t="b">
        <v>0</v>
      </c>
      <c r="V877" t="inlineStr">
        <is>
          <t>Snehal Sathe</t>
        </is>
      </c>
      <c r="W877" s="1" t="n">
        <v>44543.69516203704</v>
      </c>
      <c r="X877" t="n">
        <v>1307.0</v>
      </c>
      <c r="Y877" t="n">
        <v>138.0</v>
      </c>
      <c r="Z877" t="n">
        <v>0.0</v>
      </c>
      <c r="AA877" t="n">
        <v>138.0</v>
      </c>
      <c r="AB877" t="n">
        <v>0.0</v>
      </c>
      <c r="AC877" t="n">
        <v>130.0</v>
      </c>
      <c r="AD877" t="n">
        <v>-106.0</v>
      </c>
      <c r="AE877" t="n">
        <v>0.0</v>
      </c>
      <c r="AF877" t="n">
        <v>0.0</v>
      </c>
      <c r="AG877" t="n">
        <v>0.0</v>
      </c>
      <c r="AH877" t="inlineStr">
        <is>
          <t>Vikash Suryakanth Parmar</t>
        </is>
      </c>
      <c r="AI877" s="1" t="n">
        <v>44543.79886574074</v>
      </c>
      <c r="AJ877" t="n">
        <v>255.0</v>
      </c>
      <c r="AK877" t="n">
        <v>0.0</v>
      </c>
      <c r="AL877" t="n">
        <v>0.0</v>
      </c>
      <c r="AM877" t="n">
        <v>0.0</v>
      </c>
      <c r="AN877" t="n">
        <v>0.0</v>
      </c>
      <c r="AO877" t="n">
        <v>0.0</v>
      </c>
      <c r="AP877" t="n">
        <v>-106.0</v>
      </c>
      <c r="AQ877" t="n">
        <v>0.0</v>
      </c>
      <c r="AR877" t="n">
        <v>0.0</v>
      </c>
      <c r="AS877" t="n">
        <v>0.0</v>
      </c>
      <c r="AT877" t="inlineStr">
        <is>
          <t>N/A</t>
        </is>
      </c>
      <c r="AU877" t="inlineStr">
        <is>
          <t>N/A</t>
        </is>
      </c>
      <c r="AV877" t="inlineStr">
        <is>
          <t>N/A</t>
        </is>
      </c>
      <c r="AW877" t="inlineStr">
        <is>
          <t>N/A</t>
        </is>
      </c>
      <c r="AX877" t="inlineStr">
        <is>
          <t>N/A</t>
        </is>
      </c>
      <c r="AY877" t="inlineStr">
        <is>
          <t>N/A</t>
        </is>
      </c>
      <c r="AZ877" t="inlineStr">
        <is>
          <t>N/A</t>
        </is>
      </c>
      <c r="BA877" t="inlineStr">
        <is>
          <t>N/A</t>
        </is>
      </c>
      <c r="BB877" t="inlineStr">
        <is>
          <t>N/A</t>
        </is>
      </c>
      <c r="BC877" t="inlineStr">
        <is>
          <t>N/A</t>
        </is>
      </c>
      <c r="BD877" t="inlineStr">
        <is>
          <t>N/A</t>
        </is>
      </c>
      <c r="BE877" t="inlineStr">
        <is>
          <t>N/A</t>
        </is>
      </c>
    </row>
    <row r="878">
      <c r="A878" t="inlineStr">
        <is>
          <t>WI211242308</t>
        </is>
      </c>
      <c r="B878" t="inlineStr">
        <is>
          <t>DATA_VALIDATION</t>
        </is>
      </c>
      <c r="C878" t="inlineStr">
        <is>
          <t>201300020225</t>
        </is>
      </c>
      <c r="D878" t="inlineStr">
        <is>
          <t>Folder</t>
        </is>
      </c>
      <c r="E878" s="2">
        <f>HYPERLINK("capsilon://?command=openfolder&amp;siteaddress=FAM.docvelocity-na8.net&amp;folderid=FXC451AA00-EE66-E4C5-4E5E-8DADCAB9EE37","FX21126439")</f>
        <v>0.0</v>
      </c>
      <c r="F878" t="inlineStr">
        <is>
          <t/>
        </is>
      </c>
      <c r="G878" t="inlineStr">
        <is>
          <t/>
        </is>
      </c>
      <c r="H878" t="inlineStr">
        <is>
          <t>Mailitem</t>
        </is>
      </c>
      <c r="I878" t="inlineStr">
        <is>
          <t>MI2112445161</t>
        </is>
      </c>
      <c r="J878" t="n">
        <v>28.0</v>
      </c>
      <c r="K878" t="inlineStr">
        <is>
          <t>COMPLETED</t>
        </is>
      </c>
      <c r="L878" t="inlineStr">
        <is>
          <t>MARK_AS_COMPLETED</t>
        </is>
      </c>
      <c r="M878" t="inlineStr">
        <is>
          <t>Queue</t>
        </is>
      </c>
      <c r="N878" t="n">
        <v>2.0</v>
      </c>
      <c r="O878" s="1" t="n">
        <v>44543.663877314815</v>
      </c>
      <c r="P878" s="1" t="n">
        <v>44543.67900462963</v>
      </c>
      <c r="Q878" t="n">
        <v>919.0</v>
      </c>
      <c r="R878" t="n">
        <v>388.0</v>
      </c>
      <c r="S878" t="b">
        <v>0</v>
      </c>
      <c r="T878" t="inlineStr">
        <is>
          <t>N/A</t>
        </is>
      </c>
      <c r="U878" t="b">
        <v>0</v>
      </c>
      <c r="V878" t="inlineStr">
        <is>
          <t>Supriya Khape</t>
        </is>
      </c>
      <c r="W878" s="1" t="n">
        <v>44543.671898148146</v>
      </c>
      <c r="X878" t="n">
        <v>202.0</v>
      </c>
      <c r="Y878" t="n">
        <v>21.0</v>
      </c>
      <c r="Z878" t="n">
        <v>0.0</v>
      </c>
      <c r="AA878" t="n">
        <v>21.0</v>
      </c>
      <c r="AB878" t="n">
        <v>0.0</v>
      </c>
      <c r="AC878" t="n">
        <v>14.0</v>
      </c>
      <c r="AD878" t="n">
        <v>7.0</v>
      </c>
      <c r="AE878" t="n">
        <v>0.0</v>
      </c>
      <c r="AF878" t="n">
        <v>0.0</v>
      </c>
      <c r="AG878" t="n">
        <v>0.0</v>
      </c>
      <c r="AH878" t="inlineStr">
        <is>
          <t>Dashrath Soren</t>
        </is>
      </c>
      <c r="AI878" s="1" t="n">
        <v>44543.67900462963</v>
      </c>
      <c r="AJ878" t="n">
        <v>179.0</v>
      </c>
      <c r="AK878" t="n">
        <v>0.0</v>
      </c>
      <c r="AL878" t="n">
        <v>0.0</v>
      </c>
      <c r="AM878" t="n">
        <v>0.0</v>
      </c>
      <c r="AN878" t="n">
        <v>0.0</v>
      </c>
      <c r="AO878" t="n">
        <v>0.0</v>
      </c>
      <c r="AP878" t="n">
        <v>7.0</v>
      </c>
      <c r="AQ878" t="n">
        <v>0.0</v>
      </c>
      <c r="AR878" t="n">
        <v>0.0</v>
      </c>
      <c r="AS878" t="n">
        <v>0.0</v>
      </c>
      <c r="AT878" t="inlineStr">
        <is>
          <t>N/A</t>
        </is>
      </c>
      <c r="AU878" t="inlineStr">
        <is>
          <t>N/A</t>
        </is>
      </c>
      <c r="AV878" t="inlineStr">
        <is>
          <t>N/A</t>
        </is>
      </c>
      <c r="AW878" t="inlineStr">
        <is>
          <t>N/A</t>
        </is>
      </c>
      <c r="AX878" t="inlineStr">
        <is>
          <t>N/A</t>
        </is>
      </c>
      <c r="AY878" t="inlineStr">
        <is>
          <t>N/A</t>
        </is>
      </c>
      <c r="AZ878" t="inlineStr">
        <is>
          <t>N/A</t>
        </is>
      </c>
      <c r="BA878" t="inlineStr">
        <is>
          <t>N/A</t>
        </is>
      </c>
      <c r="BB878" t="inlineStr">
        <is>
          <t>N/A</t>
        </is>
      </c>
      <c r="BC878" t="inlineStr">
        <is>
          <t>N/A</t>
        </is>
      </c>
      <c r="BD878" t="inlineStr">
        <is>
          <t>N/A</t>
        </is>
      </c>
      <c r="BE878" t="inlineStr">
        <is>
          <t>N/A</t>
        </is>
      </c>
    </row>
    <row r="879">
      <c r="A879" t="inlineStr">
        <is>
          <t>WI211242332</t>
        </is>
      </c>
      <c r="B879" t="inlineStr">
        <is>
          <t>DATA_VALIDATION</t>
        </is>
      </c>
      <c r="C879" t="inlineStr">
        <is>
          <t>201340000484</t>
        </is>
      </c>
      <c r="D879" t="inlineStr">
        <is>
          <t>Folder</t>
        </is>
      </c>
      <c r="E879" s="2">
        <f>HYPERLINK("capsilon://?command=openfolder&amp;siteaddress=FAM.docvelocity-na8.net&amp;folderid=FX27D76E6E-A0AB-53B9-1C08-8C4AACB3EF9E","FX21126701")</f>
        <v>0.0</v>
      </c>
      <c r="F879" t="inlineStr">
        <is>
          <t/>
        </is>
      </c>
      <c r="G879" t="inlineStr">
        <is>
          <t/>
        </is>
      </c>
      <c r="H879" t="inlineStr">
        <is>
          <t>Mailitem</t>
        </is>
      </c>
      <c r="I879" t="inlineStr">
        <is>
          <t>MI2112445447</t>
        </is>
      </c>
      <c r="J879" t="n">
        <v>81.0</v>
      </c>
      <c r="K879" t="inlineStr">
        <is>
          <t>COMPLETED</t>
        </is>
      </c>
      <c r="L879" t="inlineStr">
        <is>
          <t>MARK_AS_COMPLETED</t>
        </is>
      </c>
      <c r="M879" t="inlineStr">
        <is>
          <t>Queue</t>
        </is>
      </c>
      <c r="N879" t="n">
        <v>1.0</v>
      </c>
      <c r="O879" s="1" t="n">
        <v>44543.665717592594</v>
      </c>
      <c r="P879" s="1" t="n">
        <v>44544.31804398148</v>
      </c>
      <c r="Q879" t="n">
        <v>55637.0</v>
      </c>
      <c r="R879" t="n">
        <v>724.0</v>
      </c>
      <c r="S879" t="b">
        <v>0</v>
      </c>
      <c r="T879" t="inlineStr">
        <is>
          <t>N/A</t>
        </is>
      </c>
      <c r="U879" t="b">
        <v>0</v>
      </c>
      <c r="V879" t="inlineStr">
        <is>
          <t>Hemanshi Deshlahara</t>
        </is>
      </c>
      <c r="W879" s="1" t="n">
        <v>44544.31804398148</v>
      </c>
      <c r="X879" t="n">
        <v>275.0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81.0</v>
      </c>
      <c r="AE879" t="n">
        <v>69.0</v>
      </c>
      <c r="AF879" t="n">
        <v>0.0</v>
      </c>
      <c r="AG879" t="n">
        <v>7.0</v>
      </c>
      <c r="AH879" t="inlineStr">
        <is>
          <t>N/A</t>
        </is>
      </c>
      <c r="AI879" t="inlineStr">
        <is>
          <t>N/A</t>
        </is>
      </c>
      <c r="AJ879" t="inlineStr">
        <is>
          <t>N/A</t>
        </is>
      </c>
      <c r="AK879" t="inlineStr">
        <is>
          <t>N/A</t>
        </is>
      </c>
      <c r="AL879" t="inlineStr">
        <is>
          <t>N/A</t>
        </is>
      </c>
      <c r="AM879" t="inlineStr">
        <is>
          <t>N/A</t>
        </is>
      </c>
      <c r="AN879" t="inlineStr">
        <is>
          <t>N/A</t>
        </is>
      </c>
      <c r="AO879" t="inlineStr">
        <is>
          <t>N/A</t>
        </is>
      </c>
      <c r="AP879" t="inlineStr">
        <is>
          <t>N/A</t>
        </is>
      </c>
      <c r="AQ879" t="inlineStr">
        <is>
          <t>N/A</t>
        </is>
      </c>
      <c r="AR879" t="inlineStr">
        <is>
          <t>N/A</t>
        </is>
      </c>
      <c r="AS879" t="inlineStr">
        <is>
          <t>N/A</t>
        </is>
      </c>
      <c r="AT879" t="inlineStr">
        <is>
          <t>N/A</t>
        </is>
      </c>
      <c r="AU879" t="inlineStr">
        <is>
          <t>N/A</t>
        </is>
      </c>
      <c r="AV879" t="inlineStr">
        <is>
          <t>N/A</t>
        </is>
      </c>
      <c r="AW879" t="inlineStr">
        <is>
          <t>N/A</t>
        </is>
      </c>
      <c r="AX879" t="inlineStr">
        <is>
          <t>N/A</t>
        </is>
      </c>
      <c r="AY879" t="inlineStr">
        <is>
          <t>N/A</t>
        </is>
      </c>
      <c r="AZ879" t="inlineStr">
        <is>
          <t>N/A</t>
        </is>
      </c>
      <c r="BA879" t="inlineStr">
        <is>
          <t>N/A</t>
        </is>
      </c>
      <c r="BB879" t="inlineStr">
        <is>
          <t>N/A</t>
        </is>
      </c>
      <c r="BC879" t="inlineStr">
        <is>
          <t>N/A</t>
        </is>
      </c>
      <c r="BD879" t="inlineStr">
        <is>
          <t>N/A</t>
        </is>
      </c>
      <c r="BE879" t="inlineStr">
        <is>
          <t>N/A</t>
        </is>
      </c>
    </row>
    <row r="880">
      <c r="A880" t="inlineStr">
        <is>
          <t>WI211242356</t>
        </is>
      </c>
      <c r="B880" t="inlineStr">
        <is>
          <t>DATA_VALIDATION</t>
        </is>
      </c>
      <c r="C880" t="inlineStr">
        <is>
          <t>201308007917</t>
        </is>
      </c>
      <c r="D880" t="inlineStr">
        <is>
          <t>Folder</t>
        </is>
      </c>
      <c r="E880" s="2">
        <f>HYPERLINK("capsilon://?command=openfolder&amp;siteaddress=FAM.docvelocity-na8.net&amp;folderid=FXD8E1339F-3AE8-8372-6984-DA47922F68EA","FX21125080")</f>
        <v>0.0</v>
      </c>
      <c r="F880" t="inlineStr">
        <is>
          <t/>
        </is>
      </c>
      <c r="G880" t="inlineStr">
        <is>
          <t/>
        </is>
      </c>
      <c r="H880" t="inlineStr">
        <is>
          <t>Mailitem</t>
        </is>
      </c>
      <c r="I880" t="inlineStr">
        <is>
          <t>MI2112446090</t>
        </is>
      </c>
      <c r="J880" t="n">
        <v>141.0</v>
      </c>
      <c r="K880" t="inlineStr">
        <is>
          <t>COMPLETED</t>
        </is>
      </c>
      <c r="L880" t="inlineStr">
        <is>
          <t>MARK_AS_COMPLETED</t>
        </is>
      </c>
      <c r="M880" t="inlineStr">
        <is>
          <t>Queue</t>
        </is>
      </c>
      <c r="N880" t="n">
        <v>1.0</v>
      </c>
      <c r="O880" s="1" t="n">
        <v>44543.668854166666</v>
      </c>
      <c r="P880" s="1" t="n">
        <v>44544.32576388889</v>
      </c>
      <c r="Q880" t="n">
        <v>56310.0</v>
      </c>
      <c r="R880" t="n">
        <v>447.0</v>
      </c>
      <c r="S880" t="b">
        <v>0</v>
      </c>
      <c r="T880" t="inlineStr">
        <is>
          <t>N/A</t>
        </is>
      </c>
      <c r="U880" t="b">
        <v>0</v>
      </c>
      <c r="V880" t="inlineStr">
        <is>
          <t>Hemanshi Deshlahara</t>
        </is>
      </c>
      <c r="W880" s="1" t="n">
        <v>44544.32576388889</v>
      </c>
      <c r="X880" t="n">
        <v>145.0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141.0</v>
      </c>
      <c r="AE880" t="n">
        <v>128.0</v>
      </c>
      <c r="AF880" t="n">
        <v>0.0</v>
      </c>
      <c r="AG880" t="n">
        <v>5.0</v>
      </c>
      <c r="AH880" t="inlineStr">
        <is>
          <t>N/A</t>
        </is>
      </c>
      <c r="AI880" t="inlineStr">
        <is>
          <t>N/A</t>
        </is>
      </c>
      <c r="AJ880" t="inlineStr">
        <is>
          <t>N/A</t>
        </is>
      </c>
      <c r="AK880" t="inlineStr">
        <is>
          <t>N/A</t>
        </is>
      </c>
      <c r="AL880" t="inlineStr">
        <is>
          <t>N/A</t>
        </is>
      </c>
      <c r="AM880" t="inlineStr">
        <is>
          <t>N/A</t>
        </is>
      </c>
      <c r="AN880" t="inlineStr">
        <is>
          <t>N/A</t>
        </is>
      </c>
      <c r="AO880" t="inlineStr">
        <is>
          <t>N/A</t>
        </is>
      </c>
      <c r="AP880" t="inlineStr">
        <is>
          <t>N/A</t>
        </is>
      </c>
      <c r="AQ880" t="inlineStr">
        <is>
          <t>N/A</t>
        </is>
      </c>
      <c r="AR880" t="inlineStr">
        <is>
          <t>N/A</t>
        </is>
      </c>
      <c r="AS880" t="inlineStr">
        <is>
          <t>N/A</t>
        </is>
      </c>
      <c r="AT880" t="inlineStr">
        <is>
          <t>N/A</t>
        </is>
      </c>
      <c r="AU880" t="inlineStr">
        <is>
          <t>N/A</t>
        </is>
      </c>
      <c r="AV880" t="inlineStr">
        <is>
          <t>N/A</t>
        </is>
      </c>
      <c r="AW880" t="inlineStr">
        <is>
          <t>N/A</t>
        </is>
      </c>
      <c r="AX880" t="inlineStr">
        <is>
          <t>N/A</t>
        </is>
      </c>
      <c r="AY880" t="inlineStr">
        <is>
          <t>N/A</t>
        </is>
      </c>
      <c r="AZ880" t="inlineStr">
        <is>
          <t>N/A</t>
        </is>
      </c>
      <c r="BA880" t="inlineStr">
        <is>
          <t>N/A</t>
        </is>
      </c>
      <c r="BB880" t="inlineStr">
        <is>
          <t>N/A</t>
        </is>
      </c>
      <c r="BC880" t="inlineStr">
        <is>
          <t>N/A</t>
        </is>
      </c>
      <c r="BD880" t="inlineStr">
        <is>
          <t>N/A</t>
        </is>
      </c>
      <c r="BE880" t="inlineStr">
        <is>
          <t>N/A</t>
        </is>
      </c>
    </row>
    <row r="881">
      <c r="A881" t="inlineStr">
        <is>
          <t>WI211242433</t>
        </is>
      </c>
      <c r="B881" t="inlineStr">
        <is>
          <t>DATA_VALIDATION</t>
        </is>
      </c>
      <c r="C881" t="inlineStr">
        <is>
          <t>201330004199</t>
        </is>
      </c>
      <c r="D881" t="inlineStr">
        <is>
          <t>Folder</t>
        </is>
      </c>
      <c r="E881" s="2">
        <f>HYPERLINK("capsilon://?command=openfolder&amp;siteaddress=FAM.docvelocity-na8.net&amp;folderid=FX3E2492E0-F07A-8947-80D8-47EF2D7217A6","FX21127641")</f>
        <v>0.0</v>
      </c>
      <c r="F881" t="inlineStr">
        <is>
          <t/>
        </is>
      </c>
      <c r="G881" t="inlineStr">
        <is>
          <t/>
        </is>
      </c>
      <c r="H881" t="inlineStr">
        <is>
          <t>Mailitem</t>
        </is>
      </c>
      <c r="I881" t="inlineStr">
        <is>
          <t>MI2112447179</t>
        </is>
      </c>
      <c r="J881" t="n">
        <v>56.0</v>
      </c>
      <c r="K881" t="inlineStr">
        <is>
          <t>COMPLETED</t>
        </is>
      </c>
      <c r="L881" t="inlineStr">
        <is>
          <t>MARK_AS_COMPLETED</t>
        </is>
      </c>
      <c r="M881" t="inlineStr">
        <is>
          <t>Queue</t>
        </is>
      </c>
      <c r="N881" t="n">
        <v>1.0</v>
      </c>
      <c r="O881" s="1" t="n">
        <v>44543.67802083334</v>
      </c>
      <c r="P881" s="1" t="n">
        <v>44544.32733796296</v>
      </c>
      <c r="Q881" t="n">
        <v>55768.0</v>
      </c>
      <c r="R881" t="n">
        <v>333.0</v>
      </c>
      <c r="S881" t="b">
        <v>0</v>
      </c>
      <c r="T881" t="inlineStr">
        <is>
          <t>N/A</t>
        </is>
      </c>
      <c r="U881" t="b">
        <v>0</v>
      </c>
      <c r="V881" t="inlineStr">
        <is>
          <t>Hemanshi Deshlahara</t>
        </is>
      </c>
      <c r="W881" s="1" t="n">
        <v>44544.32733796296</v>
      </c>
      <c r="X881" t="n">
        <v>135.0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56.0</v>
      </c>
      <c r="AE881" t="n">
        <v>51.0</v>
      </c>
      <c r="AF881" t="n">
        <v>0.0</v>
      </c>
      <c r="AG881" t="n">
        <v>6.0</v>
      </c>
      <c r="AH881" t="inlineStr">
        <is>
          <t>N/A</t>
        </is>
      </c>
      <c r="AI881" t="inlineStr">
        <is>
          <t>N/A</t>
        </is>
      </c>
      <c r="AJ881" t="inlineStr">
        <is>
          <t>N/A</t>
        </is>
      </c>
      <c r="AK881" t="inlineStr">
        <is>
          <t>N/A</t>
        </is>
      </c>
      <c r="AL881" t="inlineStr">
        <is>
          <t>N/A</t>
        </is>
      </c>
      <c r="AM881" t="inlineStr">
        <is>
          <t>N/A</t>
        </is>
      </c>
      <c r="AN881" t="inlineStr">
        <is>
          <t>N/A</t>
        </is>
      </c>
      <c r="AO881" t="inlineStr">
        <is>
          <t>N/A</t>
        </is>
      </c>
      <c r="AP881" t="inlineStr">
        <is>
          <t>N/A</t>
        </is>
      </c>
      <c r="AQ881" t="inlineStr">
        <is>
          <t>N/A</t>
        </is>
      </c>
      <c r="AR881" t="inlineStr">
        <is>
          <t>N/A</t>
        </is>
      </c>
      <c r="AS881" t="inlineStr">
        <is>
          <t>N/A</t>
        </is>
      </c>
      <c r="AT881" t="inlineStr">
        <is>
          <t>N/A</t>
        </is>
      </c>
      <c r="AU881" t="inlineStr">
        <is>
          <t>N/A</t>
        </is>
      </c>
      <c r="AV881" t="inlineStr">
        <is>
          <t>N/A</t>
        </is>
      </c>
      <c r="AW881" t="inlineStr">
        <is>
          <t>N/A</t>
        </is>
      </c>
      <c r="AX881" t="inlineStr">
        <is>
          <t>N/A</t>
        </is>
      </c>
      <c r="AY881" t="inlineStr">
        <is>
          <t>N/A</t>
        </is>
      </c>
      <c r="AZ881" t="inlineStr">
        <is>
          <t>N/A</t>
        </is>
      </c>
      <c r="BA881" t="inlineStr">
        <is>
          <t>N/A</t>
        </is>
      </c>
      <c r="BB881" t="inlineStr">
        <is>
          <t>N/A</t>
        </is>
      </c>
      <c r="BC881" t="inlineStr">
        <is>
          <t>N/A</t>
        </is>
      </c>
      <c r="BD881" t="inlineStr">
        <is>
          <t>N/A</t>
        </is>
      </c>
      <c r="BE881" t="inlineStr">
        <is>
          <t>N/A</t>
        </is>
      </c>
    </row>
    <row r="882">
      <c r="A882" t="inlineStr">
        <is>
          <t>WI211242465</t>
        </is>
      </c>
      <c r="B882" t="inlineStr">
        <is>
          <t>DATA_VALIDATION</t>
        </is>
      </c>
      <c r="C882" t="inlineStr">
        <is>
          <t>201330004171</t>
        </is>
      </c>
      <c r="D882" t="inlineStr">
        <is>
          <t>Folder</t>
        </is>
      </c>
      <c r="E882" s="2">
        <f>HYPERLINK("capsilon://?command=openfolder&amp;siteaddress=FAM.docvelocity-na8.net&amp;folderid=FX9CA13BB5-AB7F-DE72-2FF2-FC32F487296D","FX21126653")</f>
        <v>0.0</v>
      </c>
      <c r="F882" t="inlineStr">
        <is>
          <t/>
        </is>
      </c>
      <c r="G882" t="inlineStr">
        <is>
          <t/>
        </is>
      </c>
      <c r="H882" t="inlineStr">
        <is>
          <t>Mailitem</t>
        </is>
      </c>
      <c r="I882" t="inlineStr">
        <is>
          <t>MI2112447747</t>
        </is>
      </c>
      <c r="J882" t="n">
        <v>80.0</v>
      </c>
      <c r="K882" t="inlineStr">
        <is>
          <t>COMPLETED</t>
        </is>
      </c>
      <c r="L882" t="inlineStr">
        <is>
          <t>MARK_AS_COMPLETED</t>
        </is>
      </c>
      <c r="M882" t="inlineStr">
        <is>
          <t>Queue</t>
        </is>
      </c>
      <c r="N882" t="n">
        <v>1.0</v>
      </c>
      <c r="O882" s="1" t="n">
        <v>44543.681446759256</v>
      </c>
      <c r="P882" s="1" t="n">
        <v>44544.32832175926</v>
      </c>
      <c r="Q882" t="n">
        <v>55579.0</v>
      </c>
      <c r="R882" t="n">
        <v>311.0</v>
      </c>
      <c r="S882" t="b">
        <v>0</v>
      </c>
      <c r="T882" t="inlineStr">
        <is>
          <t>N/A</t>
        </is>
      </c>
      <c r="U882" t="b">
        <v>0</v>
      </c>
      <c r="V882" t="inlineStr">
        <is>
          <t>Hemanshi Deshlahara</t>
        </is>
      </c>
      <c r="W882" s="1" t="n">
        <v>44544.32832175926</v>
      </c>
      <c r="X882" t="n">
        <v>84.0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80.0</v>
      </c>
      <c r="AE882" t="n">
        <v>75.0</v>
      </c>
      <c r="AF882" t="n">
        <v>0.0</v>
      </c>
      <c r="AG882" t="n">
        <v>2.0</v>
      </c>
      <c r="AH882" t="inlineStr">
        <is>
          <t>N/A</t>
        </is>
      </c>
      <c r="AI882" t="inlineStr">
        <is>
          <t>N/A</t>
        </is>
      </c>
      <c r="AJ882" t="inlineStr">
        <is>
          <t>N/A</t>
        </is>
      </c>
      <c r="AK882" t="inlineStr">
        <is>
          <t>N/A</t>
        </is>
      </c>
      <c r="AL882" t="inlineStr">
        <is>
          <t>N/A</t>
        </is>
      </c>
      <c r="AM882" t="inlineStr">
        <is>
          <t>N/A</t>
        </is>
      </c>
      <c r="AN882" t="inlineStr">
        <is>
          <t>N/A</t>
        </is>
      </c>
      <c r="AO882" t="inlineStr">
        <is>
          <t>N/A</t>
        </is>
      </c>
      <c r="AP882" t="inlineStr">
        <is>
          <t>N/A</t>
        </is>
      </c>
      <c r="AQ882" t="inlineStr">
        <is>
          <t>N/A</t>
        </is>
      </c>
      <c r="AR882" t="inlineStr">
        <is>
          <t>N/A</t>
        </is>
      </c>
      <c r="AS882" t="inlineStr">
        <is>
          <t>N/A</t>
        </is>
      </c>
      <c r="AT882" t="inlineStr">
        <is>
          <t>N/A</t>
        </is>
      </c>
      <c r="AU882" t="inlineStr">
        <is>
          <t>N/A</t>
        </is>
      </c>
      <c r="AV882" t="inlineStr">
        <is>
          <t>N/A</t>
        </is>
      </c>
      <c r="AW882" t="inlineStr">
        <is>
          <t>N/A</t>
        </is>
      </c>
      <c r="AX882" t="inlineStr">
        <is>
          <t>N/A</t>
        </is>
      </c>
      <c r="AY882" t="inlineStr">
        <is>
          <t>N/A</t>
        </is>
      </c>
      <c r="AZ882" t="inlineStr">
        <is>
          <t>N/A</t>
        </is>
      </c>
      <c r="BA882" t="inlineStr">
        <is>
          <t>N/A</t>
        </is>
      </c>
      <c r="BB882" t="inlineStr">
        <is>
          <t>N/A</t>
        </is>
      </c>
      <c r="BC882" t="inlineStr">
        <is>
          <t>N/A</t>
        </is>
      </c>
      <c r="BD882" t="inlineStr">
        <is>
          <t>N/A</t>
        </is>
      </c>
      <c r="BE882" t="inlineStr">
        <is>
          <t>N/A</t>
        </is>
      </c>
    </row>
    <row r="883">
      <c r="A883" t="inlineStr">
        <is>
          <t>WI211242476</t>
        </is>
      </c>
      <c r="B883" t="inlineStr">
        <is>
          <t>DATA_VALIDATION</t>
        </is>
      </c>
      <c r="C883" t="inlineStr">
        <is>
          <t>201330004171</t>
        </is>
      </c>
      <c r="D883" t="inlineStr">
        <is>
          <t>Folder</t>
        </is>
      </c>
      <c r="E883" s="2">
        <f>HYPERLINK("capsilon://?command=openfolder&amp;siteaddress=FAM.docvelocity-na8.net&amp;folderid=FX9CA13BB5-AB7F-DE72-2FF2-FC32F487296D","FX21126653")</f>
        <v>0.0</v>
      </c>
      <c r="F883" t="inlineStr">
        <is>
          <t/>
        </is>
      </c>
      <c r="G883" t="inlineStr">
        <is>
          <t/>
        </is>
      </c>
      <c r="H883" t="inlineStr">
        <is>
          <t>Mailitem</t>
        </is>
      </c>
      <c r="I883" t="inlineStr">
        <is>
          <t>MI2112447866</t>
        </is>
      </c>
      <c r="J883" t="n">
        <v>28.0</v>
      </c>
      <c r="K883" t="inlineStr">
        <is>
          <t>COMPLETED</t>
        </is>
      </c>
      <c r="L883" t="inlineStr">
        <is>
          <t>MARK_AS_COMPLETED</t>
        </is>
      </c>
      <c r="M883" t="inlineStr">
        <is>
          <t>Queue</t>
        </is>
      </c>
      <c r="N883" t="n">
        <v>1.0</v>
      </c>
      <c r="O883" s="1" t="n">
        <v>44543.682291666664</v>
      </c>
      <c r="P883" s="1" t="n">
        <v>44544.32975694445</v>
      </c>
      <c r="Q883" t="n">
        <v>55628.0</v>
      </c>
      <c r="R883" t="n">
        <v>313.0</v>
      </c>
      <c r="S883" t="b">
        <v>0</v>
      </c>
      <c r="T883" t="inlineStr">
        <is>
          <t>N/A</t>
        </is>
      </c>
      <c r="U883" t="b">
        <v>0</v>
      </c>
      <c r="V883" t="inlineStr">
        <is>
          <t>Hemanshi Deshlahara</t>
        </is>
      </c>
      <c r="W883" s="1" t="n">
        <v>44544.32975694445</v>
      </c>
      <c r="X883" t="n">
        <v>110.0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28.0</v>
      </c>
      <c r="AE883" t="n">
        <v>21.0</v>
      </c>
      <c r="AF883" t="n">
        <v>0.0</v>
      </c>
      <c r="AG883" t="n">
        <v>2.0</v>
      </c>
      <c r="AH883" t="inlineStr">
        <is>
          <t>N/A</t>
        </is>
      </c>
      <c r="AI883" t="inlineStr">
        <is>
          <t>N/A</t>
        </is>
      </c>
      <c r="AJ883" t="inlineStr">
        <is>
          <t>N/A</t>
        </is>
      </c>
      <c r="AK883" t="inlineStr">
        <is>
          <t>N/A</t>
        </is>
      </c>
      <c r="AL883" t="inlineStr">
        <is>
          <t>N/A</t>
        </is>
      </c>
      <c r="AM883" t="inlineStr">
        <is>
          <t>N/A</t>
        </is>
      </c>
      <c r="AN883" t="inlineStr">
        <is>
          <t>N/A</t>
        </is>
      </c>
      <c r="AO883" t="inlineStr">
        <is>
          <t>N/A</t>
        </is>
      </c>
      <c r="AP883" t="inlineStr">
        <is>
          <t>N/A</t>
        </is>
      </c>
      <c r="AQ883" t="inlineStr">
        <is>
          <t>N/A</t>
        </is>
      </c>
      <c r="AR883" t="inlineStr">
        <is>
          <t>N/A</t>
        </is>
      </c>
      <c r="AS883" t="inlineStr">
        <is>
          <t>N/A</t>
        </is>
      </c>
      <c r="AT883" t="inlineStr">
        <is>
          <t>N/A</t>
        </is>
      </c>
      <c r="AU883" t="inlineStr">
        <is>
          <t>N/A</t>
        </is>
      </c>
      <c r="AV883" t="inlineStr">
        <is>
          <t>N/A</t>
        </is>
      </c>
      <c r="AW883" t="inlineStr">
        <is>
          <t>N/A</t>
        </is>
      </c>
      <c r="AX883" t="inlineStr">
        <is>
          <t>N/A</t>
        </is>
      </c>
      <c r="AY883" t="inlineStr">
        <is>
          <t>N/A</t>
        </is>
      </c>
      <c r="AZ883" t="inlineStr">
        <is>
          <t>N/A</t>
        </is>
      </c>
      <c r="BA883" t="inlineStr">
        <is>
          <t>N/A</t>
        </is>
      </c>
      <c r="BB883" t="inlineStr">
        <is>
          <t>N/A</t>
        </is>
      </c>
      <c r="BC883" t="inlineStr">
        <is>
          <t>N/A</t>
        </is>
      </c>
      <c r="BD883" t="inlineStr">
        <is>
          <t>N/A</t>
        </is>
      </c>
      <c r="BE883" t="inlineStr">
        <is>
          <t>N/A</t>
        </is>
      </c>
    </row>
    <row r="884">
      <c r="A884" t="inlineStr">
        <is>
          <t>WI211242513</t>
        </is>
      </c>
      <c r="B884" t="inlineStr">
        <is>
          <t>DATA_VALIDATION</t>
        </is>
      </c>
      <c r="C884" t="inlineStr">
        <is>
          <t>201330004171</t>
        </is>
      </c>
      <c r="D884" t="inlineStr">
        <is>
          <t>Folder</t>
        </is>
      </c>
      <c r="E884" s="2">
        <f>HYPERLINK("capsilon://?command=openfolder&amp;siteaddress=FAM.docvelocity-na8.net&amp;folderid=FX9CA13BB5-AB7F-DE72-2FF2-FC32F487296D","FX21126653")</f>
        <v>0.0</v>
      </c>
      <c r="F884" t="inlineStr">
        <is>
          <t/>
        </is>
      </c>
      <c r="G884" t="inlineStr">
        <is>
          <t/>
        </is>
      </c>
      <c r="H884" t="inlineStr">
        <is>
          <t>Mailitem</t>
        </is>
      </c>
      <c r="I884" t="inlineStr">
        <is>
          <t>MI2112447903</t>
        </is>
      </c>
      <c r="J884" t="n">
        <v>32.0</v>
      </c>
      <c r="K884" t="inlineStr">
        <is>
          <t>COMPLETED</t>
        </is>
      </c>
      <c r="L884" t="inlineStr">
        <is>
          <t>MARK_AS_COMPLETED</t>
        </is>
      </c>
      <c r="M884" t="inlineStr">
        <is>
          <t>Queue</t>
        </is>
      </c>
      <c r="N884" t="n">
        <v>1.0</v>
      </c>
      <c r="O884" s="1" t="n">
        <v>44543.685844907406</v>
      </c>
      <c r="P884" s="1" t="n">
        <v>44544.331666666665</v>
      </c>
      <c r="Q884" t="n">
        <v>55489.0</v>
      </c>
      <c r="R884" t="n">
        <v>310.0</v>
      </c>
      <c r="S884" t="b">
        <v>0</v>
      </c>
      <c r="T884" t="inlineStr">
        <is>
          <t>N/A</t>
        </is>
      </c>
      <c r="U884" t="b">
        <v>0</v>
      </c>
      <c r="V884" t="inlineStr">
        <is>
          <t>Hemanshi Deshlahara</t>
        </is>
      </c>
      <c r="W884" s="1" t="n">
        <v>44544.331666666665</v>
      </c>
      <c r="X884" t="n">
        <v>100.0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32.0</v>
      </c>
      <c r="AE884" t="n">
        <v>27.0</v>
      </c>
      <c r="AF884" t="n">
        <v>0.0</v>
      </c>
      <c r="AG884" t="n">
        <v>4.0</v>
      </c>
      <c r="AH884" t="inlineStr">
        <is>
          <t>N/A</t>
        </is>
      </c>
      <c r="AI884" t="inlineStr">
        <is>
          <t>N/A</t>
        </is>
      </c>
      <c r="AJ884" t="inlineStr">
        <is>
          <t>N/A</t>
        </is>
      </c>
      <c r="AK884" t="inlineStr">
        <is>
          <t>N/A</t>
        </is>
      </c>
      <c r="AL884" t="inlineStr">
        <is>
          <t>N/A</t>
        </is>
      </c>
      <c r="AM884" t="inlineStr">
        <is>
          <t>N/A</t>
        </is>
      </c>
      <c r="AN884" t="inlineStr">
        <is>
          <t>N/A</t>
        </is>
      </c>
      <c r="AO884" t="inlineStr">
        <is>
          <t>N/A</t>
        </is>
      </c>
      <c r="AP884" t="inlineStr">
        <is>
          <t>N/A</t>
        </is>
      </c>
      <c r="AQ884" t="inlineStr">
        <is>
          <t>N/A</t>
        </is>
      </c>
      <c r="AR884" t="inlineStr">
        <is>
          <t>N/A</t>
        </is>
      </c>
      <c r="AS884" t="inlineStr">
        <is>
          <t>N/A</t>
        </is>
      </c>
      <c r="AT884" t="inlineStr">
        <is>
          <t>N/A</t>
        </is>
      </c>
      <c r="AU884" t="inlineStr">
        <is>
          <t>N/A</t>
        </is>
      </c>
      <c r="AV884" t="inlineStr">
        <is>
          <t>N/A</t>
        </is>
      </c>
      <c r="AW884" t="inlineStr">
        <is>
          <t>N/A</t>
        </is>
      </c>
      <c r="AX884" t="inlineStr">
        <is>
          <t>N/A</t>
        </is>
      </c>
      <c r="AY884" t="inlineStr">
        <is>
          <t>N/A</t>
        </is>
      </c>
      <c r="AZ884" t="inlineStr">
        <is>
          <t>N/A</t>
        </is>
      </c>
      <c r="BA884" t="inlineStr">
        <is>
          <t>N/A</t>
        </is>
      </c>
      <c r="BB884" t="inlineStr">
        <is>
          <t>N/A</t>
        </is>
      </c>
      <c r="BC884" t="inlineStr">
        <is>
          <t>N/A</t>
        </is>
      </c>
      <c r="BD884" t="inlineStr">
        <is>
          <t>N/A</t>
        </is>
      </c>
      <c r="BE884" t="inlineStr">
        <is>
          <t>N/A</t>
        </is>
      </c>
    </row>
    <row r="885">
      <c r="A885" t="inlineStr">
        <is>
          <t>WI211242516</t>
        </is>
      </c>
      <c r="B885" t="inlineStr">
        <is>
          <t>DATA_VALIDATION</t>
        </is>
      </c>
      <c r="C885" t="inlineStr">
        <is>
          <t>201330004171</t>
        </is>
      </c>
      <c r="D885" t="inlineStr">
        <is>
          <t>Folder</t>
        </is>
      </c>
      <c r="E885" s="2">
        <f>HYPERLINK("capsilon://?command=openfolder&amp;siteaddress=FAM.docvelocity-na8.net&amp;folderid=FX9CA13BB5-AB7F-DE72-2FF2-FC32F487296D","FX21126653")</f>
        <v>0.0</v>
      </c>
      <c r="F885" t="inlineStr">
        <is>
          <t/>
        </is>
      </c>
      <c r="G885" t="inlineStr">
        <is>
          <t/>
        </is>
      </c>
      <c r="H885" t="inlineStr">
        <is>
          <t>Mailitem</t>
        </is>
      </c>
      <c r="I885" t="inlineStr">
        <is>
          <t>MI2112447954</t>
        </is>
      </c>
      <c r="J885" t="n">
        <v>28.0</v>
      </c>
      <c r="K885" t="inlineStr">
        <is>
          <t>COMPLETED</t>
        </is>
      </c>
      <c r="L885" t="inlineStr">
        <is>
          <t>MARK_AS_COMPLETED</t>
        </is>
      </c>
      <c r="M885" t="inlineStr">
        <is>
          <t>Queue</t>
        </is>
      </c>
      <c r="N885" t="n">
        <v>1.0</v>
      </c>
      <c r="O885" s="1" t="n">
        <v>44543.686423611114</v>
      </c>
      <c r="P885" s="1" t="n">
        <v>44544.33231481481</v>
      </c>
      <c r="Q885" t="n">
        <v>55580.0</v>
      </c>
      <c r="R885" t="n">
        <v>225.0</v>
      </c>
      <c r="S885" t="b">
        <v>0</v>
      </c>
      <c r="T885" t="inlineStr">
        <is>
          <t>N/A</t>
        </is>
      </c>
      <c r="U885" t="b">
        <v>0</v>
      </c>
      <c r="V885" t="inlineStr">
        <is>
          <t>Hemanshi Deshlahara</t>
        </is>
      </c>
      <c r="W885" s="1" t="n">
        <v>44544.33231481481</v>
      </c>
      <c r="X885" t="n">
        <v>55.0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28.0</v>
      </c>
      <c r="AE885" t="n">
        <v>21.0</v>
      </c>
      <c r="AF885" t="n">
        <v>0.0</v>
      </c>
      <c r="AG885" t="n">
        <v>2.0</v>
      </c>
      <c r="AH885" t="inlineStr">
        <is>
          <t>N/A</t>
        </is>
      </c>
      <c r="AI885" t="inlineStr">
        <is>
          <t>N/A</t>
        </is>
      </c>
      <c r="AJ885" t="inlineStr">
        <is>
          <t>N/A</t>
        </is>
      </c>
      <c r="AK885" t="inlineStr">
        <is>
          <t>N/A</t>
        </is>
      </c>
      <c r="AL885" t="inlineStr">
        <is>
          <t>N/A</t>
        </is>
      </c>
      <c r="AM885" t="inlineStr">
        <is>
          <t>N/A</t>
        </is>
      </c>
      <c r="AN885" t="inlineStr">
        <is>
          <t>N/A</t>
        </is>
      </c>
      <c r="AO885" t="inlineStr">
        <is>
          <t>N/A</t>
        </is>
      </c>
      <c r="AP885" t="inlineStr">
        <is>
          <t>N/A</t>
        </is>
      </c>
      <c r="AQ885" t="inlineStr">
        <is>
          <t>N/A</t>
        </is>
      </c>
      <c r="AR885" t="inlineStr">
        <is>
          <t>N/A</t>
        </is>
      </c>
      <c r="AS885" t="inlineStr">
        <is>
          <t>N/A</t>
        </is>
      </c>
      <c r="AT885" t="inlineStr">
        <is>
          <t>N/A</t>
        </is>
      </c>
      <c r="AU885" t="inlineStr">
        <is>
          <t>N/A</t>
        </is>
      </c>
      <c r="AV885" t="inlineStr">
        <is>
          <t>N/A</t>
        </is>
      </c>
      <c r="AW885" t="inlineStr">
        <is>
          <t>N/A</t>
        </is>
      </c>
      <c r="AX885" t="inlineStr">
        <is>
          <t>N/A</t>
        </is>
      </c>
      <c r="AY885" t="inlineStr">
        <is>
          <t>N/A</t>
        </is>
      </c>
      <c r="AZ885" t="inlineStr">
        <is>
          <t>N/A</t>
        </is>
      </c>
      <c r="BA885" t="inlineStr">
        <is>
          <t>N/A</t>
        </is>
      </c>
      <c r="BB885" t="inlineStr">
        <is>
          <t>N/A</t>
        </is>
      </c>
      <c r="BC885" t="inlineStr">
        <is>
          <t>N/A</t>
        </is>
      </c>
      <c r="BD885" t="inlineStr">
        <is>
          <t>N/A</t>
        </is>
      </c>
      <c r="BE885" t="inlineStr">
        <is>
          <t>N/A</t>
        </is>
      </c>
    </row>
    <row r="886">
      <c r="A886" t="inlineStr">
        <is>
          <t>WI211243194</t>
        </is>
      </c>
      <c r="B886" t="inlineStr">
        <is>
          <t>DATA_VALIDATION</t>
        </is>
      </c>
      <c r="C886" t="inlineStr">
        <is>
          <t>201348000209</t>
        </is>
      </c>
      <c r="D886" t="inlineStr">
        <is>
          <t>Folder</t>
        </is>
      </c>
      <c r="E886" s="2">
        <f>HYPERLINK("capsilon://?command=openfolder&amp;siteaddress=FAM.docvelocity-na8.net&amp;folderid=FX0FAB96E8-2DF3-B280-514A-D783F20322B1","FX21124657")</f>
        <v>0.0</v>
      </c>
      <c r="F886" t="inlineStr">
        <is>
          <t/>
        </is>
      </c>
      <c r="G886" t="inlineStr">
        <is>
          <t/>
        </is>
      </c>
      <c r="H886" t="inlineStr">
        <is>
          <t>Mailitem</t>
        </is>
      </c>
      <c r="I886" t="inlineStr">
        <is>
          <t>MI2112454949</t>
        </is>
      </c>
      <c r="J886" t="n">
        <v>32.0</v>
      </c>
      <c r="K886" t="inlineStr">
        <is>
          <t>COMPLETED</t>
        </is>
      </c>
      <c r="L886" t="inlineStr">
        <is>
          <t>MARK_AS_COMPLETED</t>
        </is>
      </c>
      <c r="M886" t="inlineStr">
        <is>
          <t>Queue</t>
        </is>
      </c>
      <c r="N886" t="n">
        <v>2.0</v>
      </c>
      <c r="O886" s="1" t="n">
        <v>44543.74728009259</v>
      </c>
      <c r="P886" s="1" t="n">
        <v>44543.80054398148</v>
      </c>
      <c r="Q886" t="n">
        <v>3438.0</v>
      </c>
      <c r="R886" t="n">
        <v>1164.0</v>
      </c>
      <c r="S886" t="b">
        <v>0</v>
      </c>
      <c r="T886" t="inlineStr">
        <is>
          <t>N/A</t>
        </is>
      </c>
      <c r="U886" t="b">
        <v>0</v>
      </c>
      <c r="V886" t="inlineStr">
        <is>
          <t>Ketan Pathak</t>
        </is>
      </c>
      <c r="W886" s="1" t="n">
        <v>44543.76846064815</v>
      </c>
      <c r="X886" t="n">
        <v>941.0</v>
      </c>
      <c r="Y886" t="n">
        <v>36.0</v>
      </c>
      <c r="Z886" t="n">
        <v>0.0</v>
      </c>
      <c r="AA886" t="n">
        <v>36.0</v>
      </c>
      <c r="AB886" t="n">
        <v>0.0</v>
      </c>
      <c r="AC886" t="n">
        <v>32.0</v>
      </c>
      <c r="AD886" t="n">
        <v>-4.0</v>
      </c>
      <c r="AE886" t="n">
        <v>0.0</v>
      </c>
      <c r="AF886" t="n">
        <v>0.0</v>
      </c>
      <c r="AG886" t="n">
        <v>0.0</v>
      </c>
      <c r="AH886" t="inlineStr">
        <is>
          <t>Vikash Suryakanth Parmar</t>
        </is>
      </c>
      <c r="AI886" s="1" t="n">
        <v>44543.80054398148</v>
      </c>
      <c r="AJ886" t="n">
        <v>144.0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-4.0</v>
      </c>
      <c r="AQ886" t="n">
        <v>0.0</v>
      </c>
      <c r="AR886" t="n">
        <v>0.0</v>
      </c>
      <c r="AS886" t="n">
        <v>0.0</v>
      </c>
      <c r="AT886" t="inlineStr">
        <is>
          <t>N/A</t>
        </is>
      </c>
      <c r="AU886" t="inlineStr">
        <is>
          <t>N/A</t>
        </is>
      </c>
      <c r="AV886" t="inlineStr">
        <is>
          <t>N/A</t>
        </is>
      </c>
      <c r="AW886" t="inlineStr">
        <is>
          <t>N/A</t>
        </is>
      </c>
      <c r="AX886" t="inlineStr">
        <is>
          <t>N/A</t>
        </is>
      </c>
      <c r="AY886" t="inlineStr">
        <is>
          <t>N/A</t>
        </is>
      </c>
      <c r="AZ886" t="inlineStr">
        <is>
          <t>N/A</t>
        </is>
      </c>
      <c r="BA886" t="inlineStr">
        <is>
          <t>N/A</t>
        </is>
      </c>
      <c r="BB886" t="inlineStr">
        <is>
          <t>N/A</t>
        </is>
      </c>
      <c r="BC886" t="inlineStr">
        <is>
          <t>N/A</t>
        </is>
      </c>
      <c r="BD886" t="inlineStr">
        <is>
          <t>N/A</t>
        </is>
      </c>
      <c r="BE886" t="inlineStr">
        <is>
          <t>N/A</t>
        </is>
      </c>
    </row>
    <row r="887">
      <c r="A887" t="inlineStr">
        <is>
          <t>WI211243329</t>
        </is>
      </c>
      <c r="B887" t="inlineStr">
        <is>
          <t>DATA_VALIDATION</t>
        </is>
      </c>
      <c r="C887" t="inlineStr">
        <is>
          <t>201340000480</t>
        </is>
      </c>
      <c r="D887" t="inlineStr">
        <is>
          <t>Folder</t>
        </is>
      </c>
      <c r="E887" s="2">
        <f>HYPERLINK("capsilon://?command=openfolder&amp;siteaddress=FAM.docvelocity-na8.net&amp;folderid=FXB2FF1DEC-AD2F-97CF-7338-CBF6BF281134","FX21125885")</f>
        <v>0.0</v>
      </c>
      <c r="F887" t="inlineStr">
        <is>
          <t/>
        </is>
      </c>
      <c r="G887" t="inlineStr">
        <is>
          <t/>
        </is>
      </c>
      <c r="H887" t="inlineStr">
        <is>
          <t>Mailitem</t>
        </is>
      </c>
      <c r="I887" t="inlineStr">
        <is>
          <t>MI2112427095</t>
        </is>
      </c>
      <c r="J887" t="n">
        <v>309.0</v>
      </c>
      <c r="K887" t="inlineStr">
        <is>
          <t>COMPLETED</t>
        </is>
      </c>
      <c r="L887" t="inlineStr">
        <is>
          <t>MARK_AS_COMPLETED</t>
        </is>
      </c>
      <c r="M887" t="inlineStr">
        <is>
          <t>Queue</t>
        </is>
      </c>
      <c r="N887" t="n">
        <v>2.0</v>
      </c>
      <c r="O887" s="1" t="n">
        <v>44543.76938657407</v>
      </c>
      <c r="P887" s="1" t="n">
        <v>44543.82297453703</v>
      </c>
      <c r="Q887" t="n">
        <v>495.0</v>
      </c>
      <c r="R887" t="n">
        <v>4135.0</v>
      </c>
      <c r="S887" t="b">
        <v>0</v>
      </c>
      <c r="T887" t="inlineStr">
        <is>
          <t>N/A</t>
        </is>
      </c>
      <c r="U887" t="b">
        <v>1</v>
      </c>
      <c r="V887" t="inlineStr">
        <is>
          <t>Ketan Pathak</t>
        </is>
      </c>
      <c r="W887" s="1" t="n">
        <v>44543.80300925926</v>
      </c>
      <c r="X887" t="n">
        <v>2804.0</v>
      </c>
      <c r="Y887" t="n">
        <v>304.0</v>
      </c>
      <c r="Z887" t="n">
        <v>0.0</v>
      </c>
      <c r="AA887" t="n">
        <v>304.0</v>
      </c>
      <c r="AB887" t="n">
        <v>0.0</v>
      </c>
      <c r="AC887" t="n">
        <v>55.0</v>
      </c>
      <c r="AD887" t="n">
        <v>5.0</v>
      </c>
      <c r="AE887" t="n">
        <v>0.0</v>
      </c>
      <c r="AF887" t="n">
        <v>0.0</v>
      </c>
      <c r="AG887" t="n">
        <v>0.0</v>
      </c>
      <c r="AH887" t="inlineStr">
        <is>
          <t>Dashrath Soren</t>
        </is>
      </c>
      <c r="AI887" s="1" t="n">
        <v>44543.82297453703</v>
      </c>
      <c r="AJ887" t="n">
        <v>1309.0</v>
      </c>
      <c r="AK887" t="n">
        <v>1.0</v>
      </c>
      <c r="AL887" t="n">
        <v>0.0</v>
      </c>
      <c r="AM887" t="n">
        <v>1.0</v>
      </c>
      <c r="AN887" t="n">
        <v>0.0</v>
      </c>
      <c r="AO887" t="n">
        <v>1.0</v>
      </c>
      <c r="AP887" t="n">
        <v>4.0</v>
      </c>
      <c r="AQ887" t="n">
        <v>0.0</v>
      </c>
      <c r="AR887" t="n">
        <v>0.0</v>
      </c>
      <c r="AS887" t="n">
        <v>0.0</v>
      </c>
      <c r="AT887" t="inlineStr">
        <is>
          <t>N/A</t>
        </is>
      </c>
      <c r="AU887" t="inlineStr">
        <is>
          <t>N/A</t>
        </is>
      </c>
      <c r="AV887" t="inlineStr">
        <is>
          <t>N/A</t>
        </is>
      </c>
      <c r="AW887" t="inlineStr">
        <is>
          <t>N/A</t>
        </is>
      </c>
      <c r="AX887" t="inlineStr">
        <is>
          <t>N/A</t>
        </is>
      </c>
      <c r="AY887" t="inlineStr">
        <is>
          <t>N/A</t>
        </is>
      </c>
      <c r="AZ887" t="inlineStr">
        <is>
          <t>N/A</t>
        </is>
      </c>
      <c r="BA887" t="inlineStr">
        <is>
          <t>N/A</t>
        </is>
      </c>
      <c r="BB887" t="inlineStr">
        <is>
          <t>N/A</t>
        </is>
      </c>
      <c r="BC887" t="inlineStr">
        <is>
          <t>N/A</t>
        </is>
      </c>
      <c r="BD887" t="inlineStr">
        <is>
          <t>N/A</t>
        </is>
      </c>
      <c r="BE887" t="inlineStr">
        <is>
          <t>N/A</t>
        </is>
      </c>
    </row>
    <row r="888">
      <c r="A888" t="inlineStr">
        <is>
          <t>WI211243382</t>
        </is>
      </c>
      <c r="B888" t="inlineStr">
        <is>
          <t>DATA_VALIDATION</t>
        </is>
      </c>
      <c r="C888" t="inlineStr">
        <is>
          <t>201130012933</t>
        </is>
      </c>
      <c r="D888" t="inlineStr">
        <is>
          <t>Folder</t>
        </is>
      </c>
      <c r="E888" s="2">
        <f>HYPERLINK("capsilon://?command=openfolder&amp;siteaddress=FAM.docvelocity-na8.net&amp;folderid=FX59BCF825-1870-D9F2-0B40-DCD586ACD068","FX21126023")</f>
        <v>0.0</v>
      </c>
      <c r="F888" t="inlineStr">
        <is>
          <t/>
        </is>
      </c>
      <c r="G888" t="inlineStr">
        <is>
          <t/>
        </is>
      </c>
      <c r="H888" t="inlineStr">
        <is>
          <t>Mailitem</t>
        </is>
      </c>
      <c r="I888" t="inlineStr">
        <is>
          <t>MI2112457838</t>
        </is>
      </c>
      <c r="J888" t="n">
        <v>76.0</v>
      </c>
      <c r="K888" t="inlineStr">
        <is>
          <t>COMPLETED</t>
        </is>
      </c>
      <c r="L888" t="inlineStr">
        <is>
          <t>MARK_AS_COMPLETED</t>
        </is>
      </c>
      <c r="M888" t="inlineStr">
        <is>
          <t>Queue</t>
        </is>
      </c>
      <c r="N888" t="n">
        <v>1.0</v>
      </c>
      <c r="O888" s="1" t="n">
        <v>44543.78105324074</v>
      </c>
      <c r="P888" s="1" t="n">
        <v>44544.33325231481</v>
      </c>
      <c r="Q888" t="n">
        <v>47514.0</v>
      </c>
      <c r="R888" t="n">
        <v>196.0</v>
      </c>
      <c r="S888" t="b">
        <v>0</v>
      </c>
      <c r="T888" t="inlineStr">
        <is>
          <t>N/A</t>
        </is>
      </c>
      <c r="U888" t="b">
        <v>0</v>
      </c>
      <c r="V888" t="inlineStr">
        <is>
          <t>Hemanshi Deshlahara</t>
        </is>
      </c>
      <c r="W888" s="1" t="n">
        <v>44544.33325231481</v>
      </c>
      <c r="X888" t="n">
        <v>80.0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76.0</v>
      </c>
      <c r="AE888" t="n">
        <v>64.0</v>
      </c>
      <c r="AF888" t="n">
        <v>0.0</v>
      </c>
      <c r="AG888" t="n">
        <v>3.0</v>
      </c>
      <c r="AH888" t="inlineStr">
        <is>
          <t>N/A</t>
        </is>
      </c>
      <c r="AI888" t="inlineStr">
        <is>
          <t>N/A</t>
        </is>
      </c>
      <c r="AJ888" t="inlineStr">
        <is>
          <t>N/A</t>
        </is>
      </c>
      <c r="AK888" t="inlineStr">
        <is>
          <t>N/A</t>
        </is>
      </c>
      <c r="AL888" t="inlineStr">
        <is>
          <t>N/A</t>
        </is>
      </c>
      <c r="AM888" t="inlineStr">
        <is>
          <t>N/A</t>
        </is>
      </c>
      <c r="AN888" t="inlineStr">
        <is>
          <t>N/A</t>
        </is>
      </c>
      <c r="AO888" t="inlineStr">
        <is>
          <t>N/A</t>
        </is>
      </c>
      <c r="AP888" t="inlineStr">
        <is>
          <t>N/A</t>
        </is>
      </c>
      <c r="AQ888" t="inlineStr">
        <is>
          <t>N/A</t>
        </is>
      </c>
      <c r="AR888" t="inlineStr">
        <is>
          <t>N/A</t>
        </is>
      </c>
      <c r="AS888" t="inlineStr">
        <is>
          <t>N/A</t>
        </is>
      </c>
      <c r="AT888" t="inlineStr">
        <is>
          <t>N/A</t>
        </is>
      </c>
      <c r="AU888" t="inlineStr">
        <is>
          <t>N/A</t>
        </is>
      </c>
      <c r="AV888" t="inlineStr">
        <is>
          <t>N/A</t>
        </is>
      </c>
      <c r="AW888" t="inlineStr">
        <is>
          <t>N/A</t>
        </is>
      </c>
      <c r="AX888" t="inlineStr">
        <is>
          <t>N/A</t>
        </is>
      </c>
      <c r="AY888" t="inlineStr">
        <is>
          <t>N/A</t>
        </is>
      </c>
      <c r="AZ888" t="inlineStr">
        <is>
          <t>N/A</t>
        </is>
      </c>
      <c r="BA888" t="inlineStr">
        <is>
          <t>N/A</t>
        </is>
      </c>
      <c r="BB888" t="inlineStr">
        <is>
          <t>N/A</t>
        </is>
      </c>
      <c r="BC888" t="inlineStr">
        <is>
          <t>N/A</t>
        </is>
      </c>
      <c r="BD888" t="inlineStr">
        <is>
          <t>N/A</t>
        </is>
      </c>
      <c r="BE888" t="inlineStr">
        <is>
          <t>N/A</t>
        </is>
      </c>
    </row>
    <row r="889">
      <c r="A889" t="inlineStr">
        <is>
          <t>WI211243422</t>
        </is>
      </c>
      <c r="B889" t="inlineStr">
        <is>
          <t>DATA_VALIDATION</t>
        </is>
      </c>
      <c r="C889" t="inlineStr">
        <is>
          <t>201300020263</t>
        </is>
      </c>
      <c r="D889" t="inlineStr">
        <is>
          <t>Folder</t>
        </is>
      </c>
      <c r="E889" s="2">
        <f>HYPERLINK("capsilon://?command=openfolder&amp;siteaddress=FAM.docvelocity-na8.net&amp;folderid=FX286125F1-A0EB-6CF8-3672-5FF9E2253967","FX21127180")</f>
        <v>0.0</v>
      </c>
      <c r="F889" t="inlineStr">
        <is>
          <t/>
        </is>
      </c>
      <c r="G889" t="inlineStr">
        <is>
          <t/>
        </is>
      </c>
      <c r="H889" t="inlineStr">
        <is>
          <t>Mailitem</t>
        </is>
      </c>
      <c r="I889" t="inlineStr">
        <is>
          <t>MI2112433200</t>
        </is>
      </c>
      <c r="J889" t="n">
        <v>200.0</v>
      </c>
      <c r="K889" t="inlineStr">
        <is>
          <t>COMPLETED</t>
        </is>
      </c>
      <c r="L889" t="inlineStr">
        <is>
          <t>MARK_AS_COMPLETED</t>
        </is>
      </c>
      <c r="M889" t="inlineStr">
        <is>
          <t>Queue</t>
        </is>
      </c>
      <c r="N889" t="n">
        <v>2.0</v>
      </c>
      <c r="O889" s="1" t="n">
        <v>44543.79027777778</v>
      </c>
      <c r="P889" s="1" t="n">
        <v>44544.168217592596</v>
      </c>
      <c r="Q889" t="n">
        <v>28335.0</v>
      </c>
      <c r="R889" t="n">
        <v>4319.0</v>
      </c>
      <c r="S889" t="b">
        <v>0</v>
      </c>
      <c r="T889" t="inlineStr">
        <is>
          <t>N/A</t>
        </is>
      </c>
      <c r="U889" t="b">
        <v>1</v>
      </c>
      <c r="V889" t="inlineStr">
        <is>
          <t>Amruta Erande</t>
        </is>
      </c>
      <c r="W889" s="1" t="n">
        <v>44543.824375</v>
      </c>
      <c r="X889" t="n">
        <v>2672.0</v>
      </c>
      <c r="Y889" t="n">
        <v>182.0</v>
      </c>
      <c r="Z889" t="n">
        <v>0.0</v>
      </c>
      <c r="AA889" t="n">
        <v>182.0</v>
      </c>
      <c r="AB889" t="n">
        <v>0.0</v>
      </c>
      <c r="AC889" t="n">
        <v>100.0</v>
      </c>
      <c r="AD889" t="n">
        <v>18.0</v>
      </c>
      <c r="AE889" t="n">
        <v>0.0</v>
      </c>
      <c r="AF889" t="n">
        <v>0.0</v>
      </c>
      <c r="AG889" t="n">
        <v>0.0</v>
      </c>
      <c r="AH889" t="inlineStr">
        <is>
          <t>Rohit Mawal</t>
        </is>
      </c>
      <c r="AI889" s="1" t="n">
        <v>44544.168217592596</v>
      </c>
      <c r="AJ889" t="n">
        <v>1617.0</v>
      </c>
      <c r="AK889" t="n">
        <v>0.0</v>
      </c>
      <c r="AL889" t="n">
        <v>0.0</v>
      </c>
      <c r="AM889" t="n">
        <v>0.0</v>
      </c>
      <c r="AN889" t="n">
        <v>0.0</v>
      </c>
      <c r="AO889" t="n">
        <v>0.0</v>
      </c>
      <c r="AP889" t="n">
        <v>18.0</v>
      </c>
      <c r="AQ889" t="n">
        <v>0.0</v>
      </c>
      <c r="AR889" t="n">
        <v>0.0</v>
      </c>
      <c r="AS889" t="n">
        <v>0.0</v>
      </c>
      <c r="AT889" t="inlineStr">
        <is>
          <t>N/A</t>
        </is>
      </c>
      <c r="AU889" t="inlineStr">
        <is>
          <t>N/A</t>
        </is>
      </c>
      <c r="AV889" t="inlineStr">
        <is>
          <t>N/A</t>
        </is>
      </c>
      <c r="AW889" t="inlineStr">
        <is>
          <t>N/A</t>
        </is>
      </c>
      <c r="AX889" t="inlineStr">
        <is>
          <t>N/A</t>
        </is>
      </c>
      <c r="AY889" t="inlineStr">
        <is>
          <t>N/A</t>
        </is>
      </c>
      <c r="AZ889" t="inlineStr">
        <is>
          <t>N/A</t>
        </is>
      </c>
      <c r="BA889" t="inlineStr">
        <is>
          <t>N/A</t>
        </is>
      </c>
      <c r="BB889" t="inlineStr">
        <is>
          <t>N/A</t>
        </is>
      </c>
      <c r="BC889" t="inlineStr">
        <is>
          <t>N/A</t>
        </is>
      </c>
      <c r="BD889" t="inlineStr">
        <is>
          <t>N/A</t>
        </is>
      </c>
      <c r="BE889" t="inlineStr">
        <is>
          <t>N/A</t>
        </is>
      </c>
    </row>
    <row r="890">
      <c r="A890" t="inlineStr">
        <is>
          <t>WI211243430</t>
        </is>
      </c>
      <c r="B890" t="inlineStr">
        <is>
          <t>DATA_VALIDATION</t>
        </is>
      </c>
      <c r="C890" t="inlineStr">
        <is>
          <t>201300020157</t>
        </is>
      </c>
      <c r="D890" t="inlineStr">
        <is>
          <t>Folder</t>
        </is>
      </c>
      <c r="E890" s="2">
        <f>HYPERLINK("capsilon://?command=openfolder&amp;siteaddress=FAM.docvelocity-na8.net&amp;folderid=FX58978CC7-AD18-F701-08D7-904E2242719B","FX21125527")</f>
        <v>0.0</v>
      </c>
      <c r="F890" t="inlineStr">
        <is>
          <t/>
        </is>
      </c>
      <c r="G890" t="inlineStr">
        <is>
          <t/>
        </is>
      </c>
      <c r="H890" t="inlineStr">
        <is>
          <t>Mailitem</t>
        </is>
      </c>
      <c r="I890" t="inlineStr">
        <is>
          <t>MI2112437648</t>
        </is>
      </c>
      <c r="J890" t="n">
        <v>97.0</v>
      </c>
      <c r="K890" t="inlineStr">
        <is>
          <t>COMPLETED</t>
        </is>
      </c>
      <c r="L890" t="inlineStr">
        <is>
          <t>MARK_AS_COMPLETED</t>
        </is>
      </c>
      <c r="M890" t="inlineStr">
        <is>
          <t>Queue</t>
        </is>
      </c>
      <c r="N890" t="n">
        <v>2.0</v>
      </c>
      <c r="O890" s="1" t="n">
        <v>44543.79238425926</v>
      </c>
      <c r="P890" s="1" t="n">
        <v>44543.83021990741</v>
      </c>
      <c r="Q890" t="n">
        <v>1609.0</v>
      </c>
      <c r="R890" t="n">
        <v>1660.0</v>
      </c>
      <c r="S890" t="b">
        <v>0</v>
      </c>
      <c r="T890" t="inlineStr">
        <is>
          <t>N/A</t>
        </is>
      </c>
      <c r="U890" t="b">
        <v>1</v>
      </c>
      <c r="V890" t="inlineStr">
        <is>
          <t>Supriya Khape</t>
        </is>
      </c>
      <c r="W890" s="1" t="n">
        <v>44543.81109953704</v>
      </c>
      <c r="X890" t="n">
        <v>1019.0</v>
      </c>
      <c r="Y890" t="n">
        <v>93.0</v>
      </c>
      <c r="Z890" t="n">
        <v>0.0</v>
      </c>
      <c r="AA890" t="n">
        <v>93.0</v>
      </c>
      <c r="AB890" t="n">
        <v>0.0</v>
      </c>
      <c r="AC890" t="n">
        <v>55.0</v>
      </c>
      <c r="AD890" t="n">
        <v>4.0</v>
      </c>
      <c r="AE890" t="n">
        <v>0.0</v>
      </c>
      <c r="AF890" t="n">
        <v>0.0</v>
      </c>
      <c r="AG890" t="n">
        <v>0.0</v>
      </c>
      <c r="AH890" t="inlineStr">
        <is>
          <t>Dashrath Soren</t>
        </is>
      </c>
      <c r="AI890" s="1" t="n">
        <v>44543.83021990741</v>
      </c>
      <c r="AJ890" t="n">
        <v>625.0</v>
      </c>
      <c r="AK890" t="n">
        <v>0.0</v>
      </c>
      <c r="AL890" t="n">
        <v>0.0</v>
      </c>
      <c r="AM890" t="n">
        <v>0.0</v>
      </c>
      <c r="AN890" t="n">
        <v>0.0</v>
      </c>
      <c r="AO890" t="n">
        <v>1.0</v>
      </c>
      <c r="AP890" t="n">
        <v>4.0</v>
      </c>
      <c r="AQ890" t="n">
        <v>0.0</v>
      </c>
      <c r="AR890" t="n">
        <v>0.0</v>
      </c>
      <c r="AS890" t="n">
        <v>0.0</v>
      </c>
      <c r="AT890" t="inlineStr">
        <is>
          <t>N/A</t>
        </is>
      </c>
      <c r="AU890" t="inlineStr">
        <is>
          <t>N/A</t>
        </is>
      </c>
      <c r="AV890" t="inlineStr">
        <is>
          <t>N/A</t>
        </is>
      </c>
      <c r="AW890" t="inlineStr">
        <is>
          <t>N/A</t>
        </is>
      </c>
      <c r="AX890" t="inlineStr">
        <is>
          <t>N/A</t>
        </is>
      </c>
      <c r="AY890" t="inlineStr">
        <is>
          <t>N/A</t>
        </is>
      </c>
      <c r="AZ890" t="inlineStr">
        <is>
          <t>N/A</t>
        </is>
      </c>
      <c r="BA890" t="inlineStr">
        <is>
          <t>N/A</t>
        </is>
      </c>
      <c r="BB890" t="inlineStr">
        <is>
          <t>N/A</t>
        </is>
      </c>
      <c r="BC890" t="inlineStr">
        <is>
          <t>N/A</t>
        </is>
      </c>
      <c r="BD890" t="inlineStr">
        <is>
          <t>N/A</t>
        </is>
      </c>
      <c r="BE890" t="inlineStr">
        <is>
          <t>N/A</t>
        </is>
      </c>
    </row>
    <row r="891">
      <c r="A891" t="inlineStr">
        <is>
          <t>WI211243439</t>
        </is>
      </c>
      <c r="B891" t="inlineStr">
        <is>
          <t>DATA_VALIDATION</t>
        </is>
      </c>
      <c r="C891" t="inlineStr">
        <is>
          <t>201300020252</t>
        </is>
      </c>
      <c r="D891" t="inlineStr">
        <is>
          <t>Folder</t>
        </is>
      </c>
      <c r="E891" s="2">
        <f>HYPERLINK("capsilon://?command=openfolder&amp;siteaddress=FAM.docvelocity-na8.net&amp;folderid=FX2D9AD361-8211-D39F-B693-69AB3AF51F4B","FX21127049")</f>
        <v>0.0</v>
      </c>
      <c r="F891" t="inlineStr">
        <is>
          <t/>
        </is>
      </c>
      <c r="G891" t="inlineStr">
        <is>
          <t/>
        </is>
      </c>
      <c r="H891" t="inlineStr">
        <is>
          <t>Mailitem</t>
        </is>
      </c>
      <c r="I891" t="inlineStr">
        <is>
          <t>MI2112438212</t>
        </is>
      </c>
      <c r="J891" t="n">
        <v>170.0</v>
      </c>
      <c r="K891" t="inlineStr">
        <is>
          <t>COMPLETED</t>
        </is>
      </c>
      <c r="L891" t="inlineStr">
        <is>
          <t>MARK_AS_COMPLETED</t>
        </is>
      </c>
      <c r="M891" t="inlineStr">
        <is>
          <t>Queue</t>
        </is>
      </c>
      <c r="N891" t="n">
        <v>2.0</v>
      </c>
      <c r="O891" s="1" t="n">
        <v>44543.79357638889</v>
      </c>
      <c r="P891" s="1" t="n">
        <v>44544.17496527778</v>
      </c>
      <c r="Q891" t="n">
        <v>30012.0</v>
      </c>
      <c r="R891" t="n">
        <v>2940.0</v>
      </c>
      <c r="S891" t="b">
        <v>0</v>
      </c>
      <c r="T891" t="inlineStr">
        <is>
          <t>N/A</t>
        </is>
      </c>
      <c r="U891" t="b">
        <v>1</v>
      </c>
      <c r="V891" t="inlineStr">
        <is>
          <t>Supriya Khape</t>
        </is>
      </c>
      <c r="W891" s="1" t="n">
        <v>44543.82209490741</v>
      </c>
      <c r="X891" t="n">
        <v>949.0</v>
      </c>
      <c r="Y891" t="n">
        <v>265.0</v>
      </c>
      <c r="Z891" t="n">
        <v>0.0</v>
      </c>
      <c r="AA891" t="n">
        <v>265.0</v>
      </c>
      <c r="AB891" t="n">
        <v>0.0</v>
      </c>
      <c r="AC891" t="n">
        <v>177.0</v>
      </c>
      <c r="AD891" t="n">
        <v>-95.0</v>
      </c>
      <c r="AE891" t="n">
        <v>0.0</v>
      </c>
      <c r="AF891" t="n">
        <v>0.0</v>
      </c>
      <c r="AG891" t="n">
        <v>0.0</v>
      </c>
      <c r="AH891" t="inlineStr">
        <is>
          <t>Saloni Uttekar</t>
        </is>
      </c>
      <c r="AI891" s="1" t="n">
        <v>44544.17496527778</v>
      </c>
      <c r="AJ891" t="n">
        <v>1976.0</v>
      </c>
      <c r="AK891" t="n">
        <v>8.0</v>
      </c>
      <c r="AL891" t="n">
        <v>0.0</v>
      </c>
      <c r="AM891" t="n">
        <v>8.0</v>
      </c>
      <c r="AN891" t="n">
        <v>0.0</v>
      </c>
      <c r="AO891" t="n">
        <v>8.0</v>
      </c>
      <c r="AP891" t="n">
        <v>-103.0</v>
      </c>
      <c r="AQ891" t="n">
        <v>0.0</v>
      </c>
      <c r="AR891" t="n">
        <v>0.0</v>
      </c>
      <c r="AS891" t="n">
        <v>0.0</v>
      </c>
      <c r="AT891" t="inlineStr">
        <is>
          <t>N/A</t>
        </is>
      </c>
      <c r="AU891" t="inlineStr">
        <is>
          <t>N/A</t>
        </is>
      </c>
      <c r="AV891" t="inlineStr">
        <is>
          <t>N/A</t>
        </is>
      </c>
      <c r="AW891" t="inlineStr">
        <is>
          <t>N/A</t>
        </is>
      </c>
      <c r="AX891" t="inlineStr">
        <is>
          <t>N/A</t>
        </is>
      </c>
      <c r="AY891" t="inlineStr">
        <is>
          <t>N/A</t>
        </is>
      </c>
      <c r="AZ891" t="inlineStr">
        <is>
          <t>N/A</t>
        </is>
      </c>
      <c r="BA891" t="inlineStr">
        <is>
          <t>N/A</t>
        </is>
      </c>
      <c r="BB891" t="inlineStr">
        <is>
          <t>N/A</t>
        </is>
      </c>
      <c r="BC891" t="inlineStr">
        <is>
          <t>N/A</t>
        </is>
      </c>
      <c r="BD891" t="inlineStr">
        <is>
          <t>N/A</t>
        </is>
      </c>
      <c r="BE891" t="inlineStr">
        <is>
          <t>N/A</t>
        </is>
      </c>
    </row>
    <row r="892">
      <c r="A892" t="inlineStr">
        <is>
          <t>WI211243444</t>
        </is>
      </c>
      <c r="B892" t="inlineStr">
        <is>
          <t>DATA_VALIDATION</t>
        </is>
      </c>
      <c r="C892" t="inlineStr">
        <is>
          <t>201300020252</t>
        </is>
      </c>
      <c r="D892" t="inlineStr">
        <is>
          <t>Folder</t>
        </is>
      </c>
      <c r="E892" s="2">
        <f>HYPERLINK("capsilon://?command=openfolder&amp;siteaddress=FAM.docvelocity-na8.net&amp;folderid=FX2D9AD361-8211-D39F-B693-69AB3AF51F4B","FX21127049")</f>
        <v>0.0</v>
      </c>
      <c r="F892" t="inlineStr">
        <is>
          <t/>
        </is>
      </c>
      <c r="G892" t="inlineStr">
        <is>
          <t/>
        </is>
      </c>
      <c r="H892" t="inlineStr">
        <is>
          <t>Mailitem</t>
        </is>
      </c>
      <c r="I892" t="inlineStr">
        <is>
          <t>MI2112438232</t>
        </is>
      </c>
      <c r="J892" t="n">
        <v>102.0</v>
      </c>
      <c r="K892" t="inlineStr">
        <is>
          <t>COMPLETED</t>
        </is>
      </c>
      <c r="L892" t="inlineStr">
        <is>
          <t>MARK_AS_COMPLETED</t>
        </is>
      </c>
      <c r="M892" t="inlineStr">
        <is>
          <t>Queue</t>
        </is>
      </c>
      <c r="N892" t="n">
        <v>2.0</v>
      </c>
      <c r="O892" s="1" t="n">
        <v>44543.79462962963</v>
      </c>
      <c r="P892" s="1" t="n">
        <v>44544.15721064815</v>
      </c>
      <c r="Q892" t="n">
        <v>30595.0</v>
      </c>
      <c r="R892" t="n">
        <v>732.0</v>
      </c>
      <c r="S892" t="b">
        <v>0</v>
      </c>
      <c r="T892" t="inlineStr">
        <is>
          <t>N/A</t>
        </is>
      </c>
      <c r="U892" t="b">
        <v>1</v>
      </c>
      <c r="V892" t="inlineStr">
        <is>
          <t>Supriya Khape</t>
        </is>
      </c>
      <c r="W892" s="1" t="n">
        <v>44543.825694444444</v>
      </c>
      <c r="X892" t="n">
        <v>310.0</v>
      </c>
      <c r="Y892" t="n">
        <v>98.0</v>
      </c>
      <c r="Z892" t="n">
        <v>0.0</v>
      </c>
      <c r="AA892" t="n">
        <v>98.0</v>
      </c>
      <c r="AB892" t="n">
        <v>0.0</v>
      </c>
      <c r="AC892" t="n">
        <v>50.0</v>
      </c>
      <c r="AD892" t="n">
        <v>4.0</v>
      </c>
      <c r="AE892" t="n">
        <v>0.0</v>
      </c>
      <c r="AF892" t="n">
        <v>0.0</v>
      </c>
      <c r="AG892" t="n">
        <v>0.0</v>
      </c>
      <c r="AH892" t="inlineStr">
        <is>
          <t>Poonam Patil</t>
        </is>
      </c>
      <c r="AI892" s="1" t="n">
        <v>44544.15721064815</v>
      </c>
      <c r="AJ892" t="n">
        <v>422.0</v>
      </c>
      <c r="AK892" t="n">
        <v>0.0</v>
      </c>
      <c r="AL892" t="n">
        <v>0.0</v>
      </c>
      <c r="AM892" t="n">
        <v>0.0</v>
      </c>
      <c r="AN892" t="n">
        <v>0.0</v>
      </c>
      <c r="AO892" t="n">
        <v>0.0</v>
      </c>
      <c r="AP892" t="n">
        <v>4.0</v>
      </c>
      <c r="AQ892" t="n">
        <v>0.0</v>
      </c>
      <c r="AR892" t="n">
        <v>0.0</v>
      </c>
      <c r="AS892" t="n">
        <v>0.0</v>
      </c>
      <c r="AT892" t="inlineStr">
        <is>
          <t>N/A</t>
        </is>
      </c>
      <c r="AU892" t="inlineStr">
        <is>
          <t>N/A</t>
        </is>
      </c>
      <c r="AV892" t="inlineStr">
        <is>
          <t>N/A</t>
        </is>
      </c>
      <c r="AW892" t="inlineStr">
        <is>
          <t>N/A</t>
        </is>
      </c>
      <c r="AX892" t="inlineStr">
        <is>
          <t>N/A</t>
        </is>
      </c>
      <c r="AY892" t="inlineStr">
        <is>
          <t>N/A</t>
        </is>
      </c>
      <c r="AZ892" t="inlineStr">
        <is>
          <t>N/A</t>
        </is>
      </c>
      <c r="BA892" t="inlineStr">
        <is>
          <t>N/A</t>
        </is>
      </c>
      <c r="BB892" t="inlineStr">
        <is>
          <t>N/A</t>
        </is>
      </c>
      <c r="BC892" t="inlineStr">
        <is>
          <t>N/A</t>
        </is>
      </c>
      <c r="BD892" t="inlineStr">
        <is>
          <t>N/A</t>
        </is>
      </c>
      <c r="BE892" t="inlineStr">
        <is>
          <t>N/A</t>
        </is>
      </c>
    </row>
    <row r="893">
      <c r="A893" t="inlineStr">
        <is>
          <t>WI211243628</t>
        </is>
      </c>
      <c r="B893" t="inlineStr">
        <is>
          <t>DATA_VALIDATION</t>
        </is>
      </c>
      <c r="C893" t="inlineStr">
        <is>
          <t>201308007949</t>
        </is>
      </c>
      <c r="D893" t="inlineStr">
        <is>
          <t>Folder</t>
        </is>
      </c>
      <c r="E893" s="2">
        <f>HYPERLINK("capsilon://?command=openfolder&amp;siteaddress=FAM.docvelocity-na8.net&amp;folderid=FXDBB70B28-CC74-B92A-DE90-2884791DB45B","FX21127771")</f>
        <v>0.0</v>
      </c>
      <c r="F893" t="inlineStr">
        <is>
          <t/>
        </is>
      </c>
      <c r="G893" t="inlineStr">
        <is>
          <t/>
        </is>
      </c>
      <c r="H893" t="inlineStr">
        <is>
          <t>Mailitem</t>
        </is>
      </c>
      <c r="I893" t="inlineStr">
        <is>
          <t>MI2112460568</t>
        </is>
      </c>
      <c r="J893" t="n">
        <v>75.0</v>
      </c>
      <c r="K893" t="inlineStr">
        <is>
          <t>COMPLETED</t>
        </is>
      </c>
      <c r="L893" t="inlineStr">
        <is>
          <t>MARK_AS_COMPLETED</t>
        </is>
      </c>
      <c r="M893" t="inlineStr">
        <is>
          <t>Queue</t>
        </is>
      </c>
      <c r="N893" t="n">
        <v>1.0</v>
      </c>
      <c r="O893" s="1" t="n">
        <v>44543.81909722222</v>
      </c>
      <c r="P893" s="1" t="n">
        <v>44544.33494212963</v>
      </c>
      <c r="Q893" t="n">
        <v>44341.0</v>
      </c>
      <c r="R893" t="n">
        <v>228.0</v>
      </c>
      <c r="S893" t="b">
        <v>0</v>
      </c>
      <c r="T893" t="inlineStr">
        <is>
          <t>N/A</t>
        </is>
      </c>
      <c r="U893" t="b">
        <v>0</v>
      </c>
      <c r="V893" t="inlineStr">
        <is>
          <t>Hemanshi Deshlahara</t>
        </is>
      </c>
      <c r="W893" s="1" t="n">
        <v>44544.33494212963</v>
      </c>
      <c r="X893" t="n">
        <v>107.0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75.0</v>
      </c>
      <c r="AE893" t="n">
        <v>63.0</v>
      </c>
      <c r="AF893" t="n">
        <v>0.0</v>
      </c>
      <c r="AG893" t="n">
        <v>4.0</v>
      </c>
      <c r="AH893" t="inlineStr">
        <is>
          <t>N/A</t>
        </is>
      </c>
      <c r="AI893" t="inlineStr">
        <is>
          <t>N/A</t>
        </is>
      </c>
      <c r="AJ893" t="inlineStr">
        <is>
          <t>N/A</t>
        </is>
      </c>
      <c r="AK893" t="inlineStr">
        <is>
          <t>N/A</t>
        </is>
      </c>
      <c r="AL893" t="inlineStr">
        <is>
          <t>N/A</t>
        </is>
      </c>
      <c r="AM893" t="inlineStr">
        <is>
          <t>N/A</t>
        </is>
      </c>
      <c r="AN893" t="inlineStr">
        <is>
          <t>N/A</t>
        </is>
      </c>
      <c r="AO893" t="inlineStr">
        <is>
          <t>N/A</t>
        </is>
      </c>
      <c r="AP893" t="inlineStr">
        <is>
          <t>N/A</t>
        </is>
      </c>
      <c r="AQ893" t="inlineStr">
        <is>
          <t>N/A</t>
        </is>
      </c>
      <c r="AR893" t="inlineStr">
        <is>
          <t>N/A</t>
        </is>
      </c>
      <c r="AS893" t="inlineStr">
        <is>
          <t>N/A</t>
        </is>
      </c>
      <c r="AT893" t="inlineStr">
        <is>
          <t>N/A</t>
        </is>
      </c>
      <c r="AU893" t="inlineStr">
        <is>
          <t>N/A</t>
        </is>
      </c>
      <c r="AV893" t="inlineStr">
        <is>
          <t>N/A</t>
        </is>
      </c>
      <c r="AW893" t="inlineStr">
        <is>
          <t>N/A</t>
        </is>
      </c>
      <c r="AX893" t="inlineStr">
        <is>
          <t>N/A</t>
        </is>
      </c>
      <c r="AY893" t="inlineStr">
        <is>
          <t>N/A</t>
        </is>
      </c>
      <c r="AZ893" t="inlineStr">
        <is>
          <t>N/A</t>
        </is>
      </c>
      <c r="BA893" t="inlineStr">
        <is>
          <t>N/A</t>
        </is>
      </c>
      <c r="BB893" t="inlineStr">
        <is>
          <t>N/A</t>
        </is>
      </c>
      <c r="BC893" t="inlineStr">
        <is>
          <t>N/A</t>
        </is>
      </c>
      <c r="BD893" t="inlineStr">
        <is>
          <t>N/A</t>
        </is>
      </c>
      <c r="BE893" t="inlineStr">
        <is>
          <t>N/A</t>
        </is>
      </c>
    </row>
    <row r="894">
      <c r="A894" t="inlineStr">
        <is>
          <t>WI211243653</t>
        </is>
      </c>
      <c r="B894" t="inlineStr">
        <is>
          <t>DATA_VALIDATION</t>
        </is>
      </c>
      <c r="C894" t="inlineStr">
        <is>
          <t>201348000194</t>
        </is>
      </c>
      <c r="D894" t="inlineStr">
        <is>
          <t>Folder</t>
        </is>
      </c>
      <c r="E894" s="2">
        <f>HYPERLINK("capsilon://?command=openfolder&amp;siteaddress=FAM.docvelocity-na8.net&amp;folderid=FX5FD0BF4A-B7AF-5700-CF02-2C9398996F3C","FX211113115")</f>
        <v>0.0</v>
      </c>
      <c r="F894" t="inlineStr">
        <is>
          <t/>
        </is>
      </c>
      <c r="G894" t="inlineStr">
        <is>
          <t/>
        </is>
      </c>
      <c r="H894" t="inlineStr">
        <is>
          <t>Mailitem</t>
        </is>
      </c>
      <c r="I894" t="inlineStr">
        <is>
          <t>MI2112460760</t>
        </is>
      </c>
      <c r="J894" t="n">
        <v>161.0</v>
      </c>
      <c r="K894" t="inlineStr">
        <is>
          <t>COMPLETED</t>
        </is>
      </c>
      <c r="L894" t="inlineStr">
        <is>
          <t>MARK_AS_COMPLETED</t>
        </is>
      </c>
      <c r="M894" t="inlineStr">
        <is>
          <t>Queue</t>
        </is>
      </c>
      <c r="N894" t="n">
        <v>1.0</v>
      </c>
      <c r="O894" s="1" t="n">
        <v>44543.822905092595</v>
      </c>
      <c r="P894" s="1" t="n">
        <v>44544.345868055556</v>
      </c>
      <c r="Q894" t="n">
        <v>44094.0</v>
      </c>
      <c r="R894" t="n">
        <v>1090.0</v>
      </c>
      <c r="S894" t="b">
        <v>0</v>
      </c>
      <c r="T894" t="inlineStr">
        <is>
          <t>N/A</t>
        </is>
      </c>
      <c r="U894" t="b">
        <v>0</v>
      </c>
      <c r="V894" t="inlineStr">
        <is>
          <t>Hemanshi Deshlahara</t>
        </is>
      </c>
      <c r="W894" s="1" t="n">
        <v>44544.345868055556</v>
      </c>
      <c r="X894" t="n">
        <v>922.0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161.0</v>
      </c>
      <c r="AE894" t="n">
        <v>137.0</v>
      </c>
      <c r="AF894" t="n">
        <v>0.0</v>
      </c>
      <c r="AG894" t="n">
        <v>6.0</v>
      </c>
      <c r="AH894" t="inlineStr">
        <is>
          <t>N/A</t>
        </is>
      </c>
      <c r="AI894" t="inlineStr">
        <is>
          <t>N/A</t>
        </is>
      </c>
      <c r="AJ894" t="inlineStr">
        <is>
          <t>N/A</t>
        </is>
      </c>
      <c r="AK894" t="inlineStr">
        <is>
          <t>N/A</t>
        </is>
      </c>
      <c r="AL894" t="inlineStr">
        <is>
          <t>N/A</t>
        </is>
      </c>
      <c r="AM894" t="inlineStr">
        <is>
          <t>N/A</t>
        </is>
      </c>
      <c r="AN894" t="inlineStr">
        <is>
          <t>N/A</t>
        </is>
      </c>
      <c r="AO894" t="inlineStr">
        <is>
          <t>N/A</t>
        </is>
      </c>
      <c r="AP894" t="inlineStr">
        <is>
          <t>N/A</t>
        </is>
      </c>
      <c r="AQ894" t="inlineStr">
        <is>
          <t>N/A</t>
        </is>
      </c>
      <c r="AR894" t="inlineStr">
        <is>
          <t>N/A</t>
        </is>
      </c>
      <c r="AS894" t="inlineStr">
        <is>
          <t>N/A</t>
        </is>
      </c>
      <c r="AT894" t="inlineStr">
        <is>
          <t>N/A</t>
        </is>
      </c>
      <c r="AU894" t="inlineStr">
        <is>
          <t>N/A</t>
        </is>
      </c>
      <c r="AV894" t="inlineStr">
        <is>
          <t>N/A</t>
        </is>
      </c>
      <c r="AW894" t="inlineStr">
        <is>
          <t>N/A</t>
        </is>
      </c>
      <c r="AX894" t="inlineStr">
        <is>
          <t>N/A</t>
        </is>
      </c>
      <c r="AY894" t="inlineStr">
        <is>
          <t>N/A</t>
        </is>
      </c>
      <c r="AZ894" t="inlineStr">
        <is>
          <t>N/A</t>
        </is>
      </c>
      <c r="BA894" t="inlineStr">
        <is>
          <t>N/A</t>
        </is>
      </c>
      <c r="BB894" t="inlineStr">
        <is>
          <t>N/A</t>
        </is>
      </c>
      <c r="BC894" t="inlineStr">
        <is>
          <t>N/A</t>
        </is>
      </c>
      <c r="BD894" t="inlineStr">
        <is>
          <t>N/A</t>
        </is>
      </c>
      <c r="BE894" t="inlineStr">
        <is>
          <t>N/A</t>
        </is>
      </c>
    </row>
    <row r="895">
      <c r="A895" t="inlineStr">
        <is>
          <t>WI211243655</t>
        </is>
      </c>
      <c r="B895" t="inlineStr">
        <is>
          <t>DATA_VALIDATION</t>
        </is>
      </c>
      <c r="C895" t="inlineStr">
        <is>
          <t>201330003720</t>
        </is>
      </c>
      <c r="D895" t="inlineStr">
        <is>
          <t>Folder</t>
        </is>
      </c>
      <c r="E895" s="2">
        <f>HYPERLINK("capsilon://?command=openfolder&amp;siteaddress=FAM.docvelocity-na8.net&amp;folderid=FXC16EA20A-A83B-9181-14F6-5434A4E0033E","FX21116644")</f>
        <v>0.0</v>
      </c>
      <c r="F895" t="inlineStr">
        <is>
          <t/>
        </is>
      </c>
      <c r="G895" t="inlineStr">
        <is>
          <t/>
        </is>
      </c>
      <c r="H895" t="inlineStr">
        <is>
          <t>Mailitem</t>
        </is>
      </c>
      <c r="I895" t="inlineStr">
        <is>
          <t>MI2112460989</t>
        </is>
      </c>
      <c r="J895" t="n">
        <v>66.0</v>
      </c>
      <c r="K895" t="inlineStr">
        <is>
          <t>COMPLETED</t>
        </is>
      </c>
      <c r="L895" t="inlineStr">
        <is>
          <t>MARK_AS_COMPLETED</t>
        </is>
      </c>
      <c r="M895" t="inlineStr">
        <is>
          <t>Queue</t>
        </is>
      </c>
      <c r="N895" t="n">
        <v>1.0</v>
      </c>
      <c r="O895" s="1" t="n">
        <v>44543.824328703704</v>
      </c>
      <c r="P895" s="1" t="n">
        <v>44544.35046296296</v>
      </c>
      <c r="Q895" t="n">
        <v>45020.0</v>
      </c>
      <c r="R895" t="n">
        <v>438.0</v>
      </c>
      <c r="S895" t="b">
        <v>0</v>
      </c>
      <c r="T895" t="inlineStr">
        <is>
          <t>N/A</t>
        </is>
      </c>
      <c r="U895" t="b">
        <v>0</v>
      </c>
      <c r="V895" t="inlineStr">
        <is>
          <t>Hemanshi Deshlahara</t>
        </is>
      </c>
      <c r="W895" s="1" t="n">
        <v>44544.35046296296</v>
      </c>
      <c r="X895" t="n">
        <v>375.0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66.0</v>
      </c>
      <c r="AE895" t="n">
        <v>52.0</v>
      </c>
      <c r="AF895" t="n">
        <v>0.0</v>
      </c>
      <c r="AG895" t="n">
        <v>2.0</v>
      </c>
      <c r="AH895" t="inlineStr">
        <is>
          <t>N/A</t>
        </is>
      </c>
      <c r="AI895" t="inlineStr">
        <is>
          <t>N/A</t>
        </is>
      </c>
      <c r="AJ895" t="inlineStr">
        <is>
          <t>N/A</t>
        </is>
      </c>
      <c r="AK895" t="inlineStr">
        <is>
          <t>N/A</t>
        </is>
      </c>
      <c r="AL895" t="inlineStr">
        <is>
          <t>N/A</t>
        </is>
      </c>
      <c r="AM895" t="inlineStr">
        <is>
          <t>N/A</t>
        </is>
      </c>
      <c r="AN895" t="inlineStr">
        <is>
          <t>N/A</t>
        </is>
      </c>
      <c r="AO895" t="inlineStr">
        <is>
          <t>N/A</t>
        </is>
      </c>
      <c r="AP895" t="inlineStr">
        <is>
          <t>N/A</t>
        </is>
      </c>
      <c r="AQ895" t="inlineStr">
        <is>
          <t>N/A</t>
        </is>
      </c>
      <c r="AR895" t="inlineStr">
        <is>
          <t>N/A</t>
        </is>
      </c>
      <c r="AS895" t="inlineStr">
        <is>
          <t>N/A</t>
        </is>
      </c>
      <c r="AT895" t="inlineStr">
        <is>
          <t>N/A</t>
        </is>
      </c>
      <c r="AU895" t="inlineStr">
        <is>
          <t>N/A</t>
        </is>
      </c>
      <c r="AV895" t="inlineStr">
        <is>
          <t>N/A</t>
        </is>
      </c>
      <c r="AW895" t="inlineStr">
        <is>
          <t>N/A</t>
        </is>
      </c>
      <c r="AX895" t="inlineStr">
        <is>
          <t>N/A</t>
        </is>
      </c>
      <c r="AY895" t="inlineStr">
        <is>
          <t>N/A</t>
        </is>
      </c>
      <c r="AZ895" t="inlineStr">
        <is>
          <t>N/A</t>
        </is>
      </c>
      <c r="BA895" t="inlineStr">
        <is>
          <t>N/A</t>
        </is>
      </c>
      <c r="BB895" t="inlineStr">
        <is>
          <t>N/A</t>
        </is>
      </c>
      <c r="BC895" t="inlineStr">
        <is>
          <t>N/A</t>
        </is>
      </c>
      <c r="BD895" t="inlineStr">
        <is>
          <t>N/A</t>
        </is>
      </c>
      <c r="BE895" t="inlineStr">
        <is>
          <t>N/A</t>
        </is>
      </c>
    </row>
    <row r="896">
      <c r="A896" t="inlineStr">
        <is>
          <t>WI211243753</t>
        </is>
      </c>
      <c r="B896" t="inlineStr">
        <is>
          <t>DATA_VALIDATION</t>
        </is>
      </c>
      <c r="C896" t="inlineStr">
        <is>
          <t>201100014333</t>
        </is>
      </c>
      <c r="D896" t="inlineStr">
        <is>
          <t>Folder</t>
        </is>
      </c>
      <c r="E896" s="2">
        <f>HYPERLINK("capsilon://?command=openfolder&amp;siteaddress=FAM.docvelocity-na8.net&amp;folderid=FX5972C12B-0358-EFDD-9B84-579EFD518BD7","FX21127721")</f>
        <v>0.0</v>
      </c>
      <c r="F896" t="inlineStr">
        <is>
          <t/>
        </is>
      </c>
      <c r="G896" t="inlineStr">
        <is>
          <t/>
        </is>
      </c>
      <c r="H896" t="inlineStr">
        <is>
          <t>Mailitem</t>
        </is>
      </c>
      <c r="I896" t="inlineStr">
        <is>
          <t>MI2112462092</t>
        </is>
      </c>
      <c r="J896" t="n">
        <v>185.0</v>
      </c>
      <c r="K896" t="inlineStr">
        <is>
          <t>COMPLETED</t>
        </is>
      </c>
      <c r="L896" t="inlineStr">
        <is>
          <t>MARK_AS_COMPLETED</t>
        </is>
      </c>
      <c r="M896" t="inlineStr">
        <is>
          <t>Queue</t>
        </is>
      </c>
      <c r="N896" t="n">
        <v>1.0</v>
      </c>
      <c r="O896" s="1" t="n">
        <v>44543.850069444445</v>
      </c>
      <c r="P896" s="1" t="n">
        <v>44544.36188657407</v>
      </c>
      <c r="Q896" t="n">
        <v>43468.0</v>
      </c>
      <c r="R896" t="n">
        <v>753.0</v>
      </c>
      <c r="S896" t="b">
        <v>0</v>
      </c>
      <c r="T896" t="inlineStr">
        <is>
          <t>N/A</t>
        </is>
      </c>
      <c r="U896" t="b">
        <v>0</v>
      </c>
      <c r="V896" t="inlineStr">
        <is>
          <t>Hemanshi Deshlahara</t>
        </is>
      </c>
      <c r="W896" s="1" t="n">
        <v>44544.36188657407</v>
      </c>
      <c r="X896" t="n">
        <v>615.0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185.0</v>
      </c>
      <c r="AE896" t="n">
        <v>168.0</v>
      </c>
      <c r="AF896" t="n">
        <v>0.0</v>
      </c>
      <c r="AG896" t="n">
        <v>8.0</v>
      </c>
      <c r="AH896" t="inlineStr">
        <is>
          <t>N/A</t>
        </is>
      </c>
      <c r="AI896" t="inlineStr">
        <is>
          <t>N/A</t>
        </is>
      </c>
      <c r="AJ896" t="inlineStr">
        <is>
          <t>N/A</t>
        </is>
      </c>
      <c r="AK896" t="inlineStr">
        <is>
          <t>N/A</t>
        </is>
      </c>
      <c r="AL896" t="inlineStr">
        <is>
          <t>N/A</t>
        </is>
      </c>
      <c r="AM896" t="inlineStr">
        <is>
          <t>N/A</t>
        </is>
      </c>
      <c r="AN896" t="inlineStr">
        <is>
          <t>N/A</t>
        </is>
      </c>
      <c r="AO896" t="inlineStr">
        <is>
          <t>N/A</t>
        </is>
      </c>
      <c r="AP896" t="inlineStr">
        <is>
          <t>N/A</t>
        </is>
      </c>
      <c r="AQ896" t="inlineStr">
        <is>
          <t>N/A</t>
        </is>
      </c>
      <c r="AR896" t="inlineStr">
        <is>
          <t>N/A</t>
        </is>
      </c>
      <c r="AS896" t="inlineStr">
        <is>
          <t>N/A</t>
        </is>
      </c>
      <c r="AT896" t="inlineStr">
        <is>
          <t>N/A</t>
        </is>
      </c>
      <c r="AU896" t="inlineStr">
        <is>
          <t>N/A</t>
        </is>
      </c>
      <c r="AV896" t="inlineStr">
        <is>
          <t>N/A</t>
        </is>
      </c>
      <c r="AW896" t="inlineStr">
        <is>
          <t>N/A</t>
        </is>
      </c>
      <c r="AX896" t="inlineStr">
        <is>
          <t>N/A</t>
        </is>
      </c>
      <c r="AY896" t="inlineStr">
        <is>
          <t>N/A</t>
        </is>
      </c>
      <c r="AZ896" t="inlineStr">
        <is>
          <t>N/A</t>
        </is>
      </c>
      <c r="BA896" t="inlineStr">
        <is>
          <t>N/A</t>
        </is>
      </c>
      <c r="BB896" t="inlineStr">
        <is>
          <t>N/A</t>
        </is>
      </c>
      <c r="BC896" t="inlineStr">
        <is>
          <t>N/A</t>
        </is>
      </c>
      <c r="BD896" t="inlineStr">
        <is>
          <t>N/A</t>
        </is>
      </c>
      <c r="BE896" t="inlineStr">
        <is>
          <t>N/A</t>
        </is>
      </c>
    </row>
    <row r="897">
      <c r="A897" t="inlineStr">
        <is>
          <t>WI211243771</t>
        </is>
      </c>
      <c r="B897" t="inlineStr">
        <is>
          <t>DATA_VALIDATION</t>
        </is>
      </c>
      <c r="C897" t="inlineStr">
        <is>
          <t>201348000221</t>
        </is>
      </c>
      <c r="D897" t="inlineStr">
        <is>
          <t>Folder</t>
        </is>
      </c>
      <c r="E897" s="2">
        <f>HYPERLINK("capsilon://?command=openfolder&amp;siteaddress=FAM.docvelocity-na8.net&amp;folderid=FX67371CDC-9B08-EB3B-91F0-31CB0BA383CE","FX21127229")</f>
        <v>0.0</v>
      </c>
      <c r="F897" t="inlineStr">
        <is>
          <t/>
        </is>
      </c>
      <c r="G897" t="inlineStr">
        <is>
          <t/>
        </is>
      </c>
      <c r="H897" t="inlineStr">
        <is>
          <t>Mailitem</t>
        </is>
      </c>
      <c r="I897" t="inlineStr">
        <is>
          <t>MI2112462498</t>
        </is>
      </c>
      <c r="J897" t="n">
        <v>89.0</v>
      </c>
      <c r="K897" t="inlineStr">
        <is>
          <t>COMPLETED</t>
        </is>
      </c>
      <c r="L897" t="inlineStr">
        <is>
          <t>MARK_AS_COMPLETED</t>
        </is>
      </c>
      <c r="M897" t="inlineStr">
        <is>
          <t>Queue</t>
        </is>
      </c>
      <c r="N897" t="n">
        <v>1.0</v>
      </c>
      <c r="O897" s="1" t="n">
        <v>44543.85528935185</v>
      </c>
      <c r="P897" s="1" t="n">
        <v>44544.366064814814</v>
      </c>
      <c r="Q897" t="n">
        <v>43621.0</v>
      </c>
      <c r="R897" t="n">
        <v>510.0</v>
      </c>
      <c r="S897" t="b">
        <v>0</v>
      </c>
      <c r="T897" t="inlineStr">
        <is>
          <t>N/A</t>
        </is>
      </c>
      <c r="U897" t="b">
        <v>0</v>
      </c>
      <c r="V897" t="inlineStr">
        <is>
          <t>Hemanshi Deshlahara</t>
        </is>
      </c>
      <c r="W897" s="1" t="n">
        <v>44544.366064814814</v>
      </c>
      <c r="X897" t="n">
        <v>360.0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89.0</v>
      </c>
      <c r="AE897" t="n">
        <v>77.0</v>
      </c>
      <c r="AF897" t="n">
        <v>0.0</v>
      </c>
      <c r="AG897" t="n">
        <v>5.0</v>
      </c>
      <c r="AH897" t="inlineStr">
        <is>
          <t>N/A</t>
        </is>
      </c>
      <c r="AI897" t="inlineStr">
        <is>
          <t>N/A</t>
        </is>
      </c>
      <c r="AJ897" t="inlineStr">
        <is>
          <t>N/A</t>
        </is>
      </c>
      <c r="AK897" t="inlineStr">
        <is>
          <t>N/A</t>
        </is>
      </c>
      <c r="AL897" t="inlineStr">
        <is>
          <t>N/A</t>
        </is>
      </c>
      <c r="AM897" t="inlineStr">
        <is>
          <t>N/A</t>
        </is>
      </c>
      <c r="AN897" t="inlineStr">
        <is>
          <t>N/A</t>
        </is>
      </c>
      <c r="AO897" t="inlineStr">
        <is>
          <t>N/A</t>
        </is>
      </c>
      <c r="AP897" t="inlineStr">
        <is>
          <t>N/A</t>
        </is>
      </c>
      <c r="AQ897" t="inlineStr">
        <is>
          <t>N/A</t>
        </is>
      </c>
      <c r="AR897" t="inlineStr">
        <is>
          <t>N/A</t>
        </is>
      </c>
      <c r="AS897" t="inlineStr">
        <is>
          <t>N/A</t>
        </is>
      </c>
      <c r="AT897" t="inlineStr">
        <is>
          <t>N/A</t>
        </is>
      </c>
      <c r="AU897" t="inlineStr">
        <is>
          <t>N/A</t>
        </is>
      </c>
      <c r="AV897" t="inlineStr">
        <is>
          <t>N/A</t>
        </is>
      </c>
      <c r="AW897" t="inlineStr">
        <is>
          <t>N/A</t>
        </is>
      </c>
      <c r="AX897" t="inlineStr">
        <is>
          <t>N/A</t>
        </is>
      </c>
      <c r="AY897" t="inlineStr">
        <is>
          <t>N/A</t>
        </is>
      </c>
      <c r="AZ897" t="inlineStr">
        <is>
          <t>N/A</t>
        </is>
      </c>
      <c r="BA897" t="inlineStr">
        <is>
          <t>N/A</t>
        </is>
      </c>
      <c r="BB897" t="inlineStr">
        <is>
          <t>N/A</t>
        </is>
      </c>
      <c r="BC897" t="inlineStr">
        <is>
          <t>N/A</t>
        </is>
      </c>
      <c r="BD897" t="inlineStr">
        <is>
          <t>N/A</t>
        </is>
      </c>
      <c r="BE897" t="inlineStr">
        <is>
          <t>N/A</t>
        </is>
      </c>
    </row>
    <row r="898">
      <c r="A898" t="inlineStr">
        <is>
          <t>WI211243815</t>
        </is>
      </c>
      <c r="B898" t="inlineStr">
        <is>
          <t>DATA_VALIDATION</t>
        </is>
      </c>
      <c r="C898" t="inlineStr">
        <is>
          <t>201308007909</t>
        </is>
      </c>
      <c r="D898" t="inlineStr">
        <is>
          <t>Folder</t>
        </is>
      </c>
      <c r="E898" s="2">
        <f>HYPERLINK("capsilon://?command=openfolder&amp;siteaddress=FAM.docvelocity-na8.net&amp;folderid=FX1C8171C5-7698-401D-E7A4-C7BB870EF25D","FX21124193")</f>
        <v>0.0</v>
      </c>
      <c r="F898" t="inlineStr">
        <is>
          <t/>
        </is>
      </c>
      <c r="G898" t="inlineStr">
        <is>
          <t/>
        </is>
      </c>
      <c r="H898" t="inlineStr">
        <is>
          <t>Mailitem</t>
        </is>
      </c>
      <c r="I898" t="inlineStr">
        <is>
          <t>MI2112463110</t>
        </is>
      </c>
      <c r="J898" t="n">
        <v>266.0</v>
      </c>
      <c r="K898" t="inlineStr">
        <is>
          <t>COMPLETED</t>
        </is>
      </c>
      <c r="L898" t="inlineStr">
        <is>
          <t>MARK_AS_COMPLETED</t>
        </is>
      </c>
      <c r="M898" t="inlineStr">
        <is>
          <t>Queue</t>
        </is>
      </c>
      <c r="N898" t="n">
        <v>1.0</v>
      </c>
      <c r="O898" s="1" t="n">
        <v>44543.87368055555</v>
      </c>
      <c r="P898" s="1" t="n">
        <v>44544.37422453704</v>
      </c>
      <c r="Q898" t="n">
        <v>42352.0</v>
      </c>
      <c r="R898" t="n">
        <v>895.0</v>
      </c>
      <c r="S898" t="b">
        <v>0</v>
      </c>
      <c r="T898" t="inlineStr">
        <is>
          <t>N/A</t>
        </is>
      </c>
      <c r="U898" t="b">
        <v>0</v>
      </c>
      <c r="V898" t="inlineStr">
        <is>
          <t>Hemanshi Deshlahara</t>
        </is>
      </c>
      <c r="W898" s="1" t="n">
        <v>44544.37422453704</v>
      </c>
      <c r="X898" t="n">
        <v>660.0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266.0</v>
      </c>
      <c r="AE898" t="n">
        <v>241.0</v>
      </c>
      <c r="AF898" t="n">
        <v>0.0</v>
      </c>
      <c r="AG898" t="n">
        <v>9.0</v>
      </c>
      <c r="AH898" t="inlineStr">
        <is>
          <t>N/A</t>
        </is>
      </c>
      <c r="AI898" t="inlineStr">
        <is>
          <t>N/A</t>
        </is>
      </c>
      <c r="AJ898" t="inlineStr">
        <is>
          <t>N/A</t>
        </is>
      </c>
      <c r="AK898" t="inlineStr">
        <is>
          <t>N/A</t>
        </is>
      </c>
      <c r="AL898" t="inlineStr">
        <is>
          <t>N/A</t>
        </is>
      </c>
      <c r="AM898" t="inlineStr">
        <is>
          <t>N/A</t>
        </is>
      </c>
      <c r="AN898" t="inlineStr">
        <is>
          <t>N/A</t>
        </is>
      </c>
      <c r="AO898" t="inlineStr">
        <is>
          <t>N/A</t>
        </is>
      </c>
      <c r="AP898" t="inlineStr">
        <is>
          <t>N/A</t>
        </is>
      </c>
      <c r="AQ898" t="inlineStr">
        <is>
          <t>N/A</t>
        </is>
      </c>
      <c r="AR898" t="inlineStr">
        <is>
          <t>N/A</t>
        </is>
      </c>
      <c r="AS898" t="inlineStr">
        <is>
          <t>N/A</t>
        </is>
      </c>
      <c r="AT898" t="inlineStr">
        <is>
          <t>N/A</t>
        </is>
      </c>
      <c r="AU898" t="inlineStr">
        <is>
          <t>N/A</t>
        </is>
      </c>
      <c r="AV898" t="inlineStr">
        <is>
          <t>N/A</t>
        </is>
      </c>
      <c r="AW898" t="inlineStr">
        <is>
          <t>N/A</t>
        </is>
      </c>
      <c r="AX898" t="inlineStr">
        <is>
          <t>N/A</t>
        </is>
      </c>
      <c r="AY898" t="inlineStr">
        <is>
          <t>N/A</t>
        </is>
      </c>
      <c r="AZ898" t="inlineStr">
        <is>
          <t>N/A</t>
        </is>
      </c>
      <c r="BA898" t="inlineStr">
        <is>
          <t>N/A</t>
        </is>
      </c>
      <c r="BB898" t="inlineStr">
        <is>
          <t>N/A</t>
        </is>
      </c>
      <c r="BC898" t="inlineStr">
        <is>
          <t>N/A</t>
        </is>
      </c>
      <c r="BD898" t="inlineStr">
        <is>
          <t>N/A</t>
        </is>
      </c>
      <c r="BE898" t="inlineStr">
        <is>
          <t>N/A</t>
        </is>
      </c>
    </row>
    <row r="899">
      <c r="A899" t="inlineStr">
        <is>
          <t>WI211243884</t>
        </is>
      </c>
      <c r="B899" t="inlineStr">
        <is>
          <t>DATA_VALIDATION</t>
        </is>
      </c>
      <c r="C899" t="inlineStr">
        <is>
          <t>201308007922</t>
        </is>
      </c>
      <c r="D899" t="inlineStr">
        <is>
          <t>Folder</t>
        </is>
      </c>
      <c r="E899" s="2">
        <f>HYPERLINK("capsilon://?command=openfolder&amp;siteaddress=FAM.docvelocity-na8.net&amp;folderid=FX44C03183-A273-4363-A54B-DBCD791A4372","FX21125354")</f>
        <v>0.0</v>
      </c>
      <c r="F899" t="inlineStr">
        <is>
          <t/>
        </is>
      </c>
      <c r="G899" t="inlineStr">
        <is>
          <t/>
        </is>
      </c>
      <c r="H899" t="inlineStr">
        <is>
          <t>Mailitem</t>
        </is>
      </c>
      <c r="I899" t="inlineStr">
        <is>
          <t>MI2112463714</t>
        </is>
      </c>
      <c r="J899" t="n">
        <v>195.0</v>
      </c>
      <c r="K899" t="inlineStr">
        <is>
          <t>COMPLETED</t>
        </is>
      </c>
      <c r="L899" t="inlineStr">
        <is>
          <t>MARK_AS_COMPLETED</t>
        </is>
      </c>
      <c r="M899" t="inlineStr">
        <is>
          <t>Queue</t>
        </is>
      </c>
      <c r="N899" t="n">
        <v>1.0</v>
      </c>
      <c r="O899" s="1" t="n">
        <v>44543.89336805556</v>
      </c>
      <c r="P899" s="1" t="n">
        <v>44544.37658564815</v>
      </c>
      <c r="Q899" t="n">
        <v>41420.0</v>
      </c>
      <c r="R899" t="n">
        <v>330.0</v>
      </c>
      <c r="S899" t="b">
        <v>0</v>
      </c>
      <c r="T899" t="inlineStr">
        <is>
          <t>N/A</t>
        </is>
      </c>
      <c r="U899" t="b">
        <v>0</v>
      </c>
      <c r="V899" t="inlineStr">
        <is>
          <t>Hemanshi Deshlahara</t>
        </is>
      </c>
      <c r="W899" s="1" t="n">
        <v>44544.37658564815</v>
      </c>
      <c r="X899" t="n">
        <v>199.0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195.0</v>
      </c>
      <c r="AE899" t="n">
        <v>171.0</v>
      </c>
      <c r="AF899" t="n">
        <v>0.0</v>
      </c>
      <c r="AG899" t="n">
        <v>8.0</v>
      </c>
      <c r="AH899" t="inlineStr">
        <is>
          <t>N/A</t>
        </is>
      </c>
      <c r="AI899" t="inlineStr">
        <is>
          <t>N/A</t>
        </is>
      </c>
      <c r="AJ899" t="inlineStr">
        <is>
          <t>N/A</t>
        </is>
      </c>
      <c r="AK899" t="inlineStr">
        <is>
          <t>N/A</t>
        </is>
      </c>
      <c r="AL899" t="inlineStr">
        <is>
          <t>N/A</t>
        </is>
      </c>
      <c r="AM899" t="inlineStr">
        <is>
          <t>N/A</t>
        </is>
      </c>
      <c r="AN899" t="inlineStr">
        <is>
          <t>N/A</t>
        </is>
      </c>
      <c r="AO899" t="inlineStr">
        <is>
          <t>N/A</t>
        </is>
      </c>
      <c r="AP899" t="inlineStr">
        <is>
          <t>N/A</t>
        </is>
      </c>
      <c r="AQ899" t="inlineStr">
        <is>
          <t>N/A</t>
        </is>
      </c>
      <c r="AR899" t="inlineStr">
        <is>
          <t>N/A</t>
        </is>
      </c>
      <c r="AS899" t="inlineStr">
        <is>
          <t>N/A</t>
        </is>
      </c>
      <c r="AT899" t="inlineStr">
        <is>
          <t>N/A</t>
        </is>
      </c>
      <c r="AU899" t="inlineStr">
        <is>
          <t>N/A</t>
        </is>
      </c>
      <c r="AV899" t="inlineStr">
        <is>
          <t>N/A</t>
        </is>
      </c>
      <c r="AW899" t="inlineStr">
        <is>
          <t>N/A</t>
        </is>
      </c>
      <c r="AX899" t="inlineStr">
        <is>
          <t>N/A</t>
        </is>
      </c>
      <c r="AY899" t="inlineStr">
        <is>
          <t>N/A</t>
        </is>
      </c>
      <c r="AZ899" t="inlineStr">
        <is>
          <t>N/A</t>
        </is>
      </c>
      <c r="BA899" t="inlineStr">
        <is>
          <t>N/A</t>
        </is>
      </c>
      <c r="BB899" t="inlineStr">
        <is>
          <t>N/A</t>
        </is>
      </c>
      <c r="BC899" t="inlineStr">
        <is>
          <t>N/A</t>
        </is>
      </c>
      <c r="BD899" t="inlineStr">
        <is>
          <t>N/A</t>
        </is>
      </c>
      <c r="BE899" t="inlineStr">
        <is>
          <t>N/A</t>
        </is>
      </c>
    </row>
    <row r="900">
      <c r="A900" t="inlineStr">
        <is>
          <t>WI211243925</t>
        </is>
      </c>
      <c r="B900" t="inlineStr">
        <is>
          <t>DATA_VALIDATION</t>
        </is>
      </c>
      <c r="C900" t="inlineStr">
        <is>
          <t>201308007951</t>
        </is>
      </c>
      <c r="D900" t="inlineStr">
        <is>
          <t>Folder</t>
        </is>
      </c>
      <c r="E900" s="2">
        <f>HYPERLINK("capsilon://?command=openfolder&amp;siteaddress=FAM.docvelocity-na8.net&amp;folderid=FXC1DEA472-CDF9-25A7-BB37-60D7F3AD368A","FX21127978")</f>
        <v>0.0</v>
      </c>
      <c r="F900" t="inlineStr">
        <is>
          <t/>
        </is>
      </c>
      <c r="G900" t="inlineStr">
        <is>
          <t/>
        </is>
      </c>
      <c r="H900" t="inlineStr">
        <is>
          <t>Mailitem</t>
        </is>
      </c>
      <c r="I900" t="inlineStr">
        <is>
          <t>MI2112464198</t>
        </is>
      </c>
      <c r="J900" t="n">
        <v>79.0</v>
      </c>
      <c r="K900" t="inlineStr">
        <is>
          <t>COMPLETED</t>
        </is>
      </c>
      <c r="L900" t="inlineStr">
        <is>
          <t>MARK_AS_COMPLETED</t>
        </is>
      </c>
      <c r="M900" t="inlineStr">
        <is>
          <t>Queue</t>
        </is>
      </c>
      <c r="N900" t="n">
        <v>1.0</v>
      </c>
      <c r="O900" s="1" t="n">
        <v>44543.91185185185</v>
      </c>
      <c r="P900" s="1" t="n">
        <v>44544.379282407404</v>
      </c>
      <c r="Q900" t="n">
        <v>40061.0</v>
      </c>
      <c r="R900" t="n">
        <v>325.0</v>
      </c>
      <c r="S900" t="b">
        <v>0</v>
      </c>
      <c r="T900" t="inlineStr">
        <is>
          <t>N/A</t>
        </is>
      </c>
      <c r="U900" t="b">
        <v>0</v>
      </c>
      <c r="V900" t="inlineStr">
        <is>
          <t>Hemanshi Deshlahara</t>
        </is>
      </c>
      <c r="W900" s="1" t="n">
        <v>44544.379282407404</v>
      </c>
      <c r="X900" t="n">
        <v>187.0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</v>
      </c>
      <c r="AD900" t="n">
        <v>79.0</v>
      </c>
      <c r="AE900" t="n">
        <v>67.0</v>
      </c>
      <c r="AF900" t="n">
        <v>0.0</v>
      </c>
      <c r="AG900" t="n">
        <v>5.0</v>
      </c>
      <c r="AH900" t="inlineStr">
        <is>
          <t>N/A</t>
        </is>
      </c>
      <c r="AI900" t="inlineStr">
        <is>
          <t>N/A</t>
        </is>
      </c>
      <c r="AJ900" t="inlineStr">
        <is>
          <t>N/A</t>
        </is>
      </c>
      <c r="AK900" t="inlineStr">
        <is>
          <t>N/A</t>
        </is>
      </c>
      <c r="AL900" t="inlineStr">
        <is>
          <t>N/A</t>
        </is>
      </c>
      <c r="AM900" t="inlineStr">
        <is>
          <t>N/A</t>
        </is>
      </c>
      <c r="AN900" t="inlineStr">
        <is>
          <t>N/A</t>
        </is>
      </c>
      <c r="AO900" t="inlineStr">
        <is>
          <t>N/A</t>
        </is>
      </c>
      <c r="AP900" t="inlineStr">
        <is>
          <t>N/A</t>
        </is>
      </c>
      <c r="AQ900" t="inlineStr">
        <is>
          <t>N/A</t>
        </is>
      </c>
      <c r="AR900" t="inlineStr">
        <is>
          <t>N/A</t>
        </is>
      </c>
      <c r="AS900" t="inlineStr">
        <is>
          <t>N/A</t>
        </is>
      </c>
      <c r="AT900" t="inlineStr">
        <is>
          <t>N/A</t>
        </is>
      </c>
      <c r="AU900" t="inlineStr">
        <is>
          <t>N/A</t>
        </is>
      </c>
      <c r="AV900" t="inlineStr">
        <is>
          <t>N/A</t>
        </is>
      </c>
      <c r="AW900" t="inlineStr">
        <is>
          <t>N/A</t>
        </is>
      </c>
      <c r="AX900" t="inlineStr">
        <is>
          <t>N/A</t>
        </is>
      </c>
      <c r="AY900" t="inlineStr">
        <is>
          <t>N/A</t>
        </is>
      </c>
      <c r="AZ900" t="inlineStr">
        <is>
          <t>N/A</t>
        </is>
      </c>
      <c r="BA900" t="inlineStr">
        <is>
          <t>N/A</t>
        </is>
      </c>
      <c r="BB900" t="inlineStr">
        <is>
          <t>N/A</t>
        </is>
      </c>
      <c r="BC900" t="inlineStr">
        <is>
          <t>N/A</t>
        </is>
      </c>
      <c r="BD900" t="inlineStr">
        <is>
          <t>N/A</t>
        </is>
      </c>
      <c r="BE900" t="inlineStr">
        <is>
          <t>N/A</t>
        </is>
      </c>
    </row>
    <row r="901">
      <c r="A901" t="inlineStr">
        <is>
          <t>WI211243967</t>
        </is>
      </c>
      <c r="B901" t="inlineStr">
        <is>
          <t>DATA_VALIDATION</t>
        </is>
      </c>
      <c r="C901" t="inlineStr">
        <is>
          <t>201300020299</t>
        </is>
      </c>
      <c r="D901" t="inlineStr">
        <is>
          <t>Folder</t>
        </is>
      </c>
      <c r="E901" s="2">
        <f>HYPERLINK("capsilon://?command=openfolder&amp;siteaddress=FAM.docvelocity-na8.net&amp;folderid=FXE597197F-53F2-7E07-F778-EDAEB1741030","FX21127948")</f>
        <v>0.0</v>
      </c>
      <c r="F901" t="inlineStr">
        <is>
          <t/>
        </is>
      </c>
      <c r="G901" t="inlineStr">
        <is>
          <t/>
        </is>
      </c>
      <c r="H901" t="inlineStr">
        <is>
          <t>Mailitem</t>
        </is>
      </c>
      <c r="I901" t="inlineStr">
        <is>
          <t>MI2112464981</t>
        </is>
      </c>
      <c r="J901" t="n">
        <v>72.0</v>
      </c>
      <c r="K901" t="inlineStr">
        <is>
          <t>COMPLETED</t>
        </is>
      </c>
      <c r="L901" t="inlineStr">
        <is>
          <t>MARK_AS_COMPLETED</t>
        </is>
      </c>
      <c r="M901" t="inlineStr">
        <is>
          <t>Queue</t>
        </is>
      </c>
      <c r="N901" t="n">
        <v>1.0</v>
      </c>
      <c r="O901" s="1" t="n">
        <v>44543.95425925926</v>
      </c>
      <c r="P901" s="1" t="n">
        <v>44544.383125</v>
      </c>
      <c r="Q901" t="n">
        <v>36552.0</v>
      </c>
      <c r="R901" t="n">
        <v>502.0</v>
      </c>
      <c r="S901" t="b">
        <v>0</v>
      </c>
      <c r="T901" t="inlineStr">
        <is>
          <t>N/A</t>
        </is>
      </c>
      <c r="U901" t="b">
        <v>0</v>
      </c>
      <c r="V901" t="inlineStr">
        <is>
          <t>Hemanshi Deshlahara</t>
        </is>
      </c>
      <c r="W901" s="1" t="n">
        <v>44544.383125</v>
      </c>
      <c r="X901" t="n">
        <v>319.0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72.0</v>
      </c>
      <c r="AE901" t="n">
        <v>60.0</v>
      </c>
      <c r="AF901" t="n">
        <v>0.0</v>
      </c>
      <c r="AG901" t="n">
        <v>4.0</v>
      </c>
      <c r="AH901" t="inlineStr">
        <is>
          <t>N/A</t>
        </is>
      </c>
      <c r="AI901" t="inlineStr">
        <is>
          <t>N/A</t>
        </is>
      </c>
      <c r="AJ901" t="inlineStr">
        <is>
          <t>N/A</t>
        </is>
      </c>
      <c r="AK901" t="inlineStr">
        <is>
          <t>N/A</t>
        </is>
      </c>
      <c r="AL901" t="inlineStr">
        <is>
          <t>N/A</t>
        </is>
      </c>
      <c r="AM901" t="inlineStr">
        <is>
          <t>N/A</t>
        </is>
      </c>
      <c r="AN901" t="inlineStr">
        <is>
          <t>N/A</t>
        </is>
      </c>
      <c r="AO901" t="inlineStr">
        <is>
          <t>N/A</t>
        </is>
      </c>
      <c r="AP901" t="inlineStr">
        <is>
          <t>N/A</t>
        </is>
      </c>
      <c r="AQ901" t="inlineStr">
        <is>
          <t>N/A</t>
        </is>
      </c>
      <c r="AR901" t="inlineStr">
        <is>
          <t>N/A</t>
        </is>
      </c>
      <c r="AS901" t="inlineStr">
        <is>
          <t>N/A</t>
        </is>
      </c>
      <c r="AT901" t="inlineStr">
        <is>
          <t>N/A</t>
        </is>
      </c>
      <c r="AU901" t="inlineStr">
        <is>
          <t>N/A</t>
        </is>
      </c>
      <c r="AV901" t="inlineStr">
        <is>
          <t>N/A</t>
        </is>
      </c>
      <c r="AW901" t="inlineStr">
        <is>
          <t>N/A</t>
        </is>
      </c>
      <c r="AX901" t="inlineStr">
        <is>
          <t>N/A</t>
        </is>
      </c>
      <c r="AY901" t="inlineStr">
        <is>
          <t>N/A</t>
        </is>
      </c>
      <c r="AZ901" t="inlineStr">
        <is>
          <t>N/A</t>
        </is>
      </c>
      <c r="BA901" t="inlineStr">
        <is>
          <t>N/A</t>
        </is>
      </c>
      <c r="BB901" t="inlineStr">
        <is>
          <t>N/A</t>
        </is>
      </c>
      <c r="BC901" t="inlineStr">
        <is>
          <t>N/A</t>
        </is>
      </c>
      <c r="BD901" t="inlineStr">
        <is>
          <t>N/A</t>
        </is>
      </c>
      <c r="BE901" t="inlineStr">
        <is>
          <t>N/A</t>
        </is>
      </c>
    </row>
    <row r="902">
      <c r="A902" t="inlineStr">
        <is>
          <t>WI211243998</t>
        </is>
      </c>
      <c r="B902" t="inlineStr">
        <is>
          <t>DATA_VALIDATION</t>
        </is>
      </c>
      <c r="C902" t="inlineStr">
        <is>
          <t>201348000213</t>
        </is>
      </c>
      <c r="D902" t="inlineStr">
        <is>
          <t>Folder</t>
        </is>
      </c>
      <c r="E902" s="2">
        <f>HYPERLINK("capsilon://?command=openfolder&amp;siteaddress=FAM.docvelocity-na8.net&amp;folderid=FXA1468029-1E67-B037-F13F-428D4801A080","FX21125431")</f>
        <v>0.0</v>
      </c>
      <c r="F902" t="inlineStr">
        <is>
          <t/>
        </is>
      </c>
      <c r="G902" t="inlineStr">
        <is>
          <t/>
        </is>
      </c>
      <c r="H902" t="inlineStr">
        <is>
          <t>Mailitem</t>
        </is>
      </c>
      <c r="I902" t="inlineStr">
        <is>
          <t>MI2112465510</t>
        </is>
      </c>
      <c r="J902" t="n">
        <v>98.0</v>
      </c>
      <c r="K902" t="inlineStr">
        <is>
          <t>COMPLETED</t>
        </is>
      </c>
      <c r="L902" t="inlineStr">
        <is>
          <t>MARK_AS_COMPLETED</t>
        </is>
      </c>
      <c r="M902" t="inlineStr">
        <is>
          <t>Queue</t>
        </is>
      </c>
      <c r="N902" t="n">
        <v>1.0</v>
      </c>
      <c r="O902" s="1" t="n">
        <v>44543.992476851854</v>
      </c>
      <c r="P902" s="1" t="n">
        <v>44544.385104166664</v>
      </c>
      <c r="Q902" t="n">
        <v>33667.0</v>
      </c>
      <c r="R902" t="n">
        <v>256.0</v>
      </c>
      <c r="S902" t="b">
        <v>0</v>
      </c>
      <c r="T902" t="inlineStr">
        <is>
          <t>N/A</t>
        </is>
      </c>
      <c r="U902" t="b">
        <v>0</v>
      </c>
      <c r="V902" t="inlineStr">
        <is>
          <t>Hemanshi Deshlahara</t>
        </is>
      </c>
      <c r="W902" s="1" t="n">
        <v>44544.385104166664</v>
      </c>
      <c r="X902" t="n">
        <v>149.0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98.0</v>
      </c>
      <c r="AE902" t="n">
        <v>85.0</v>
      </c>
      <c r="AF902" t="n">
        <v>0.0</v>
      </c>
      <c r="AG902" t="n">
        <v>8.0</v>
      </c>
      <c r="AH902" t="inlineStr">
        <is>
          <t>N/A</t>
        </is>
      </c>
      <c r="AI902" t="inlineStr">
        <is>
          <t>N/A</t>
        </is>
      </c>
      <c r="AJ902" t="inlineStr">
        <is>
          <t>N/A</t>
        </is>
      </c>
      <c r="AK902" t="inlineStr">
        <is>
          <t>N/A</t>
        </is>
      </c>
      <c r="AL902" t="inlineStr">
        <is>
          <t>N/A</t>
        </is>
      </c>
      <c r="AM902" t="inlineStr">
        <is>
          <t>N/A</t>
        </is>
      </c>
      <c r="AN902" t="inlineStr">
        <is>
          <t>N/A</t>
        </is>
      </c>
      <c r="AO902" t="inlineStr">
        <is>
          <t>N/A</t>
        </is>
      </c>
      <c r="AP902" t="inlineStr">
        <is>
          <t>N/A</t>
        </is>
      </c>
      <c r="AQ902" t="inlineStr">
        <is>
          <t>N/A</t>
        </is>
      </c>
      <c r="AR902" t="inlineStr">
        <is>
          <t>N/A</t>
        </is>
      </c>
      <c r="AS902" t="inlineStr">
        <is>
          <t>N/A</t>
        </is>
      </c>
      <c r="AT902" t="inlineStr">
        <is>
          <t>N/A</t>
        </is>
      </c>
      <c r="AU902" t="inlineStr">
        <is>
          <t>N/A</t>
        </is>
      </c>
      <c r="AV902" t="inlineStr">
        <is>
          <t>N/A</t>
        </is>
      </c>
      <c r="AW902" t="inlineStr">
        <is>
          <t>N/A</t>
        </is>
      </c>
      <c r="AX902" t="inlineStr">
        <is>
          <t>N/A</t>
        </is>
      </c>
      <c r="AY902" t="inlineStr">
        <is>
          <t>N/A</t>
        </is>
      </c>
      <c r="AZ902" t="inlineStr">
        <is>
          <t>N/A</t>
        </is>
      </c>
      <c r="BA902" t="inlineStr">
        <is>
          <t>N/A</t>
        </is>
      </c>
      <c r="BB902" t="inlineStr">
        <is>
          <t>N/A</t>
        </is>
      </c>
      <c r="BC902" t="inlineStr">
        <is>
          <t>N/A</t>
        </is>
      </c>
      <c r="BD902" t="inlineStr">
        <is>
          <t>N/A</t>
        </is>
      </c>
      <c r="BE902" t="inlineStr">
        <is>
          <t>N/A</t>
        </is>
      </c>
    </row>
    <row r="903">
      <c r="A903" t="inlineStr">
        <is>
          <t>WI211244049</t>
        </is>
      </c>
      <c r="B903" t="inlineStr">
        <is>
          <t>DATA_VALIDATION</t>
        </is>
      </c>
      <c r="C903" t="inlineStr">
        <is>
          <t>201130012911</t>
        </is>
      </c>
      <c r="D903" t="inlineStr">
        <is>
          <t>Folder</t>
        </is>
      </c>
      <c r="E903" s="2">
        <f>HYPERLINK("capsilon://?command=openfolder&amp;siteaddress=FAM.docvelocity-na8.net&amp;folderid=FX63A43DBF-83E0-836C-47EB-C8E9FE9DA57C","FX21124680")</f>
        <v>0.0</v>
      </c>
      <c r="F903" t="inlineStr">
        <is>
          <t/>
        </is>
      </c>
      <c r="G903" t="inlineStr">
        <is>
          <t/>
        </is>
      </c>
      <c r="H903" t="inlineStr">
        <is>
          <t>Mailitem</t>
        </is>
      </c>
      <c r="I903" t="inlineStr">
        <is>
          <t>MI2112466091</t>
        </is>
      </c>
      <c r="J903" t="n">
        <v>186.0</v>
      </c>
      <c r="K903" t="inlineStr">
        <is>
          <t>COMPLETED</t>
        </is>
      </c>
      <c r="L903" t="inlineStr">
        <is>
          <t>MARK_AS_COMPLETED</t>
        </is>
      </c>
      <c r="M903" t="inlineStr">
        <is>
          <t>Queue</t>
        </is>
      </c>
      <c r="N903" t="n">
        <v>1.0</v>
      </c>
      <c r="O903" s="1" t="n">
        <v>44544.02574074074</v>
      </c>
      <c r="P903" s="1" t="n">
        <v>44544.38679398148</v>
      </c>
      <c r="Q903" t="n">
        <v>30952.0</v>
      </c>
      <c r="R903" t="n">
        <v>243.0</v>
      </c>
      <c r="S903" t="b">
        <v>0</v>
      </c>
      <c r="T903" t="inlineStr">
        <is>
          <t>N/A</t>
        </is>
      </c>
      <c r="U903" t="b">
        <v>0</v>
      </c>
      <c r="V903" t="inlineStr">
        <is>
          <t>Hemanshi Deshlahara</t>
        </is>
      </c>
      <c r="W903" s="1" t="n">
        <v>44544.38679398148</v>
      </c>
      <c r="X903" t="n">
        <v>109.0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186.0</v>
      </c>
      <c r="AE903" t="n">
        <v>174.0</v>
      </c>
      <c r="AF903" t="n">
        <v>0.0</v>
      </c>
      <c r="AG903" t="n">
        <v>4.0</v>
      </c>
      <c r="AH903" t="inlineStr">
        <is>
          <t>N/A</t>
        </is>
      </c>
      <c r="AI903" t="inlineStr">
        <is>
          <t>N/A</t>
        </is>
      </c>
      <c r="AJ903" t="inlineStr">
        <is>
          <t>N/A</t>
        </is>
      </c>
      <c r="AK903" t="inlineStr">
        <is>
          <t>N/A</t>
        </is>
      </c>
      <c r="AL903" t="inlineStr">
        <is>
          <t>N/A</t>
        </is>
      </c>
      <c r="AM903" t="inlineStr">
        <is>
          <t>N/A</t>
        </is>
      </c>
      <c r="AN903" t="inlineStr">
        <is>
          <t>N/A</t>
        </is>
      </c>
      <c r="AO903" t="inlineStr">
        <is>
          <t>N/A</t>
        </is>
      </c>
      <c r="AP903" t="inlineStr">
        <is>
          <t>N/A</t>
        </is>
      </c>
      <c r="AQ903" t="inlineStr">
        <is>
          <t>N/A</t>
        </is>
      </c>
      <c r="AR903" t="inlineStr">
        <is>
          <t>N/A</t>
        </is>
      </c>
      <c r="AS903" t="inlineStr">
        <is>
          <t>N/A</t>
        </is>
      </c>
      <c r="AT903" t="inlineStr">
        <is>
          <t>N/A</t>
        </is>
      </c>
      <c r="AU903" t="inlineStr">
        <is>
          <t>N/A</t>
        </is>
      </c>
      <c r="AV903" t="inlineStr">
        <is>
          <t>N/A</t>
        </is>
      </c>
      <c r="AW903" t="inlineStr">
        <is>
          <t>N/A</t>
        </is>
      </c>
      <c r="AX903" t="inlineStr">
        <is>
          <t>N/A</t>
        </is>
      </c>
      <c r="AY903" t="inlineStr">
        <is>
          <t>N/A</t>
        </is>
      </c>
      <c r="AZ903" t="inlineStr">
        <is>
          <t>N/A</t>
        </is>
      </c>
      <c r="BA903" t="inlineStr">
        <is>
          <t>N/A</t>
        </is>
      </c>
      <c r="BB903" t="inlineStr">
        <is>
          <t>N/A</t>
        </is>
      </c>
      <c r="BC903" t="inlineStr">
        <is>
          <t>N/A</t>
        </is>
      </c>
      <c r="BD903" t="inlineStr">
        <is>
          <t>N/A</t>
        </is>
      </c>
      <c r="BE903" t="inlineStr">
        <is>
          <t>N/A</t>
        </is>
      </c>
    </row>
    <row r="904">
      <c r="A904" t="inlineStr">
        <is>
          <t>WI211244106</t>
        </is>
      </c>
      <c r="B904" t="inlineStr">
        <is>
          <t>DATA_VALIDATION</t>
        </is>
      </c>
      <c r="C904" t="inlineStr">
        <is>
          <t>201338000085</t>
        </is>
      </c>
      <c r="D904" t="inlineStr">
        <is>
          <t>Folder</t>
        </is>
      </c>
      <c r="E904" s="2">
        <f>HYPERLINK("capsilon://?command=openfolder&amp;siteaddress=FAM.docvelocity-na8.net&amp;folderid=FX053548E6-746A-0B6F-CC40-FF0BA7ABD8A9","FX21123939")</f>
        <v>0.0</v>
      </c>
      <c r="F904" t="inlineStr">
        <is>
          <t/>
        </is>
      </c>
      <c r="G904" t="inlineStr">
        <is>
          <t/>
        </is>
      </c>
      <c r="H904" t="inlineStr">
        <is>
          <t>Mailitem</t>
        </is>
      </c>
      <c r="I904" t="inlineStr">
        <is>
          <t>MI2112466996</t>
        </is>
      </c>
      <c r="J904" t="n">
        <v>38.0</v>
      </c>
      <c r="K904" t="inlineStr">
        <is>
          <t>COMPLETED</t>
        </is>
      </c>
      <c r="L904" t="inlineStr">
        <is>
          <t>MARK_AS_COMPLETED</t>
        </is>
      </c>
      <c r="M904" t="inlineStr">
        <is>
          <t>Queue</t>
        </is>
      </c>
      <c r="N904" t="n">
        <v>2.0</v>
      </c>
      <c r="O904" s="1" t="n">
        <v>44544.123240740744</v>
      </c>
      <c r="P904" s="1" t="n">
        <v>44544.17875</v>
      </c>
      <c r="Q904" t="n">
        <v>4199.0</v>
      </c>
      <c r="R904" t="n">
        <v>597.0</v>
      </c>
      <c r="S904" t="b">
        <v>0</v>
      </c>
      <c r="T904" t="inlineStr">
        <is>
          <t>N/A</t>
        </is>
      </c>
      <c r="U904" t="b">
        <v>0</v>
      </c>
      <c r="V904" t="inlineStr">
        <is>
          <t>Nisha Verma</t>
        </is>
      </c>
      <c r="W904" s="1" t="n">
        <v>44544.16957175926</v>
      </c>
      <c r="X904" t="n">
        <v>271.0</v>
      </c>
      <c r="Y904" t="n">
        <v>37.0</v>
      </c>
      <c r="Z904" t="n">
        <v>0.0</v>
      </c>
      <c r="AA904" t="n">
        <v>37.0</v>
      </c>
      <c r="AB904" t="n">
        <v>0.0</v>
      </c>
      <c r="AC904" t="n">
        <v>14.0</v>
      </c>
      <c r="AD904" t="n">
        <v>1.0</v>
      </c>
      <c r="AE904" t="n">
        <v>0.0</v>
      </c>
      <c r="AF904" t="n">
        <v>0.0</v>
      </c>
      <c r="AG904" t="n">
        <v>0.0</v>
      </c>
      <c r="AH904" t="inlineStr">
        <is>
          <t>Saloni Uttekar</t>
        </is>
      </c>
      <c r="AI904" s="1" t="n">
        <v>44544.17875</v>
      </c>
      <c r="AJ904" t="n">
        <v>326.0</v>
      </c>
      <c r="AK904" t="n">
        <v>0.0</v>
      </c>
      <c r="AL904" t="n">
        <v>0.0</v>
      </c>
      <c r="AM904" t="n">
        <v>0.0</v>
      </c>
      <c r="AN904" t="n">
        <v>0.0</v>
      </c>
      <c r="AO904" t="n">
        <v>0.0</v>
      </c>
      <c r="AP904" t="n">
        <v>1.0</v>
      </c>
      <c r="AQ904" t="n">
        <v>0.0</v>
      </c>
      <c r="AR904" t="n">
        <v>0.0</v>
      </c>
      <c r="AS904" t="n">
        <v>0.0</v>
      </c>
      <c r="AT904" t="inlineStr">
        <is>
          <t>N/A</t>
        </is>
      </c>
      <c r="AU904" t="inlineStr">
        <is>
          <t>N/A</t>
        </is>
      </c>
      <c r="AV904" t="inlineStr">
        <is>
          <t>N/A</t>
        </is>
      </c>
      <c r="AW904" t="inlineStr">
        <is>
          <t>N/A</t>
        </is>
      </c>
      <c r="AX904" t="inlineStr">
        <is>
          <t>N/A</t>
        </is>
      </c>
      <c r="AY904" t="inlineStr">
        <is>
          <t>N/A</t>
        </is>
      </c>
      <c r="AZ904" t="inlineStr">
        <is>
          <t>N/A</t>
        </is>
      </c>
      <c r="BA904" t="inlineStr">
        <is>
          <t>N/A</t>
        </is>
      </c>
      <c r="BB904" t="inlineStr">
        <is>
          <t>N/A</t>
        </is>
      </c>
      <c r="BC904" t="inlineStr">
        <is>
          <t>N/A</t>
        </is>
      </c>
      <c r="BD904" t="inlineStr">
        <is>
          <t>N/A</t>
        </is>
      </c>
      <c r="BE904" t="inlineStr">
        <is>
          <t>N/A</t>
        </is>
      </c>
    </row>
    <row r="905">
      <c r="A905" t="inlineStr">
        <is>
          <t>WI211244133</t>
        </is>
      </c>
      <c r="B905" t="inlineStr">
        <is>
          <t>DATA_VALIDATION</t>
        </is>
      </c>
      <c r="C905" t="inlineStr">
        <is>
          <t>201130012922</t>
        </is>
      </c>
      <c r="D905" t="inlineStr">
        <is>
          <t>Folder</t>
        </is>
      </c>
      <c r="E905" s="2">
        <f>HYPERLINK("capsilon://?command=openfolder&amp;siteaddress=FAM.docvelocity-na8.net&amp;folderid=FXD7C79B61-7B16-48A0-B57E-735B97A67E29","FX21125277")</f>
        <v>0.0</v>
      </c>
      <c r="F905" t="inlineStr">
        <is>
          <t/>
        </is>
      </c>
      <c r="G905" t="inlineStr">
        <is>
          <t/>
        </is>
      </c>
      <c r="H905" t="inlineStr">
        <is>
          <t>Mailitem</t>
        </is>
      </c>
      <c r="I905" t="inlineStr">
        <is>
          <t>MI2112429535</t>
        </is>
      </c>
      <c r="J905" t="n">
        <v>240.0</v>
      </c>
      <c r="K905" t="inlineStr">
        <is>
          <t>COMPLETED</t>
        </is>
      </c>
      <c r="L905" t="inlineStr">
        <is>
          <t>MARK_AS_COMPLETED</t>
        </is>
      </c>
      <c r="M905" t="inlineStr">
        <is>
          <t>Queue</t>
        </is>
      </c>
      <c r="N905" t="n">
        <v>2.0</v>
      </c>
      <c r="O905" s="1" t="n">
        <v>44544.248877314814</v>
      </c>
      <c r="P905" s="1" t="n">
        <v>44544.38407407407</v>
      </c>
      <c r="Q905" t="n">
        <v>912.0</v>
      </c>
      <c r="R905" t="n">
        <v>10769.0</v>
      </c>
      <c r="S905" t="b">
        <v>0</v>
      </c>
      <c r="T905" t="inlineStr">
        <is>
          <t>N/A</t>
        </is>
      </c>
      <c r="U905" t="b">
        <v>1</v>
      </c>
      <c r="V905" t="inlineStr">
        <is>
          <t>Ujwala Ajabe</t>
        </is>
      </c>
      <c r="W905" s="1" t="n">
        <v>44544.359305555554</v>
      </c>
      <c r="X905" t="n">
        <v>9362.0</v>
      </c>
      <c r="Y905" t="n">
        <v>367.0</v>
      </c>
      <c r="Z905" t="n">
        <v>0.0</v>
      </c>
      <c r="AA905" t="n">
        <v>367.0</v>
      </c>
      <c r="AB905" t="n">
        <v>0.0</v>
      </c>
      <c r="AC905" t="n">
        <v>239.0</v>
      </c>
      <c r="AD905" t="n">
        <v>-127.0</v>
      </c>
      <c r="AE905" t="n">
        <v>0.0</v>
      </c>
      <c r="AF905" t="n">
        <v>0.0</v>
      </c>
      <c r="AG905" t="n">
        <v>0.0</v>
      </c>
      <c r="AH905" t="inlineStr">
        <is>
          <t>Poonam Patil</t>
        </is>
      </c>
      <c r="AI905" s="1" t="n">
        <v>44544.38407407407</v>
      </c>
      <c r="AJ905" t="n">
        <v>1395.0</v>
      </c>
      <c r="AK905" t="n">
        <v>0.0</v>
      </c>
      <c r="AL905" t="n">
        <v>0.0</v>
      </c>
      <c r="AM905" t="n">
        <v>0.0</v>
      </c>
      <c r="AN905" t="n">
        <v>0.0</v>
      </c>
      <c r="AO905" t="n">
        <v>0.0</v>
      </c>
      <c r="AP905" t="n">
        <v>-127.0</v>
      </c>
      <c r="AQ905" t="n">
        <v>0.0</v>
      </c>
      <c r="AR905" t="n">
        <v>0.0</v>
      </c>
      <c r="AS905" t="n">
        <v>0.0</v>
      </c>
      <c r="AT905" t="inlineStr">
        <is>
          <t>N/A</t>
        </is>
      </c>
      <c r="AU905" t="inlineStr">
        <is>
          <t>N/A</t>
        </is>
      </c>
      <c r="AV905" t="inlineStr">
        <is>
          <t>N/A</t>
        </is>
      </c>
      <c r="AW905" t="inlineStr">
        <is>
          <t>N/A</t>
        </is>
      </c>
      <c r="AX905" t="inlineStr">
        <is>
          <t>N/A</t>
        </is>
      </c>
      <c r="AY905" t="inlineStr">
        <is>
          <t>N/A</t>
        </is>
      </c>
      <c r="AZ905" t="inlineStr">
        <is>
          <t>N/A</t>
        </is>
      </c>
      <c r="BA905" t="inlineStr">
        <is>
          <t>N/A</t>
        </is>
      </c>
      <c r="BB905" t="inlineStr">
        <is>
          <t>N/A</t>
        </is>
      </c>
      <c r="BC905" t="inlineStr">
        <is>
          <t>N/A</t>
        </is>
      </c>
      <c r="BD905" t="inlineStr">
        <is>
          <t>N/A</t>
        </is>
      </c>
      <c r="BE905" t="inlineStr">
        <is>
          <t>N/A</t>
        </is>
      </c>
    </row>
    <row r="906">
      <c r="A906" t="inlineStr">
        <is>
          <t>WI211244135</t>
        </is>
      </c>
      <c r="B906" t="inlineStr">
        <is>
          <t>DATA_VALIDATION</t>
        </is>
      </c>
      <c r="C906" t="inlineStr">
        <is>
          <t>201300020252</t>
        </is>
      </c>
      <c r="D906" t="inlineStr">
        <is>
          <t>Folder</t>
        </is>
      </c>
      <c r="E906" s="2">
        <f>HYPERLINK("capsilon://?command=openfolder&amp;siteaddress=FAM.docvelocity-na8.net&amp;folderid=FX2D9AD361-8211-D39F-B693-69AB3AF51F4B","FX21127049")</f>
        <v>0.0</v>
      </c>
      <c r="F906" t="inlineStr">
        <is>
          <t/>
        </is>
      </c>
      <c r="G906" t="inlineStr">
        <is>
          <t/>
        </is>
      </c>
      <c r="H906" t="inlineStr">
        <is>
          <t>Mailitem</t>
        </is>
      </c>
      <c r="I906" t="inlineStr">
        <is>
          <t>MI2112438399</t>
        </is>
      </c>
      <c r="J906" t="n">
        <v>126.0</v>
      </c>
      <c r="K906" t="inlineStr">
        <is>
          <t>COMPLETED</t>
        </is>
      </c>
      <c r="L906" t="inlineStr">
        <is>
          <t>MARK_AS_COMPLETED</t>
        </is>
      </c>
      <c r="M906" t="inlineStr">
        <is>
          <t>Queue</t>
        </is>
      </c>
      <c r="N906" t="n">
        <v>2.0</v>
      </c>
      <c r="O906" s="1" t="n">
        <v>44544.25329861111</v>
      </c>
      <c r="P906" s="1" t="n">
        <v>44544.301782407405</v>
      </c>
      <c r="Q906" t="n">
        <v>547.0</v>
      </c>
      <c r="R906" t="n">
        <v>3642.0</v>
      </c>
      <c r="S906" t="b">
        <v>0</v>
      </c>
      <c r="T906" t="inlineStr">
        <is>
          <t>N/A</t>
        </is>
      </c>
      <c r="U906" t="b">
        <v>1</v>
      </c>
      <c r="V906" t="inlineStr">
        <is>
          <t>Ujwala Ajabe</t>
        </is>
      </c>
      <c r="W906" s="1" t="n">
        <v>44544.28061342592</v>
      </c>
      <c r="X906" t="n">
        <v>2328.0</v>
      </c>
      <c r="Y906" t="n">
        <v>172.0</v>
      </c>
      <c r="Z906" t="n">
        <v>0.0</v>
      </c>
      <c r="AA906" t="n">
        <v>172.0</v>
      </c>
      <c r="AB906" t="n">
        <v>0.0</v>
      </c>
      <c r="AC906" t="n">
        <v>120.0</v>
      </c>
      <c r="AD906" t="n">
        <v>-46.0</v>
      </c>
      <c r="AE906" t="n">
        <v>0.0</v>
      </c>
      <c r="AF906" t="n">
        <v>0.0</v>
      </c>
      <c r="AG906" t="n">
        <v>0.0</v>
      </c>
      <c r="AH906" t="inlineStr">
        <is>
          <t>Rohit Mawal</t>
        </is>
      </c>
      <c r="AI906" s="1" t="n">
        <v>44544.301782407405</v>
      </c>
      <c r="AJ906" t="n">
        <v>1314.0</v>
      </c>
      <c r="AK906" t="n">
        <v>1.0</v>
      </c>
      <c r="AL906" t="n">
        <v>0.0</v>
      </c>
      <c r="AM906" t="n">
        <v>1.0</v>
      </c>
      <c r="AN906" t="n">
        <v>0.0</v>
      </c>
      <c r="AO906" t="n">
        <v>1.0</v>
      </c>
      <c r="AP906" t="n">
        <v>-47.0</v>
      </c>
      <c r="AQ906" t="n">
        <v>0.0</v>
      </c>
      <c r="AR906" t="n">
        <v>0.0</v>
      </c>
      <c r="AS906" t="n">
        <v>0.0</v>
      </c>
      <c r="AT906" t="inlineStr">
        <is>
          <t>N/A</t>
        </is>
      </c>
      <c r="AU906" t="inlineStr">
        <is>
          <t>N/A</t>
        </is>
      </c>
      <c r="AV906" t="inlineStr">
        <is>
          <t>N/A</t>
        </is>
      </c>
      <c r="AW906" t="inlineStr">
        <is>
          <t>N/A</t>
        </is>
      </c>
      <c r="AX906" t="inlineStr">
        <is>
          <t>N/A</t>
        </is>
      </c>
      <c r="AY906" t="inlineStr">
        <is>
          <t>N/A</t>
        </is>
      </c>
      <c r="AZ906" t="inlineStr">
        <is>
          <t>N/A</t>
        </is>
      </c>
      <c r="BA906" t="inlineStr">
        <is>
          <t>N/A</t>
        </is>
      </c>
      <c r="BB906" t="inlineStr">
        <is>
          <t>N/A</t>
        </is>
      </c>
      <c r="BC906" t="inlineStr">
        <is>
          <t>N/A</t>
        </is>
      </c>
      <c r="BD906" t="inlineStr">
        <is>
          <t>N/A</t>
        </is>
      </c>
      <c r="BE906" t="inlineStr">
        <is>
          <t>N/A</t>
        </is>
      </c>
    </row>
    <row r="907">
      <c r="A907" t="inlineStr">
        <is>
          <t>WI211244161</t>
        </is>
      </c>
      <c r="B907" t="inlineStr">
        <is>
          <t>DATA_VALIDATION</t>
        </is>
      </c>
      <c r="C907" t="inlineStr">
        <is>
          <t>201308007926</t>
        </is>
      </c>
      <c r="D907" t="inlineStr">
        <is>
          <t>Folder</t>
        </is>
      </c>
      <c r="E907" s="2">
        <f>HYPERLINK("capsilon://?command=openfolder&amp;siteaddress=FAM.docvelocity-na8.net&amp;folderid=FXA997CC3A-62D1-2F5A-3354-F079111B5281","FX21125898")</f>
        <v>0.0</v>
      </c>
      <c r="F907" t="inlineStr">
        <is>
          <t/>
        </is>
      </c>
      <c r="G907" t="inlineStr">
        <is>
          <t/>
        </is>
      </c>
      <c r="H907" t="inlineStr">
        <is>
          <t>Mailitem</t>
        </is>
      </c>
      <c r="I907" t="inlineStr">
        <is>
          <t>MI2112444407</t>
        </is>
      </c>
      <c r="J907" t="n">
        <v>394.0</v>
      </c>
      <c r="K907" t="inlineStr">
        <is>
          <t>COMPLETED</t>
        </is>
      </c>
      <c r="L907" t="inlineStr">
        <is>
          <t>MARK_AS_COMPLETED</t>
        </is>
      </c>
      <c r="M907" t="inlineStr">
        <is>
          <t>Queue</t>
        </is>
      </c>
      <c r="N907" t="n">
        <v>2.0</v>
      </c>
      <c r="O907" s="1" t="n">
        <v>44544.296261574076</v>
      </c>
      <c r="P907" s="1" t="n">
        <v>44544.384467592594</v>
      </c>
      <c r="Q907" t="n">
        <v>2505.0</v>
      </c>
      <c r="R907" t="n">
        <v>5116.0</v>
      </c>
      <c r="S907" t="b">
        <v>0</v>
      </c>
      <c r="T907" t="inlineStr">
        <is>
          <t>N/A</t>
        </is>
      </c>
      <c r="U907" t="b">
        <v>1</v>
      </c>
      <c r="V907" t="inlineStr">
        <is>
          <t>Karnal Akhare</t>
        </is>
      </c>
      <c r="W907" s="1" t="n">
        <v>44544.33315972222</v>
      </c>
      <c r="X907" t="n">
        <v>3109.0</v>
      </c>
      <c r="Y907" t="n">
        <v>292.0</v>
      </c>
      <c r="Z907" t="n">
        <v>0.0</v>
      </c>
      <c r="AA907" t="n">
        <v>292.0</v>
      </c>
      <c r="AB907" t="n">
        <v>21.0</v>
      </c>
      <c r="AC907" t="n">
        <v>132.0</v>
      </c>
      <c r="AD907" t="n">
        <v>102.0</v>
      </c>
      <c r="AE907" t="n">
        <v>0.0</v>
      </c>
      <c r="AF907" t="n">
        <v>0.0</v>
      </c>
      <c r="AG907" t="n">
        <v>0.0</v>
      </c>
      <c r="AH907" t="inlineStr">
        <is>
          <t>Poonam Patil</t>
        </is>
      </c>
      <c r="AI907" s="1" t="n">
        <v>44544.384467592594</v>
      </c>
      <c r="AJ907" t="n">
        <v>33.0</v>
      </c>
      <c r="AK907" t="n">
        <v>0.0</v>
      </c>
      <c r="AL907" t="n">
        <v>0.0</v>
      </c>
      <c r="AM907" t="n">
        <v>0.0</v>
      </c>
      <c r="AN907" t="n">
        <v>21.0</v>
      </c>
      <c r="AO907" t="n">
        <v>0.0</v>
      </c>
      <c r="AP907" t="n">
        <v>102.0</v>
      </c>
      <c r="AQ907" t="n">
        <v>0.0</v>
      </c>
      <c r="AR907" t="n">
        <v>0.0</v>
      </c>
      <c r="AS907" t="n">
        <v>0.0</v>
      </c>
      <c r="AT907" t="inlineStr">
        <is>
          <t>N/A</t>
        </is>
      </c>
      <c r="AU907" t="inlineStr">
        <is>
          <t>N/A</t>
        </is>
      </c>
      <c r="AV907" t="inlineStr">
        <is>
          <t>N/A</t>
        </is>
      </c>
      <c r="AW907" t="inlineStr">
        <is>
          <t>N/A</t>
        </is>
      </c>
      <c r="AX907" t="inlineStr">
        <is>
          <t>N/A</t>
        </is>
      </c>
      <c r="AY907" t="inlineStr">
        <is>
          <t>N/A</t>
        </is>
      </c>
      <c r="AZ907" t="inlineStr">
        <is>
          <t>N/A</t>
        </is>
      </c>
      <c r="BA907" t="inlineStr">
        <is>
          <t>N/A</t>
        </is>
      </c>
      <c r="BB907" t="inlineStr">
        <is>
          <t>N/A</t>
        </is>
      </c>
      <c r="BC907" t="inlineStr">
        <is>
          <t>N/A</t>
        </is>
      </c>
      <c r="BD907" t="inlineStr">
        <is>
          <t>N/A</t>
        </is>
      </c>
      <c r="BE907" t="inlineStr">
        <is>
          <t>N/A</t>
        </is>
      </c>
    </row>
    <row r="908">
      <c r="A908" t="inlineStr">
        <is>
          <t>WI211244164</t>
        </is>
      </c>
      <c r="B908" t="inlineStr">
        <is>
          <t>DATA_VALIDATION</t>
        </is>
      </c>
      <c r="C908" t="inlineStr">
        <is>
          <t>201340000491</t>
        </is>
      </c>
      <c r="D908" t="inlineStr">
        <is>
          <t>Folder</t>
        </is>
      </c>
      <c r="E908" s="2">
        <f>HYPERLINK("capsilon://?command=openfolder&amp;siteaddress=FAM.docvelocity-na8.net&amp;folderid=FXA6BFC312-B09A-E464-6084-E22404A5E299","FX21127231")</f>
        <v>0.0</v>
      </c>
      <c r="F908" t="inlineStr">
        <is>
          <t/>
        </is>
      </c>
      <c r="G908" t="inlineStr">
        <is>
          <t/>
        </is>
      </c>
      <c r="H908" t="inlineStr">
        <is>
          <t>Mailitem</t>
        </is>
      </c>
      <c r="I908" t="inlineStr">
        <is>
          <t>MI2112445033</t>
        </is>
      </c>
      <c r="J908" t="n">
        <v>240.0</v>
      </c>
      <c r="K908" t="inlineStr">
        <is>
          <t>COMPLETED</t>
        </is>
      </c>
      <c r="L908" t="inlineStr">
        <is>
          <t>MARK_AS_COMPLETED</t>
        </is>
      </c>
      <c r="M908" t="inlineStr">
        <is>
          <t>Queue</t>
        </is>
      </c>
      <c r="N908" t="n">
        <v>2.0</v>
      </c>
      <c r="O908" s="1" t="n">
        <v>44544.3009375</v>
      </c>
      <c r="P908" s="1" t="n">
        <v>44544.40206018519</v>
      </c>
      <c r="Q908" t="n">
        <v>3261.0</v>
      </c>
      <c r="R908" t="n">
        <v>5476.0</v>
      </c>
      <c r="S908" t="b">
        <v>0</v>
      </c>
      <c r="T908" t="inlineStr">
        <is>
          <t>N/A</t>
        </is>
      </c>
      <c r="U908" t="b">
        <v>1</v>
      </c>
      <c r="V908" t="inlineStr">
        <is>
          <t>Aditya Tade</t>
        </is>
      </c>
      <c r="W908" s="1" t="n">
        <v>44544.35872685185</v>
      </c>
      <c r="X908" t="n">
        <v>4580.0</v>
      </c>
      <c r="Y908" t="n">
        <v>253.0</v>
      </c>
      <c r="Z908" t="n">
        <v>0.0</v>
      </c>
      <c r="AA908" t="n">
        <v>253.0</v>
      </c>
      <c r="AB908" t="n">
        <v>138.0</v>
      </c>
      <c r="AC908" t="n">
        <v>196.0</v>
      </c>
      <c r="AD908" t="n">
        <v>-13.0</v>
      </c>
      <c r="AE908" t="n">
        <v>0.0</v>
      </c>
      <c r="AF908" t="n">
        <v>0.0</v>
      </c>
      <c r="AG908" t="n">
        <v>0.0</v>
      </c>
      <c r="AH908" t="inlineStr">
        <is>
          <t>Poonam Patil</t>
        </is>
      </c>
      <c r="AI908" s="1" t="n">
        <v>44544.40206018519</v>
      </c>
      <c r="AJ908" t="n">
        <v>829.0</v>
      </c>
      <c r="AK908" t="n">
        <v>0.0</v>
      </c>
      <c r="AL908" t="n">
        <v>0.0</v>
      </c>
      <c r="AM908" t="n">
        <v>0.0</v>
      </c>
      <c r="AN908" t="n">
        <v>69.0</v>
      </c>
      <c r="AO908" t="n">
        <v>0.0</v>
      </c>
      <c r="AP908" t="n">
        <v>-13.0</v>
      </c>
      <c r="AQ908" t="n">
        <v>0.0</v>
      </c>
      <c r="AR908" t="n">
        <v>0.0</v>
      </c>
      <c r="AS908" t="n">
        <v>0.0</v>
      </c>
      <c r="AT908" t="inlineStr">
        <is>
          <t>N/A</t>
        </is>
      </c>
      <c r="AU908" t="inlineStr">
        <is>
          <t>N/A</t>
        </is>
      </c>
      <c r="AV908" t="inlineStr">
        <is>
          <t>N/A</t>
        </is>
      </c>
      <c r="AW908" t="inlineStr">
        <is>
          <t>N/A</t>
        </is>
      </c>
      <c r="AX908" t="inlineStr">
        <is>
          <t>N/A</t>
        </is>
      </c>
      <c r="AY908" t="inlineStr">
        <is>
          <t>N/A</t>
        </is>
      </c>
      <c r="AZ908" t="inlineStr">
        <is>
          <t>N/A</t>
        </is>
      </c>
      <c r="BA908" t="inlineStr">
        <is>
          <t>N/A</t>
        </is>
      </c>
      <c r="BB908" t="inlineStr">
        <is>
          <t>N/A</t>
        </is>
      </c>
      <c r="BC908" t="inlineStr">
        <is>
          <t>N/A</t>
        </is>
      </c>
      <c r="BD908" t="inlineStr">
        <is>
          <t>N/A</t>
        </is>
      </c>
      <c r="BE908" t="inlineStr">
        <is>
          <t>N/A</t>
        </is>
      </c>
    </row>
    <row r="909">
      <c r="A909" t="inlineStr">
        <is>
          <t>WI211244166</t>
        </is>
      </c>
      <c r="B909" t="inlineStr">
        <is>
          <t>DATA_VALIDATION</t>
        </is>
      </c>
      <c r="C909" t="inlineStr">
        <is>
          <t>201340000482</t>
        </is>
      </c>
      <c r="D909" t="inlineStr">
        <is>
          <t>Folder</t>
        </is>
      </c>
      <c r="E909" s="2">
        <f>HYPERLINK("capsilon://?command=openfolder&amp;siteaddress=FAM.docvelocity-na8.net&amp;folderid=FXEE273A0B-2EF2-8464-B47F-FF148B7AA70F","FX21126474")</f>
        <v>0.0</v>
      </c>
      <c r="F909" t="inlineStr">
        <is>
          <t/>
        </is>
      </c>
      <c r="G909" t="inlineStr">
        <is>
          <t/>
        </is>
      </c>
      <c r="H909" t="inlineStr">
        <is>
          <t>Mailitem</t>
        </is>
      </c>
      <c r="I909" t="inlineStr">
        <is>
          <t>MI2112444645</t>
        </is>
      </c>
      <c r="J909" t="n">
        <v>294.0</v>
      </c>
      <c r="K909" t="inlineStr">
        <is>
          <t>COMPLETED</t>
        </is>
      </c>
      <c r="L909" t="inlineStr">
        <is>
          <t>MARK_AS_COMPLETED</t>
        </is>
      </c>
      <c r="M909" t="inlineStr">
        <is>
          <t>Queue</t>
        </is>
      </c>
      <c r="N909" t="n">
        <v>2.0</v>
      </c>
      <c r="O909" s="1" t="n">
        <v>44544.30273148148</v>
      </c>
      <c r="P909" s="1" t="n">
        <v>44544.413518518515</v>
      </c>
      <c r="Q909" t="n">
        <v>6675.0</v>
      </c>
      <c r="R909" t="n">
        <v>2897.0</v>
      </c>
      <c r="S909" t="b">
        <v>0</v>
      </c>
      <c r="T909" t="inlineStr">
        <is>
          <t>N/A</t>
        </is>
      </c>
      <c r="U909" t="b">
        <v>1</v>
      </c>
      <c r="V909" t="inlineStr">
        <is>
          <t>Nisha Verma</t>
        </is>
      </c>
      <c r="W909" s="1" t="n">
        <v>44544.326585648145</v>
      </c>
      <c r="X909" t="n">
        <v>1908.0</v>
      </c>
      <c r="Y909" t="n">
        <v>246.0</v>
      </c>
      <c r="Z909" t="n">
        <v>0.0</v>
      </c>
      <c r="AA909" t="n">
        <v>246.0</v>
      </c>
      <c r="AB909" t="n">
        <v>0.0</v>
      </c>
      <c r="AC909" t="n">
        <v>73.0</v>
      </c>
      <c r="AD909" t="n">
        <v>48.0</v>
      </c>
      <c r="AE909" t="n">
        <v>0.0</v>
      </c>
      <c r="AF909" t="n">
        <v>0.0</v>
      </c>
      <c r="AG909" t="n">
        <v>0.0</v>
      </c>
      <c r="AH909" t="inlineStr">
        <is>
          <t>Poonam Patil</t>
        </is>
      </c>
      <c r="AI909" s="1" t="n">
        <v>44544.413518518515</v>
      </c>
      <c r="AJ909" t="n">
        <v>989.0</v>
      </c>
      <c r="AK909" t="n">
        <v>2.0</v>
      </c>
      <c r="AL909" t="n">
        <v>0.0</v>
      </c>
      <c r="AM909" t="n">
        <v>2.0</v>
      </c>
      <c r="AN909" t="n">
        <v>0.0</v>
      </c>
      <c r="AO909" t="n">
        <v>1.0</v>
      </c>
      <c r="AP909" t="n">
        <v>46.0</v>
      </c>
      <c r="AQ909" t="n">
        <v>0.0</v>
      </c>
      <c r="AR909" t="n">
        <v>0.0</v>
      </c>
      <c r="AS909" t="n">
        <v>0.0</v>
      </c>
      <c r="AT909" t="inlineStr">
        <is>
          <t>N/A</t>
        </is>
      </c>
      <c r="AU909" t="inlineStr">
        <is>
          <t>N/A</t>
        </is>
      </c>
      <c r="AV909" t="inlineStr">
        <is>
          <t>N/A</t>
        </is>
      </c>
      <c r="AW909" t="inlineStr">
        <is>
          <t>N/A</t>
        </is>
      </c>
      <c r="AX909" t="inlineStr">
        <is>
          <t>N/A</t>
        </is>
      </c>
      <c r="AY909" t="inlineStr">
        <is>
          <t>N/A</t>
        </is>
      </c>
      <c r="AZ909" t="inlineStr">
        <is>
          <t>N/A</t>
        </is>
      </c>
      <c r="BA909" t="inlineStr">
        <is>
          <t>N/A</t>
        </is>
      </c>
      <c r="BB909" t="inlineStr">
        <is>
          <t>N/A</t>
        </is>
      </c>
      <c r="BC909" t="inlineStr">
        <is>
          <t>N/A</t>
        </is>
      </c>
      <c r="BD909" t="inlineStr">
        <is>
          <t>N/A</t>
        </is>
      </c>
      <c r="BE909" t="inlineStr">
        <is>
          <t>N/A</t>
        </is>
      </c>
    </row>
    <row r="910">
      <c r="A910" t="inlineStr">
        <is>
          <t>WI211244171</t>
        </is>
      </c>
      <c r="B910" t="inlineStr">
        <is>
          <t>DATA_VALIDATION</t>
        </is>
      </c>
      <c r="C910" t="inlineStr">
        <is>
          <t>201100014307</t>
        </is>
      </c>
      <c r="D910" t="inlineStr">
        <is>
          <t>Folder</t>
        </is>
      </c>
      <c r="E910" s="2">
        <f>HYPERLINK("capsilon://?command=openfolder&amp;siteaddress=FAM.docvelocity-na8.net&amp;folderid=FX5B7A29F8-5F84-B766-8330-F705E348964B","FX21125756")</f>
        <v>0.0</v>
      </c>
      <c r="F910" t="inlineStr">
        <is>
          <t/>
        </is>
      </c>
      <c r="G910" t="inlineStr">
        <is>
          <t/>
        </is>
      </c>
      <c r="H910" t="inlineStr">
        <is>
          <t>Mailitem</t>
        </is>
      </c>
      <c r="I910" t="inlineStr">
        <is>
          <t>MI2112445103</t>
        </is>
      </c>
      <c r="J910" t="n">
        <v>196.0</v>
      </c>
      <c r="K910" t="inlineStr">
        <is>
          <t>COMPLETED</t>
        </is>
      </c>
      <c r="L910" t="inlineStr">
        <is>
          <t>MARK_AS_COMPLETED</t>
        </is>
      </c>
      <c r="M910" t="inlineStr">
        <is>
          <t>Queue</t>
        </is>
      </c>
      <c r="N910" t="n">
        <v>2.0</v>
      </c>
      <c r="O910" s="1" t="n">
        <v>44544.31618055556</v>
      </c>
      <c r="P910" s="1" t="n">
        <v>44544.42834490741</v>
      </c>
      <c r="Q910" t="n">
        <v>7926.0</v>
      </c>
      <c r="R910" t="n">
        <v>1765.0</v>
      </c>
      <c r="S910" t="b">
        <v>0</v>
      </c>
      <c r="T910" t="inlineStr">
        <is>
          <t>N/A</t>
        </is>
      </c>
      <c r="U910" t="b">
        <v>1</v>
      </c>
      <c r="V910" t="inlineStr">
        <is>
          <t>Hemanshi Deshlahara</t>
        </is>
      </c>
      <c r="W910" s="1" t="n">
        <v>44544.32366898148</v>
      </c>
      <c r="X910" t="n">
        <v>485.0</v>
      </c>
      <c r="Y910" t="n">
        <v>179.0</v>
      </c>
      <c r="Z910" t="n">
        <v>0.0</v>
      </c>
      <c r="AA910" t="n">
        <v>179.0</v>
      </c>
      <c r="AB910" t="n">
        <v>0.0</v>
      </c>
      <c r="AC910" t="n">
        <v>88.0</v>
      </c>
      <c r="AD910" t="n">
        <v>17.0</v>
      </c>
      <c r="AE910" t="n">
        <v>0.0</v>
      </c>
      <c r="AF910" t="n">
        <v>0.0</v>
      </c>
      <c r="AG910" t="n">
        <v>0.0</v>
      </c>
      <c r="AH910" t="inlineStr">
        <is>
          <t>Poonam Patil</t>
        </is>
      </c>
      <c r="AI910" s="1" t="n">
        <v>44544.42834490741</v>
      </c>
      <c r="AJ910" t="n">
        <v>1280.0</v>
      </c>
      <c r="AK910" t="n">
        <v>0.0</v>
      </c>
      <c r="AL910" t="n">
        <v>0.0</v>
      </c>
      <c r="AM910" t="n">
        <v>0.0</v>
      </c>
      <c r="AN910" t="n">
        <v>0.0</v>
      </c>
      <c r="AO910" t="n">
        <v>0.0</v>
      </c>
      <c r="AP910" t="n">
        <v>17.0</v>
      </c>
      <c r="AQ910" t="n">
        <v>0.0</v>
      </c>
      <c r="AR910" t="n">
        <v>0.0</v>
      </c>
      <c r="AS910" t="n">
        <v>0.0</v>
      </c>
      <c r="AT910" t="inlineStr">
        <is>
          <t>N/A</t>
        </is>
      </c>
      <c r="AU910" t="inlineStr">
        <is>
          <t>N/A</t>
        </is>
      </c>
      <c r="AV910" t="inlineStr">
        <is>
          <t>N/A</t>
        </is>
      </c>
      <c r="AW910" t="inlineStr">
        <is>
          <t>N/A</t>
        </is>
      </c>
      <c r="AX910" t="inlineStr">
        <is>
          <t>N/A</t>
        </is>
      </c>
      <c r="AY910" t="inlineStr">
        <is>
          <t>N/A</t>
        </is>
      </c>
      <c r="AZ910" t="inlineStr">
        <is>
          <t>N/A</t>
        </is>
      </c>
      <c r="BA910" t="inlineStr">
        <is>
          <t>N/A</t>
        </is>
      </c>
      <c r="BB910" t="inlineStr">
        <is>
          <t>N/A</t>
        </is>
      </c>
      <c r="BC910" t="inlineStr">
        <is>
          <t>N/A</t>
        </is>
      </c>
      <c r="BD910" t="inlineStr">
        <is>
          <t>N/A</t>
        </is>
      </c>
      <c r="BE910" t="inlineStr">
        <is>
          <t>N/A</t>
        </is>
      </c>
    </row>
    <row r="911">
      <c r="A911" t="inlineStr">
        <is>
          <t>WI211244172</t>
        </is>
      </c>
      <c r="B911" t="inlineStr">
        <is>
          <t>DATA_VALIDATION</t>
        </is>
      </c>
      <c r="C911" t="inlineStr">
        <is>
          <t>201340000484</t>
        </is>
      </c>
      <c r="D911" t="inlineStr">
        <is>
          <t>Folder</t>
        </is>
      </c>
      <c r="E911" s="2">
        <f>HYPERLINK("capsilon://?command=openfolder&amp;siteaddress=FAM.docvelocity-na8.net&amp;folderid=FX27D76E6E-A0AB-53B9-1C08-8C4AACB3EF9E","FX21126701")</f>
        <v>0.0</v>
      </c>
      <c r="F911" t="inlineStr">
        <is>
          <t/>
        </is>
      </c>
      <c r="G911" t="inlineStr">
        <is>
          <t/>
        </is>
      </c>
      <c r="H911" t="inlineStr">
        <is>
          <t>Mailitem</t>
        </is>
      </c>
      <c r="I911" t="inlineStr">
        <is>
          <t>MI2112445447</t>
        </is>
      </c>
      <c r="J911" t="n">
        <v>246.0</v>
      </c>
      <c r="K911" t="inlineStr">
        <is>
          <t>COMPLETED</t>
        </is>
      </c>
      <c r="L911" t="inlineStr">
        <is>
          <t>MARK_AS_COMPLETED</t>
        </is>
      </c>
      <c r="M911" t="inlineStr">
        <is>
          <t>Queue</t>
        </is>
      </c>
      <c r="N911" t="n">
        <v>2.0</v>
      </c>
      <c r="O911" s="1" t="n">
        <v>44544.31920138889</v>
      </c>
      <c r="P911" s="1" t="n">
        <v>44544.43707175926</v>
      </c>
      <c r="Q911" t="n">
        <v>8383.0</v>
      </c>
      <c r="R911" t="n">
        <v>1801.0</v>
      </c>
      <c r="S911" t="b">
        <v>0</v>
      </c>
      <c r="T911" t="inlineStr">
        <is>
          <t>N/A</t>
        </is>
      </c>
      <c r="U911" t="b">
        <v>1</v>
      </c>
      <c r="V911" t="inlineStr">
        <is>
          <t>Nisha Verma</t>
        </is>
      </c>
      <c r="W911" s="1" t="n">
        <v>44544.33833333333</v>
      </c>
      <c r="X911" t="n">
        <v>1014.0</v>
      </c>
      <c r="Y911" t="n">
        <v>207.0</v>
      </c>
      <c r="Z911" t="n">
        <v>0.0</v>
      </c>
      <c r="AA911" t="n">
        <v>207.0</v>
      </c>
      <c r="AB911" t="n">
        <v>0.0</v>
      </c>
      <c r="AC911" t="n">
        <v>70.0</v>
      </c>
      <c r="AD911" t="n">
        <v>39.0</v>
      </c>
      <c r="AE911" t="n">
        <v>0.0</v>
      </c>
      <c r="AF911" t="n">
        <v>0.0</v>
      </c>
      <c r="AG911" t="n">
        <v>0.0</v>
      </c>
      <c r="AH911" t="inlineStr">
        <is>
          <t>Poonam Patil</t>
        </is>
      </c>
      <c r="AI911" s="1" t="n">
        <v>44544.43707175926</v>
      </c>
      <c r="AJ911" t="n">
        <v>753.0</v>
      </c>
      <c r="AK911" t="n">
        <v>0.0</v>
      </c>
      <c r="AL911" t="n">
        <v>0.0</v>
      </c>
      <c r="AM911" t="n">
        <v>0.0</v>
      </c>
      <c r="AN911" t="n">
        <v>0.0</v>
      </c>
      <c r="AO911" t="n">
        <v>0.0</v>
      </c>
      <c r="AP911" t="n">
        <v>39.0</v>
      </c>
      <c r="AQ911" t="n">
        <v>0.0</v>
      </c>
      <c r="AR911" t="n">
        <v>0.0</v>
      </c>
      <c r="AS911" t="n">
        <v>0.0</v>
      </c>
      <c r="AT911" t="inlineStr">
        <is>
          <t>N/A</t>
        </is>
      </c>
      <c r="AU911" t="inlineStr">
        <is>
          <t>N/A</t>
        </is>
      </c>
      <c r="AV911" t="inlineStr">
        <is>
          <t>N/A</t>
        </is>
      </c>
      <c r="AW911" t="inlineStr">
        <is>
          <t>N/A</t>
        </is>
      </c>
      <c r="AX911" t="inlineStr">
        <is>
          <t>N/A</t>
        </is>
      </c>
      <c r="AY911" t="inlineStr">
        <is>
          <t>N/A</t>
        </is>
      </c>
      <c r="AZ911" t="inlineStr">
        <is>
          <t>N/A</t>
        </is>
      </c>
      <c r="BA911" t="inlineStr">
        <is>
          <t>N/A</t>
        </is>
      </c>
      <c r="BB911" t="inlineStr">
        <is>
          <t>N/A</t>
        </is>
      </c>
      <c r="BC911" t="inlineStr">
        <is>
          <t>N/A</t>
        </is>
      </c>
      <c r="BD911" t="inlineStr">
        <is>
          <t>N/A</t>
        </is>
      </c>
      <c r="BE911" t="inlineStr">
        <is>
          <t>N/A</t>
        </is>
      </c>
    </row>
    <row r="912">
      <c r="A912" t="inlineStr">
        <is>
          <t>WI211244177</t>
        </is>
      </c>
      <c r="B912" t="inlineStr">
        <is>
          <t>DATA_VALIDATION</t>
        </is>
      </c>
      <c r="C912" t="inlineStr">
        <is>
          <t>201308007917</t>
        </is>
      </c>
      <c r="D912" t="inlineStr">
        <is>
          <t>Folder</t>
        </is>
      </c>
      <c r="E912" s="2">
        <f>HYPERLINK("capsilon://?command=openfolder&amp;siteaddress=FAM.docvelocity-na8.net&amp;folderid=FXD8E1339F-3AE8-8372-6984-DA47922F68EA","FX21125080")</f>
        <v>0.0</v>
      </c>
      <c r="F912" t="inlineStr">
        <is>
          <t/>
        </is>
      </c>
      <c r="G912" t="inlineStr">
        <is>
          <t/>
        </is>
      </c>
      <c r="H912" t="inlineStr">
        <is>
          <t>Mailitem</t>
        </is>
      </c>
      <c r="I912" t="inlineStr">
        <is>
          <t>MI2112446090</t>
        </is>
      </c>
      <c r="J912" t="n">
        <v>206.0</v>
      </c>
      <c r="K912" t="inlineStr">
        <is>
          <t>COMPLETED</t>
        </is>
      </c>
      <c r="L912" t="inlineStr">
        <is>
          <t>MARK_AS_COMPLETED</t>
        </is>
      </c>
      <c r="M912" t="inlineStr">
        <is>
          <t>Queue</t>
        </is>
      </c>
      <c r="N912" t="n">
        <v>2.0</v>
      </c>
      <c r="O912" s="1" t="n">
        <v>44544.3275462963</v>
      </c>
      <c r="P912" s="1" t="n">
        <v>44544.456979166665</v>
      </c>
      <c r="Q912" t="n">
        <v>5465.0</v>
      </c>
      <c r="R912" t="n">
        <v>5718.0</v>
      </c>
      <c r="S912" t="b">
        <v>0</v>
      </c>
      <c r="T912" t="inlineStr">
        <is>
          <t>N/A</t>
        </is>
      </c>
      <c r="U912" t="b">
        <v>1</v>
      </c>
      <c r="V912" t="inlineStr">
        <is>
          <t>Raman Vaidya</t>
        </is>
      </c>
      <c r="W912" s="1" t="n">
        <v>44544.37681712963</v>
      </c>
      <c r="X912" t="n">
        <v>3576.0</v>
      </c>
      <c r="Y912" t="n">
        <v>270.0</v>
      </c>
      <c r="Z912" t="n">
        <v>0.0</v>
      </c>
      <c r="AA912" t="n">
        <v>270.0</v>
      </c>
      <c r="AB912" t="n">
        <v>0.0</v>
      </c>
      <c r="AC912" t="n">
        <v>200.0</v>
      </c>
      <c r="AD912" t="n">
        <v>-64.0</v>
      </c>
      <c r="AE912" t="n">
        <v>0.0</v>
      </c>
      <c r="AF912" t="n">
        <v>0.0</v>
      </c>
      <c r="AG912" t="n">
        <v>0.0</v>
      </c>
      <c r="AH912" t="inlineStr">
        <is>
          <t>Saloni Uttekar</t>
        </is>
      </c>
      <c r="AI912" s="1" t="n">
        <v>44544.456979166665</v>
      </c>
      <c r="AJ912" t="n">
        <v>2110.0</v>
      </c>
      <c r="AK912" t="n">
        <v>3.0</v>
      </c>
      <c r="AL912" t="n">
        <v>0.0</v>
      </c>
      <c r="AM912" t="n">
        <v>3.0</v>
      </c>
      <c r="AN912" t="n">
        <v>0.0</v>
      </c>
      <c r="AO912" t="n">
        <v>3.0</v>
      </c>
      <c r="AP912" t="n">
        <v>-67.0</v>
      </c>
      <c r="AQ912" t="n">
        <v>0.0</v>
      </c>
      <c r="AR912" t="n">
        <v>0.0</v>
      </c>
      <c r="AS912" t="n">
        <v>0.0</v>
      </c>
      <c r="AT912" t="inlineStr">
        <is>
          <t>N/A</t>
        </is>
      </c>
      <c r="AU912" t="inlineStr">
        <is>
          <t>N/A</t>
        </is>
      </c>
      <c r="AV912" t="inlineStr">
        <is>
          <t>N/A</t>
        </is>
      </c>
      <c r="AW912" t="inlineStr">
        <is>
          <t>N/A</t>
        </is>
      </c>
      <c r="AX912" t="inlineStr">
        <is>
          <t>N/A</t>
        </is>
      </c>
      <c r="AY912" t="inlineStr">
        <is>
          <t>N/A</t>
        </is>
      </c>
      <c r="AZ912" t="inlineStr">
        <is>
          <t>N/A</t>
        </is>
      </c>
      <c r="BA912" t="inlineStr">
        <is>
          <t>N/A</t>
        </is>
      </c>
      <c r="BB912" t="inlineStr">
        <is>
          <t>N/A</t>
        </is>
      </c>
      <c r="BC912" t="inlineStr">
        <is>
          <t>N/A</t>
        </is>
      </c>
      <c r="BD912" t="inlineStr">
        <is>
          <t>N/A</t>
        </is>
      </c>
      <c r="BE912" t="inlineStr">
        <is>
          <t>N/A</t>
        </is>
      </c>
    </row>
    <row r="913">
      <c r="A913" t="inlineStr">
        <is>
          <t>WI211244179</t>
        </is>
      </c>
      <c r="B913" t="inlineStr">
        <is>
          <t>DATA_VALIDATION</t>
        </is>
      </c>
      <c r="C913" t="inlineStr">
        <is>
          <t>201330004199</t>
        </is>
      </c>
      <c r="D913" t="inlineStr">
        <is>
          <t>Folder</t>
        </is>
      </c>
      <c r="E913" s="2">
        <f>HYPERLINK("capsilon://?command=openfolder&amp;siteaddress=FAM.docvelocity-na8.net&amp;folderid=FX3E2492E0-F07A-8947-80D8-47EF2D7217A6","FX21127641")</f>
        <v>0.0</v>
      </c>
      <c r="F913" t="inlineStr">
        <is>
          <t/>
        </is>
      </c>
      <c r="G913" t="inlineStr">
        <is>
          <t/>
        </is>
      </c>
      <c r="H913" t="inlineStr">
        <is>
          <t>Mailitem</t>
        </is>
      </c>
      <c r="I913" t="inlineStr">
        <is>
          <t>MI2112447179</t>
        </is>
      </c>
      <c r="J913" t="n">
        <v>311.0</v>
      </c>
      <c r="K913" t="inlineStr">
        <is>
          <t>COMPLETED</t>
        </is>
      </c>
      <c r="L913" t="inlineStr">
        <is>
          <t>MARK_AS_COMPLETED</t>
        </is>
      </c>
      <c r="M913" t="inlineStr">
        <is>
          <t>Queue</t>
        </is>
      </c>
      <c r="N913" t="n">
        <v>2.0</v>
      </c>
      <c r="O913" s="1" t="n">
        <v>44544.32854166667</v>
      </c>
      <c r="P913" s="1" t="n">
        <v>44544.442407407405</v>
      </c>
      <c r="Q913" t="n">
        <v>8663.0</v>
      </c>
      <c r="R913" t="n">
        <v>1175.0</v>
      </c>
      <c r="S913" t="b">
        <v>0</v>
      </c>
      <c r="T913" t="inlineStr">
        <is>
          <t>N/A</t>
        </is>
      </c>
      <c r="U913" t="b">
        <v>1</v>
      </c>
      <c r="V913" t="inlineStr">
        <is>
          <t>Nisha Verma</t>
        </is>
      </c>
      <c r="W913" s="1" t="n">
        <v>44544.34642361111</v>
      </c>
      <c r="X913" t="n">
        <v>698.0</v>
      </c>
      <c r="Y913" t="n">
        <v>177.0</v>
      </c>
      <c r="Z913" t="n">
        <v>0.0</v>
      </c>
      <c r="AA913" t="n">
        <v>177.0</v>
      </c>
      <c r="AB913" t="n">
        <v>92.0</v>
      </c>
      <c r="AC913" t="n">
        <v>65.0</v>
      </c>
      <c r="AD913" t="n">
        <v>134.0</v>
      </c>
      <c r="AE913" t="n">
        <v>0.0</v>
      </c>
      <c r="AF913" t="n">
        <v>0.0</v>
      </c>
      <c r="AG913" t="n">
        <v>0.0</v>
      </c>
      <c r="AH913" t="inlineStr">
        <is>
          <t>Poonam Patil</t>
        </is>
      </c>
      <c r="AI913" s="1" t="n">
        <v>44544.442407407405</v>
      </c>
      <c r="AJ913" t="n">
        <v>460.0</v>
      </c>
      <c r="AK913" t="n">
        <v>0.0</v>
      </c>
      <c r="AL913" t="n">
        <v>0.0</v>
      </c>
      <c r="AM913" t="n">
        <v>0.0</v>
      </c>
      <c r="AN913" t="n">
        <v>92.0</v>
      </c>
      <c r="AO913" t="n">
        <v>0.0</v>
      </c>
      <c r="AP913" t="n">
        <v>134.0</v>
      </c>
      <c r="AQ913" t="n">
        <v>0.0</v>
      </c>
      <c r="AR913" t="n">
        <v>0.0</v>
      </c>
      <c r="AS913" t="n">
        <v>0.0</v>
      </c>
      <c r="AT913" t="inlineStr">
        <is>
          <t>N/A</t>
        </is>
      </c>
      <c r="AU913" t="inlineStr">
        <is>
          <t>N/A</t>
        </is>
      </c>
      <c r="AV913" t="inlineStr">
        <is>
          <t>N/A</t>
        </is>
      </c>
      <c r="AW913" t="inlineStr">
        <is>
          <t>N/A</t>
        </is>
      </c>
      <c r="AX913" t="inlineStr">
        <is>
          <t>N/A</t>
        </is>
      </c>
      <c r="AY913" t="inlineStr">
        <is>
          <t>N/A</t>
        </is>
      </c>
      <c r="AZ913" t="inlineStr">
        <is>
          <t>N/A</t>
        </is>
      </c>
      <c r="BA913" t="inlineStr">
        <is>
          <t>N/A</t>
        </is>
      </c>
      <c r="BB913" t="inlineStr">
        <is>
          <t>N/A</t>
        </is>
      </c>
      <c r="BC913" t="inlineStr">
        <is>
          <t>N/A</t>
        </is>
      </c>
      <c r="BD913" t="inlineStr">
        <is>
          <t>N/A</t>
        </is>
      </c>
      <c r="BE913" t="inlineStr">
        <is>
          <t>N/A</t>
        </is>
      </c>
    </row>
    <row r="914">
      <c r="A914" t="inlineStr">
        <is>
          <t>WI211244180</t>
        </is>
      </c>
      <c r="B914" t="inlineStr">
        <is>
          <t>DATA_VALIDATION</t>
        </is>
      </c>
      <c r="C914" t="inlineStr">
        <is>
          <t>201330004171</t>
        </is>
      </c>
      <c r="D914" t="inlineStr">
        <is>
          <t>Folder</t>
        </is>
      </c>
      <c r="E914" s="2">
        <f>HYPERLINK("capsilon://?command=openfolder&amp;siteaddress=FAM.docvelocity-na8.net&amp;folderid=FX9CA13BB5-AB7F-DE72-2FF2-FC32F487296D","FX21126653")</f>
        <v>0.0</v>
      </c>
      <c r="F914" t="inlineStr">
        <is>
          <t/>
        </is>
      </c>
      <c r="G914" t="inlineStr">
        <is>
          <t/>
        </is>
      </c>
      <c r="H914" t="inlineStr">
        <is>
          <t>Mailitem</t>
        </is>
      </c>
      <c r="I914" t="inlineStr">
        <is>
          <t>MI2112447747</t>
        </is>
      </c>
      <c r="J914" t="n">
        <v>112.0</v>
      </c>
      <c r="K914" t="inlineStr">
        <is>
          <t>COMPLETED</t>
        </is>
      </c>
      <c r="L914" t="inlineStr">
        <is>
          <t>MARK_AS_COMPLETED</t>
        </is>
      </c>
      <c r="M914" t="inlineStr">
        <is>
          <t>Queue</t>
        </is>
      </c>
      <c r="N914" t="n">
        <v>2.0</v>
      </c>
      <c r="O914" s="1" t="n">
        <v>44544.32954861111</v>
      </c>
      <c r="P914" s="1" t="n">
        <v>44544.4471412037</v>
      </c>
      <c r="Q914" t="n">
        <v>8141.0</v>
      </c>
      <c r="R914" t="n">
        <v>2019.0</v>
      </c>
      <c r="S914" t="b">
        <v>0</v>
      </c>
      <c r="T914" t="inlineStr">
        <is>
          <t>N/A</t>
        </is>
      </c>
      <c r="U914" t="b">
        <v>1</v>
      </c>
      <c r="V914" t="inlineStr">
        <is>
          <t>Karnal Akhare</t>
        </is>
      </c>
      <c r="W914" s="1" t="n">
        <v>44544.36150462963</v>
      </c>
      <c r="X914" t="n">
        <v>1577.0</v>
      </c>
      <c r="Y914" t="n">
        <v>132.0</v>
      </c>
      <c r="Z914" t="n">
        <v>0.0</v>
      </c>
      <c r="AA914" t="n">
        <v>132.0</v>
      </c>
      <c r="AB914" t="n">
        <v>0.0</v>
      </c>
      <c r="AC914" t="n">
        <v>87.0</v>
      </c>
      <c r="AD914" t="n">
        <v>-20.0</v>
      </c>
      <c r="AE914" t="n">
        <v>0.0</v>
      </c>
      <c r="AF914" t="n">
        <v>0.0</v>
      </c>
      <c r="AG914" t="n">
        <v>0.0</v>
      </c>
      <c r="AH914" t="inlineStr">
        <is>
          <t>Poonam Patil</t>
        </is>
      </c>
      <c r="AI914" s="1" t="n">
        <v>44544.4471412037</v>
      </c>
      <c r="AJ914" t="n">
        <v>408.0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-20.0</v>
      </c>
      <c r="AQ914" t="n">
        <v>0.0</v>
      </c>
      <c r="AR914" t="n">
        <v>0.0</v>
      </c>
      <c r="AS914" t="n">
        <v>0.0</v>
      </c>
      <c r="AT914" t="inlineStr">
        <is>
          <t>N/A</t>
        </is>
      </c>
      <c r="AU914" t="inlineStr">
        <is>
          <t>N/A</t>
        </is>
      </c>
      <c r="AV914" t="inlineStr">
        <is>
          <t>N/A</t>
        </is>
      </c>
      <c r="AW914" t="inlineStr">
        <is>
          <t>N/A</t>
        </is>
      </c>
      <c r="AX914" t="inlineStr">
        <is>
          <t>N/A</t>
        </is>
      </c>
      <c r="AY914" t="inlineStr">
        <is>
          <t>N/A</t>
        </is>
      </c>
      <c r="AZ914" t="inlineStr">
        <is>
          <t>N/A</t>
        </is>
      </c>
      <c r="BA914" t="inlineStr">
        <is>
          <t>N/A</t>
        </is>
      </c>
      <c r="BB914" t="inlineStr">
        <is>
          <t>N/A</t>
        </is>
      </c>
      <c r="BC914" t="inlineStr">
        <is>
          <t>N/A</t>
        </is>
      </c>
      <c r="BD914" t="inlineStr">
        <is>
          <t>N/A</t>
        </is>
      </c>
      <c r="BE914" t="inlineStr">
        <is>
          <t>N/A</t>
        </is>
      </c>
    </row>
    <row r="915">
      <c r="A915" t="inlineStr">
        <is>
          <t>WI211244181</t>
        </is>
      </c>
      <c r="B915" t="inlineStr">
        <is>
          <t>DATA_VALIDATION</t>
        </is>
      </c>
      <c r="C915" t="inlineStr">
        <is>
          <t>201330004171</t>
        </is>
      </c>
      <c r="D915" t="inlineStr">
        <is>
          <t>Folder</t>
        </is>
      </c>
      <c r="E915" s="2">
        <f>HYPERLINK("capsilon://?command=openfolder&amp;siteaddress=FAM.docvelocity-na8.net&amp;folderid=FX9CA13BB5-AB7F-DE72-2FF2-FC32F487296D","FX21126653")</f>
        <v>0.0</v>
      </c>
      <c r="F915" t="inlineStr">
        <is>
          <t/>
        </is>
      </c>
      <c r="G915" t="inlineStr">
        <is>
          <t/>
        </is>
      </c>
      <c r="H915" t="inlineStr">
        <is>
          <t>Mailitem</t>
        </is>
      </c>
      <c r="I915" t="inlineStr">
        <is>
          <t>MI2112447866</t>
        </is>
      </c>
      <c r="J915" t="n">
        <v>56.0</v>
      </c>
      <c r="K915" t="inlineStr">
        <is>
          <t>COMPLETED</t>
        </is>
      </c>
      <c r="L915" t="inlineStr">
        <is>
          <t>MARK_AS_COMPLETED</t>
        </is>
      </c>
      <c r="M915" t="inlineStr">
        <is>
          <t>Queue</t>
        </is>
      </c>
      <c r="N915" t="n">
        <v>2.0</v>
      </c>
      <c r="O915" s="1" t="n">
        <v>44544.33017361111</v>
      </c>
      <c r="P915" s="1" t="n">
        <v>44544.451319444444</v>
      </c>
      <c r="Q915" t="n">
        <v>9588.0</v>
      </c>
      <c r="R915" t="n">
        <v>879.0</v>
      </c>
      <c r="S915" t="b">
        <v>0</v>
      </c>
      <c r="T915" t="inlineStr">
        <is>
          <t>N/A</t>
        </is>
      </c>
      <c r="U915" t="b">
        <v>1</v>
      </c>
      <c r="V915" t="inlineStr">
        <is>
          <t>Nisha Verma</t>
        </is>
      </c>
      <c r="W915" s="1" t="n">
        <v>44544.35221064815</v>
      </c>
      <c r="X915" t="n">
        <v>499.0</v>
      </c>
      <c r="Y915" t="n">
        <v>42.0</v>
      </c>
      <c r="Z915" t="n">
        <v>0.0</v>
      </c>
      <c r="AA915" t="n">
        <v>42.0</v>
      </c>
      <c r="AB915" t="n">
        <v>0.0</v>
      </c>
      <c r="AC915" t="n">
        <v>26.0</v>
      </c>
      <c r="AD915" t="n">
        <v>14.0</v>
      </c>
      <c r="AE915" t="n">
        <v>0.0</v>
      </c>
      <c r="AF915" t="n">
        <v>0.0</v>
      </c>
      <c r="AG915" t="n">
        <v>0.0</v>
      </c>
      <c r="AH915" t="inlineStr">
        <is>
          <t>Poonam Patil</t>
        </is>
      </c>
      <c r="AI915" s="1" t="n">
        <v>44544.451319444444</v>
      </c>
      <c r="AJ915" t="n">
        <v>360.0</v>
      </c>
      <c r="AK915" t="n">
        <v>0.0</v>
      </c>
      <c r="AL915" t="n">
        <v>0.0</v>
      </c>
      <c r="AM915" t="n">
        <v>0.0</v>
      </c>
      <c r="AN915" t="n">
        <v>0.0</v>
      </c>
      <c r="AO915" t="n">
        <v>0.0</v>
      </c>
      <c r="AP915" t="n">
        <v>14.0</v>
      </c>
      <c r="AQ915" t="n">
        <v>0.0</v>
      </c>
      <c r="AR915" t="n">
        <v>0.0</v>
      </c>
      <c r="AS915" t="n">
        <v>0.0</v>
      </c>
      <c r="AT915" t="inlineStr">
        <is>
          <t>N/A</t>
        </is>
      </c>
      <c r="AU915" t="inlineStr">
        <is>
          <t>N/A</t>
        </is>
      </c>
      <c r="AV915" t="inlineStr">
        <is>
          <t>N/A</t>
        </is>
      </c>
      <c r="AW915" t="inlineStr">
        <is>
          <t>N/A</t>
        </is>
      </c>
      <c r="AX915" t="inlineStr">
        <is>
          <t>N/A</t>
        </is>
      </c>
      <c r="AY915" t="inlineStr">
        <is>
          <t>N/A</t>
        </is>
      </c>
      <c r="AZ915" t="inlineStr">
        <is>
          <t>N/A</t>
        </is>
      </c>
      <c r="BA915" t="inlineStr">
        <is>
          <t>N/A</t>
        </is>
      </c>
      <c r="BB915" t="inlineStr">
        <is>
          <t>N/A</t>
        </is>
      </c>
      <c r="BC915" t="inlineStr">
        <is>
          <t>N/A</t>
        </is>
      </c>
      <c r="BD915" t="inlineStr">
        <is>
          <t>N/A</t>
        </is>
      </c>
      <c r="BE915" t="inlineStr">
        <is>
          <t>N/A</t>
        </is>
      </c>
    </row>
    <row r="916">
      <c r="A916" t="inlineStr">
        <is>
          <t>WI211244182</t>
        </is>
      </c>
      <c r="B916" t="inlineStr">
        <is>
          <t>DATA_VALIDATION</t>
        </is>
      </c>
      <c r="C916" t="inlineStr">
        <is>
          <t>201330004171</t>
        </is>
      </c>
      <c r="D916" t="inlineStr">
        <is>
          <t>Folder</t>
        </is>
      </c>
      <c r="E916" s="2">
        <f>HYPERLINK("capsilon://?command=openfolder&amp;siteaddress=FAM.docvelocity-na8.net&amp;folderid=FX9CA13BB5-AB7F-DE72-2FF2-FC32F487296D","FX21126653")</f>
        <v>0.0</v>
      </c>
      <c r="F916" t="inlineStr">
        <is>
          <t/>
        </is>
      </c>
      <c r="G916" t="inlineStr">
        <is>
          <t/>
        </is>
      </c>
      <c r="H916" t="inlineStr">
        <is>
          <t>Mailitem</t>
        </is>
      </c>
      <c r="I916" t="inlineStr">
        <is>
          <t>MI2112447903</t>
        </is>
      </c>
      <c r="J916" t="n">
        <v>128.0</v>
      </c>
      <c r="K916" t="inlineStr">
        <is>
          <t>COMPLETED</t>
        </is>
      </c>
      <c r="L916" t="inlineStr">
        <is>
          <t>MARK_AS_COMPLETED</t>
        </is>
      </c>
      <c r="M916" t="inlineStr">
        <is>
          <t>Queue</t>
        </is>
      </c>
      <c r="N916" t="n">
        <v>2.0</v>
      </c>
      <c r="O916" s="1" t="n">
        <v>44544.333032407405</v>
      </c>
      <c r="P916" s="1" t="n">
        <v>44544.49805555555</v>
      </c>
      <c r="Q916" t="n">
        <v>5971.0</v>
      </c>
      <c r="R916" t="n">
        <v>8287.0</v>
      </c>
      <c r="S916" t="b">
        <v>0</v>
      </c>
      <c r="T916" t="inlineStr">
        <is>
          <t>N/A</t>
        </is>
      </c>
      <c r="U916" t="b">
        <v>1</v>
      </c>
      <c r="V916" t="inlineStr">
        <is>
          <t>Nisha Verma</t>
        </is>
      </c>
      <c r="W916" s="1" t="n">
        <v>44544.40866898148</v>
      </c>
      <c r="X916" t="n">
        <v>4611.0</v>
      </c>
      <c r="Y916" t="n">
        <v>389.0</v>
      </c>
      <c r="Z916" t="n">
        <v>0.0</v>
      </c>
      <c r="AA916" t="n">
        <v>389.0</v>
      </c>
      <c r="AB916" t="n">
        <v>0.0</v>
      </c>
      <c r="AC916" t="n">
        <v>387.0</v>
      </c>
      <c r="AD916" t="n">
        <v>-261.0</v>
      </c>
      <c r="AE916" t="n">
        <v>0.0</v>
      </c>
      <c r="AF916" t="n">
        <v>0.0</v>
      </c>
      <c r="AG916" t="n">
        <v>0.0</v>
      </c>
      <c r="AH916" t="inlineStr">
        <is>
          <t>Saloni Uttekar</t>
        </is>
      </c>
      <c r="AI916" s="1" t="n">
        <v>44544.49805555555</v>
      </c>
      <c r="AJ916" t="n">
        <v>3548.0</v>
      </c>
      <c r="AK916" t="n">
        <v>9.0</v>
      </c>
      <c r="AL916" t="n">
        <v>0.0</v>
      </c>
      <c r="AM916" t="n">
        <v>9.0</v>
      </c>
      <c r="AN916" t="n">
        <v>0.0</v>
      </c>
      <c r="AO916" t="n">
        <v>9.0</v>
      </c>
      <c r="AP916" t="n">
        <v>-270.0</v>
      </c>
      <c r="AQ916" t="n">
        <v>0.0</v>
      </c>
      <c r="AR916" t="n">
        <v>0.0</v>
      </c>
      <c r="AS916" t="n">
        <v>0.0</v>
      </c>
      <c r="AT916" t="inlineStr">
        <is>
          <t>N/A</t>
        </is>
      </c>
      <c r="AU916" t="inlineStr">
        <is>
          <t>N/A</t>
        </is>
      </c>
      <c r="AV916" t="inlineStr">
        <is>
          <t>N/A</t>
        </is>
      </c>
      <c r="AW916" t="inlineStr">
        <is>
          <t>N/A</t>
        </is>
      </c>
      <c r="AX916" t="inlineStr">
        <is>
          <t>N/A</t>
        </is>
      </c>
      <c r="AY916" t="inlineStr">
        <is>
          <t>N/A</t>
        </is>
      </c>
      <c r="AZ916" t="inlineStr">
        <is>
          <t>N/A</t>
        </is>
      </c>
      <c r="BA916" t="inlineStr">
        <is>
          <t>N/A</t>
        </is>
      </c>
      <c r="BB916" t="inlineStr">
        <is>
          <t>N/A</t>
        </is>
      </c>
      <c r="BC916" t="inlineStr">
        <is>
          <t>N/A</t>
        </is>
      </c>
      <c r="BD916" t="inlineStr">
        <is>
          <t>N/A</t>
        </is>
      </c>
      <c r="BE916" t="inlineStr">
        <is>
          <t>N/A</t>
        </is>
      </c>
    </row>
    <row r="917">
      <c r="A917" t="inlineStr">
        <is>
          <t>WI211244183</t>
        </is>
      </c>
      <c r="B917" t="inlineStr">
        <is>
          <t>DATA_VALIDATION</t>
        </is>
      </c>
      <c r="C917" t="inlineStr">
        <is>
          <t>201330004171</t>
        </is>
      </c>
      <c r="D917" t="inlineStr">
        <is>
          <t>Folder</t>
        </is>
      </c>
      <c r="E917" s="2">
        <f>HYPERLINK("capsilon://?command=openfolder&amp;siteaddress=FAM.docvelocity-na8.net&amp;folderid=FX9CA13BB5-AB7F-DE72-2FF2-FC32F487296D","FX21126653")</f>
        <v>0.0</v>
      </c>
      <c r="F917" t="inlineStr">
        <is>
          <t/>
        </is>
      </c>
      <c r="G917" t="inlineStr">
        <is>
          <t/>
        </is>
      </c>
      <c r="H917" t="inlineStr">
        <is>
          <t>Mailitem</t>
        </is>
      </c>
      <c r="I917" t="inlineStr">
        <is>
          <t>MI2112447954</t>
        </is>
      </c>
      <c r="J917" t="n">
        <v>56.0</v>
      </c>
      <c r="K917" t="inlineStr">
        <is>
          <t>COMPLETED</t>
        </is>
      </c>
      <c r="L917" t="inlineStr">
        <is>
          <t>MARK_AS_COMPLETED</t>
        </is>
      </c>
      <c r="M917" t="inlineStr">
        <is>
          <t>Queue</t>
        </is>
      </c>
      <c r="N917" t="n">
        <v>2.0</v>
      </c>
      <c r="O917" s="1" t="n">
        <v>44544.333333333336</v>
      </c>
      <c r="P917" s="1" t="n">
        <v>44544.48574074074</v>
      </c>
      <c r="Q917" t="n">
        <v>11755.0</v>
      </c>
      <c r="R917" t="n">
        <v>1413.0</v>
      </c>
      <c r="S917" t="b">
        <v>0</v>
      </c>
      <c r="T917" t="inlineStr">
        <is>
          <t>N/A</t>
        </is>
      </c>
      <c r="U917" t="b">
        <v>1</v>
      </c>
      <c r="V917" t="inlineStr">
        <is>
          <t>Ujwala Ajabe</t>
        </is>
      </c>
      <c r="W917" s="1" t="n">
        <v>44544.36820601852</v>
      </c>
      <c r="X917" t="n">
        <v>768.0</v>
      </c>
      <c r="Y917" t="n">
        <v>42.0</v>
      </c>
      <c r="Z917" t="n">
        <v>0.0</v>
      </c>
      <c r="AA917" t="n">
        <v>42.0</v>
      </c>
      <c r="AB917" t="n">
        <v>0.0</v>
      </c>
      <c r="AC917" t="n">
        <v>35.0</v>
      </c>
      <c r="AD917" t="n">
        <v>14.0</v>
      </c>
      <c r="AE917" t="n">
        <v>0.0</v>
      </c>
      <c r="AF917" t="n">
        <v>0.0</v>
      </c>
      <c r="AG917" t="n">
        <v>0.0</v>
      </c>
      <c r="AH917" t="inlineStr">
        <is>
          <t>Dashrath Soren</t>
        </is>
      </c>
      <c r="AI917" s="1" t="n">
        <v>44544.48574074074</v>
      </c>
      <c r="AJ917" t="n">
        <v>497.0</v>
      </c>
      <c r="AK917" t="n">
        <v>3.0</v>
      </c>
      <c r="AL917" t="n">
        <v>0.0</v>
      </c>
      <c r="AM917" t="n">
        <v>3.0</v>
      </c>
      <c r="AN917" t="n">
        <v>0.0</v>
      </c>
      <c r="AO917" t="n">
        <v>3.0</v>
      </c>
      <c r="AP917" t="n">
        <v>11.0</v>
      </c>
      <c r="AQ917" t="n">
        <v>0.0</v>
      </c>
      <c r="AR917" t="n">
        <v>0.0</v>
      </c>
      <c r="AS917" t="n">
        <v>0.0</v>
      </c>
      <c r="AT917" t="inlineStr">
        <is>
          <t>N/A</t>
        </is>
      </c>
      <c r="AU917" t="inlineStr">
        <is>
          <t>N/A</t>
        </is>
      </c>
      <c r="AV917" t="inlineStr">
        <is>
          <t>N/A</t>
        </is>
      </c>
      <c r="AW917" t="inlineStr">
        <is>
          <t>N/A</t>
        </is>
      </c>
      <c r="AX917" t="inlineStr">
        <is>
          <t>N/A</t>
        </is>
      </c>
      <c r="AY917" t="inlineStr">
        <is>
          <t>N/A</t>
        </is>
      </c>
      <c r="AZ917" t="inlineStr">
        <is>
          <t>N/A</t>
        </is>
      </c>
      <c r="BA917" t="inlineStr">
        <is>
          <t>N/A</t>
        </is>
      </c>
      <c r="BB917" t="inlineStr">
        <is>
          <t>N/A</t>
        </is>
      </c>
      <c r="BC917" t="inlineStr">
        <is>
          <t>N/A</t>
        </is>
      </c>
      <c r="BD917" t="inlineStr">
        <is>
          <t>N/A</t>
        </is>
      </c>
      <c r="BE917" t="inlineStr">
        <is>
          <t>N/A</t>
        </is>
      </c>
    </row>
    <row r="918">
      <c r="A918" t="inlineStr">
        <is>
          <t>WI211244186</t>
        </is>
      </c>
      <c r="B918" t="inlineStr">
        <is>
          <t>DATA_VALIDATION</t>
        </is>
      </c>
      <c r="C918" t="inlineStr">
        <is>
          <t>201130012933</t>
        </is>
      </c>
      <c r="D918" t="inlineStr">
        <is>
          <t>Folder</t>
        </is>
      </c>
      <c r="E918" s="2">
        <f>HYPERLINK("capsilon://?command=openfolder&amp;siteaddress=FAM.docvelocity-na8.net&amp;folderid=FX59BCF825-1870-D9F2-0B40-DCD586ACD068","FX21126023")</f>
        <v>0.0</v>
      </c>
      <c r="F918" t="inlineStr">
        <is>
          <t/>
        </is>
      </c>
      <c r="G918" t="inlineStr">
        <is>
          <t/>
        </is>
      </c>
      <c r="H918" t="inlineStr">
        <is>
          <t>Mailitem</t>
        </is>
      </c>
      <c r="I918" t="inlineStr">
        <is>
          <t>MI2112457838</t>
        </is>
      </c>
      <c r="J918" t="n">
        <v>104.0</v>
      </c>
      <c r="K918" t="inlineStr">
        <is>
          <t>COMPLETED</t>
        </is>
      </c>
      <c r="L918" t="inlineStr">
        <is>
          <t>MARK_AS_COMPLETED</t>
        </is>
      </c>
      <c r="M918" t="inlineStr">
        <is>
          <t>Queue</t>
        </is>
      </c>
      <c r="N918" t="n">
        <v>2.0</v>
      </c>
      <c r="O918" s="1" t="n">
        <v>44544.33435185185</v>
      </c>
      <c r="P918" s="1" t="n">
        <v>44544.48695601852</v>
      </c>
      <c r="Q918" t="n">
        <v>11430.0</v>
      </c>
      <c r="R918" t="n">
        <v>1755.0</v>
      </c>
      <c r="S918" t="b">
        <v>0</v>
      </c>
      <c r="T918" t="inlineStr">
        <is>
          <t>N/A</t>
        </is>
      </c>
      <c r="U918" t="b">
        <v>1</v>
      </c>
      <c r="V918" t="inlineStr">
        <is>
          <t>Karnal Akhare</t>
        </is>
      </c>
      <c r="W918" s="1" t="n">
        <v>44544.37467592592</v>
      </c>
      <c r="X918" t="n">
        <v>1137.0</v>
      </c>
      <c r="Y918" t="n">
        <v>94.0</v>
      </c>
      <c r="Z918" t="n">
        <v>0.0</v>
      </c>
      <c r="AA918" t="n">
        <v>94.0</v>
      </c>
      <c r="AB918" t="n">
        <v>0.0</v>
      </c>
      <c r="AC918" t="n">
        <v>42.0</v>
      </c>
      <c r="AD918" t="n">
        <v>10.0</v>
      </c>
      <c r="AE918" t="n">
        <v>0.0</v>
      </c>
      <c r="AF918" t="n">
        <v>0.0</v>
      </c>
      <c r="AG918" t="n">
        <v>0.0</v>
      </c>
      <c r="AH918" t="inlineStr">
        <is>
          <t>Mohini Shinde</t>
        </is>
      </c>
      <c r="AI918" s="1" t="n">
        <v>44544.48695601852</v>
      </c>
      <c r="AJ918" t="n">
        <v>597.0</v>
      </c>
      <c r="AK918" t="n">
        <v>1.0</v>
      </c>
      <c r="AL918" t="n">
        <v>0.0</v>
      </c>
      <c r="AM918" t="n">
        <v>1.0</v>
      </c>
      <c r="AN918" t="n">
        <v>0.0</v>
      </c>
      <c r="AO918" t="n">
        <v>1.0</v>
      </c>
      <c r="AP918" t="n">
        <v>9.0</v>
      </c>
      <c r="AQ918" t="n">
        <v>0.0</v>
      </c>
      <c r="AR918" t="n">
        <v>0.0</v>
      </c>
      <c r="AS918" t="n">
        <v>0.0</v>
      </c>
      <c r="AT918" t="inlineStr">
        <is>
          <t>N/A</t>
        </is>
      </c>
      <c r="AU918" t="inlineStr">
        <is>
          <t>N/A</t>
        </is>
      </c>
      <c r="AV918" t="inlineStr">
        <is>
          <t>N/A</t>
        </is>
      </c>
      <c r="AW918" t="inlineStr">
        <is>
          <t>N/A</t>
        </is>
      </c>
      <c r="AX918" t="inlineStr">
        <is>
          <t>N/A</t>
        </is>
      </c>
      <c r="AY918" t="inlineStr">
        <is>
          <t>N/A</t>
        </is>
      </c>
      <c r="AZ918" t="inlineStr">
        <is>
          <t>N/A</t>
        </is>
      </c>
      <c r="BA918" t="inlineStr">
        <is>
          <t>N/A</t>
        </is>
      </c>
      <c r="BB918" t="inlineStr">
        <is>
          <t>N/A</t>
        </is>
      </c>
      <c r="BC918" t="inlineStr">
        <is>
          <t>N/A</t>
        </is>
      </c>
      <c r="BD918" t="inlineStr">
        <is>
          <t>N/A</t>
        </is>
      </c>
      <c r="BE918" t="inlineStr">
        <is>
          <t>N/A</t>
        </is>
      </c>
    </row>
    <row r="919">
      <c r="A919" t="inlineStr">
        <is>
          <t>WI211244187</t>
        </is>
      </c>
      <c r="B919" t="inlineStr">
        <is>
          <t>DATA_VALIDATION</t>
        </is>
      </c>
      <c r="C919" t="inlineStr">
        <is>
          <t>201308007949</t>
        </is>
      </c>
      <c r="D919" t="inlineStr">
        <is>
          <t>Folder</t>
        </is>
      </c>
      <c r="E919" s="2">
        <f>HYPERLINK("capsilon://?command=openfolder&amp;siteaddress=FAM.docvelocity-na8.net&amp;folderid=FXDBB70B28-CC74-B92A-DE90-2884791DB45B","FX21127771")</f>
        <v>0.0</v>
      </c>
      <c r="F919" t="inlineStr">
        <is>
          <t/>
        </is>
      </c>
      <c r="G919" t="inlineStr">
        <is>
          <t/>
        </is>
      </c>
      <c r="H919" t="inlineStr">
        <is>
          <t>Mailitem</t>
        </is>
      </c>
      <c r="I919" t="inlineStr">
        <is>
          <t>MI2112460568</t>
        </is>
      </c>
      <c r="J919" t="n">
        <v>150.0</v>
      </c>
      <c r="K919" t="inlineStr">
        <is>
          <t>COMPLETED</t>
        </is>
      </c>
      <c r="L919" t="inlineStr">
        <is>
          <t>MARK_AS_COMPLETED</t>
        </is>
      </c>
      <c r="M919" t="inlineStr">
        <is>
          <t>Queue</t>
        </is>
      </c>
      <c r="N919" t="n">
        <v>2.0</v>
      </c>
      <c r="O919" s="1" t="n">
        <v>44544.336064814815</v>
      </c>
      <c r="P919" s="1" t="n">
        <v>44544.49251157408</v>
      </c>
      <c r="Q919" t="n">
        <v>12235.0</v>
      </c>
      <c r="R919" t="n">
        <v>1282.0</v>
      </c>
      <c r="S919" t="b">
        <v>0</v>
      </c>
      <c r="T919" t="inlineStr">
        <is>
          <t>N/A</t>
        </is>
      </c>
      <c r="U919" t="b">
        <v>1</v>
      </c>
      <c r="V919" t="inlineStr">
        <is>
          <t>Ujwala Ajabe</t>
        </is>
      </c>
      <c r="W919" s="1" t="n">
        <v>44544.376064814816</v>
      </c>
      <c r="X919" t="n">
        <v>678.0</v>
      </c>
      <c r="Y919" t="n">
        <v>138.0</v>
      </c>
      <c r="Z919" t="n">
        <v>0.0</v>
      </c>
      <c r="AA919" t="n">
        <v>138.0</v>
      </c>
      <c r="AB919" t="n">
        <v>0.0</v>
      </c>
      <c r="AC919" t="n">
        <v>36.0</v>
      </c>
      <c r="AD919" t="n">
        <v>12.0</v>
      </c>
      <c r="AE919" t="n">
        <v>0.0</v>
      </c>
      <c r="AF919" t="n">
        <v>0.0</v>
      </c>
      <c r="AG919" t="n">
        <v>0.0</v>
      </c>
      <c r="AH919" t="inlineStr">
        <is>
          <t>Dashrath Soren</t>
        </is>
      </c>
      <c r="AI919" s="1" t="n">
        <v>44544.49251157408</v>
      </c>
      <c r="AJ919" t="n">
        <v>584.0</v>
      </c>
      <c r="AK919" t="n">
        <v>0.0</v>
      </c>
      <c r="AL919" t="n">
        <v>0.0</v>
      </c>
      <c r="AM919" t="n">
        <v>0.0</v>
      </c>
      <c r="AN919" t="n">
        <v>0.0</v>
      </c>
      <c r="AO919" t="n">
        <v>6.0</v>
      </c>
      <c r="AP919" t="n">
        <v>12.0</v>
      </c>
      <c r="AQ919" t="n">
        <v>0.0</v>
      </c>
      <c r="AR919" t="n">
        <v>0.0</v>
      </c>
      <c r="AS919" t="n">
        <v>0.0</v>
      </c>
      <c r="AT919" t="inlineStr">
        <is>
          <t>N/A</t>
        </is>
      </c>
      <c r="AU919" t="inlineStr">
        <is>
          <t>N/A</t>
        </is>
      </c>
      <c r="AV919" t="inlineStr">
        <is>
          <t>N/A</t>
        </is>
      </c>
      <c r="AW919" t="inlineStr">
        <is>
          <t>N/A</t>
        </is>
      </c>
      <c r="AX919" t="inlineStr">
        <is>
          <t>N/A</t>
        </is>
      </c>
      <c r="AY919" t="inlineStr">
        <is>
          <t>N/A</t>
        </is>
      </c>
      <c r="AZ919" t="inlineStr">
        <is>
          <t>N/A</t>
        </is>
      </c>
      <c r="BA919" t="inlineStr">
        <is>
          <t>N/A</t>
        </is>
      </c>
      <c r="BB919" t="inlineStr">
        <is>
          <t>N/A</t>
        </is>
      </c>
      <c r="BC919" t="inlineStr">
        <is>
          <t>N/A</t>
        </is>
      </c>
      <c r="BD919" t="inlineStr">
        <is>
          <t>N/A</t>
        </is>
      </c>
      <c r="BE919" t="inlineStr">
        <is>
          <t>N/A</t>
        </is>
      </c>
    </row>
    <row r="920">
      <c r="A920" t="inlineStr">
        <is>
          <t>WI211244197</t>
        </is>
      </c>
      <c r="B920" t="inlineStr">
        <is>
          <t>DATA_VALIDATION</t>
        </is>
      </c>
      <c r="C920" t="inlineStr">
        <is>
          <t>201348000194</t>
        </is>
      </c>
      <c r="D920" t="inlineStr">
        <is>
          <t>Folder</t>
        </is>
      </c>
      <c r="E920" s="2">
        <f>HYPERLINK("capsilon://?command=openfolder&amp;siteaddress=FAM.docvelocity-na8.net&amp;folderid=FX5FD0BF4A-B7AF-5700-CF02-2C9398996F3C","FX211113115")</f>
        <v>0.0</v>
      </c>
      <c r="F920" t="inlineStr">
        <is>
          <t/>
        </is>
      </c>
      <c r="G920" t="inlineStr">
        <is>
          <t/>
        </is>
      </c>
      <c r="H920" t="inlineStr">
        <is>
          <t>Mailitem</t>
        </is>
      </c>
      <c r="I920" t="inlineStr">
        <is>
          <t>MI2112460760</t>
        </is>
      </c>
      <c r="J920" t="n">
        <v>266.0</v>
      </c>
      <c r="K920" t="inlineStr">
        <is>
          <t>COMPLETED</t>
        </is>
      </c>
      <c r="L920" t="inlineStr">
        <is>
          <t>MARK_AS_COMPLETED</t>
        </is>
      </c>
      <c r="M920" t="inlineStr">
        <is>
          <t>Queue</t>
        </is>
      </c>
      <c r="N920" t="n">
        <v>2.0</v>
      </c>
      <c r="O920" s="1" t="n">
        <v>44544.34736111111</v>
      </c>
      <c r="P920" s="1" t="n">
        <v>44544.511712962965</v>
      </c>
      <c r="Q920" t="n">
        <v>10191.0</v>
      </c>
      <c r="R920" t="n">
        <v>4009.0</v>
      </c>
      <c r="S920" t="b">
        <v>0</v>
      </c>
      <c r="T920" t="inlineStr">
        <is>
          <t>N/A</t>
        </is>
      </c>
      <c r="U920" t="b">
        <v>1</v>
      </c>
      <c r="V920" t="inlineStr">
        <is>
          <t>Karnal Akhare</t>
        </is>
      </c>
      <c r="W920" s="1" t="n">
        <v>44544.401458333334</v>
      </c>
      <c r="X920" t="n">
        <v>2313.0</v>
      </c>
      <c r="Y920" t="n">
        <v>271.0</v>
      </c>
      <c r="Z920" t="n">
        <v>0.0</v>
      </c>
      <c r="AA920" t="n">
        <v>271.0</v>
      </c>
      <c r="AB920" t="n">
        <v>0.0</v>
      </c>
      <c r="AC920" t="n">
        <v>153.0</v>
      </c>
      <c r="AD920" t="n">
        <v>-5.0</v>
      </c>
      <c r="AE920" t="n">
        <v>0.0</v>
      </c>
      <c r="AF920" t="n">
        <v>0.0</v>
      </c>
      <c r="AG920" t="n">
        <v>0.0</v>
      </c>
      <c r="AH920" t="inlineStr">
        <is>
          <t>Dashrath Soren</t>
        </is>
      </c>
      <c r="AI920" s="1" t="n">
        <v>44544.511712962965</v>
      </c>
      <c r="AJ920" t="n">
        <v>1658.0</v>
      </c>
      <c r="AK920" t="n">
        <v>2.0</v>
      </c>
      <c r="AL920" t="n">
        <v>0.0</v>
      </c>
      <c r="AM920" t="n">
        <v>2.0</v>
      </c>
      <c r="AN920" t="n">
        <v>0.0</v>
      </c>
      <c r="AO920" t="n">
        <v>2.0</v>
      </c>
      <c r="AP920" t="n">
        <v>-7.0</v>
      </c>
      <c r="AQ920" t="n">
        <v>0.0</v>
      </c>
      <c r="AR920" t="n">
        <v>0.0</v>
      </c>
      <c r="AS920" t="n">
        <v>0.0</v>
      </c>
      <c r="AT920" t="inlineStr">
        <is>
          <t>N/A</t>
        </is>
      </c>
      <c r="AU920" t="inlineStr">
        <is>
          <t>N/A</t>
        </is>
      </c>
      <c r="AV920" t="inlineStr">
        <is>
          <t>N/A</t>
        </is>
      </c>
      <c r="AW920" t="inlineStr">
        <is>
          <t>N/A</t>
        </is>
      </c>
      <c r="AX920" t="inlineStr">
        <is>
          <t>N/A</t>
        </is>
      </c>
      <c r="AY920" t="inlineStr">
        <is>
          <t>N/A</t>
        </is>
      </c>
      <c r="AZ920" t="inlineStr">
        <is>
          <t>N/A</t>
        </is>
      </c>
      <c r="BA920" t="inlineStr">
        <is>
          <t>N/A</t>
        </is>
      </c>
      <c r="BB920" t="inlineStr">
        <is>
          <t>N/A</t>
        </is>
      </c>
      <c r="BC920" t="inlineStr">
        <is>
          <t>N/A</t>
        </is>
      </c>
      <c r="BD920" t="inlineStr">
        <is>
          <t>N/A</t>
        </is>
      </c>
      <c r="BE920" t="inlineStr">
        <is>
          <t>N/A</t>
        </is>
      </c>
    </row>
    <row r="921">
      <c r="A921" t="inlineStr">
        <is>
          <t>WI211244199</t>
        </is>
      </c>
      <c r="B921" t="inlineStr">
        <is>
          <t>DATA_VALIDATION</t>
        </is>
      </c>
      <c r="C921" t="inlineStr">
        <is>
          <t>201330003720</t>
        </is>
      </c>
      <c r="D921" t="inlineStr">
        <is>
          <t>Folder</t>
        </is>
      </c>
      <c r="E921" s="2">
        <f>HYPERLINK("capsilon://?command=openfolder&amp;siteaddress=FAM.docvelocity-na8.net&amp;folderid=FXC16EA20A-A83B-9181-14F6-5434A4E0033E","FX21116644")</f>
        <v>0.0</v>
      </c>
      <c r="F921" t="inlineStr">
        <is>
          <t/>
        </is>
      </c>
      <c r="G921" t="inlineStr">
        <is>
          <t/>
        </is>
      </c>
      <c r="H921" t="inlineStr">
        <is>
          <t>Mailitem</t>
        </is>
      </c>
      <c r="I921" t="inlineStr">
        <is>
          <t>MI2112460989</t>
        </is>
      </c>
      <c r="J921" t="n">
        <v>76.0</v>
      </c>
      <c r="K921" t="inlineStr">
        <is>
          <t>COMPLETED</t>
        </is>
      </c>
      <c r="L921" t="inlineStr">
        <is>
          <t>MARK_AS_COMPLETED</t>
        </is>
      </c>
      <c r="M921" t="inlineStr">
        <is>
          <t>Queue</t>
        </is>
      </c>
      <c r="N921" t="n">
        <v>2.0</v>
      </c>
      <c r="O921" s="1" t="n">
        <v>44544.350798611114</v>
      </c>
      <c r="P921" s="1" t="n">
        <v>44544.50324074074</v>
      </c>
      <c r="Q921" t="n">
        <v>12008.0</v>
      </c>
      <c r="R921" t="n">
        <v>1163.0</v>
      </c>
      <c r="S921" t="b">
        <v>0</v>
      </c>
      <c r="T921" t="inlineStr">
        <is>
          <t>N/A</t>
        </is>
      </c>
      <c r="U921" t="b">
        <v>1</v>
      </c>
      <c r="V921" t="inlineStr">
        <is>
          <t>Ujwala Ajabe</t>
        </is>
      </c>
      <c r="W921" s="1" t="n">
        <v>44544.38414351852</v>
      </c>
      <c r="X921" t="n">
        <v>697.0</v>
      </c>
      <c r="Y921" t="n">
        <v>40.0</v>
      </c>
      <c r="Z921" t="n">
        <v>0.0</v>
      </c>
      <c r="AA921" t="n">
        <v>40.0</v>
      </c>
      <c r="AB921" t="n">
        <v>37.0</v>
      </c>
      <c r="AC921" t="n">
        <v>25.0</v>
      </c>
      <c r="AD921" t="n">
        <v>36.0</v>
      </c>
      <c r="AE921" t="n">
        <v>0.0</v>
      </c>
      <c r="AF921" t="n">
        <v>0.0</v>
      </c>
      <c r="AG921" t="n">
        <v>0.0</v>
      </c>
      <c r="AH921" t="inlineStr">
        <is>
          <t>Saloni Uttekar</t>
        </is>
      </c>
      <c r="AI921" s="1" t="n">
        <v>44544.50324074074</v>
      </c>
      <c r="AJ921" t="n">
        <v>447.0</v>
      </c>
      <c r="AK921" t="n">
        <v>0.0</v>
      </c>
      <c r="AL921" t="n">
        <v>0.0</v>
      </c>
      <c r="AM921" t="n">
        <v>0.0</v>
      </c>
      <c r="AN921" t="n">
        <v>37.0</v>
      </c>
      <c r="AO921" t="n">
        <v>0.0</v>
      </c>
      <c r="AP921" t="n">
        <v>36.0</v>
      </c>
      <c r="AQ921" t="n">
        <v>0.0</v>
      </c>
      <c r="AR921" t="n">
        <v>0.0</v>
      </c>
      <c r="AS921" t="n">
        <v>0.0</v>
      </c>
      <c r="AT921" t="inlineStr">
        <is>
          <t>N/A</t>
        </is>
      </c>
      <c r="AU921" t="inlineStr">
        <is>
          <t>N/A</t>
        </is>
      </c>
      <c r="AV921" t="inlineStr">
        <is>
          <t>N/A</t>
        </is>
      </c>
      <c r="AW921" t="inlineStr">
        <is>
          <t>N/A</t>
        </is>
      </c>
      <c r="AX921" t="inlineStr">
        <is>
          <t>N/A</t>
        </is>
      </c>
      <c r="AY921" t="inlineStr">
        <is>
          <t>N/A</t>
        </is>
      </c>
      <c r="AZ921" t="inlineStr">
        <is>
          <t>N/A</t>
        </is>
      </c>
      <c r="BA921" t="inlineStr">
        <is>
          <t>N/A</t>
        </is>
      </c>
      <c r="BB921" t="inlineStr">
        <is>
          <t>N/A</t>
        </is>
      </c>
      <c r="BC921" t="inlineStr">
        <is>
          <t>N/A</t>
        </is>
      </c>
      <c r="BD921" t="inlineStr">
        <is>
          <t>N/A</t>
        </is>
      </c>
      <c r="BE921" t="inlineStr">
        <is>
          <t>N/A</t>
        </is>
      </c>
    </row>
    <row r="922">
      <c r="A922" t="inlineStr">
        <is>
          <t>WI211244226</t>
        </is>
      </c>
      <c r="B922" t="inlineStr">
        <is>
          <t>DATA_VALIDATION</t>
        </is>
      </c>
      <c r="C922" t="inlineStr">
        <is>
          <t>201100014333</t>
        </is>
      </c>
      <c r="D922" t="inlineStr">
        <is>
          <t>Folder</t>
        </is>
      </c>
      <c r="E922" s="2">
        <f>HYPERLINK("capsilon://?command=openfolder&amp;siteaddress=FAM.docvelocity-na8.net&amp;folderid=FX5972C12B-0358-EFDD-9B84-579EFD518BD7","FX21127721")</f>
        <v>0.0</v>
      </c>
      <c r="F922" t="inlineStr">
        <is>
          <t/>
        </is>
      </c>
      <c r="G922" t="inlineStr">
        <is>
          <t/>
        </is>
      </c>
      <c r="H922" t="inlineStr">
        <is>
          <t>Mailitem</t>
        </is>
      </c>
      <c r="I922" t="inlineStr">
        <is>
          <t>MI2112462092</t>
        </is>
      </c>
      <c r="J922" t="n">
        <v>487.0</v>
      </c>
      <c r="K922" t="inlineStr">
        <is>
          <t>COMPLETED</t>
        </is>
      </c>
      <c r="L922" t="inlineStr">
        <is>
          <t>MARK_AS_COMPLETED</t>
        </is>
      </c>
      <c r="M922" t="inlineStr">
        <is>
          <t>Queue</t>
        </is>
      </c>
      <c r="N922" t="n">
        <v>2.0</v>
      </c>
      <c r="O922" s="1" t="n">
        <v>44544.365636574075</v>
      </c>
      <c r="P922" s="1" t="n">
        <v>44544.54641203704</v>
      </c>
      <c r="Q922" t="n">
        <v>6259.0</v>
      </c>
      <c r="R922" t="n">
        <v>9360.0</v>
      </c>
      <c r="S922" t="b">
        <v>0</v>
      </c>
      <c r="T922" t="inlineStr">
        <is>
          <t>N/A</t>
        </is>
      </c>
      <c r="U922" t="b">
        <v>1</v>
      </c>
      <c r="V922" t="inlineStr">
        <is>
          <t>Raman Vaidya</t>
        </is>
      </c>
      <c r="W922" s="1" t="n">
        <v>44544.449791666666</v>
      </c>
      <c r="X922" t="n">
        <v>6300.0</v>
      </c>
      <c r="Y922" t="n">
        <v>603.0</v>
      </c>
      <c r="Z922" t="n">
        <v>0.0</v>
      </c>
      <c r="AA922" t="n">
        <v>603.0</v>
      </c>
      <c r="AB922" t="n">
        <v>0.0</v>
      </c>
      <c r="AC922" t="n">
        <v>498.0</v>
      </c>
      <c r="AD922" t="n">
        <v>-116.0</v>
      </c>
      <c r="AE922" t="n">
        <v>0.0</v>
      </c>
      <c r="AF922" t="n">
        <v>0.0</v>
      </c>
      <c r="AG922" t="n">
        <v>0.0</v>
      </c>
      <c r="AH922" t="inlineStr">
        <is>
          <t>Dashrath Soren</t>
        </is>
      </c>
      <c r="AI922" s="1" t="n">
        <v>44544.54641203704</v>
      </c>
      <c r="AJ922" t="n">
        <v>2997.0</v>
      </c>
      <c r="AK922" t="n">
        <v>6.0</v>
      </c>
      <c r="AL922" t="n">
        <v>0.0</v>
      </c>
      <c r="AM922" t="n">
        <v>6.0</v>
      </c>
      <c r="AN922" t="n">
        <v>0.0</v>
      </c>
      <c r="AO922" t="n">
        <v>6.0</v>
      </c>
      <c r="AP922" t="n">
        <v>-122.0</v>
      </c>
      <c r="AQ922" t="n">
        <v>0.0</v>
      </c>
      <c r="AR922" t="n">
        <v>0.0</v>
      </c>
      <c r="AS922" t="n">
        <v>0.0</v>
      </c>
      <c r="AT922" t="inlineStr">
        <is>
          <t>N/A</t>
        </is>
      </c>
      <c r="AU922" t="inlineStr">
        <is>
          <t>N/A</t>
        </is>
      </c>
      <c r="AV922" t="inlineStr">
        <is>
          <t>N/A</t>
        </is>
      </c>
      <c r="AW922" t="inlineStr">
        <is>
          <t>N/A</t>
        </is>
      </c>
      <c r="AX922" t="inlineStr">
        <is>
          <t>N/A</t>
        </is>
      </c>
      <c r="AY922" t="inlineStr">
        <is>
          <t>N/A</t>
        </is>
      </c>
      <c r="AZ922" t="inlineStr">
        <is>
          <t>N/A</t>
        </is>
      </c>
      <c r="BA922" t="inlineStr">
        <is>
          <t>N/A</t>
        </is>
      </c>
      <c r="BB922" t="inlineStr">
        <is>
          <t>N/A</t>
        </is>
      </c>
      <c r="BC922" t="inlineStr">
        <is>
          <t>N/A</t>
        </is>
      </c>
      <c r="BD922" t="inlineStr">
        <is>
          <t>N/A</t>
        </is>
      </c>
      <c r="BE922" t="inlineStr">
        <is>
          <t>N/A</t>
        </is>
      </c>
    </row>
    <row r="923">
      <c r="A923" t="inlineStr">
        <is>
          <t>WI211244229</t>
        </is>
      </c>
      <c r="B923" t="inlineStr">
        <is>
          <t>DATA_VALIDATION</t>
        </is>
      </c>
      <c r="C923" t="inlineStr">
        <is>
          <t>201348000221</t>
        </is>
      </c>
      <c r="D923" t="inlineStr">
        <is>
          <t>Folder</t>
        </is>
      </c>
      <c r="E923" s="2">
        <f>HYPERLINK("capsilon://?command=openfolder&amp;siteaddress=FAM.docvelocity-na8.net&amp;folderid=FX67371CDC-9B08-EB3B-91F0-31CB0BA383CE","FX21127229")</f>
        <v>0.0</v>
      </c>
      <c r="F923" t="inlineStr">
        <is>
          <t/>
        </is>
      </c>
      <c r="G923" t="inlineStr">
        <is>
          <t/>
        </is>
      </c>
      <c r="H923" t="inlineStr">
        <is>
          <t>Mailitem</t>
        </is>
      </c>
      <c r="I923" t="inlineStr">
        <is>
          <t>MI2112462498</t>
        </is>
      </c>
      <c r="J923" t="n">
        <v>201.0</v>
      </c>
      <c r="K923" t="inlineStr">
        <is>
          <t>COMPLETED</t>
        </is>
      </c>
      <c r="L923" t="inlineStr">
        <is>
          <t>MARK_AS_COMPLETED</t>
        </is>
      </c>
      <c r="M923" t="inlineStr">
        <is>
          <t>Queue</t>
        </is>
      </c>
      <c r="N923" t="n">
        <v>2.0</v>
      </c>
      <c r="O923" s="1" t="n">
        <v>44544.367268518516</v>
      </c>
      <c r="P923" s="1" t="n">
        <v>44544.5837962963</v>
      </c>
      <c r="Q923" t="n">
        <v>16954.0</v>
      </c>
      <c r="R923" t="n">
        <v>1754.0</v>
      </c>
      <c r="S923" t="b">
        <v>0</v>
      </c>
      <c r="T923" t="inlineStr">
        <is>
          <t>N/A</t>
        </is>
      </c>
      <c r="U923" t="b">
        <v>1</v>
      </c>
      <c r="V923" t="inlineStr">
        <is>
          <t>Nisha Verma</t>
        </is>
      </c>
      <c r="W923" s="1" t="n">
        <v>44544.421168981484</v>
      </c>
      <c r="X923" t="n">
        <v>1079.0</v>
      </c>
      <c r="Y923" t="n">
        <v>104.0</v>
      </c>
      <c r="Z923" t="n">
        <v>0.0</v>
      </c>
      <c r="AA923" t="n">
        <v>104.0</v>
      </c>
      <c r="AB923" t="n">
        <v>42.0</v>
      </c>
      <c r="AC923" t="n">
        <v>30.0</v>
      </c>
      <c r="AD923" t="n">
        <v>97.0</v>
      </c>
      <c r="AE923" t="n">
        <v>0.0</v>
      </c>
      <c r="AF923" t="n">
        <v>0.0</v>
      </c>
      <c r="AG923" t="n">
        <v>0.0</v>
      </c>
      <c r="AH923" t="inlineStr">
        <is>
          <t>Dashrath Soren</t>
        </is>
      </c>
      <c r="AI923" s="1" t="n">
        <v>44544.5837962963</v>
      </c>
      <c r="AJ923" t="n">
        <v>631.0</v>
      </c>
      <c r="AK923" t="n">
        <v>1.0</v>
      </c>
      <c r="AL923" t="n">
        <v>0.0</v>
      </c>
      <c r="AM923" t="n">
        <v>1.0</v>
      </c>
      <c r="AN923" t="n">
        <v>42.0</v>
      </c>
      <c r="AO923" t="n">
        <v>1.0</v>
      </c>
      <c r="AP923" t="n">
        <v>96.0</v>
      </c>
      <c r="AQ923" t="n">
        <v>0.0</v>
      </c>
      <c r="AR923" t="n">
        <v>0.0</v>
      </c>
      <c r="AS923" t="n">
        <v>0.0</v>
      </c>
      <c r="AT923" t="inlineStr">
        <is>
          <t>N/A</t>
        </is>
      </c>
      <c r="AU923" t="inlineStr">
        <is>
          <t>N/A</t>
        </is>
      </c>
      <c r="AV923" t="inlineStr">
        <is>
          <t>N/A</t>
        </is>
      </c>
      <c r="AW923" t="inlineStr">
        <is>
          <t>N/A</t>
        </is>
      </c>
      <c r="AX923" t="inlineStr">
        <is>
          <t>N/A</t>
        </is>
      </c>
      <c r="AY923" t="inlineStr">
        <is>
          <t>N/A</t>
        </is>
      </c>
      <c r="AZ923" t="inlineStr">
        <is>
          <t>N/A</t>
        </is>
      </c>
      <c r="BA923" t="inlineStr">
        <is>
          <t>N/A</t>
        </is>
      </c>
      <c r="BB923" t="inlineStr">
        <is>
          <t>N/A</t>
        </is>
      </c>
      <c r="BC923" t="inlineStr">
        <is>
          <t>N/A</t>
        </is>
      </c>
      <c r="BD923" t="inlineStr">
        <is>
          <t>N/A</t>
        </is>
      </c>
      <c r="BE923" t="inlineStr">
        <is>
          <t>N/A</t>
        </is>
      </c>
    </row>
    <row r="924">
      <c r="A924" t="inlineStr">
        <is>
          <t>WI211244238</t>
        </is>
      </c>
      <c r="B924" t="inlineStr">
        <is>
          <t>DATA_VALIDATION</t>
        </is>
      </c>
      <c r="C924" t="inlineStr">
        <is>
          <t>201308007909</t>
        </is>
      </c>
      <c r="D924" t="inlineStr">
        <is>
          <t>Folder</t>
        </is>
      </c>
      <c r="E924" s="2">
        <f>HYPERLINK("capsilon://?command=openfolder&amp;siteaddress=FAM.docvelocity-na8.net&amp;folderid=FX1C8171C5-7698-401D-E7A4-C7BB870EF25D","FX21124193")</f>
        <v>0.0</v>
      </c>
      <c r="F924" t="inlineStr">
        <is>
          <t/>
        </is>
      </c>
      <c r="G924" t="inlineStr">
        <is>
          <t/>
        </is>
      </c>
      <c r="H924" t="inlineStr">
        <is>
          <t>Mailitem</t>
        </is>
      </c>
      <c r="I924" t="inlineStr">
        <is>
          <t>MI2112463110</t>
        </is>
      </c>
      <c r="J924" t="n">
        <v>422.0</v>
      </c>
      <c r="K924" t="inlineStr">
        <is>
          <t>COMPLETED</t>
        </is>
      </c>
      <c r="L924" t="inlineStr">
        <is>
          <t>MARK_AS_COMPLETED</t>
        </is>
      </c>
      <c r="M924" t="inlineStr">
        <is>
          <t>Queue</t>
        </is>
      </c>
      <c r="N924" t="n">
        <v>2.0</v>
      </c>
      <c r="O924" s="1" t="n">
        <v>44544.3759375</v>
      </c>
      <c r="P924" s="1" t="n">
        <v>44544.60835648148</v>
      </c>
      <c r="Q924" t="n">
        <v>13591.0</v>
      </c>
      <c r="R924" t="n">
        <v>6490.0</v>
      </c>
      <c r="S924" t="b">
        <v>0</v>
      </c>
      <c r="T924" t="inlineStr">
        <is>
          <t>N/A</t>
        </is>
      </c>
      <c r="U924" t="b">
        <v>1</v>
      </c>
      <c r="V924" t="inlineStr">
        <is>
          <t>Ujwala Ajabe</t>
        </is>
      </c>
      <c r="W924" s="1" t="n">
        <v>44544.4922337963</v>
      </c>
      <c r="X924" t="n">
        <v>4209.0</v>
      </c>
      <c r="Y924" t="n">
        <v>443.0</v>
      </c>
      <c r="Z924" t="n">
        <v>0.0</v>
      </c>
      <c r="AA924" t="n">
        <v>443.0</v>
      </c>
      <c r="AB924" t="n">
        <v>0.0</v>
      </c>
      <c r="AC924" t="n">
        <v>217.0</v>
      </c>
      <c r="AD924" t="n">
        <v>-21.0</v>
      </c>
      <c r="AE924" t="n">
        <v>0.0</v>
      </c>
      <c r="AF924" t="n">
        <v>0.0</v>
      </c>
      <c r="AG924" t="n">
        <v>0.0</v>
      </c>
      <c r="AH924" t="inlineStr">
        <is>
          <t>Dashrath Soren</t>
        </is>
      </c>
      <c r="AI924" s="1" t="n">
        <v>44544.60835648148</v>
      </c>
      <c r="AJ924" t="n">
        <v>2121.0</v>
      </c>
      <c r="AK924" t="n">
        <v>1.0</v>
      </c>
      <c r="AL924" t="n">
        <v>0.0</v>
      </c>
      <c r="AM924" t="n">
        <v>1.0</v>
      </c>
      <c r="AN924" t="n">
        <v>0.0</v>
      </c>
      <c r="AO924" t="n">
        <v>1.0</v>
      </c>
      <c r="AP924" t="n">
        <v>-22.0</v>
      </c>
      <c r="AQ924" t="n">
        <v>0.0</v>
      </c>
      <c r="AR924" t="n">
        <v>0.0</v>
      </c>
      <c r="AS924" t="n">
        <v>0.0</v>
      </c>
      <c r="AT924" t="inlineStr">
        <is>
          <t>N/A</t>
        </is>
      </c>
      <c r="AU924" t="inlineStr">
        <is>
          <t>N/A</t>
        </is>
      </c>
      <c r="AV924" t="inlineStr">
        <is>
          <t>N/A</t>
        </is>
      </c>
      <c r="AW924" t="inlineStr">
        <is>
          <t>N/A</t>
        </is>
      </c>
      <c r="AX924" t="inlineStr">
        <is>
          <t>N/A</t>
        </is>
      </c>
      <c r="AY924" t="inlineStr">
        <is>
          <t>N/A</t>
        </is>
      </c>
      <c r="AZ924" t="inlineStr">
        <is>
          <t>N/A</t>
        </is>
      </c>
      <c r="BA924" t="inlineStr">
        <is>
          <t>N/A</t>
        </is>
      </c>
      <c r="BB924" t="inlineStr">
        <is>
          <t>N/A</t>
        </is>
      </c>
      <c r="BC924" t="inlineStr">
        <is>
          <t>N/A</t>
        </is>
      </c>
      <c r="BD924" t="inlineStr">
        <is>
          <t>N/A</t>
        </is>
      </c>
      <c r="BE924" t="inlineStr">
        <is>
          <t>N/A</t>
        </is>
      </c>
    </row>
    <row r="925">
      <c r="A925" t="inlineStr">
        <is>
          <t>WI211244241</t>
        </is>
      </c>
      <c r="B925" t="inlineStr">
        <is>
          <t>DATA_VALIDATION</t>
        </is>
      </c>
      <c r="C925" t="inlineStr">
        <is>
          <t>201308007922</t>
        </is>
      </c>
      <c r="D925" t="inlineStr">
        <is>
          <t>Folder</t>
        </is>
      </c>
      <c r="E925" s="2">
        <f>HYPERLINK("capsilon://?command=openfolder&amp;siteaddress=FAM.docvelocity-na8.net&amp;folderid=FX44C03183-A273-4363-A54B-DBCD791A4372","FX21125354")</f>
        <v>0.0</v>
      </c>
      <c r="F925" t="inlineStr">
        <is>
          <t/>
        </is>
      </c>
      <c r="G925" t="inlineStr">
        <is>
          <t/>
        </is>
      </c>
      <c r="H925" t="inlineStr">
        <is>
          <t>Mailitem</t>
        </is>
      </c>
      <c r="I925" t="inlineStr">
        <is>
          <t>MI2112463714</t>
        </is>
      </c>
      <c r="J925" t="n">
        <v>390.0</v>
      </c>
      <c r="K925" t="inlineStr">
        <is>
          <t>COMPLETED</t>
        </is>
      </c>
      <c r="L925" t="inlineStr">
        <is>
          <t>MARK_AS_COMPLETED</t>
        </is>
      </c>
      <c r="M925" t="inlineStr">
        <is>
          <t>Queue</t>
        </is>
      </c>
      <c r="N925" t="n">
        <v>2.0</v>
      </c>
      <c r="O925" s="1" t="n">
        <v>44544.37850694444</v>
      </c>
      <c r="P925" s="1" t="n">
        <v>44544.706087962964</v>
      </c>
      <c r="Q925" t="n">
        <v>14078.0</v>
      </c>
      <c r="R925" t="n">
        <v>14225.0</v>
      </c>
      <c r="S925" t="b">
        <v>0</v>
      </c>
      <c r="T925" t="inlineStr">
        <is>
          <t>N/A</t>
        </is>
      </c>
      <c r="U925" t="b">
        <v>1</v>
      </c>
      <c r="V925" t="inlineStr">
        <is>
          <t>Nisha Verma</t>
        </is>
      </c>
      <c r="W925" s="1" t="n">
        <v>44544.68601851852</v>
      </c>
      <c r="X925" t="n">
        <v>12294.0</v>
      </c>
      <c r="Y925" t="n">
        <v>377.0</v>
      </c>
      <c r="Z925" t="n">
        <v>0.0</v>
      </c>
      <c r="AA925" t="n">
        <v>377.0</v>
      </c>
      <c r="AB925" t="n">
        <v>0.0</v>
      </c>
      <c r="AC925" t="n">
        <v>275.0</v>
      </c>
      <c r="AD925" t="n">
        <v>13.0</v>
      </c>
      <c r="AE925" t="n">
        <v>0.0</v>
      </c>
      <c r="AF925" t="n">
        <v>0.0</v>
      </c>
      <c r="AG925" t="n">
        <v>0.0</v>
      </c>
      <c r="AH925" t="inlineStr">
        <is>
          <t>Vikash Suryakanth Parmar</t>
        </is>
      </c>
      <c r="AI925" s="1" t="n">
        <v>44544.706087962964</v>
      </c>
      <c r="AJ925" t="n">
        <v>1274.0</v>
      </c>
      <c r="AK925" t="n">
        <v>4.0</v>
      </c>
      <c r="AL925" t="n">
        <v>0.0</v>
      </c>
      <c r="AM925" t="n">
        <v>4.0</v>
      </c>
      <c r="AN925" t="n">
        <v>0.0</v>
      </c>
      <c r="AO925" t="n">
        <v>4.0</v>
      </c>
      <c r="AP925" t="n">
        <v>9.0</v>
      </c>
      <c r="AQ925" t="n">
        <v>0.0</v>
      </c>
      <c r="AR925" t="n">
        <v>0.0</v>
      </c>
      <c r="AS925" t="n">
        <v>0.0</v>
      </c>
      <c r="AT925" t="inlineStr">
        <is>
          <t>N/A</t>
        </is>
      </c>
      <c r="AU925" t="inlineStr">
        <is>
          <t>N/A</t>
        </is>
      </c>
      <c r="AV925" t="inlineStr">
        <is>
          <t>N/A</t>
        </is>
      </c>
      <c r="AW925" t="inlineStr">
        <is>
          <t>N/A</t>
        </is>
      </c>
      <c r="AX925" t="inlineStr">
        <is>
          <t>N/A</t>
        </is>
      </c>
      <c r="AY925" t="inlineStr">
        <is>
          <t>N/A</t>
        </is>
      </c>
      <c r="AZ925" t="inlineStr">
        <is>
          <t>N/A</t>
        </is>
      </c>
      <c r="BA925" t="inlineStr">
        <is>
          <t>N/A</t>
        </is>
      </c>
      <c r="BB925" t="inlineStr">
        <is>
          <t>N/A</t>
        </is>
      </c>
      <c r="BC925" t="inlineStr">
        <is>
          <t>N/A</t>
        </is>
      </c>
      <c r="BD925" t="inlineStr">
        <is>
          <t>N/A</t>
        </is>
      </c>
      <c r="BE925" t="inlineStr">
        <is>
          <t>N/A</t>
        </is>
      </c>
    </row>
    <row r="926">
      <c r="A926" t="inlineStr">
        <is>
          <t>WI211244243</t>
        </is>
      </c>
      <c r="B926" t="inlineStr">
        <is>
          <t>DATA_VALIDATION</t>
        </is>
      </c>
      <c r="C926" t="inlineStr">
        <is>
          <t>201308007951</t>
        </is>
      </c>
      <c r="D926" t="inlineStr">
        <is>
          <t>Folder</t>
        </is>
      </c>
      <c r="E926" s="2">
        <f>HYPERLINK("capsilon://?command=openfolder&amp;siteaddress=FAM.docvelocity-na8.net&amp;folderid=FXC1DEA472-CDF9-25A7-BB37-60D7F3AD368A","FX21127978")</f>
        <v>0.0</v>
      </c>
      <c r="F926" t="inlineStr">
        <is>
          <t/>
        </is>
      </c>
      <c r="G926" t="inlineStr">
        <is>
          <t/>
        </is>
      </c>
      <c r="H926" t="inlineStr">
        <is>
          <t>Mailitem</t>
        </is>
      </c>
      <c r="I926" t="inlineStr">
        <is>
          <t>MI2112464198</t>
        </is>
      </c>
      <c r="J926" t="n">
        <v>186.0</v>
      </c>
      <c r="K926" t="inlineStr">
        <is>
          <t>COMPLETED</t>
        </is>
      </c>
      <c r="L926" t="inlineStr">
        <is>
          <t>MARK_AS_COMPLETED</t>
        </is>
      </c>
      <c r="M926" t="inlineStr">
        <is>
          <t>Queue</t>
        </is>
      </c>
      <c r="N926" t="n">
        <v>2.0</v>
      </c>
      <c r="O926" s="1" t="n">
        <v>44544.38054398148</v>
      </c>
      <c r="P926" s="1" t="n">
        <v>44544.616944444446</v>
      </c>
      <c r="Q926" t="n">
        <v>16936.0</v>
      </c>
      <c r="R926" t="n">
        <v>3489.0</v>
      </c>
      <c r="S926" t="b">
        <v>0</v>
      </c>
      <c r="T926" t="inlineStr">
        <is>
          <t>N/A</t>
        </is>
      </c>
      <c r="U926" t="b">
        <v>1</v>
      </c>
      <c r="V926" t="inlineStr">
        <is>
          <t>Ujwala Ajabe</t>
        </is>
      </c>
      <c r="W926" s="1" t="n">
        <v>44544.56623842593</v>
      </c>
      <c r="X926" t="n">
        <v>2727.0</v>
      </c>
      <c r="Y926" t="n">
        <v>161.0</v>
      </c>
      <c r="Z926" t="n">
        <v>0.0</v>
      </c>
      <c r="AA926" t="n">
        <v>161.0</v>
      </c>
      <c r="AB926" t="n">
        <v>21.0</v>
      </c>
      <c r="AC926" t="n">
        <v>60.0</v>
      </c>
      <c r="AD926" t="n">
        <v>25.0</v>
      </c>
      <c r="AE926" t="n">
        <v>0.0</v>
      </c>
      <c r="AF926" t="n">
        <v>0.0</v>
      </c>
      <c r="AG926" t="n">
        <v>0.0</v>
      </c>
      <c r="AH926" t="inlineStr">
        <is>
          <t>Dashrath Soren</t>
        </is>
      </c>
      <c r="AI926" s="1" t="n">
        <v>44544.616944444446</v>
      </c>
      <c r="AJ926" t="n">
        <v>742.0</v>
      </c>
      <c r="AK926" t="n">
        <v>0.0</v>
      </c>
      <c r="AL926" t="n">
        <v>0.0</v>
      </c>
      <c r="AM926" t="n">
        <v>0.0</v>
      </c>
      <c r="AN926" t="n">
        <v>21.0</v>
      </c>
      <c r="AO926" t="n">
        <v>0.0</v>
      </c>
      <c r="AP926" t="n">
        <v>25.0</v>
      </c>
      <c r="AQ926" t="n">
        <v>0.0</v>
      </c>
      <c r="AR926" t="n">
        <v>0.0</v>
      </c>
      <c r="AS926" t="n">
        <v>0.0</v>
      </c>
      <c r="AT926" t="inlineStr">
        <is>
          <t>N/A</t>
        </is>
      </c>
      <c r="AU926" t="inlineStr">
        <is>
          <t>N/A</t>
        </is>
      </c>
      <c r="AV926" t="inlineStr">
        <is>
          <t>N/A</t>
        </is>
      </c>
      <c r="AW926" t="inlineStr">
        <is>
          <t>N/A</t>
        </is>
      </c>
      <c r="AX926" t="inlineStr">
        <is>
          <t>N/A</t>
        </is>
      </c>
      <c r="AY926" t="inlineStr">
        <is>
          <t>N/A</t>
        </is>
      </c>
      <c r="AZ926" t="inlineStr">
        <is>
          <t>N/A</t>
        </is>
      </c>
      <c r="BA926" t="inlineStr">
        <is>
          <t>N/A</t>
        </is>
      </c>
      <c r="BB926" t="inlineStr">
        <is>
          <t>N/A</t>
        </is>
      </c>
      <c r="BC926" t="inlineStr">
        <is>
          <t>N/A</t>
        </is>
      </c>
      <c r="BD926" t="inlineStr">
        <is>
          <t>N/A</t>
        </is>
      </c>
      <c r="BE926" t="inlineStr">
        <is>
          <t>N/A</t>
        </is>
      </c>
    </row>
    <row r="927">
      <c r="A927" t="inlineStr">
        <is>
          <t>WI211244252</t>
        </is>
      </c>
      <c r="B927" t="inlineStr">
        <is>
          <t>DATA_VALIDATION</t>
        </is>
      </c>
      <c r="C927" t="inlineStr">
        <is>
          <t>201300020299</t>
        </is>
      </c>
      <c r="D927" t="inlineStr">
        <is>
          <t>Folder</t>
        </is>
      </c>
      <c r="E927" s="2">
        <f>HYPERLINK("capsilon://?command=openfolder&amp;siteaddress=FAM.docvelocity-na8.net&amp;folderid=FXE597197F-53F2-7E07-F778-EDAEB1741030","FX21127948")</f>
        <v>0.0</v>
      </c>
      <c r="F927" t="inlineStr">
        <is>
          <t/>
        </is>
      </c>
      <c r="G927" t="inlineStr">
        <is>
          <t/>
        </is>
      </c>
      <c r="H927" t="inlineStr">
        <is>
          <t>Mailitem</t>
        </is>
      </c>
      <c r="I927" t="inlineStr">
        <is>
          <t>MI2112464981</t>
        </is>
      </c>
      <c r="J927" t="n">
        <v>144.0</v>
      </c>
      <c r="K927" t="inlineStr">
        <is>
          <t>COMPLETED</t>
        </is>
      </c>
      <c r="L927" t="inlineStr">
        <is>
          <t>MARK_AS_COMPLETED</t>
        </is>
      </c>
      <c r="M927" t="inlineStr">
        <is>
          <t>Queue</t>
        </is>
      </c>
      <c r="N927" t="n">
        <v>2.0</v>
      </c>
      <c r="O927" s="1" t="n">
        <v>44544.38439814815</v>
      </c>
      <c r="P927" s="1" t="n">
        <v>44544.62496527778</v>
      </c>
      <c r="Q927" t="n">
        <v>17203.0</v>
      </c>
      <c r="R927" t="n">
        <v>3582.0</v>
      </c>
      <c r="S927" t="b">
        <v>0</v>
      </c>
      <c r="T927" t="inlineStr">
        <is>
          <t>N/A</t>
        </is>
      </c>
      <c r="U927" t="b">
        <v>1</v>
      </c>
      <c r="V927" t="inlineStr">
        <is>
          <t>Amruta Erande</t>
        </is>
      </c>
      <c r="W927" s="1" t="n">
        <v>44544.57497685185</v>
      </c>
      <c r="X927" t="n">
        <v>2854.0</v>
      </c>
      <c r="Y927" t="n">
        <v>150.0</v>
      </c>
      <c r="Z927" t="n">
        <v>0.0</v>
      </c>
      <c r="AA927" t="n">
        <v>150.0</v>
      </c>
      <c r="AB927" t="n">
        <v>0.0</v>
      </c>
      <c r="AC927" t="n">
        <v>62.0</v>
      </c>
      <c r="AD927" t="n">
        <v>-6.0</v>
      </c>
      <c r="AE927" t="n">
        <v>0.0</v>
      </c>
      <c r="AF927" t="n">
        <v>0.0</v>
      </c>
      <c r="AG927" t="n">
        <v>0.0</v>
      </c>
      <c r="AH927" t="inlineStr">
        <is>
          <t>Dashrath Soren</t>
        </is>
      </c>
      <c r="AI927" s="1" t="n">
        <v>44544.62496527778</v>
      </c>
      <c r="AJ927" t="n">
        <v>692.0</v>
      </c>
      <c r="AK927" t="n">
        <v>0.0</v>
      </c>
      <c r="AL927" t="n">
        <v>0.0</v>
      </c>
      <c r="AM927" t="n">
        <v>0.0</v>
      </c>
      <c r="AN927" t="n">
        <v>0.0</v>
      </c>
      <c r="AO927" t="n">
        <v>0.0</v>
      </c>
      <c r="AP927" t="n">
        <v>-6.0</v>
      </c>
      <c r="AQ927" t="n">
        <v>0.0</v>
      </c>
      <c r="AR927" t="n">
        <v>0.0</v>
      </c>
      <c r="AS927" t="n">
        <v>0.0</v>
      </c>
      <c r="AT927" t="inlineStr">
        <is>
          <t>N/A</t>
        </is>
      </c>
      <c r="AU927" t="inlineStr">
        <is>
          <t>N/A</t>
        </is>
      </c>
      <c r="AV927" t="inlineStr">
        <is>
          <t>N/A</t>
        </is>
      </c>
      <c r="AW927" t="inlineStr">
        <is>
          <t>N/A</t>
        </is>
      </c>
      <c r="AX927" t="inlineStr">
        <is>
          <t>N/A</t>
        </is>
      </c>
      <c r="AY927" t="inlineStr">
        <is>
          <t>N/A</t>
        </is>
      </c>
      <c r="AZ927" t="inlineStr">
        <is>
          <t>N/A</t>
        </is>
      </c>
      <c r="BA927" t="inlineStr">
        <is>
          <t>N/A</t>
        </is>
      </c>
      <c r="BB927" t="inlineStr">
        <is>
          <t>N/A</t>
        </is>
      </c>
      <c r="BC927" t="inlineStr">
        <is>
          <t>N/A</t>
        </is>
      </c>
      <c r="BD927" t="inlineStr">
        <is>
          <t>N/A</t>
        </is>
      </c>
      <c r="BE927" t="inlineStr">
        <is>
          <t>N/A</t>
        </is>
      </c>
    </row>
    <row r="928">
      <c r="A928" t="inlineStr">
        <is>
          <t>WI211244283</t>
        </is>
      </c>
      <c r="B928" t="inlineStr">
        <is>
          <t>DATA_VALIDATION</t>
        </is>
      </c>
      <c r="C928" t="inlineStr">
        <is>
          <t>201348000213</t>
        </is>
      </c>
      <c r="D928" t="inlineStr">
        <is>
          <t>Folder</t>
        </is>
      </c>
      <c r="E928" s="2">
        <f>HYPERLINK("capsilon://?command=openfolder&amp;siteaddress=FAM.docvelocity-na8.net&amp;folderid=FXA1468029-1E67-B037-F13F-428D4801A080","FX21125431")</f>
        <v>0.0</v>
      </c>
      <c r="F928" t="inlineStr">
        <is>
          <t/>
        </is>
      </c>
      <c r="G928" t="inlineStr">
        <is>
          <t/>
        </is>
      </c>
      <c r="H928" t="inlineStr">
        <is>
          <t>Mailitem</t>
        </is>
      </c>
      <c r="I928" t="inlineStr">
        <is>
          <t>MI2112465510</t>
        </is>
      </c>
      <c r="J928" t="n">
        <v>260.0</v>
      </c>
      <c r="K928" t="inlineStr">
        <is>
          <t>COMPLETED</t>
        </is>
      </c>
      <c r="L928" t="inlineStr">
        <is>
          <t>MARK_AS_COMPLETED</t>
        </is>
      </c>
      <c r="M928" t="inlineStr">
        <is>
          <t>Queue</t>
        </is>
      </c>
      <c r="N928" t="n">
        <v>2.0</v>
      </c>
      <c r="O928" s="1" t="n">
        <v>44544.389814814815</v>
      </c>
      <c r="P928" s="1" t="n">
        <v>44544.66668981482</v>
      </c>
      <c r="Q928" t="n">
        <v>16815.0</v>
      </c>
      <c r="R928" t="n">
        <v>7107.0</v>
      </c>
      <c r="S928" t="b">
        <v>0</v>
      </c>
      <c r="T928" t="inlineStr">
        <is>
          <t>N/A</t>
        </is>
      </c>
      <c r="U928" t="b">
        <v>1</v>
      </c>
      <c r="V928" t="inlineStr">
        <is>
          <t>Ujwala Ajabe</t>
        </is>
      </c>
      <c r="W928" s="1" t="n">
        <v>44544.62935185185</v>
      </c>
      <c r="X928" t="n">
        <v>5452.0</v>
      </c>
      <c r="Y928" t="n">
        <v>287.0</v>
      </c>
      <c r="Z928" t="n">
        <v>0.0</v>
      </c>
      <c r="AA928" t="n">
        <v>287.0</v>
      </c>
      <c r="AB928" t="n">
        <v>112.0</v>
      </c>
      <c r="AC928" t="n">
        <v>214.0</v>
      </c>
      <c r="AD928" t="n">
        <v>-27.0</v>
      </c>
      <c r="AE928" t="n">
        <v>0.0</v>
      </c>
      <c r="AF928" t="n">
        <v>0.0</v>
      </c>
      <c r="AG928" t="n">
        <v>0.0</v>
      </c>
      <c r="AH928" t="inlineStr">
        <is>
          <t>Dashrath Soren</t>
        </is>
      </c>
      <c r="AI928" s="1" t="n">
        <v>44544.66668981482</v>
      </c>
      <c r="AJ928" t="n">
        <v>1574.0</v>
      </c>
      <c r="AK928" t="n">
        <v>6.0</v>
      </c>
      <c r="AL928" t="n">
        <v>0.0</v>
      </c>
      <c r="AM928" t="n">
        <v>6.0</v>
      </c>
      <c r="AN928" t="n">
        <v>112.0</v>
      </c>
      <c r="AO928" t="n">
        <v>6.0</v>
      </c>
      <c r="AP928" t="n">
        <v>-33.0</v>
      </c>
      <c r="AQ928" t="n">
        <v>0.0</v>
      </c>
      <c r="AR928" t="n">
        <v>0.0</v>
      </c>
      <c r="AS928" t="n">
        <v>0.0</v>
      </c>
      <c r="AT928" t="inlineStr">
        <is>
          <t>N/A</t>
        </is>
      </c>
      <c r="AU928" t="inlineStr">
        <is>
          <t>N/A</t>
        </is>
      </c>
      <c r="AV928" t="inlineStr">
        <is>
          <t>N/A</t>
        </is>
      </c>
      <c r="AW928" t="inlineStr">
        <is>
          <t>N/A</t>
        </is>
      </c>
      <c r="AX928" t="inlineStr">
        <is>
          <t>N/A</t>
        </is>
      </c>
      <c r="AY928" t="inlineStr">
        <is>
          <t>N/A</t>
        </is>
      </c>
      <c r="AZ928" t="inlineStr">
        <is>
          <t>N/A</t>
        </is>
      </c>
      <c r="BA928" t="inlineStr">
        <is>
          <t>N/A</t>
        </is>
      </c>
      <c r="BB928" t="inlineStr">
        <is>
          <t>N/A</t>
        </is>
      </c>
      <c r="BC928" t="inlineStr">
        <is>
          <t>N/A</t>
        </is>
      </c>
      <c r="BD928" t="inlineStr">
        <is>
          <t>N/A</t>
        </is>
      </c>
      <c r="BE928" t="inlineStr">
        <is>
          <t>N/A</t>
        </is>
      </c>
    </row>
    <row r="929">
      <c r="A929" t="inlineStr">
        <is>
          <t>WI211244296</t>
        </is>
      </c>
      <c r="B929" t="inlineStr">
        <is>
          <t>DATA_VALIDATION</t>
        </is>
      </c>
      <c r="C929" t="inlineStr">
        <is>
          <t>201130012911</t>
        </is>
      </c>
      <c r="D929" t="inlineStr">
        <is>
          <t>Folder</t>
        </is>
      </c>
      <c r="E929" s="2">
        <f>HYPERLINK("capsilon://?command=openfolder&amp;siteaddress=FAM.docvelocity-na8.net&amp;folderid=FX63A43DBF-83E0-836C-47EB-C8E9FE9DA57C","FX21124680")</f>
        <v>0.0</v>
      </c>
      <c r="F929" t="inlineStr">
        <is>
          <t/>
        </is>
      </c>
      <c r="G929" t="inlineStr">
        <is>
          <t/>
        </is>
      </c>
      <c r="H929" t="inlineStr">
        <is>
          <t>Mailitem</t>
        </is>
      </c>
      <c r="I929" t="inlineStr">
        <is>
          <t>MI2112466091</t>
        </is>
      </c>
      <c r="J929" t="n">
        <v>492.0</v>
      </c>
      <c r="K929" t="inlineStr">
        <is>
          <t>COMPLETED</t>
        </is>
      </c>
      <c r="L929" t="inlineStr">
        <is>
          <t>MARK_AS_COMPLETED</t>
        </is>
      </c>
      <c r="M929" t="inlineStr">
        <is>
          <t>Queue</t>
        </is>
      </c>
      <c r="N929" t="n">
        <v>2.0</v>
      </c>
      <c r="O929" s="1" t="n">
        <v>44544.39162037037</v>
      </c>
      <c r="P929" s="1" t="n">
        <v>44544.68791666667</v>
      </c>
      <c r="Q929" t="n">
        <v>22418.0</v>
      </c>
      <c r="R929" t="n">
        <v>3182.0</v>
      </c>
      <c r="S929" t="b">
        <v>0</v>
      </c>
      <c r="T929" t="inlineStr">
        <is>
          <t>N/A</t>
        </is>
      </c>
      <c r="U929" t="b">
        <v>1</v>
      </c>
      <c r="V929" t="inlineStr">
        <is>
          <t>Supriya Khape</t>
        </is>
      </c>
      <c r="W929" s="1" t="n">
        <v>44544.58917824074</v>
      </c>
      <c r="X929" t="n">
        <v>1310.0</v>
      </c>
      <c r="Y929" t="n">
        <v>263.0</v>
      </c>
      <c r="Z929" t="n">
        <v>0.0</v>
      </c>
      <c r="AA929" t="n">
        <v>263.0</v>
      </c>
      <c r="AB929" t="n">
        <v>0.0</v>
      </c>
      <c r="AC929" t="n">
        <v>112.0</v>
      </c>
      <c r="AD929" t="n">
        <v>229.0</v>
      </c>
      <c r="AE929" t="n">
        <v>0.0</v>
      </c>
      <c r="AF929" t="n">
        <v>0.0</v>
      </c>
      <c r="AG929" t="n">
        <v>0.0</v>
      </c>
      <c r="AH929" t="inlineStr">
        <is>
          <t>Dashrath Soren</t>
        </is>
      </c>
      <c r="AI929" s="1" t="n">
        <v>44544.68791666667</v>
      </c>
      <c r="AJ929" t="n">
        <v>1834.0</v>
      </c>
      <c r="AK929" t="n">
        <v>11.0</v>
      </c>
      <c r="AL929" t="n">
        <v>0.0</v>
      </c>
      <c r="AM929" t="n">
        <v>11.0</v>
      </c>
      <c r="AN929" t="n">
        <v>0.0</v>
      </c>
      <c r="AO929" t="n">
        <v>11.0</v>
      </c>
      <c r="AP929" t="n">
        <v>218.0</v>
      </c>
      <c r="AQ929" t="n">
        <v>0.0</v>
      </c>
      <c r="AR929" t="n">
        <v>0.0</v>
      </c>
      <c r="AS929" t="n">
        <v>0.0</v>
      </c>
      <c r="AT929" t="inlineStr">
        <is>
          <t>N/A</t>
        </is>
      </c>
      <c r="AU929" t="inlineStr">
        <is>
          <t>N/A</t>
        </is>
      </c>
      <c r="AV929" t="inlineStr">
        <is>
          <t>N/A</t>
        </is>
      </c>
      <c r="AW929" t="inlineStr">
        <is>
          <t>N/A</t>
        </is>
      </c>
      <c r="AX929" t="inlineStr">
        <is>
          <t>N/A</t>
        </is>
      </c>
      <c r="AY929" t="inlineStr">
        <is>
          <t>N/A</t>
        </is>
      </c>
      <c r="AZ929" t="inlineStr">
        <is>
          <t>N/A</t>
        </is>
      </c>
      <c r="BA929" t="inlineStr">
        <is>
          <t>N/A</t>
        </is>
      </c>
      <c r="BB929" t="inlineStr">
        <is>
          <t>N/A</t>
        </is>
      </c>
      <c r="BC929" t="inlineStr">
        <is>
          <t>N/A</t>
        </is>
      </c>
      <c r="BD929" t="inlineStr">
        <is>
          <t>N/A</t>
        </is>
      </c>
      <c r="BE929" t="inlineStr">
        <is>
          <t>N/A</t>
        </is>
      </c>
    </row>
    <row r="930">
      <c r="A930" t="inlineStr">
        <is>
          <t>WI211244316</t>
        </is>
      </c>
      <c r="B930" t="inlineStr">
        <is>
          <t>DATA_VALIDATION</t>
        </is>
      </c>
      <c r="C930" t="inlineStr">
        <is>
          <t>201308007873</t>
        </is>
      </c>
      <c r="D930" t="inlineStr">
        <is>
          <t>Folder</t>
        </is>
      </c>
      <c r="E930" s="2">
        <f>HYPERLINK("capsilon://?command=openfolder&amp;siteaddress=FAM.docvelocity-na8.net&amp;folderid=FX06658A55-DF0D-D651-1B15-ACE58D4A1BF1","FX211114405")</f>
        <v>0.0</v>
      </c>
      <c r="F930" t="inlineStr">
        <is>
          <t/>
        </is>
      </c>
      <c r="G930" t="inlineStr">
        <is>
          <t/>
        </is>
      </c>
      <c r="H930" t="inlineStr">
        <is>
          <t>Mailitem</t>
        </is>
      </c>
      <c r="I930" t="inlineStr">
        <is>
          <t>MI2112469428</t>
        </is>
      </c>
      <c r="J930" t="n">
        <v>28.0</v>
      </c>
      <c r="K930" t="inlineStr">
        <is>
          <t>COMPLETED</t>
        </is>
      </c>
      <c r="L930" t="inlineStr">
        <is>
          <t>MARK_AS_COMPLETED</t>
        </is>
      </c>
      <c r="M930" t="inlineStr">
        <is>
          <t>Queue</t>
        </is>
      </c>
      <c r="N930" t="n">
        <v>2.0</v>
      </c>
      <c r="O930" s="1" t="n">
        <v>44544.39445601852</v>
      </c>
      <c r="P930" s="1" t="n">
        <v>44544.71050925926</v>
      </c>
      <c r="Q930" t="n">
        <v>26178.0</v>
      </c>
      <c r="R930" t="n">
        <v>1129.0</v>
      </c>
      <c r="S930" t="b">
        <v>0</v>
      </c>
      <c r="T930" t="inlineStr">
        <is>
          <t>N/A</t>
        </is>
      </c>
      <c r="U930" t="b">
        <v>0</v>
      </c>
      <c r="V930" t="inlineStr">
        <is>
          <t>Amruta Erande</t>
        </is>
      </c>
      <c r="W930" s="1" t="n">
        <v>44544.58630787037</v>
      </c>
      <c r="X930" t="n">
        <v>979.0</v>
      </c>
      <c r="Y930" t="n">
        <v>21.0</v>
      </c>
      <c r="Z930" t="n">
        <v>0.0</v>
      </c>
      <c r="AA930" t="n">
        <v>21.0</v>
      </c>
      <c r="AB930" t="n">
        <v>0.0</v>
      </c>
      <c r="AC930" t="n">
        <v>4.0</v>
      </c>
      <c r="AD930" t="n">
        <v>7.0</v>
      </c>
      <c r="AE930" t="n">
        <v>0.0</v>
      </c>
      <c r="AF930" t="n">
        <v>0.0</v>
      </c>
      <c r="AG930" t="n">
        <v>0.0</v>
      </c>
      <c r="AH930" t="inlineStr">
        <is>
          <t>Vikash Suryakanth Parmar</t>
        </is>
      </c>
      <c r="AI930" s="1" t="n">
        <v>44544.71050925926</v>
      </c>
      <c r="AJ930" t="n">
        <v>120.0</v>
      </c>
      <c r="AK930" t="n">
        <v>0.0</v>
      </c>
      <c r="AL930" t="n">
        <v>0.0</v>
      </c>
      <c r="AM930" t="n">
        <v>0.0</v>
      </c>
      <c r="AN930" t="n">
        <v>0.0</v>
      </c>
      <c r="AO930" t="n">
        <v>0.0</v>
      </c>
      <c r="AP930" t="n">
        <v>7.0</v>
      </c>
      <c r="AQ930" t="n">
        <v>0.0</v>
      </c>
      <c r="AR930" t="n">
        <v>0.0</v>
      </c>
      <c r="AS930" t="n">
        <v>0.0</v>
      </c>
      <c r="AT930" t="inlineStr">
        <is>
          <t>N/A</t>
        </is>
      </c>
      <c r="AU930" t="inlineStr">
        <is>
          <t>N/A</t>
        </is>
      </c>
      <c r="AV930" t="inlineStr">
        <is>
          <t>N/A</t>
        </is>
      </c>
      <c r="AW930" t="inlineStr">
        <is>
          <t>N/A</t>
        </is>
      </c>
      <c r="AX930" t="inlineStr">
        <is>
          <t>N/A</t>
        </is>
      </c>
      <c r="AY930" t="inlineStr">
        <is>
          <t>N/A</t>
        </is>
      </c>
      <c r="AZ930" t="inlineStr">
        <is>
          <t>N/A</t>
        </is>
      </c>
      <c r="BA930" t="inlineStr">
        <is>
          <t>N/A</t>
        </is>
      </c>
      <c r="BB930" t="inlineStr">
        <is>
          <t>N/A</t>
        </is>
      </c>
      <c r="BC930" t="inlineStr">
        <is>
          <t>N/A</t>
        </is>
      </c>
      <c r="BD930" t="inlineStr">
        <is>
          <t>N/A</t>
        </is>
      </c>
      <c r="BE930" t="inlineStr">
        <is>
          <t>N/A</t>
        </is>
      </c>
    </row>
    <row r="931">
      <c r="A931" t="inlineStr">
        <is>
          <t>WI211244317</t>
        </is>
      </c>
      <c r="B931" t="inlineStr">
        <is>
          <t>DATA_VALIDATION</t>
        </is>
      </c>
      <c r="C931" t="inlineStr">
        <is>
          <t>201308007873</t>
        </is>
      </c>
      <c r="D931" t="inlineStr">
        <is>
          <t>Folder</t>
        </is>
      </c>
      <c r="E931" s="2">
        <f>HYPERLINK("capsilon://?command=openfolder&amp;siteaddress=FAM.docvelocity-na8.net&amp;folderid=FX06658A55-DF0D-D651-1B15-ACE58D4A1BF1","FX211114405")</f>
        <v>0.0</v>
      </c>
      <c r="F931" t="inlineStr">
        <is>
          <t/>
        </is>
      </c>
      <c r="G931" t="inlineStr">
        <is>
          <t/>
        </is>
      </c>
      <c r="H931" t="inlineStr">
        <is>
          <t>Mailitem</t>
        </is>
      </c>
      <c r="I931" t="inlineStr">
        <is>
          <t>MI2112469439</t>
        </is>
      </c>
      <c r="J931" t="n">
        <v>28.0</v>
      </c>
      <c r="K931" t="inlineStr">
        <is>
          <t>COMPLETED</t>
        </is>
      </c>
      <c r="L931" t="inlineStr">
        <is>
          <t>MARK_AS_COMPLETED</t>
        </is>
      </c>
      <c r="M931" t="inlineStr">
        <is>
          <t>Queue</t>
        </is>
      </c>
      <c r="N931" t="n">
        <v>2.0</v>
      </c>
      <c r="O931" s="1" t="n">
        <v>44544.394849537035</v>
      </c>
      <c r="P931" s="1" t="n">
        <v>44544.71188657408</v>
      </c>
      <c r="Q931" t="n">
        <v>26810.0</v>
      </c>
      <c r="R931" t="n">
        <v>582.0</v>
      </c>
      <c r="S931" t="b">
        <v>0</v>
      </c>
      <c r="T931" t="inlineStr">
        <is>
          <t>N/A</t>
        </is>
      </c>
      <c r="U931" t="b">
        <v>0</v>
      </c>
      <c r="V931" t="inlineStr">
        <is>
          <t>Amruta Erande</t>
        </is>
      </c>
      <c r="W931" s="1" t="n">
        <v>44544.59168981481</v>
      </c>
      <c r="X931" t="n">
        <v>464.0</v>
      </c>
      <c r="Y931" t="n">
        <v>21.0</v>
      </c>
      <c r="Z931" t="n">
        <v>0.0</v>
      </c>
      <c r="AA931" t="n">
        <v>21.0</v>
      </c>
      <c r="AB931" t="n">
        <v>0.0</v>
      </c>
      <c r="AC931" t="n">
        <v>6.0</v>
      </c>
      <c r="AD931" t="n">
        <v>7.0</v>
      </c>
      <c r="AE931" t="n">
        <v>0.0</v>
      </c>
      <c r="AF931" t="n">
        <v>0.0</v>
      </c>
      <c r="AG931" t="n">
        <v>0.0</v>
      </c>
      <c r="AH931" t="inlineStr">
        <is>
          <t>Vikash Suryakanth Parmar</t>
        </is>
      </c>
      <c r="AI931" s="1" t="n">
        <v>44544.71188657408</v>
      </c>
      <c r="AJ931" t="n">
        <v>118.0</v>
      </c>
      <c r="AK931" t="n">
        <v>0.0</v>
      </c>
      <c r="AL931" t="n">
        <v>0.0</v>
      </c>
      <c r="AM931" t="n">
        <v>0.0</v>
      </c>
      <c r="AN931" t="n">
        <v>0.0</v>
      </c>
      <c r="AO931" t="n">
        <v>0.0</v>
      </c>
      <c r="AP931" t="n">
        <v>7.0</v>
      </c>
      <c r="AQ931" t="n">
        <v>0.0</v>
      </c>
      <c r="AR931" t="n">
        <v>0.0</v>
      </c>
      <c r="AS931" t="n">
        <v>0.0</v>
      </c>
      <c r="AT931" t="inlineStr">
        <is>
          <t>N/A</t>
        </is>
      </c>
      <c r="AU931" t="inlineStr">
        <is>
          <t>N/A</t>
        </is>
      </c>
      <c r="AV931" t="inlineStr">
        <is>
          <t>N/A</t>
        </is>
      </c>
      <c r="AW931" t="inlineStr">
        <is>
          <t>N/A</t>
        </is>
      </c>
      <c r="AX931" t="inlineStr">
        <is>
          <t>N/A</t>
        </is>
      </c>
      <c r="AY931" t="inlineStr">
        <is>
          <t>N/A</t>
        </is>
      </c>
      <c r="AZ931" t="inlineStr">
        <is>
          <t>N/A</t>
        </is>
      </c>
      <c r="BA931" t="inlineStr">
        <is>
          <t>N/A</t>
        </is>
      </c>
      <c r="BB931" t="inlineStr">
        <is>
          <t>N/A</t>
        </is>
      </c>
      <c r="BC931" t="inlineStr">
        <is>
          <t>N/A</t>
        </is>
      </c>
      <c r="BD931" t="inlineStr">
        <is>
          <t>N/A</t>
        </is>
      </c>
      <c r="BE931" t="inlineStr">
        <is>
          <t>N/A</t>
        </is>
      </c>
    </row>
    <row r="932">
      <c r="A932" t="inlineStr">
        <is>
          <t>WI211244750</t>
        </is>
      </c>
      <c r="B932" t="inlineStr">
        <is>
          <t>DATA_VALIDATION</t>
        </is>
      </c>
      <c r="C932" t="inlineStr">
        <is>
          <t>201330004070</t>
        </is>
      </c>
      <c r="D932" t="inlineStr">
        <is>
          <t>Folder</t>
        </is>
      </c>
      <c r="E932" s="2">
        <f>HYPERLINK("capsilon://?command=openfolder&amp;siteaddress=FAM.docvelocity-na8.net&amp;folderid=FX1E2459A6-AD8F-019C-3366-977508A025A4","FX21124178")</f>
        <v>0.0</v>
      </c>
      <c r="F932" t="inlineStr">
        <is>
          <t/>
        </is>
      </c>
      <c r="G932" t="inlineStr">
        <is>
          <t/>
        </is>
      </c>
      <c r="H932" t="inlineStr">
        <is>
          <t>Mailitem</t>
        </is>
      </c>
      <c r="I932" t="inlineStr">
        <is>
          <t>MI2112473607</t>
        </is>
      </c>
      <c r="J932" t="n">
        <v>104.0</v>
      </c>
      <c r="K932" t="inlineStr">
        <is>
          <t>COMPLETED</t>
        </is>
      </c>
      <c r="L932" t="inlineStr">
        <is>
          <t>MARK_AS_COMPLETED</t>
        </is>
      </c>
      <c r="M932" t="inlineStr">
        <is>
          <t>Queue</t>
        </is>
      </c>
      <c r="N932" t="n">
        <v>1.0</v>
      </c>
      <c r="O932" s="1" t="n">
        <v>44544.46341435185</v>
      </c>
      <c r="P932" s="1" t="n">
        <v>44544.6459375</v>
      </c>
      <c r="Q932" t="n">
        <v>14881.0</v>
      </c>
      <c r="R932" t="n">
        <v>889.0</v>
      </c>
      <c r="S932" t="b">
        <v>0</v>
      </c>
      <c r="T932" t="inlineStr">
        <is>
          <t>N/A</t>
        </is>
      </c>
      <c r="U932" t="b">
        <v>0</v>
      </c>
      <c r="V932" t="inlineStr">
        <is>
          <t>Prajakta Jagannath Mane</t>
        </is>
      </c>
      <c r="W932" s="1" t="n">
        <v>44544.6459375</v>
      </c>
      <c r="X932" t="n">
        <v>387.0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104.0</v>
      </c>
      <c r="AE932" t="n">
        <v>92.0</v>
      </c>
      <c r="AF932" t="n">
        <v>0.0</v>
      </c>
      <c r="AG932" t="n">
        <v>4.0</v>
      </c>
      <c r="AH932" t="inlineStr">
        <is>
          <t>N/A</t>
        </is>
      </c>
      <c r="AI932" t="inlineStr">
        <is>
          <t>N/A</t>
        </is>
      </c>
      <c r="AJ932" t="inlineStr">
        <is>
          <t>N/A</t>
        </is>
      </c>
      <c r="AK932" t="inlineStr">
        <is>
          <t>N/A</t>
        </is>
      </c>
      <c r="AL932" t="inlineStr">
        <is>
          <t>N/A</t>
        </is>
      </c>
      <c r="AM932" t="inlineStr">
        <is>
          <t>N/A</t>
        </is>
      </c>
      <c r="AN932" t="inlineStr">
        <is>
          <t>N/A</t>
        </is>
      </c>
      <c r="AO932" t="inlineStr">
        <is>
          <t>N/A</t>
        </is>
      </c>
      <c r="AP932" t="inlineStr">
        <is>
          <t>N/A</t>
        </is>
      </c>
      <c r="AQ932" t="inlineStr">
        <is>
          <t>N/A</t>
        </is>
      </c>
      <c r="AR932" t="inlineStr">
        <is>
          <t>N/A</t>
        </is>
      </c>
      <c r="AS932" t="inlineStr">
        <is>
          <t>N/A</t>
        </is>
      </c>
      <c r="AT932" t="inlineStr">
        <is>
          <t>N/A</t>
        </is>
      </c>
      <c r="AU932" t="inlineStr">
        <is>
          <t>N/A</t>
        </is>
      </c>
      <c r="AV932" t="inlineStr">
        <is>
          <t>N/A</t>
        </is>
      </c>
      <c r="AW932" t="inlineStr">
        <is>
          <t>N/A</t>
        </is>
      </c>
      <c r="AX932" t="inlineStr">
        <is>
          <t>N/A</t>
        </is>
      </c>
      <c r="AY932" t="inlineStr">
        <is>
          <t>N/A</t>
        </is>
      </c>
      <c r="AZ932" t="inlineStr">
        <is>
          <t>N/A</t>
        </is>
      </c>
      <c r="BA932" t="inlineStr">
        <is>
          <t>N/A</t>
        </is>
      </c>
      <c r="BB932" t="inlineStr">
        <is>
          <t>N/A</t>
        </is>
      </c>
      <c r="BC932" t="inlineStr">
        <is>
          <t>N/A</t>
        </is>
      </c>
      <c r="BD932" t="inlineStr">
        <is>
          <t>N/A</t>
        </is>
      </c>
      <c r="BE932" t="inlineStr">
        <is>
          <t>N/A</t>
        </is>
      </c>
    </row>
    <row r="933">
      <c r="A933" t="inlineStr">
        <is>
          <t>WI211244871</t>
        </is>
      </c>
      <c r="B933" t="inlineStr">
        <is>
          <t>DATA_VALIDATION</t>
        </is>
      </c>
      <c r="C933" t="inlineStr">
        <is>
          <t>201110012267</t>
        </is>
      </c>
      <c r="D933" t="inlineStr">
        <is>
          <t>Folder</t>
        </is>
      </c>
      <c r="E933" s="2">
        <f>HYPERLINK("capsilon://?command=openfolder&amp;siteaddress=FAM.docvelocity-na8.net&amp;folderid=FX47208C35-9234-F426-C667-B6127DF40C9D","FX21126461")</f>
        <v>0.0</v>
      </c>
      <c r="F933" t="inlineStr">
        <is>
          <t/>
        </is>
      </c>
      <c r="G933" t="inlineStr">
        <is>
          <t/>
        </is>
      </c>
      <c r="H933" t="inlineStr">
        <is>
          <t>Mailitem</t>
        </is>
      </c>
      <c r="I933" t="inlineStr">
        <is>
          <t>MI2112475488</t>
        </is>
      </c>
      <c r="J933" t="n">
        <v>118.0</v>
      </c>
      <c r="K933" t="inlineStr">
        <is>
          <t>COMPLETED</t>
        </is>
      </c>
      <c r="L933" t="inlineStr">
        <is>
          <t>MARK_AS_COMPLETED</t>
        </is>
      </c>
      <c r="M933" t="inlineStr">
        <is>
          <t>Queue</t>
        </is>
      </c>
      <c r="N933" t="n">
        <v>1.0</v>
      </c>
      <c r="O933" s="1" t="n">
        <v>44544.484930555554</v>
      </c>
      <c r="P933" s="1" t="n">
        <v>44544.65309027778</v>
      </c>
      <c r="Q933" t="n">
        <v>13778.0</v>
      </c>
      <c r="R933" t="n">
        <v>751.0</v>
      </c>
      <c r="S933" t="b">
        <v>0</v>
      </c>
      <c r="T933" t="inlineStr">
        <is>
          <t>N/A</t>
        </is>
      </c>
      <c r="U933" t="b">
        <v>0</v>
      </c>
      <c r="V933" t="inlineStr">
        <is>
          <t>Prajakta Jagannath Mane</t>
        </is>
      </c>
      <c r="W933" s="1" t="n">
        <v>44544.65309027778</v>
      </c>
      <c r="X933" t="n">
        <v>617.0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118.0</v>
      </c>
      <c r="AE933" t="n">
        <v>99.0</v>
      </c>
      <c r="AF933" t="n">
        <v>0.0</v>
      </c>
      <c r="AG933" t="n">
        <v>6.0</v>
      </c>
      <c r="AH933" t="inlineStr">
        <is>
          <t>N/A</t>
        </is>
      </c>
      <c r="AI933" t="inlineStr">
        <is>
          <t>N/A</t>
        </is>
      </c>
      <c r="AJ933" t="inlineStr">
        <is>
          <t>N/A</t>
        </is>
      </c>
      <c r="AK933" t="inlineStr">
        <is>
          <t>N/A</t>
        </is>
      </c>
      <c r="AL933" t="inlineStr">
        <is>
          <t>N/A</t>
        </is>
      </c>
      <c r="AM933" t="inlineStr">
        <is>
          <t>N/A</t>
        </is>
      </c>
      <c r="AN933" t="inlineStr">
        <is>
          <t>N/A</t>
        </is>
      </c>
      <c r="AO933" t="inlineStr">
        <is>
          <t>N/A</t>
        </is>
      </c>
      <c r="AP933" t="inlineStr">
        <is>
          <t>N/A</t>
        </is>
      </c>
      <c r="AQ933" t="inlineStr">
        <is>
          <t>N/A</t>
        </is>
      </c>
      <c r="AR933" t="inlineStr">
        <is>
          <t>N/A</t>
        </is>
      </c>
      <c r="AS933" t="inlineStr">
        <is>
          <t>N/A</t>
        </is>
      </c>
      <c r="AT933" t="inlineStr">
        <is>
          <t>N/A</t>
        </is>
      </c>
      <c r="AU933" t="inlineStr">
        <is>
          <t>N/A</t>
        </is>
      </c>
      <c r="AV933" t="inlineStr">
        <is>
          <t>N/A</t>
        </is>
      </c>
      <c r="AW933" t="inlineStr">
        <is>
          <t>N/A</t>
        </is>
      </c>
      <c r="AX933" t="inlineStr">
        <is>
          <t>N/A</t>
        </is>
      </c>
      <c r="AY933" t="inlineStr">
        <is>
          <t>N/A</t>
        </is>
      </c>
      <c r="AZ933" t="inlineStr">
        <is>
          <t>N/A</t>
        </is>
      </c>
      <c r="BA933" t="inlineStr">
        <is>
          <t>N/A</t>
        </is>
      </c>
      <c r="BB933" t="inlineStr">
        <is>
          <t>N/A</t>
        </is>
      </c>
      <c r="BC933" t="inlineStr">
        <is>
          <t>N/A</t>
        </is>
      </c>
      <c r="BD933" t="inlineStr">
        <is>
          <t>N/A</t>
        </is>
      </c>
      <c r="BE933" t="inlineStr">
        <is>
          <t>N/A</t>
        </is>
      </c>
    </row>
    <row r="934">
      <c r="A934" t="inlineStr">
        <is>
          <t>WI21124488</t>
        </is>
      </c>
      <c r="B934" t="inlineStr">
        <is>
          <t>DATA_VALIDATION</t>
        </is>
      </c>
      <c r="C934" t="inlineStr">
        <is>
          <t>201300019948</t>
        </is>
      </c>
      <c r="D934" t="inlineStr">
        <is>
          <t>Folder</t>
        </is>
      </c>
      <c r="E934" s="2">
        <f>HYPERLINK("capsilon://?command=openfolder&amp;siteaddress=FAM.docvelocity-na8.net&amp;folderid=FXEA4902ED-3CA7-D71C-BF6D-647CDCF9E693","FX211114313")</f>
        <v>0.0</v>
      </c>
      <c r="F934" t="inlineStr">
        <is>
          <t/>
        </is>
      </c>
      <c r="G934" t="inlineStr">
        <is>
          <t/>
        </is>
      </c>
      <c r="H934" t="inlineStr">
        <is>
          <t>Mailitem</t>
        </is>
      </c>
      <c r="I934" t="inlineStr">
        <is>
          <t>MI211246340</t>
        </is>
      </c>
      <c r="J934" t="n">
        <v>97.0</v>
      </c>
      <c r="K934" t="inlineStr">
        <is>
          <t>COMPLETED</t>
        </is>
      </c>
      <c r="L934" t="inlineStr">
        <is>
          <t>MARK_AS_COMPLETED</t>
        </is>
      </c>
      <c r="M934" t="inlineStr">
        <is>
          <t>Queue</t>
        </is>
      </c>
      <c r="N934" t="n">
        <v>1.0</v>
      </c>
      <c r="O934" s="1" t="n">
        <v>44531.73736111111</v>
      </c>
      <c r="P934" s="1" t="n">
        <v>44532.276550925926</v>
      </c>
      <c r="Q934" t="n">
        <v>46298.0</v>
      </c>
      <c r="R934" t="n">
        <v>288.0</v>
      </c>
      <c r="S934" t="b">
        <v>0</v>
      </c>
      <c r="T934" t="inlineStr">
        <is>
          <t>N/A</t>
        </is>
      </c>
      <c r="U934" t="b">
        <v>0</v>
      </c>
      <c r="V934" t="inlineStr">
        <is>
          <t>Hemanshi Deshlahara</t>
        </is>
      </c>
      <c r="W934" s="1" t="n">
        <v>44532.276550925926</v>
      </c>
      <c r="X934" t="n">
        <v>91.0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97.0</v>
      </c>
      <c r="AE934" t="n">
        <v>85.0</v>
      </c>
      <c r="AF934" t="n">
        <v>0.0</v>
      </c>
      <c r="AG934" t="n">
        <v>3.0</v>
      </c>
      <c r="AH934" t="inlineStr">
        <is>
          <t>N/A</t>
        </is>
      </c>
      <c r="AI934" t="inlineStr">
        <is>
          <t>N/A</t>
        </is>
      </c>
      <c r="AJ934" t="inlineStr">
        <is>
          <t>N/A</t>
        </is>
      </c>
      <c r="AK934" t="inlineStr">
        <is>
          <t>N/A</t>
        </is>
      </c>
      <c r="AL934" t="inlineStr">
        <is>
          <t>N/A</t>
        </is>
      </c>
      <c r="AM934" t="inlineStr">
        <is>
          <t>N/A</t>
        </is>
      </c>
      <c r="AN934" t="inlineStr">
        <is>
          <t>N/A</t>
        </is>
      </c>
      <c r="AO934" t="inlineStr">
        <is>
          <t>N/A</t>
        </is>
      </c>
      <c r="AP934" t="inlineStr">
        <is>
          <t>N/A</t>
        </is>
      </c>
      <c r="AQ934" t="inlineStr">
        <is>
          <t>N/A</t>
        </is>
      </c>
      <c r="AR934" t="inlineStr">
        <is>
          <t>N/A</t>
        </is>
      </c>
      <c r="AS934" t="inlineStr">
        <is>
          <t>N/A</t>
        </is>
      </c>
      <c r="AT934" t="inlineStr">
        <is>
          <t>N/A</t>
        </is>
      </c>
      <c r="AU934" t="inlineStr">
        <is>
          <t>N/A</t>
        </is>
      </c>
      <c r="AV934" t="inlineStr">
        <is>
          <t>N/A</t>
        </is>
      </c>
      <c r="AW934" t="inlineStr">
        <is>
          <t>N/A</t>
        </is>
      </c>
      <c r="AX934" t="inlineStr">
        <is>
          <t>N/A</t>
        </is>
      </c>
      <c r="AY934" t="inlineStr">
        <is>
          <t>N/A</t>
        </is>
      </c>
      <c r="AZ934" t="inlineStr">
        <is>
          <t>N/A</t>
        </is>
      </c>
      <c r="BA934" t="inlineStr">
        <is>
          <t>N/A</t>
        </is>
      </c>
      <c r="BB934" t="inlineStr">
        <is>
          <t>N/A</t>
        </is>
      </c>
      <c r="BC934" t="inlineStr">
        <is>
          <t>N/A</t>
        </is>
      </c>
      <c r="BD934" t="inlineStr">
        <is>
          <t>N/A</t>
        </is>
      </c>
      <c r="BE934" t="inlineStr">
        <is>
          <t>N/A</t>
        </is>
      </c>
    </row>
    <row r="935">
      <c r="A935" t="inlineStr">
        <is>
          <t>WI211244904</t>
        </is>
      </c>
      <c r="B935" t="inlineStr">
        <is>
          <t>DATA_VALIDATION</t>
        </is>
      </c>
      <c r="C935" t="inlineStr">
        <is>
          <t>201300020168</t>
        </is>
      </c>
      <c r="D935" t="inlineStr">
        <is>
          <t>Folder</t>
        </is>
      </c>
      <c r="E935" s="2">
        <f>HYPERLINK("capsilon://?command=openfolder&amp;siteaddress=FAM.docvelocity-na8.net&amp;folderid=FX147D0B08-A9C1-9F04-1343-306483635527","FX21125722")</f>
        <v>0.0</v>
      </c>
      <c r="F935" t="inlineStr">
        <is>
          <t/>
        </is>
      </c>
      <c r="G935" t="inlineStr">
        <is>
          <t/>
        </is>
      </c>
      <c r="H935" t="inlineStr">
        <is>
          <t>Mailitem</t>
        </is>
      </c>
      <c r="I935" t="inlineStr">
        <is>
          <t>MI2112476114</t>
        </is>
      </c>
      <c r="J935" t="n">
        <v>44.0</v>
      </c>
      <c r="K935" t="inlineStr">
        <is>
          <t>COMPLETED</t>
        </is>
      </c>
      <c r="L935" t="inlineStr">
        <is>
          <t>MARK_AS_COMPLETED</t>
        </is>
      </c>
      <c r="M935" t="inlineStr">
        <is>
          <t>Queue</t>
        </is>
      </c>
      <c r="N935" t="n">
        <v>1.0</v>
      </c>
      <c r="O935" s="1" t="n">
        <v>44544.49099537037</v>
      </c>
      <c r="P935" s="1" t="n">
        <v>44544.65414351852</v>
      </c>
      <c r="Q935" t="n">
        <v>13878.0</v>
      </c>
      <c r="R935" t="n">
        <v>218.0</v>
      </c>
      <c r="S935" t="b">
        <v>0</v>
      </c>
      <c r="T935" t="inlineStr">
        <is>
          <t>N/A</t>
        </is>
      </c>
      <c r="U935" t="b">
        <v>0</v>
      </c>
      <c r="V935" t="inlineStr">
        <is>
          <t>Prajakta Jagannath Mane</t>
        </is>
      </c>
      <c r="W935" s="1" t="n">
        <v>44544.65414351852</v>
      </c>
      <c r="X935" t="n">
        <v>90.0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44.0</v>
      </c>
      <c r="AE935" t="n">
        <v>39.0</v>
      </c>
      <c r="AF935" t="n">
        <v>0.0</v>
      </c>
      <c r="AG935" t="n">
        <v>2.0</v>
      </c>
      <c r="AH935" t="inlineStr">
        <is>
          <t>N/A</t>
        </is>
      </c>
      <c r="AI935" t="inlineStr">
        <is>
          <t>N/A</t>
        </is>
      </c>
      <c r="AJ935" t="inlineStr">
        <is>
          <t>N/A</t>
        </is>
      </c>
      <c r="AK935" t="inlineStr">
        <is>
          <t>N/A</t>
        </is>
      </c>
      <c r="AL935" t="inlineStr">
        <is>
          <t>N/A</t>
        </is>
      </c>
      <c r="AM935" t="inlineStr">
        <is>
          <t>N/A</t>
        </is>
      </c>
      <c r="AN935" t="inlineStr">
        <is>
          <t>N/A</t>
        </is>
      </c>
      <c r="AO935" t="inlineStr">
        <is>
          <t>N/A</t>
        </is>
      </c>
      <c r="AP935" t="inlineStr">
        <is>
          <t>N/A</t>
        </is>
      </c>
      <c r="AQ935" t="inlineStr">
        <is>
          <t>N/A</t>
        </is>
      </c>
      <c r="AR935" t="inlineStr">
        <is>
          <t>N/A</t>
        </is>
      </c>
      <c r="AS935" t="inlineStr">
        <is>
          <t>N/A</t>
        </is>
      </c>
      <c r="AT935" t="inlineStr">
        <is>
          <t>N/A</t>
        </is>
      </c>
      <c r="AU935" t="inlineStr">
        <is>
          <t>N/A</t>
        </is>
      </c>
      <c r="AV935" t="inlineStr">
        <is>
          <t>N/A</t>
        </is>
      </c>
      <c r="AW935" t="inlineStr">
        <is>
          <t>N/A</t>
        </is>
      </c>
      <c r="AX935" t="inlineStr">
        <is>
          <t>N/A</t>
        </is>
      </c>
      <c r="AY935" t="inlineStr">
        <is>
          <t>N/A</t>
        </is>
      </c>
      <c r="AZ935" t="inlineStr">
        <is>
          <t>N/A</t>
        </is>
      </c>
      <c r="BA935" t="inlineStr">
        <is>
          <t>N/A</t>
        </is>
      </c>
      <c r="BB935" t="inlineStr">
        <is>
          <t>N/A</t>
        </is>
      </c>
      <c r="BC935" t="inlineStr">
        <is>
          <t>N/A</t>
        </is>
      </c>
      <c r="BD935" t="inlineStr">
        <is>
          <t>N/A</t>
        </is>
      </c>
      <c r="BE935" t="inlineStr">
        <is>
          <t>N/A</t>
        </is>
      </c>
    </row>
    <row r="936">
      <c r="A936" t="inlineStr">
        <is>
          <t>WI211244924</t>
        </is>
      </c>
      <c r="B936" t="inlineStr">
        <is>
          <t>DATA_VALIDATION</t>
        </is>
      </c>
      <c r="C936" t="inlineStr">
        <is>
          <t>201300020168</t>
        </is>
      </c>
      <c r="D936" t="inlineStr">
        <is>
          <t>Folder</t>
        </is>
      </c>
      <c r="E936" s="2">
        <f>HYPERLINK("capsilon://?command=openfolder&amp;siteaddress=FAM.docvelocity-na8.net&amp;folderid=FX147D0B08-A9C1-9F04-1343-306483635527","FX21125722")</f>
        <v>0.0</v>
      </c>
      <c r="F936" t="inlineStr">
        <is>
          <t/>
        </is>
      </c>
      <c r="G936" t="inlineStr">
        <is>
          <t/>
        </is>
      </c>
      <c r="H936" t="inlineStr">
        <is>
          <t>Mailitem</t>
        </is>
      </c>
      <c r="I936" t="inlineStr">
        <is>
          <t>MI2112476511</t>
        </is>
      </c>
      <c r="J936" t="n">
        <v>28.0</v>
      </c>
      <c r="K936" t="inlineStr">
        <is>
          <t>COMPLETED</t>
        </is>
      </c>
      <c r="L936" t="inlineStr">
        <is>
          <t>MARK_AS_COMPLETED</t>
        </is>
      </c>
      <c r="M936" t="inlineStr">
        <is>
          <t>Queue</t>
        </is>
      </c>
      <c r="N936" t="n">
        <v>1.0</v>
      </c>
      <c r="O936" s="1" t="n">
        <v>44544.49375</v>
      </c>
      <c r="P936" s="1" t="n">
        <v>44544.67863425926</v>
      </c>
      <c r="Q936" t="n">
        <v>15644.0</v>
      </c>
      <c r="R936" t="n">
        <v>330.0</v>
      </c>
      <c r="S936" t="b">
        <v>0</v>
      </c>
      <c r="T936" t="inlineStr">
        <is>
          <t>N/A</t>
        </is>
      </c>
      <c r="U936" t="b">
        <v>0</v>
      </c>
      <c r="V936" t="inlineStr">
        <is>
          <t>Prajakta Jagannath Mane</t>
        </is>
      </c>
      <c r="W936" s="1" t="n">
        <v>44544.67863425926</v>
      </c>
      <c r="X936" t="n">
        <v>110.0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28.0</v>
      </c>
      <c r="AE936" t="n">
        <v>21.0</v>
      </c>
      <c r="AF936" t="n">
        <v>0.0</v>
      </c>
      <c r="AG936" t="n">
        <v>2.0</v>
      </c>
      <c r="AH936" t="inlineStr">
        <is>
          <t>N/A</t>
        </is>
      </c>
      <c r="AI936" t="inlineStr">
        <is>
          <t>N/A</t>
        </is>
      </c>
      <c r="AJ936" t="inlineStr">
        <is>
          <t>N/A</t>
        </is>
      </c>
      <c r="AK936" t="inlineStr">
        <is>
          <t>N/A</t>
        </is>
      </c>
      <c r="AL936" t="inlineStr">
        <is>
          <t>N/A</t>
        </is>
      </c>
      <c r="AM936" t="inlineStr">
        <is>
          <t>N/A</t>
        </is>
      </c>
      <c r="AN936" t="inlineStr">
        <is>
          <t>N/A</t>
        </is>
      </c>
      <c r="AO936" t="inlineStr">
        <is>
          <t>N/A</t>
        </is>
      </c>
      <c r="AP936" t="inlineStr">
        <is>
          <t>N/A</t>
        </is>
      </c>
      <c r="AQ936" t="inlineStr">
        <is>
          <t>N/A</t>
        </is>
      </c>
      <c r="AR936" t="inlineStr">
        <is>
          <t>N/A</t>
        </is>
      </c>
      <c r="AS936" t="inlineStr">
        <is>
          <t>N/A</t>
        </is>
      </c>
      <c r="AT936" t="inlineStr">
        <is>
          <t>N/A</t>
        </is>
      </c>
      <c r="AU936" t="inlineStr">
        <is>
          <t>N/A</t>
        </is>
      </c>
      <c r="AV936" t="inlineStr">
        <is>
          <t>N/A</t>
        </is>
      </c>
      <c r="AW936" t="inlineStr">
        <is>
          <t>N/A</t>
        </is>
      </c>
      <c r="AX936" t="inlineStr">
        <is>
          <t>N/A</t>
        </is>
      </c>
      <c r="AY936" t="inlineStr">
        <is>
          <t>N/A</t>
        </is>
      </c>
      <c r="AZ936" t="inlineStr">
        <is>
          <t>N/A</t>
        </is>
      </c>
      <c r="BA936" t="inlineStr">
        <is>
          <t>N/A</t>
        </is>
      </c>
      <c r="BB936" t="inlineStr">
        <is>
          <t>N/A</t>
        </is>
      </c>
      <c r="BC936" t="inlineStr">
        <is>
          <t>N/A</t>
        </is>
      </c>
      <c r="BD936" t="inlineStr">
        <is>
          <t>N/A</t>
        </is>
      </c>
      <c r="BE936" t="inlineStr">
        <is>
          <t>N/A</t>
        </is>
      </c>
    </row>
    <row r="937">
      <c r="A937" t="inlineStr">
        <is>
          <t>WI211245036</t>
        </is>
      </c>
      <c r="B937" t="inlineStr">
        <is>
          <t>DATA_VALIDATION</t>
        </is>
      </c>
      <c r="C937" t="inlineStr">
        <is>
          <t>201130012943</t>
        </is>
      </c>
      <c r="D937" t="inlineStr">
        <is>
          <t>Folder</t>
        </is>
      </c>
      <c r="E937" s="2">
        <f>HYPERLINK("capsilon://?command=openfolder&amp;siteaddress=FAM.docvelocity-na8.net&amp;folderid=FX17D660FC-D41D-2A33-052C-A67F982070F9","FX21127039")</f>
        <v>0.0</v>
      </c>
      <c r="F937" t="inlineStr">
        <is>
          <t/>
        </is>
      </c>
      <c r="G937" t="inlineStr">
        <is>
          <t/>
        </is>
      </c>
      <c r="H937" t="inlineStr">
        <is>
          <t>Mailitem</t>
        </is>
      </c>
      <c r="I937" t="inlineStr">
        <is>
          <t>MI2112477282</t>
        </is>
      </c>
      <c r="J937" t="n">
        <v>456.0</v>
      </c>
      <c r="K937" t="inlineStr">
        <is>
          <t>COMPLETED</t>
        </is>
      </c>
      <c r="L937" t="inlineStr">
        <is>
          <t>MARK_AS_COMPLETED</t>
        </is>
      </c>
      <c r="M937" t="inlineStr">
        <is>
          <t>Queue</t>
        </is>
      </c>
      <c r="N937" t="n">
        <v>1.0</v>
      </c>
      <c r="O937" s="1" t="n">
        <v>44544.503229166665</v>
      </c>
      <c r="P937" s="1" t="n">
        <v>44545.20652777778</v>
      </c>
      <c r="Q937" t="n">
        <v>55875.0</v>
      </c>
      <c r="R937" t="n">
        <v>4890.0</v>
      </c>
      <c r="S937" t="b">
        <v>0</v>
      </c>
      <c r="T937" t="inlineStr">
        <is>
          <t>N/A</t>
        </is>
      </c>
      <c r="U937" t="b">
        <v>0</v>
      </c>
      <c r="V937" t="inlineStr">
        <is>
          <t>Hemanshi Deshlahara</t>
        </is>
      </c>
      <c r="W937" s="1" t="n">
        <v>44545.20652777778</v>
      </c>
      <c r="X937" t="n">
        <v>1024.0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456.0</v>
      </c>
      <c r="AE937" t="n">
        <v>95.0</v>
      </c>
      <c r="AF937" t="n">
        <v>0.0</v>
      </c>
      <c r="AG937" t="n">
        <v>12.0</v>
      </c>
      <c r="AH937" t="inlineStr">
        <is>
          <t>N/A</t>
        </is>
      </c>
      <c r="AI937" t="inlineStr">
        <is>
          <t>N/A</t>
        </is>
      </c>
      <c r="AJ937" t="inlineStr">
        <is>
          <t>N/A</t>
        </is>
      </c>
      <c r="AK937" t="inlineStr">
        <is>
          <t>N/A</t>
        </is>
      </c>
      <c r="AL937" t="inlineStr">
        <is>
          <t>N/A</t>
        </is>
      </c>
      <c r="AM937" t="inlineStr">
        <is>
          <t>N/A</t>
        </is>
      </c>
      <c r="AN937" t="inlineStr">
        <is>
          <t>N/A</t>
        </is>
      </c>
      <c r="AO937" t="inlineStr">
        <is>
          <t>N/A</t>
        </is>
      </c>
      <c r="AP937" t="inlineStr">
        <is>
          <t>N/A</t>
        </is>
      </c>
      <c r="AQ937" t="inlineStr">
        <is>
          <t>N/A</t>
        </is>
      </c>
      <c r="AR937" t="inlineStr">
        <is>
          <t>N/A</t>
        </is>
      </c>
      <c r="AS937" t="inlineStr">
        <is>
          <t>N/A</t>
        </is>
      </c>
      <c r="AT937" t="inlineStr">
        <is>
          <t>N/A</t>
        </is>
      </c>
      <c r="AU937" t="inlineStr">
        <is>
          <t>N/A</t>
        </is>
      </c>
      <c r="AV937" t="inlineStr">
        <is>
          <t>N/A</t>
        </is>
      </c>
      <c r="AW937" t="inlineStr">
        <is>
          <t>N/A</t>
        </is>
      </c>
      <c r="AX937" t="inlineStr">
        <is>
          <t>N/A</t>
        </is>
      </c>
      <c r="AY937" t="inlineStr">
        <is>
          <t>N/A</t>
        </is>
      </c>
      <c r="AZ937" t="inlineStr">
        <is>
          <t>N/A</t>
        </is>
      </c>
      <c r="BA937" t="inlineStr">
        <is>
          <t>N/A</t>
        </is>
      </c>
      <c r="BB937" t="inlineStr">
        <is>
          <t>N/A</t>
        </is>
      </c>
      <c r="BC937" t="inlineStr">
        <is>
          <t>N/A</t>
        </is>
      </c>
      <c r="BD937" t="inlineStr">
        <is>
          <t>N/A</t>
        </is>
      </c>
      <c r="BE937" t="inlineStr">
        <is>
          <t>N/A</t>
        </is>
      </c>
    </row>
    <row r="938">
      <c r="A938" t="inlineStr">
        <is>
          <t>WI211245049</t>
        </is>
      </c>
      <c r="B938" t="inlineStr">
        <is>
          <t>DATA_VALIDATION</t>
        </is>
      </c>
      <c r="C938" t="inlineStr">
        <is>
          <t>201300020255</t>
        </is>
      </c>
      <c r="D938" t="inlineStr">
        <is>
          <t>Folder</t>
        </is>
      </c>
      <c r="E938" s="2">
        <f>HYPERLINK("capsilon://?command=openfolder&amp;siteaddress=FAM.docvelocity-na8.net&amp;folderid=FXF027BEE1-CACF-F373-42D5-012A1E8FE40E","FX21127079")</f>
        <v>0.0</v>
      </c>
      <c r="F938" t="inlineStr">
        <is>
          <t/>
        </is>
      </c>
      <c r="G938" t="inlineStr">
        <is>
          <t/>
        </is>
      </c>
      <c r="H938" t="inlineStr">
        <is>
          <t>Mailitem</t>
        </is>
      </c>
      <c r="I938" t="inlineStr">
        <is>
          <t>MI2112477627</t>
        </is>
      </c>
      <c r="J938" t="n">
        <v>28.0</v>
      </c>
      <c r="K938" t="inlineStr">
        <is>
          <t>COMPLETED</t>
        </is>
      </c>
      <c r="L938" t="inlineStr">
        <is>
          <t>MARK_AS_COMPLETED</t>
        </is>
      </c>
      <c r="M938" t="inlineStr">
        <is>
          <t>Queue</t>
        </is>
      </c>
      <c r="N938" t="n">
        <v>2.0</v>
      </c>
      <c r="O938" s="1" t="n">
        <v>44544.50446759259</v>
      </c>
      <c r="P938" s="1" t="n">
        <v>44544.71324074074</v>
      </c>
      <c r="Q938" t="n">
        <v>17736.0</v>
      </c>
      <c r="R938" t="n">
        <v>302.0</v>
      </c>
      <c r="S938" t="b">
        <v>0</v>
      </c>
      <c r="T938" t="inlineStr">
        <is>
          <t>N/A</t>
        </is>
      </c>
      <c r="U938" t="b">
        <v>0</v>
      </c>
      <c r="V938" t="inlineStr">
        <is>
          <t>Supriya Khape</t>
        </is>
      </c>
      <c r="W938" s="1" t="n">
        <v>44544.64231481482</v>
      </c>
      <c r="X938" t="n">
        <v>186.0</v>
      </c>
      <c r="Y938" t="n">
        <v>21.0</v>
      </c>
      <c r="Z938" t="n">
        <v>0.0</v>
      </c>
      <c r="AA938" t="n">
        <v>21.0</v>
      </c>
      <c r="AB938" t="n">
        <v>0.0</v>
      </c>
      <c r="AC938" t="n">
        <v>6.0</v>
      </c>
      <c r="AD938" t="n">
        <v>7.0</v>
      </c>
      <c r="AE938" t="n">
        <v>0.0</v>
      </c>
      <c r="AF938" t="n">
        <v>0.0</v>
      </c>
      <c r="AG938" t="n">
        <v>0.0</v>
      </c>
      <c r="AH938" t="inlineStr">
        <is>
          <t>Vikash Suryakanth Parmar</t>
        </is>
      </c>
      <c r="AI938" s="1" t="n">
        <v>44544.71324074074</v>
      </c>
      <c r="AJ938" t="n">
        <v>116.0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7.0</v>
      </c>
      <c r="AQ938" t="n">
        <v>0.0</v>
      </c>
      <c r="AR938" t="n">
        <v>0.0</v>
      </c>
      <c r="AS938" t="n">
        <v>0.0</v>
      </c>
      <c r="AT938" t="inlineStr">
        <is>
          <t>N/A</t>
        </is>
      </c>
      <c r="AU938" t="inlineStr">
        <is>
          <t>N/A</t>
        </is>
      </c>
      <c r="AV938" t="inlineStr">
        <is>
          <t>N/A</t>
        </is>
      </c>
      <c r="AW938" t="inlineStr">
        <is>
          <t>N/A</t>
        </is>
      </c>
      <c r="AX938" t="inlineStr">
        <is>
          <t>N/A</t>
        </is>
      </c>
      <c r="AY938" t="inlineStr">
        <is>
          <t>N/A</t>
        </is>
      </c>
      <c r="AZ938" t="inlineStr">
        <is>
          <t>N/A</t>
        </is>
      </c>
      <c r="BA938" t="inlineStr">
        <is>
          <t>N/A</t>
        </is>
      </c>
      <c r="BB938" t="inlineStr">
        <is>
          <t>N/A</t>
        </is>
      </c>
      <c r="BC938" t="inlineStr">
        <is>
          <t>N/A</t>
        </is>
      </c>
      <c r="BD938" t="inlineStr">
        <is>
          <t>N/A</t>
        </is>
      </c>
      <c r="BE938" t="inlineStr">
        <is>
          <t>N/A</t>
        </is>
      </c>
    </row>
    <row r="939">
      <c r="A939" t="inlineStr">
        <is>
          <t>WI211245050</t>
        </is>
      </c>
      <c r="B939" t="inlineStr">
        <is>
          <t>DATA_VALIDATION</t>
        </is>
      </c>
      <c r="C939" t="inlineStr">
        <is>
          <t>201300020255</t>
        </is>
      </c>
      <c r="D939" t="inlineStr">
        <is>
          <t>Folder</t>
        </is>
      </c>
      <c r="E939" s="2">
        <f>HYPERLINK("capsilon://?command=openfolder&amp;siteaddress=FAM.docvelocity-na8.net&amp;folderid=FXF027BEE1-CACF-F373-42D5-012A1E8FE40E","FX21127079")</f>
        <v>0.0</v>
      </c>
      <c r="F939" t="inlineStr">
        <is>
          <t/>
        </is>
      </c>
      <c r="G939" t="inlineStr">
        <is>
          <t/>
        </is>
      </c>
      <c r="H939" t="inlineStr">
        <is>
          <t>Mailitem</t>
        </is>
      </c>
      <c r="I939" t="inlineStr">
        <is>
          <t>MI2112477637</t>
        </is>
      </c>
      <c r="J939" t="n">
        <v>28.0</v>
      </c>
      <c r="K939" t="inlineStr">
        <is>
          <t>COMPLETED</t>
        </is>
      </c>
      <c r="L939" t="inlineStr">
        <is>
          <t>MARK_AS_COMPLETED</t>
        </is>
      </c>
      <c r="M939" t="inlineStr">
        <is>
          <t>Queue</t>
        </is>
      </c>
      <c r="N939" t="n">
        <v>2.0</v>
      </c>
      <c r="O939" s="1" t="n">
        <v>44544.50481481481</v>
      </c>
      <c r="P939" s="1" t="n">
        <v>44544.71596064815</v>
      </c>
      <c r="Q939" t="n">
        <v>17891.0</v>
      </c>
      <c r="R939" t="n">
        <v>352.0</v>
      </c>
      <c r="S939" t="b">
        <v>0</v>
      </c>
      <c r="T939" t="inlineStr">
        <is>
          <t>N/A</t>
        </is>
      </c>
      <c r="U939" t="b">
        <v>0</v>
      </c>
      <c r="V939" t="inlineStr">
        <is>
          <t>Supriya Khape</t>
        </is>
      </c>
      <c r="W939" s="1" t="n">
        <v>44544.643009259256</v>
      </c>
      <c r="X939" t="n">
        <v>60.0</v>
      </c>
      <c r="Y939" t="n">
        <v>21.0</v>
      </c>
      <c r="Z939" t="n">
        <v>0.0</v>
      </c>
      <c r="AA939" t="n">
        <v>21.0</v>
      </c>
      <c r="AB939" t="n">
        <v>0.0</v>
      </c>
      <c r="AC939" t="n">
        <v>0.0</v>
      </c>
      <c r="AD939" t="n">
        <v>7.0</v>
      </c>
      <c r="AE939" t="n">
        <v>0.0</v>
      </c>
      <c r="AF939" t="n">
        <v>0.0</v>
      </c>
      <c r="AG939" t="n">
        <v>0.0</v>
      </c>
      <c r="AH939" t="inlineStr">
        <is>
          <t>Dashrath Soren</t>
        </is>
      </c>
      <c r="AI939" s="1" t="n">
        <v>44544.71596064815</v>
      </c>
      <c r="AJ939" t="n">
        <v>292.0</v>
      </c>
      <c r="AK939" t="n">
        <v>0.0</v>
      </c>
      <c r="AL939" t="n">
        <v>0.0</v>
      </c>
      <c r="AM939" t="n">
        <v>0.0</v>
      </c>
      <c r="AN939" t="n">
        <v>0.0</v>
      </c>
      <c r="AO939" t="n">
        <v>0.0</v>
      </c>
      <c r="AP939" t="n">
        <v>7.0</v>
      </c>
      <c r="AQ939" t="n">
        <v>0.0</v>
      </c>
      <c r="AR939" t="n">
        <v>0.0</v>
      </c>
      <c r="AS939" t="n">
        <v>0.0</v>
      </c>
      <c r="AT939" t="inlineStr">
        <is>
          <t>N/A</t>
        </is>
      </c>
      <c r="AU939" t="inlineStr">
        <is>
          <t>N/A</t>
        </is>
      </c>
      <c r="AV939" t="inlineStr">
        <is>
          <t>N/A</t>
        </is>
      </c>
      <c r="AW939" t="inlineStr">
        <is>
          <t>N/A</t>
        </is>
      </c>
      <c r="AX939" t="inlineStr">
        <is>
          <t>N/A</t>
        </is>
      </c>
      <c r="AY939" t="inlineStr">
        <is>
          <t>N/A</t>
        </is>
      </c>
      <c r="AZ939" t="inlineStr">
        <is>
          <t>N/A</t>
        </is>
      </c>
      <c r="BA939" t="inlineStr">
        <is>
          <t>N/A</t>
        </is>
      </c>
      <c r="BB939" t="inlineStr">
        <is>
          <t>N/A</t>
        </is>
      </c>
      <c r="BC939" t="inlineStr">
        <is>
          <t>N/A</t>
        </is>
      </c>
      <c r="BD939" t="inlineStr">
        <is>
          <t>N/A</t>
        </is>
      </c>
      <c r="BE939" t="inlineStr">
        <is>
          <t>N/A</t>
        </is>
      </c>
    </row>
    <row r="940">
      <c r="A940" t="inlineStr">
        <is>
          <t>WI21124525</t>
        </is>
      </c>
      <c r="B940" t="inlineStr">
        <is>
          <t>DATA_VALIDATION</t>
        </is>
      </c>
      <c r="C940" t="inlineStr">
        <is>
          <t>201330003813</t>
        </is>
      </c>
      <c r="D940" t="inlineStr">
        <is>
          <t>Folder</t>
        </is>
      </c>
      <c r="E940" s="2">
        <f>HYPERLINK("capsilon://?command=openfolder&amp;siteaddress=FAM.docvelocity-na8.net&amp;folderid=FX187B9F96-6216-F2E3-B5C6-34C0A0DABD82","FX21118625")</f>
        <v>0.0</v>
      </c>
      <c r="F940" t="inlineStr">
        <is>
          <t/>
        </is>
      </c>
      <c r="G940" t="inlineStr">
        <is>
          <t/>
        </is>
      </c>
      <c r="H940" t="inlineStr">
        <is>
          <t>Mailitem</t>
        </is>
      </c>
      <c r="I940" t="inlineStr">
        <is>
          <t>MI211247146</t>
        </is>
      </c>
      <c r="J940" t="n">
        <v>28.0</v>
      </c>
      <c r="K940" t="inlineStr">
        <is>
          <t>COMPLETED</t>
        </is>
      </c>
      <c r="L940" t="inlineStr">
        <is>
          <t>MARK_AS_COMPLETED</t>
        </is>
      </c>
      <c r="M940" t="inlineStr">
        <is>
          <t>Queue</t>
        </is>
      </c>
      <c r="N940" t="n">
        <v>2.0</v>
      </c>
      <c r="O940" s="1" t="n">
        <v>44531.738333333335</v>
      </c>
      <c r="P940" s="1" t="n">
        <v>44531.83626157408</v>
      </c>
      <c r="Q940" t="n">
        <v>8166.0</v>
      </c>
      <c r="R940" t="n">
        <v>295.0</v>
      </c>
      <c r="S940" t="b">
        <v>0</v>
      </c>
      <c r="T940" t="inlineStr">
        <is>
          <t>N/A</t>
        </is>
      </c>
      <c r="U940" t="b">
        <v>0</v>
      </c>
      <c r="V940" t="inlineStr">
        <is>
          <t>Poonam Patil</t>
        </is>
      </c>
      <c r="W940" s="1" t="n">
        <v>44531.82850694445</v>
      </c>
      <c r="X940" t="n">
        <v>167.0</v>
      </c>
      <c r="Y940" t="n">
        <v>21.0</v>
      </c>
      <c r="Z940" t="n">
        <v>0.0</v>
      </c>
      <c r="AA940" t="n">
        <v>21.0</v>
      </c>
      <c r="AB940" t="n">
        <v>0.0</v>
      </c>
      <c r="AC940" t="n">
        <v>12.0</v>
      </c>
      <c r="AD940" t="n">
        <v>7.0</v>
      </c>
      <c r="AE940" t="n">
        <v>0.0</v>
      </c>
      <c r="AF940" t="n">
        <v>0.0</v>
      </c>
      <c r="AG940" t="n">
        <v>0.0</v>
      </c>
      <c r="AH940" t="inlineStr">
        <is>
          <t>Vikash Suryakanth Parmar</t>
        </is>
      </c>
      <c r="AI940" s="1" t="n">
        <v>44531.83626157408</v>
      </c>
      <c r="AJ940" t="n">
        <v>128.0</v>
      </c>
      <c r="AK940" t="n">
        <v>0.0</v>
      </c>
      <c r="AL940" t="n">
        <v>0.0</v>
      </c>
      <c r="AM940" t="n">
        <v>0.0</v>
      </c>
      <c r="AN940" t="n">
        <v>0.0</v>
      </c>
      <c r="AO940" t="n">
        <v>0.0</v>
      </c>
      <c r="AP940" t="n">
        <v>7.0</v>
      </c>
      <c r="AQ940" t="n">
        <v>0.0</v>
      </c>
      <c r="AR940" t="n">
        <v>0.0</v>
      </c>
      <c r="AS940" t="n">
        <v>0.0</v>
      </c>
      <c r="AT940" t="inlineStr">
        <is>
          <t>N/A</t>
        </is>
      </c>
      <c r="AU940" t="inlineStr">
        <is>
          <t>N/A</t>
        </is>
      </c>
      <c r="AV940" t="inlineStr">
        <is>
          <t>N/A</t>
        </is>
      </c>
      <c r="AW940" t="inlineStr">
        <is>
          <t>N/A</t>
        </is>
      </c>
      <c r="AX940" t="inlineStr">
        <is>
          <t>N/A</t>
        </is>
      </c>
      <c r="AY940" t="inlineStr">
        <is>
          <t>N/A</t>
        </is>
      </c>
      <c r="AZ940" t="inlineStr">
        <is>
          <t>N/A</t>
        </is>
      </c>
      <c r="BA940" t="inlineStr">
        <is>
          <t>N/A</t>
        </is>
      </c>
      <c r="BB940" t="inlineStr">
        <is>
          <t>N/A</t>
        </is>
      </c>
      <c r="BC940" t="inlineStr">
        <is>
          <t>N/A</t>
        </is>
      </c>
      <c r="BD940" t="inlineStr">
        <is>
          <t>N/A</t>
        </is>
      </c>
      <c r="BE940" t="inlineStr">
        <is>
          <t>N/A</t>
        </is>
      </c>
    </row>
    <row r="941">
      <c r="A941" t="inlineStr">
        <is>
          <t>WI211245279</t>
        </is>
      </c>
      <c r="B941" t="inlineStr">
        <is>
          <t>DATA_VALIDATION</t>
        </is>
      </c>
      <c r="C941" t="inlineStr">
        <is>
          <t>201300020309</t>
        </is>
      </c>
      <c r="D941" t="inlineStr">
        <is>
          <t>Folder</t>
        </is>
      </c>
      <c r="E941" s="2">
        <f>HYPERLINK("capsilon://?command=openfolder&amp;siteaddress=FAM.docvelocity-na8.net&amp;folderid=FXD65FCF9F-1D97-DBA2-E5CE-73AA97460CDD","FX21128162")</f>
        <v>0.0</v>
      </c>
      <c r="F941" t="inlineStr">
        <is>
          <t/>
        </is>
      </c>
      <c r="G941" t="inlineStr">
        <is>
          <t/>
        </is>
      </c>
      <c r="H941" t="inlineStr">
        <is>
          <t>Mailitem</t>
        </is>
      </c>
      <c r="I941" t="inlineStr">
        <is>
          <t>MI2112479731</t>
        </is>
      </c>
      <c r="J941" t="n">
        <v>28.0</v>
      </c>
      <c r="K941" t="inlineStr">
        <is>
          <t>COMPLETED</t>
        </is>
      </c>
      <c r="L941" t="inlineStr">
        <is>
          <t>MARK_AS_COMPLETED</t>
        </is>
      </c>
      <c r="M941" t="inlineStr">
        <is>
          <t>Queue</t>
        </is>
      </c>
      <c r="N941" t="n">
        <v>2.0</v>
      </c>
      <c r="O941" s="1" t="n">
        <v>44544.52296296296</v>
      </c>
      <c r="P941" s="1" t="n">
        <v>44544.715092592596</v>
      </c>
      <c r="Q941" t="n">
        <v>16365.0</v>
      </c>
      <c r="R941" t="n">
        <v>235.0</v>
      </c>
      <c r="S941" t="b">
        <v>0</v>
      </c>
      <c r="T941" t="inlineStr">
        <is>
          <t>N/A</t>
        </is>
      </c>
      <c r="U941" t="b">
        <v>0</v>
      </c>
      <c r="V941" t="inlineStr">
        <is>
          <t>Supriya Khape</t>
        </is>
      </c>
      <c r="W941" s="1" t="n">
        <v>44544.643900462965</v>
      </c>
      <c r="X941" t="n">
        <v>76.0</v>
      </c>
      <c r="Y941" t="n">
        <v>21.0</v>
      </c>
      <c r="Z941" t="n">
        <v>0.0</v>
      </c>
      <c r="AA941" t="n">
        <v>21.0</v>
      </c>
      <c r="AB941" t="n">
        <v>0.0</v>
      </c>
      <c r="AC941" t="n">
        <v>3.0</v>
      </c>
      <c r="AD941" t="n">
        <v>7.0</v>
      </c>
      <c r="AE941" t="n">
        <v>0.0</v>
      </c>
      <c r="AF941" t="n">
        <v>0.0</v>
      </c>
      <c r="AG941" t="n">
        <v>0.0</v>
      </c>
      <c r="AH941" t="inlineStr">
        <is>
          <t>Vikash Suryakanth Parmar</t>
        </is>
      </c>
      <c r="AI941" s="1" t="n">
        <v>44544.715092592596</v>
      </c>
      <c r="AJ941" t="n">
        <v>159.0</v>
      </c>
      <c r="AK941" t="n">
        <v>0.0</v>
      </c>
      <c r="AL941" t="n">
        <v>0.0</v>
      </c>
      <c r="AM941" t="n">
        <v>0.0</v>
      </c>
      <c r="AN941" t="n">
        <v>0.0</v>
      </c>
      <c r="AO941" t="n">
        <v>0.0</v>
      </c>
      <c r="AP941" t="n">
        <v>7.0</v>
      </c>
      <c r="AQ941" t="n">
        <v>0.0</v>
      </c>
      <c r="AR941" t="n">
        <v>0.0</v>
      </c>
      <c r="AS941" t="n">
        <v>0.0</v>
      </c>
      <c r="AT941" t="inlineStr">
        <is>
          <t>N/A</t>
        </is>
      </c>
      <c r="AU941" t="inlineStr">
        <is>
          <t>N/A</t>
        </is>
      </c>
      <c r="AV941" t="inlineStr">
        <is>
          <t>N/A</t>
        </is>
      </c>
      <c r="AW941" t="inlineStr">
        <is>
          <t>N/A</t>
        </is>
      </c>
      <c r="AX941" t="inlineStr">
        <is>
          <t>N/A</t>
        </is>
      </c>
      <c r="AY941" t="inlineStr">
        <is>
          <t>N/A</t>
        </is>
      </c>
      <c r="AZ941" t="inlineStr">
        <is>
          <t>N/A</t>
        </is>
      </c>
      <c r="BA941" t="inlineStr">
        <is>
          <t>N/A</t>
        </is>
      </c>
      <c r="BB941" t="inlineStr">
        <is>
          <t>N/A</t>
        </is>
      </c>
      <c r="BC941" t="inlineStr">
        <is>
          <t>N/A</t>
        </is>
      </c>
      <c r="BD941" t="inlineStr">
        <is>
          <t>N/A</t>
        </is>
      </c>
      <c r="BE941" t="inlineStr">
        <is>
          <t>N/A</t>
        </is>
      </c>
    </row>
    <row r="942">
      <c r="A942" t="inlineStr">
        <is>
          <t>WI211245285</t>
        </is>
      </c>
      <c r="B942" t="inlineStr">
        <is>
          <t>DATA_VALIDATION</t>
        </is>
      </c>
      <c r="C942" t="inlineStr">
        <is>
          <t>201300020309</t>
        </is>
      </c>
      <c r="D942" t="inlineStr">
        <is>
          <t>Folder</t>
        </is>
      </c>
      <c r="E942" s="2">
        <f>HYPERLINK("capsilon://?command=openfolder&amp;siteaddress=FAM.docvelocity-na8.net&amp;folderid=FXD65FCF9F-1D97-DBA2-E5CE-73AA97460CDD","FX21128162")</f>
        <v>0.0</v>
      </c>
      <c r="F942" t="inlineStr">
        <is>
          <t/>
        </is>
      </c>
      <c r="G942" t="inlineStr">
        <is>
          <t/>
        </is>
      </c>
      <c r="H942" t="inlineStr">
        <is>
          <t>Mailitem</t>
        </is>
      </c>
      <c r="I942" t="inlineStr">
        <is>
          <t>MI2112479757</t>
        </is>
      </c>
      <c r="J942" t="n">
        <v>28.0</v>
      </c>
      <c r="K942" t="inlineStr">
        <is>
          <t>COMPLETED</t>
        </is>
      </c>
      <c r="L942" t="inlineStr">
        <is>
          <t>MARK_AS_COMPLETED</t>
        </is>
      </c>
      <c r="M942" t="inlineStr">
        <is>
          <t>Queue</t>
        </is>
      </c>
      <c r="N942" t="n">
        <v>2.0</v>
      </c>
      <c r="O942" s="1" t="n">
        <v>44544.523310185185</v>
      </c>
      <c r="P942" s="1" t="n">
        <v>44544.72019675926</v>
      </c>
      <c r="Q942" t="n">
        <v>16401.0</v>
      </c>
      <c r="R942" t="n">
        <v>610.0</v>
      </c>
      <c r="S942" t="b">
        <v>0</v>
      </c>
      <c r="T942" t="inlineStr">
        <is>
          <t>N/A</t>
        </is>
      </c>
      <c r="U942" t="b">
        <v>0</v>
      </c>
      <c r="V942" t="inlineStr">
        <is>
          <t>Supriya Khape</t>
        </is>
      </c>
      <c r="W942" s="1" t="n">
        <v>44544.64525462963</v>
      </c>
      <c r="X942" t="n">
        <v>116.0</v>
      </c>
      <c r="Y942" t="n">
        <v>21.0</v>
      </c>
      <c r="Z942" t="n">
        <v>0.0</v>
      </c>
      <c r="AA942" t="n">
        <v>21.0</v>
      </c>
      <c r="AB942" t="n">
        <v>0.0</v>
      </c>
      <c r="AC942" t="n">
        <v>3.0</v>
      </c>
      <c r="AD942" t="n">
        <v>7.0</v>
      </c>
      <c r="AE942" t="n">
        <v>0.0</v>
      </c>
      <c r="AF942" t="n">
        <v>0.0</v>
      </c>
      <c r="AG942" t="n">
        <v>0.0</v>
      </c>
      <c r="AH942" t="inlineStr">
        <is>
          <t>Mohini Shinde</t>
        </is>
      </c>
      <c r="AI942" s="1" t="n">
        <v>44544.72019675926</v>
      </c>
      <c r="AJ942" t="n">
        <v>494.0</v>
      </c>
      <c r="AK942" t="n">
        <v>0.0</v>
      </c>
      <c r="AL942" t="n">
        <v>0.0</v>
      </c>
      <c r="AM942" t="n">
        <v>0.0</v>
      </c>
      <c r="AN942" t="n">
        <v>0.0</v>
      </c>
      <c r="AO942" t="n">
        <v>0.0</v>
      </c>
      <c r="AP942" t="n">
        <v>7.0</v>
      </c>
      <c r="AQ942" t="n">
        <v>0.0</v>
      </c>
      <c r="AR942" t="n">
        <v>0.0</v>
      </c>
      <c r="AS942" t="n">
        <v>0.0</v>
      </c>
      <c r="AT942" t="inlineStr">
        <is>
          <t>N/A</t>
        </is>
      </c>
      <c r="AU942" t="inlineStr">
        <is>
          <t>N/A</t>
        </is>
      </c>
      <c r="AV942" t="inlineStr">
        <is>
          <t>N/A</t>
        </is>
      </c>
      <c r="AW942" t="inlineStr">
        <is>
          <t>N/A</t>
        </is>
      </c>
      <c r="AX942" t="inlineStr">
        <is>
          <t>N/A</t>
        </is>
      </c>
      <c r="AY942" t="inlineStr">
        <is>
          <t>N/A</t>
        </is>
      </c>
      <c r="AZ942" t="inlineStr">
        <is>
          <t>N/A</t>
        </is>
      </c>
      <c r="BA942" t="inlineStr">
        <is>
          <t>N/A</t>
        </is>
      </c>
      <c r="BB942" t="inlineStr">
        <is>
          <t>N/A</t>
        </is>
      </c>
      <c r="BC942" t="inlineStr">
        <is>
          <t>N/A</t>
        </is>
      </c>
      <c r="BD942" t="inlineStr">
        <is>
          <t>N/A</t>
        </is>
      </c>
      <c r="BE942" t="inlineStr">
        <is>
          <t>N/A</t>
        </is>
      </c>
    </row>
    <row r="943">
      <c r="A943" t="inlineStr">
        <is>
          <t>WI21124529</t>
        </is>
      </c>
      <c r="B943" t="inlineStr">
        <is>
          <t>DATA_VALIDATION</t>
        </is>
      </c>
      <c r="C943" t="inlineStr">
        <is>
          <t>201330003813</t>
        </is>
      </c>
      <c r="D943" t="inlineStr">
        <is>
          <t>Folder</t>
        </is>
      </c>
      <c r="E943" s="2">
        <f>HYPERLINK("capsilon://?command=openfolder&amp;siteaddress=FAM.docvelocity-na8.net&amp;folderid=FX187B9F96-6216-F2E3-B5C6-34C0A0DABD82","FX21118625")</f>
        <v>0.0</v>
      </c>
      <c r="F943" t="inlineStr">
        <is>
          <t/>
        </is>
      </c>
      <c r="G943" t="inlineStr">
        <is>
          <t/>
        </is>
      </c>
      <c r="H943" t="inlineStr">
        <is>
          <t>Mailitem</t>
        </is>
      </c>
      <c r="I943" t="inlineStr">
        <is>
          <t>MI211247134</t>
        </is>
      </c>
      <c r="J943" t="n">
        <v>28.0</v>
      </c>
      <c r="K943" t="inlineStr">
        <is>
          <t>COMPLETED</t>
        </is>
      </c>
      <c r="L943" t="inlineStr">
        <is>
          <t>MARK_AS_COMPLETED</t>
        </is>
      </c>
      <c r="M943" t="inlineStr">
        <is>
          <t>Queue</t>
        </is>
      </c>
      <c r="N943" t="n">
        <v>2.0</v>
      </c>
      <c r="O943" s="1" t="n">
        <v>44531.73837962963</v>
      </c>
      <c r="P943" s="1" t="n">
        <v>44531.83736111111</v>
      </c>
      <c r="Q943" t="n">
        <v>8336.0</v>
      </c>
      <c r="R943" t="n">
        <v>216.0</v>
      </c>
      <c r="S943" t="b">
        <v>0</v>
      </c>
      <c r="T943" t="inlineStr">
        <is>
          <t>N/A</t>
        </is>
      </c>
      <c r="U943" t="b">
        <v>0</v>
      </c>
      <c r="V943" t="inlineStr">
        <is>
          <t>Poonam Patil</t>
        </is>
      </c>
      <c r="W943" s="1" t="n">
        <v>44531.82983796296</v>
      </c>
      <c r="X943" t="n">
        <v>114.0</v>
      </c>
      <c r="Y943" t="n">
        <v>21.0</v>
      </c>
      <c r="Z943" t="n">
        <v>0.0</v>
      </c>
      <c r="AA943" t="n">
        <v>21.0</v>
      </c>
      <c r="AB943" t="n">
        <v>0.0</v>
      </c>
      <c r="AC943" t="n">
        <v>9.0</v>
      </c>
      <c r="AD943" t="n">
        <v>7.0</v>
      </c>
      <c r="AE943" t="n">
        <v>0.0</v>
      </c>
      <c r="AF943" t="n">
        <v>0.0</v>
      </c>
      <c r="AG943" t="n">
        <v>0.0</v>
      </c>
      <c r="AH943" t="inlineStr">
        <is>
          <t>Vikash Suryakanth Parmar</t>
        </is>
      </c>
      <c r="AI943" s="1" t="n">
        <v>44531.83736111111</v>
      </c>
      <c r="AJ943" t="n">
        <v>95.0</v>
      </c>
      <c r="AK943" t="n">
        <v>0.0</v>
      </c>
      <c r="AL943" t="n">
        <v>0.0</v>
      </c>
      <c r="AM943" t="n">
        <v>0.0</v>
      </c>
      <c r="AN943" t="n">
        <v>0.0</v>
      </c>
      <c r="AO943" t="n">
        <v>0.0</v>
      </c>
      <c r="AP943" t="n">
        <v>7.0</v>
      </c>
      <c r="AQ943" t="n">
        <v>0.0</v>
      </c>
      <c r="AR943" t="n">
        <v>0.0</v>
      </c>
      <c r="AS943" t="n">
        <v>0.0</v>
      </c>
      <c r="AT943" t="inlineStr">
        <is>
          <t>N/A</t>
        </is>
      </c>
      <c r="AU943" t="inlineStr">
        <is>
          <t>N/A</t>
        </is>
      </c>
      <c r="AV943" t="inlineStr">
        <is>
          <t>N/A</t>
        </is>
      </c>
      <c r="AW943" t="inlineStr">
        <is>
          <t>N/A</t>
        </is>
      </c>
      <c r="AX943" t="inlineStr">
        <is>
          <t>N/A</t>
        </is>
      </c>
      <c r="AY943" t="inlineStr">
        <is>
          <t>N/A</t>
        </is>
      </c>
      <c r="AZ943" t="inlineStr">
        <is>
          <t>N/A</t>
        </is>
      </c>
      <c r="BA943" t="inlineStr">
        <is>
          <t>N/A</t>
        </is>
      </c>
      <c r="BB943" t="inlineStr">
        <is>
          <t>N/A</t>
        </is>
      </c>
      <c r="BC943" t="inlineStr">
        <is>
          <t>N/A</t>
        </is>
      </c>
      <c r="BD943" t="inlineStr">
        <is>
          <t>N/A</t>
        </is>
      </c>
      <c r="BE943" t="inlineStr">
        <is>
          <t>N/A</t>
        </is>
      </c>
    </row>
    <row r="944">
      <c r="A944" t="inlineStr">
        <is>
          <t>WI211245314</t>
        </is>
      </c>
      <c r="B944" t="inlineStr">
        <is>
          <t>DATA_VALIDATION</t>
        </is>
      </c>
      <c r="C944" t="inlineStr">
        <is>
          <t>201330004212</t>
        </is>
      </c>
      <c r="D944" t="inlineStr">
        <is>
          <t>Folder</t>
        </is>
      </c>
      <c r="E944" s="2">
        <f>HYPERLINK("capsilon://?command=openfolder&amp;siteaddress=FAM.docvelocity-na8.net&amp;folderid=FXC43371AD-583A-DDD2-8E0A-B4590B020041","FX21127900")</f>
        <v>0.0</v>
      </c>
      <c r="F944" t="inlineStr">
        <is>
          <t/>
        </is>
      </c>
      <c r="G944" t="inlineStr">
        <is>
          <t/>
        </is>
      </c>
      <c r="H944" t="inlineStr">
        <is>
          <t>Mailitem</t>
        </is>
      </c>
      <c r="I944" t="inlineStr">
        <is>
          <t>MI2112480401</t>
        </is>
      </c>
      <c r="J944" t="n">
        <v>28.0</v>
      </c>
      <c r="K944" t="inlineStr">
        <is>
          <t>COMPLETED</t>
        </is>
      </c>
      <c r="L944" t="inlineStr">
        <is>
          <t>MARK_AS_COMPLETED</t>
        </is>
      </c>
      <c r="M944" t="inlineStr">
        <is>
          <t>Queue</t>
        </is>
      </c>
      <c r="N944" t="n">
        <v>1.0</v>
      </c>
      <c r="O944" s="1" t="n">
        <v>44544.528449074074</v>
      </c>
      <c r="P944" s="1" t="n">
        <v>44544.73063657407</v>
      </c>
      <c r="Q944" t="n">
        <v>16964.0</v>
      </c>
      <c r="R944" t="n">
        <v>505.0</v>
      </c>
      <c r="S944" t="b">
        <v>0</v>
      </c>
      <c r="T944" t="inlineStr">
        <is>
          <t>N/A</t>
        </is>
      </c>
      <c r="U944" t="b">
        <v>0</v>
      </c>
      <c r="V944" t="inlineStr">
        <is>
          <t>Prajakta Jagannath Mane</t>
        </is>
      </c>
      <c r="W944" s="1" t="n">
        <v>44544.73063657407</v>
      </c>
      <c r="X944" t="n">
        <v>275.0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28.0</v>
      </c>
      <c r="AE944" t="n">
        <v>21.0</v>
      </c>
      <c r="AF944" t="n">
        <v>0.0</v>
      </c>
      <c r="AG944" t="n">
        <v>2.0</v>
      </c>
      <c r="AH944" t="inlineStr">
        <is>
          <t>N/A</t>
        </is>
      </c>
      <c r="AI944" t="inlineStr">
        <is>
          <t>N/A</t>
        </is>
      </c>
      <c r="AJ944" t="inlineStr">
        <is>
          <t>N/A</t>
        </is>
      </c>
      <c r="AK944" t="inlineStr">
        <is>
          <t>N/A</t>
        </is>
      </c>
      <c r="AL944" t="inlineStr">
        <is>
          <t>N/A</t>
        </is>
      </c>
      <c r="AM944" t="inlineStr">
        <is>
          <t>N/A</t>
        </is>
      </c>
      <c r="AN944" t="inlineStr">
        <is>
          <t>N/A</t>
        </is>
      </c>
      <c r="AO944" t="inlineStr">
        <is>
          <t>N/A</t>
        </is>
      </c>
      <c r="AP944" t="inlineStr">
        <is>
          <t>N/A</t>
        </is>
      </c>
      <c r="AQ944" t="inlineStr">
        <is>
          <t>N/A</t>
        </is>
      </c>
      <c r="AR944" t="inlineStr">
        <is>
          <t>N/A</t>
        </is>
      </c>
      <c r="AS944" t="inlineStr">
        <is>
          <t>N/A</t>
        </is>
      </c>
      <c r="AT944" t="inlineStr">
        <is>
          <t>N/A</t>
        </is>
      </c>
      <c r="AU944" t="inlineStr">
        <is>
          <t>N/A</t>
        </is>
      </c>
      <c r="AV944" t="inlineStr">
        <is>
          <t>N/A</t>
        </is>
      </c>
      <c r="AW944" t="inlineStr">
        <is>
          <t>N/A</t>
        </is>
      </c>
      <c r="AX944" t="inlineStr">
        <is>
          <t>N/A</t>
        </is>
      </c>
      <c r="AY944" t="inlineStr">
        <is>
          <t>N/A</t>
        </is>
      </c>
      <c r="AZ944" t="inlineStr">
        <is>
          <t>N/A</t>
        </is>
      </c>
      <c r="BA944" t="inlineStr">
        <is>
          <t>N/A</t>
        </is>
      </c>
      <c r="BB944" t="inlineStr">
        <is>
          <t>N/A</t>
        </is>
      </c>
      <c r="BC944" t="inlineStr">
        <is>
          <t>N/A</t>
        </is>
      </c>
      <c r="BD944" t="inlineStr">
        <is>
          <t>N/A</t>
        </is>
      </c>
      <c r="BE944" t="inlineStr">
        <is>
          <t>N/A</t>
        </is>
      </c>
    </row>
    <row r="945">
      <c r="A945" t="inlineStr">
        <is>
          <t>WI211245315</t>
        </is>
      </c>
      <c r="B945" t="inlineStr">
        <is>
          <t>DATA_VALIDATION</t>
        </is>
      </c>
      <c r="C945" t="inlineStr">
        <is>
          <t>201330004212</t>
        </is>
      </c>
      <c r="D945" t="inlineStr">
        <is>
          <t>Folder</t>
        </is>
      </c>
      <c r="E945" s="2">
        <f>HYPERLINK("capsilon://?command=openfolder&amp;siteaddress=FAM.docvelocity-na8.net&amp;folderid=FXC43371AD-583A-DDD2-8E0A-B4590B020041","FX21127900")</f>
        <v>0.0</v>
      </c>
      <c r="F945" t="inlineStr">
        <is>
          <t/>
        </is>
      </c>
      <c r="G945" t="inlineStr">
        <is>
          <t/>
        </is>
      </c>
      <c r="H945" t="inlineStr">
        <is>
          <t>Mailitem</t>
        </is>
      </c>
      <c r="I945" t="inlineStr">
        <is>
          <t>MI2112480415</t>
        </is>
      </c>
      <c r="J945" t="n">
        <v>28.0</v>
      </c>
      <c r="K945" t="inlineStr">
        <is>
          <t>COMPLETED</t>
        </is>
      </c>
      <c r="L945" t="inlineStr">
        <is>
          <t>MARK_AS_COMPLETED</t>
        </is>
      </c>
      <c r="M945" t="inlineStr">
        <is>
          <t>Queue</t>
        </is>
      </c>
      <c r="N945" t="n">
        <v>1.0</v>
      </c>
      <c r="O945" s="1" t="n">
        <v>44544.52872685185</v>
      </c>
      <c r="P945" s="1" t="n">
        <v>44544.74633101852</v>
      </c>
      <c r="Q945" t="n">
        <v>18519.0</v>
      </c>
      <c r="R945" t="n">
        <v>282.0</v>
      </c>
      <c r="S945" t="b">
        <v>0</v>
      </c>
      <c r="T945" t="inlineStr">
        <is>
          <t>N/A</t>
        </is>
      </c>
      <c r="U945" t="b">
        <v>0</v>
      </c>
      <c r="V945" t="inlineStr">
        <is>
          <t>Prajakta Jagannath Mane</t>
        </is>
      </c>
      <c r="W945" s="1" t="n">
        <v>44544.74633101852</v>
      </c>
      <c r="X945" t="n">
        <v>81.0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28.0</v>
      </c>
      <c r="AE945" t="n">
        <v>21.0</v>
      </c>
      <c r="AF945" t="n">
        <v>0.0</v>
      </c>
      <c r="AG945" t="n">
        <v>2.0</v>
      </c>
      <c r="AH945" t="inlineStr">
        <is>
          <t>N/A</t>
        </is>
      </c>
      <c r="AI945" t="inlineStr">
        <is>
          <t>N/A</t>
        </is>
      </c>
      <c r="AJ945" t="inlineStr">
        <is>
          <t>N/A</t>
        </is>
      </c>
      <c r="AK945" t="inlineStr">
        <is>
          <t>N/A</t>
        </is>
      </c>
      <c r="AL945" t="inlineStr">
        <is>
          <t>N/A</t>
        </is>
      </c>
      <c r="AM945" t="inlineStr">
        <is>
          <t>N/A</t>
        </is>
      </c>
      <c r="AN945" t="inlineStr">
        <is>
          <t>N/A</t>
        </is>
      </c>
      <c r="AO945" t="inlineStr">
        <is>
          <t>N/A</t>
        </is>
      </c>
      <c r="AP945" t="inlineStr">
        <is>
          <t>N/A</t>
        </is>
      </c>
      <c r="AQ945" t="inlineStr">
        <is>
          <t>N/A</t>
        </is>
      </c>
      <c r="AR945" t="inlineStr">
        <is>
          <t>N/A</t>
        </is>
      </c>
      <c r="AS945" t="inlineStr">
        <is>
          <t>N/A</t>
        </is>
      </c>
      <c r="AT945" t="inlineStr">
        <is>
          <t>N/A</t>
        </is>
      </c>
      <c r="AU945" t="inlineStr">
        <is>
          <t>N/A</t>
        </is>
      </c>
      <c r="AV945" t="inlineStr">
        <is>
          <t>N/A</t>
        </is>
      </c>
      <c r="AW945" t="inlineStr">
        <is>
          <t>N/A</t>
        </is>
      </c>
      <c r="AX945" t="inlineStr">
        <is>
          <t>N/A</t>
        </is>
      </c>
      <c r="AY945" t="inlineStr">
        <is>
          <t>N/A</t>
        </is>
      </c>
      <c r="AZ945" t="inlineStr">
        <is>
          <t>N/A</t>
        </is>
      </c>
      <c r="BA945" t="inlineStr">
        <is>
          <t>N/A</t>
        </is>
      </c>
      <c r="BB945" t="inlineStr">
        <is>
          <t>N/A</t>
        </is>
      </c>
      <c r="BC945" t="inlineStr">
        <is>
          <t>N/A</t>
        </is>
      </c>
      <c r="BD945" t="inlineStr">
        <is>
          <t>N/A</t>
        </is>
      </c>
      <c r="BE945" t="inlineStr">
        <is>
          <t>N/A</t>
        </is>
      </c>
    </row>
    <row r="946">
      <c r="A946" t="inlineStr">
        <is>
          <t>WI211245345</t>
        </is>
      </c>
      <c r="B946" t="inlineStr">
        <is>
          <t>DATA_VALIDATION</t>
        </is>
      </c>
      <c r="C946" t="inlineStr">
        <is>
          <t>201330004118</t>
        </is>
      </c>
      <c r="D946" t="inlineStr">
        <is>
          <t>Folder</t>
        </is>
      </c>
      <c r="E946" s="2">
        <f>HYPERLINK("capsilon://?command=openfolder&amp;siteaddress=FAM.docvelocity-na8.net&amp;folderid=FX9FCE7AB3-D232-1D2E-FDD4-40EBA790B515","FX21125437")</f>
        <v>0.0</v>
      </c>
      <c r="F946" t="inlineStr">
        <is>
          <t/>
        </is>
      </c>
      <c r="G946" t="inlineStr">
        <is>
          <t/>
        </is>
      </c>
      <c r="H946" t="inlineStr">
        <is>
          <t>Mailitem</t>
        </is>
      </c>
      <c r="I946" t="inlineStr">
        <is>
          <t>MI2112480529</t>
        </is>
      </c>
      <c r="J946" t="n">
        <v>47.0</v>
      </c>
      <c r="K946" t="inlineStr">
        <is>
          <t>COMPLETED</t>
        </is>
      </c>
      <c r="L946" t="inlineStr">
        <is>
          <t>MARK_AS_COMPLETED</t>
        </is>
      </c>
      <c r="M946" t="inlineStr">
        <is>
          <t>Queue</t>
        </is>
      </c>
      <c r="N946" t="n">
        <v>2.0</v>
      </c>
      <c r="O946" s="1" t="n">
        <v>44544.53050925926</v>
      </c>
      <c r="P946" s="1" t="n">
        <v>44544.71710648148</v>
      </c>
      <c r="Q946" t="n">
        <v>15705.0</v>
      </c>
      <c r="R946" t="n">
        <v>417.0</v>
      </c>
      <c r="S946" t="b">
        <v>0</v>
      </c>
      <c r="T946" t="inlineStr">
        <is>
          <t>N/A</t>
        </is>
      </c>
      <c r="U946" t="b">
        <v>0</v>
      </c>
      <c r="V946" t="inlineStr">
        <is>
          <t>Supriya Khape</t>
        </is>
      </c>
      <c r="W946" s="1" t="n">
        <v>44544.64910879629</v>
      </c>
      <c r="X946" t="n">
        <v>243.0</v>
      </c>
      <c r="Y946" t="n">
        <v>39.0</v>
      </c>
      <c r="Z946" t="n">
        <v>0.0</v>
      </c>
      <c r="AA946" t="n">
        <v>39.0</v>
      </c>
      <c r="AB946" t="n">
        <v>0.0</v>
      </c>
      <c r="AC946" t="n">
        <v>16.0</v>
      </c>
      <c r="AD946" t="n">
        <v>8.0</v>
      </c>
      <c r="AE946" t="n">
        <v>0.0</v>
      </c>
      <c r="AF946" t="n">
        <v>0.0</v>
      </c>
      <c r="AG946" t="n">
        <v>0.0</v>
      </c>
      <c r="AH946" t="inlineStr">
        <is>
          <t>Vikash Suryakanth Parmar</t>
        </is>
      </c>
      <c r="AI946" s="1" t="n">
        <v>44544.71710648148</v>
      </c>
      <c r="AJ946" t="n">
        <v>174.0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>8.0</v>
      </c>
      <c r="AQ946" t="n">
        <v>0.0</v>
      </c>
      <c r="AR946" t="n">
        <v>0.0</v>
      </c>
      <c r="AS946" t="n">
        <v>0.0</v>
      </c>
      <c r="AT946" t="inlineStr">
        <is>
          <t>N/A</t>
        </is>
      </c>
      <c r="AU946" t="inlineStr">
        <is>
          <t>N/A</t>
        </is>
      </c>
      <c r="AV946" t="inlineStr">
        <is>
          <t>N/A</t>
        </is>
      </c>
      <c r="AW946" t="inlineStr">
        <is>
          <t>N/A</t>
        </is>
      </c>
      <c r="AX946" t="inlineStr">
        <is>
          <t>N/A</t>
        </is>
      </c>
      <c r="AY946" t="inlineStr">
        <is>
          <t>N/A</t>
        </is>
      </c>
      <c r="AZ946" t="inlineStr">
        <is>
          <t>N/A</t>
        </is>
      </c>
      <c r="BA946" t="inlineStr">
        <is>
          <t>N/A</t>
        </is>
      </c>
      <c r="BB946" t="inlineStr">
        <is>
          <t>N/A</t>
        </is>
      </c>
      <c r="BC946" t="inlineStr">
        <is>
          <t>N/A</t>
        </is>
      </c>
      <c r="BD946" t="inlineStr">
        <is>
          <t>N/A</t>
        </is>
      </c>
      <c r="BE946" t="inlineStr">
        <is>
          <t>N/A</t>
        </is>
      </c>
    </row>
    <row r="947">
      <c r="A947" t="inlineStr">
        <is>
          <t>WI211245352</t>
        </is>
      </c>
      <c r="B947" t="inlineStr">
        <is>
          <t>DATA_VALIDATION</t>
        </is>
      </c>
      <c r="C947" t="inlineStr">
        <is>
          <t>201330004118</t>
        </is>
      </c>
      <c r="D947" t="inlineStr">
        <is>
          <t>Folder</t>
        </is>
      </c>
      <c r="E947" s="2">
        <f>HYPERLINK("capsilon://?command=openfolder&amp;siteaddress=FAM.docvelocity-na8.net&amp;folderid=FX9FCE7AB3-D232-1D2E-FDD4-40EBA790B515","FX21125437")</f>
        <v>0.0</v>
      </c>
      <c r="F947" t="inlineStr">
        <is>
          <t/>
        </is>
      </c>
      <c r="G947" t="inlineStr">
        <is>
          <t/>
        </is>
      </c>
      <c r="H947" t="inlineStr">
        <is>
          <t>Mailitem</t>
        </is>
      </c>
      <c r="I947" t="inlineStr">
        <is>
          <t>MI2112480556</t>
        </is>
      </c>
      <c r="J947" t="n">
        <v>47.0</v>
      </c>
      <c r="K947" t="inlineStr">
        <is>
          <t>COMPLETED</t>
        </is>
      </c>
      <c r="L947" t="inlineStr">
        <is>
          <t>MARK_AS_COMPLETED</t>
        </is>
      </c>
      <c r="M947" t="inlineStr">
        <is>
          <t>Queue</t>
        </is>
      </c>
      <c r="N947" t="n">
        <v>2.0</v>
      </c>
      <c r="O947" s="1" t="n">
        <v>44544.531701388885</v>
      </c>
      <c r="P947" s="1" t="n">
        <v>44544.718506944446</v>
      </c>
      <c r="Q947" t="n">
        <v>15771.0</v>
      </c>
      <c r="R947" t="n">
        <v>369.0</v>
      </c>
      <c r="S947" t="b">
        <v>0</v>
      </c>
      <c r="T947" t="inlineStr">
        <is>
          <t>N/A</t>
        </is>
      </c>
      <c r="U947" t="b">
        <v>0</v>
      </c>
      <c r="V947" t="inlineStr">
        <is>
          <t>Archana Bhujbal</t>
        </is>
      </c>
      <c r="W947" s="1" t="n">
        <v>44544.65311342593</v>
      </c>
      <c r="X947" t="n">
        <v>150.0</v>
      </c>
      <c r="Y947" t="n">
        <v>39.0</v>
      </c>
      <c r="Z947" t="n">
        <v>0.0</v>
      </c>
      <c r="AA947" t="n">
        <v>39.0</v>
      </c>
      <c r="AB947" t="n">
        <v>0.0</v>
      </c>
      <c r="AC947" t="n">
        <v>17.0</v>
      </c>
      <c r="AD947" t="n">
        <v>8.0</v>
      </c>
      <c r="AE947" t="n">
        <v>0.0</v>
      </c>
      <c r="AF947" t="n">
        <v>0.0</v>
      </c>
      <c r="AG947" t="n">
        <v>0.0</v>
      </c>
      <c r="AH947" t="inlineStr">
        <is>
          <t>Dashrath Soren</t>
        </is>
      </c>
      <c r="AI947" s="1" t="n">
        <v>44544.718506944446</v>
      </c>
      <c r="AJ947" t="n">
        <v>219.0</v>
      </c>
      <c r="AK947" t="n">
        <v>0.0</v>
      </c>
      <c r="AL947" t="n">
        <v>0.0</v>
      </c>
      <c r="AM947" t="n">
        <v>0.0</v>
      </c>
      <c r="AN947" t="n">
        <v>0.0</v>
      </c>
      <c r="AO947" t="n">
        <v>0.0</v>
      </c>
      <c r="AP947" t="n">
        <v>8.0</v>
      </c>
      <c r="AQ947" t="n">
        <v>0.0</v>
      </c>
      <c r="AR947" t="n">
        <v>0.0</v>
      </c>
      <c r="AS947" t="n">
        <v>0.0</v>
      </c>
      <c r="AT947" t="inlineStr">
        <is>
          <t>N/A</t>
        </is>
      </c>
      <c r="AU947" t="inlineStr">
        <is>
          <t>N/A</t>
        </is>
      </c>
      <c r="AV947" t="inlineStr">
        <is>
          <t>N/A</t>
        </is>
      </c>
      <c r="AW947" t="inlineStr">
        <is>
          <t>N/A</t>
        </is>
      </c>
      <c r="AX947" t="inlineStr">
        <is>
          <t>N/A</t>
        </is>
      </c>
      <c r="AY947" t="inlineStr">
        <is>
          <t>N/A</t>
        </is>
      </c>
      <c r="AZ947" t="inlineStr">
        <is>
          <t>N/A</t>
        </is>
      </c>
      <c r="BA947" t="inlineStr">
        <is>
          <t>N/A</t>
        </is>
      </c>
      <c r="BB947" t="inlineStr">
        <is>
          <t>N/A</t>
        </is>
      </c>
      <c r="BC947" t="inlineStr">
        <is>
          <t>N/A</t>
        </is>
      </c>
      <c r="BD947" t="inlineStr">
        <is>
          <t>N/A</t>
        </is>
      </c>
      <c r="BE947" t="inlineStr">
        <is>
          <t>N/A</t>
        </is>
      </c>
    </row>
    <row r="948">
      <c r="A948" t="inlineStr">
        <is>
          <t>WI211245353</t>
        </is>
      </c>
      <c r="B948" t="inlineStr">
        <is>
          <t>DATA_VALIDATION</t>
        </is>
      </c>
      <c r="C948" t="inlineStr">
        <is>
          <t>201330004118</t>
        </is>
      </c>
      <c r="D948" t="inlineStr">
        <is>
          <t>Folder</t>
        </is>
      </c>
      <c r="E948" s="2">
        <f>HYPERLINK("capsilon://?command=openfolder&amp;siteaddress=FAM.docvelocity-na8.net&amp;folderid=FX9FCE7AB3-D232-1D2E-FDD4-40EBA790B515","FX21125437")</f>
        <v>0.0</v>
      </c>
      <c r="F948" t="inlineStr">
        <is>
          <t/>
        </is>
      </c>
      <c r="G948" t="inlineStr">
        <is>
          <t/>
        </is>
      </c>
      <c r="H948" t="inlineStr">
        <is>
          <t>Mailitem</t>
        </is>
      </c>
      <c r="I948" t="inlineStr">
        <is>
          <t>MI2112480584</t>
        </is>
      </c>
      <c r="J948" t="n">
        <v>28.0</v>
      </c>
      <c r="K948" t="inlineStr">
        <is>
          <t>COMPLETED</t>
        </is>
      </c>
      <c r="L948" t="inlineStr">
        <is>
          <t>MARK_AS_COMPLETED</t>
        </is>
      </c>
      <c r="M948" t="inlineStr">
        <is>
          <t>Queue</t>
        </is>
      </c>
      <c r="N948" t="n">
        <v>2.0</v>
      </c>
      <c r="O948" s="1" t="n">
        <v>44544.531909722224</v>
      </c>
      <c r="P948" s="1" t="n">
        <v>44544.71839120371</v>
      </c>
      <c r="Q948" t="n">
        <v>15802.0</v>
      </c>
      <c r="R948" t="n">
        <v>310.0</v>
      </c>
      <c r="S948" t="b">
        <v>0</v>
      </c>
      <c r="T948" t="inlineStr">
        <is>
          <t>N/A</t>
        </is>
      </c>
      <c r="U948" t="b">
        <v>0</v>
      </c>
      <c r="V948" t="inlineStr">
        <is>
          <t>Archana Bhujbal</t>
        </is>
      </c>
      <c r="W948" s="1" t="n">
        <v>44544.655439814815</v>
      </c>
      <c r="X948" t="n">
        <v>200.0</v>
      </c>
      <c r="Y948" t="n">
        <v>21.0</v>
      </c>
      <c r="Z948" t="n">
        <v>0.0</v>
      </c>
      <c r="AA948" t="n">
        <v>21.0</v>
      </c>
      <c r="AB948" t="n">
        <v>0.0</v>
      </c>
      <c r="AC948" t="n">
        <v>18.0</v>
      </c>
      <c r="AD948" t="n">
        <v>7.0</v>
      </c>
      <c r="AE948" t="n">
        <v>0.0</v>
      </c>
      <c r="AF948" t="n">
        <v>0.0</v>
      </c>
      <c r="AG948" t="n">
        <v>0.0</v>
      </c>
      <c r="AH948" t="inlineStr">
        <is>
          <t>Vikash Suryakanth Parmar</t>
        </is>
      </c>
      <c r="AI948" s="1" t="n">
        <v>44544.71839120371</v>
      </c>
      <c r="AJ948" t="n">
        <v>110.0</v>
      </c>
      <c r="AK948" t="n">
        <v>0.0</v>
      </c>
      <c r="AL948" t="n">
        <v>0.0</v>
      </c>
      <c r="AM948" t="n">
        <v>0.0</v>
      </c>
      <c r="AN948" t="n">
        <v>0.0</v>
      </c>
      <c r="AO948" t="n">
        <v>0.0</v>
      </c>
      <c r="AP948" t="n">
        <v>7.0</v>
      </c>
      <c r="AQ948" t="n">
        <v>0.0</v>
      </c>
      <c r="AR948" t="n">
        <v>0.0</v>
      </c>
      <c r="AS948" t="n">
        <v>0.0</v>
      </c>
      <c r="AT948" t="inlineStr">
        <is>
          <t>N/A</t>
        </is>
      </c>
      <c r="AU948" t="inlineStr">
        <is>
          <t>N/A</t>
        </is>
      </c>
      <c r="AV948" t="inlineStr">
        <is>
          <t>N/A</t>
        </is>
      </c>
      <c r="AW948" t="inlineStr">
        <is>
          <t>N/A</t>
        </is>
      </c>
      <c r="AX948" t="inlineStr">
        <is>
          <t>N/A</t>
        </is>
      </c>
      <c r="AY948" t="inlineStr">
        <is>
          <t>N/A</t>
        </is>
      </c>
      <c r="AZ948" t="inlineStr">
        <is>
          <t>N/A</t>
        </is>
      </c>
      <c r="BA948" t="inlineStr">
        <is>
          <t>N/A</t>
        </is>
      </c>
      <c r="BB948" t="inlineStr">
        <is>
          <t>N/A</t>
        </is>
      </c>
      <c r="BC948" t="inlineStr">
        <is>
          <t>N/A</t>
        </is>
      </c>
      <c r="BD948" t="inlineStr">
        <is>
          <t>N/A</t>
        </is>
      </c>
      <c r="BE948" t="inlineStr">
        <is>
          <t>N/A</t>
        </is>
      </c>
    </row>
    <row r="949">
      <c r="A949" t="inlineStr">
        <is>
          <t>WI211245398</t>
        </is>
      </c>
      <c r="B949" t="inlineStr">
        <is>
          <t>DATA_VALIDATION</t>
        </is>
      </c>
      <c r="C949" t="inlineStr">
        <is>
          <t>201308007953</t>
        </is>
      </c>
      <c r="D949" t="inlineStr">
        <is>
          <t>Folder</t>
        </is>
      </c>
      <c r="E949" s="2">
        <f>HYPERLINK("capsilon://?command=openfolder&amp;siteaddress=FAM.docvelocity-na8.net&amp;folderid=FX96CBF5FF-1EF5-83C2-ED03-524B918C32D3","FX21128154")</f>
        <v>0.0</v>
      </c>
      <c r="F949" t="inlineStr">
        <is>
          <t/>
        </is>
      </c>
      <c r="G949" t="inlineStr">
        <is>
          <t/>
        </is>
      </c>
      <c r="H949" t="inlineStr">
        <is>
          <t>Mailitem</t>
        </is>
      </c>
      <c r="I949" t="inlineStr">
        <is>
          <t>MI2112481034</t>
        </is>
      </c>
      <c r="J949" t="n">
        <v>65.0</v>
      </c>
      <c r="K949" t="inlineStr">
        <is>
          <t>COMPLETED</t>
        </is>
      </c>
      <c r="L949" t="inlineStr">
        <is>
          <t>MARK_AS_COMPLETED</t>
        </is>
      </c>
      <c r="M949" t="inlineStr">
        <is>
          <t>Queue</t>
        </is>
      </c>
      <c r="N949" t="n">
        <v>1.0</v>
      </c>
      <c r="O949" s="1" t="n">
        <v>44544.535787037035</v>
      </c>
      <c r="P949" s="1" t="n">
        <v>44544.74799768518</v>
      </c>
      <c r="Q949" t="n">
        <v>18040.0</v>
      </c>
      <c r="R949" t="n">
        <v>295.0</v>
      </c>
      <c r="S949" t="b">
        <v>0</v>
      </c>
      <c r="T949" t="inlineStr">
        <is>
          <t>N/A</t>
        </is>
      </c>
      <c r="U949" t="b">
        <v>0</v>
      </c>
      <c r="V949" t="inlineStr">
        <is>
          <t>Prajakta Jagannath Mane</t>
        </is>
      </c>
      <c r="W949" s="1" t="n">
        <v>44544.74799768518</v>
      </c>
      <c r="X949" t="n">
        <v>143.0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65.0</v>
      </c>
      <c r="AE949" t="n">
        <v>53.0</v>
      </c>
      <c r="AF949" t="n">
        <v>0.0</v>
      </c>
      <c r="AG949" t="n">
        <v>5.0</v>
      </c>
      <c r="AH949" t="inlineStr">
        <is>
          <t>N/A</t>
        </is>
      </c>
      <c r="AI949" t="inlineStr">
        <is>
          <t>N/A</t>
        </is>
      </c>
      <c r="AJ949" t="inlineStr">
        <is>
          <t>N/A</t>
        </is>
      </c>
      <c r="AK949" t="inlineStr">
        <is>
          <t>N/A</t>
        </is>
      </c>
      <c r="AL949" t="inlineStr">
        <is>
          <t>N/A</t>
        </is>
      </c>
      <c r="AM949" t="inlineStr">
        <is>
          <t>N/A</t>
        </is>
      </c>
      <c r="AN949" t="inlineStr">
        <is>
          <t>N/A</t>
        </is>
      </c>
      <c r="AO949" t="inlineStr">
        <is>
          <t>N/A</t>
        </is>
      </c>
      <c r="AP949" t="inlineStr">
        <is>
          <t>N/A</t>
        </is>
      </c>
      <c r="AQ949" t="inlineStr">
        <is>
          <t>N/A</t>
        </is>
      </c>
      <c r="AR949" t="inlineStr">
        <is>
          <t>N/A</t>
        </is>
      </c>
      <c r="AS949" t="inlineStr">
        <is>
          <t>N/A</t>
        </is>
      </c>
      <c r="AT949" t="inlineStr">
        <is>
          <t>N/A</t>
        </is>
      </c>
      <c r="AU949" t="inlineStr">
        <is>
          <t>N/A</t>
        </is>
      </c>
      <c r="AV949" t="inlineStr">
        <is>
          <t>N/A</t>
        </is>
      </c>
      <c r="AW949" t="inlineStr">
        <is>
          <t>N/A</t>
        </is>
      </c>
      <c r="AX949" t="inlineStr">
        <is>
          <t>N/A</t>
        </is>
      </c>
      <c r="AY949" t="inlineStr">
        <is>
          <t>N/A</t>
        </is>
      </c>
      <c r="AZ949" t="inlineStr">
        <is>
          <t>N/A</t>
        </is>
      </c>
      <c r="BA949" t="inlineStr">
        <is>
          <t>N/A</t>
        </is>
      </c>
      <c r="BB949" t="inlineStr">
        <is>
          <t>N/A</t>
        </is>
      </c>
      <c r="BC949" t="inlineStr">
        <is>
          <t>N/A</t>
        </is>
      </c>
      <c r="BD949" t="inlineStr">
        <is>
          <t>N/A</t>
        </is>
      </c>
      <c r="BE949" t="inlineStr">
        <is>
          <t>N/A</t>
        </is>
      </c>
    </row>
    <row r="950">
      <c r="A950" t="inlineStr">
        <is>
          <t>WI211245461</t>
        </is>
      </c>
      <c r="B950" t="inlineStr">
        <is>
          <t>DATA_VALIDATION</t>
        </is>
      </c>
      <c r="C950" t="inlineStr">
        <is>
          <t>201130012927</t>
        </is>
      </c>
      <c r="D950" t="inlineStr">
        <is>
          <t>Folder</t>
        </is>
      </c>
      <c r="E950" s="2">
        <f>HYPERLINK("capsilon://?command=openfolder&amp;siteaddress=FAM.docvelocity-na8.net&amp;folderid=FX181ABBF5-F0A2-DB2A-A4D1-5FC40436054E","FX21125880")</f>
        <v>0.0</v>
      </c>
      <c r="F950" t="inlineStr">
        <is>
          <t/>
        </is>
      </c>
      <c r="G950" t="inlineStr">
        <is>
          <t/>
        </is>
      </c>
      <c r="H950" t="inlineStr">
        <is>
          <t>Mailitem</t>
        </is>
      </c>
      <c r="I950" t="inlineStr">
        <is>
          <t>MI2112481606</t>
        </is>
      </c>
      <c r="J950" t="n">
        <v>30.0</v>
      </c>
      <c r="K950" t="inlineStr">
        <is>
          <t>COMPLETED</t>
        </is>
      </c>
      <c r="L950" t="inlineStr">
        <is>
          <t>MARK_AS_COMPLETED</t>
        </is>
      </c>
      <c r="M950" t="inlineStr">
        <is>
          <t>Queue</t>
        </is>
      </c>
      <c r="N950" t="n">
        <v>2.0</v>
      </c>
      <c r="O950" s="1" t="n">
        <v>44544.53880787037</v>
      </c>
      <c r="P950" s="1" t="n">
        <v>44544.718993055554</v>
      </c>
      <c r="Q950" t="n">
        <v>15478.0</v>
      </c>
      <c r="R950" t="n">
        <v>90.0</v>
      </c>
      <c r="S950" t="b">
        <v>0</v>
      </c>
      <c r="T950" t="inlineStr">
        <is>
          <t>N/A</t>
        </is>
      </c>
      <c r="U950" t="b">
        <v>0</v>
      </c>
      <c r="V950" t="inlineStr">
        <is>
          <t>Supriya Khape</t>
        </is>
      </c>
      <c r="W950" s="1" t="n">
        <v>44544.66100694444</v>
      </c>
      <c r="X950" t="n">
        <v>39.0</v>
      </c>
      <c r="Y950" t="n">
        <v>9.0</v>
      </c>
      <c r="Z950" t="n">
        <v>0.0</v>
      </c>
      <c r="AA950" t="n">
        <v>9.0</v>
      </c>
      <c r="AB950" t="n">
        <v>0.0</v>
      </c>
      <c r="AC950" t="n">
        <v>1.0</v>
      </c>
      <c r="AD950" t="n">
        <v>21.0</v>
      </c>
      <c r="AE950" t="n">
        <v>0.0</v>
      </c>
      <c r="AF950" t="n">
        <v>0.0</v>
      </c>
      <c r="AG950" t="n">
        <v>0.0</v>
      </c>
      <c r="AH950" t="inlineStr">
        <is>
          <t>Vikash Suryakanth Parmar</t>
        </is>
      </c>
      <c r="AI950" s="1" t="n">
        <v>44544.718993055554</v>
      </c>
      <c r="AJ950" t="n">
        <v>51.0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21.0</v>
      </c>
      <c r="AQ950" t="n">
        <v>0.0</v>
      </c>
      <c r="AR950" t="n">
        <v>0.0</v>
      </c>
      <c r="AS950" t="n">
        <v>0.0</v>
      </c>
      <c r="AT950" t="inlineStr">
        <is>
          <t>N/A</t>
        </is>
      </c>
      <c r="AU950" t="inlineStr">
        <is>
          <t>N/A</t>
        </is>
      </c>
      <c r="AV950" t="inlineStr">
        <is>
          <t>N/A</t>
        </is>
      </c>
      <c r="AW950" t="inlineStr">
        <is>
          <t>N/A</t>
        </is>
      </c>
      <c r="AX950" t="inlineStr">
        <is>
          <t>N/A</t>
        </is>
      </c>
      <c r="AY950" t="inlineStr">
        <is>
          <t>N/A</t>
        </is>
      </c>
      <c r="AZ950" t="inlineStr">
        <is>
          <t>N/A</t>
        </is>
      </c>
      <c r="BA950" t="inlineStr">
        <is>
          <t>N/A</t>
        </is>
      </c>
      <c r="BB950" t="inlineStr">
        <is>
          <t>N/A</t>
        </is>
      </c>
      <c r="BC950" t="inlineStr">
        <is>
          <t>N/A</t>
        </is>
      </c>
      <c r="BD950" t="inlineStr">
        <is>
          <t>N/A</t>
        </is>
      </c>
      <c r="BE950" t="inlineStr">
        <is>
          <t>N/A</t>
        </is>
      </c>
    </row>
    <row r="951">
      <c r="A951" t="inlineStr">
        <is>
          <t>WI211245503</t>
        </is>
      </c>
      <c r="B951" t="inlineStr">
        <is>
          <t>DATA_VALIDATION</t>
        </is>
      </c>
      <c r="C951" t="inlineStr">
        <is>
          <t>201130012931</t>
        </is>
      </c>
      <c r="D951" t="inlineStr">
        <is>
          <t>Folder</t>
        </is>
      </c>
      <c r="E951" s="2">
        <f>HYPERLINK("capsilon://?command=openfolder&amp;siteaddress=FAM.docvelocity-na8.net&amp;folderid=FX20A6EC26-1C65-4BA9-7B69-6629086EAA6F","FX21125953")</f>
        <v>0.0</v>
      </c>
      <c r="F951" t="inlineStr">
        <is>
          <t/>
        </is>
      </c>
      <c r="G951" t="inlineStr">
        <is>
          <t/>
        </is>
      </c>
      <c r="H951" t="inlineStr">
        <is>
          <t>Mailitem</t>
        </is>
      </c>
      <c r="I951" t="inlineStr">
        <is>
          <t>MI2112481867</t>
        </is>
      </c>
      <c r="J951" t="n">
        <v>32.0</v>
      </c>
      <c r="K951" t="inlineStr">
        <is>
          <t>COMPLETED</t>
        </is>
      </c>
      <c r="L951" t="inlineStr">
        <is>
          <t>MARK_AS_COMPLETED</t>
        </is>
      </c>
      <c r="M951" t="inlineStr">
        <is>
          <t>Queue</t>
        </is>
      </c>
      <c r="N951" t="n">
        <v>1.0</v>
      </c>
      <c r="O951" s="1" t="n">
        <v>44544.542662037034</v>
      </c>
      <c r="P951" s="1" t="n">
        <v>44544.74909722222</v>
      </c>
      <c r="Q951" t="n">
        <v>17592.0</v>
      </c>
      <c r="R951" t="n">
        <v>244.0</v>
      </c>
      <c r="S951" t="b">
        <v>0</v>
      </c>
      <c r="T951" t="inlineStr">
        <is>
          <t>N/A</t>
        </is>
      </c>
      <c r="U951" t="b">
        <v>0</v>
      </c>
      <c r="V951" t="inlineStr">
        <is>
          <t>Prajakta Jagannath Mane</t>
        </is>
      </c>
      <c r="W951" s="1" t="n">
        <v>44544.74909722222</v>
      </c>
      <c r="X951" t="n">
        <v>60.0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32.0</v>
      </c>
      <c r="AE951" t="n">
        <v>27.0</v>
      </c>
      <c r="AF951" t="n">
        <v>0.0</v>
      </c>
      <c r="AG951" t="n">
        <v>2.0</v>
      </c>
      <c r="AH951" t="inlineStr">
        <is>
          <t>N/A</t>
        </is>
      </c>
      <c r="AI951" t="inlineStr">
        <is>
          <t>N/A</t>
        </is>
      </c>
      <c r="AJ951" t="inlineStr">
        <is>
          <t>N/A</t>
        </is>
      </c>
      <c r="AK951" t="inlineStr">
        <is>
          <t>N/A</t>
        </is>
      </c>
      <c r="AL951" t="inlineStr">
        <is>
          <t>N/A</t>
        </is>
      </c>
      <c r="AM951" t="inlineStr">
        <is>
          <t>N/A</t>
        </is>
      </c>
      <c r="AN951" t="inlineStr">
        <is>
          <t>N/A</t>
        </is>
      </c>
      <c r="AO951" t="inlineStr">
        <is>
          <t>N/A</t>
        </is>
      </c>
      <c r="AP951" t="inlineStr">
        <is>
          <t>N/A</t>
        </is>
      </c>
      <c r="AQ951" t="inlineStr">
        <is>
          <t>N/A</t>
        </is>
      </c>
      <c r="AR951" t="inlineStr">
        <is>
          <t>N/A</t>
        </is>
      </c>
      <c r="AS951" t="inlineStr">
        <is>
          <t>N/A</t>
        </is>
      </c>
      <c r="AT951" t="inlineStr">
        <is>
          <t>N/A</t>
        </is>
      </c>
      <c r="AU951" t="inlineStr">
        <is>
          <t>N/A</t>
        </is>
      </c>
      <c r="AV951" t="inlineStr">
        <is>
          <t>N/A</t>
        </is>
      </c>
      <c r="AW951" t="inlineStr">
        <is>
          <t>N/A</t>
        </is>
      </c>
      <c r="AX951" t="inlineStr">
        <is>
          <t>N/A</t>
        </is>
      </c>
      <c r="AY951" t="inlineStr">
        <is>
          <t>N/A</t>
        </is>
      </c>
      <c r="AZ951" t="inlineStr">
        <is>
          <t>N/A</t>
        </is>
      </c>
      <c r="BA951" t="inlineStr">
        <is>
          <t>N/A</t>
        </is>
      </c>
      <c r="BB951" t="inlineStr">
        <is>
          <t>N/A</t>
        </is>
      </c>
      <c r="BC951" t="inlineStr">
        <is>
          <t>N/A</t>
        </is>
      </c>
      <c r="BD951" t="inlineStr">
        <is>
          <t>N/A</t>
        </is>
      </c>
      <c r="BE951" t="inlineStr">
        <is>
          <t>N/A</t>
        </is>
      </c>
    </row>
    <row r="952">
      <c r="A952" t="inlineStr">
        <is>
          <t>WI211245529</t>
        </is>
      </c>
      <c r="B952" t="inlineStr">
        <is>
          <t>DATA_VALIDATION</t>
        </is>
      </c>
      <c r="C952" t="inlineStr">
        <is>
          <t>201130012931</t>
        </is>
      </c>
      <c r="D952" t="inlineStr">
        <is>
          <t>Folder</t>
        </is>
      </c>
      <c r="E952" s="2">
        <f>HYPERLINK("capsilon://?command=openfolder&amp;siteaddress=FAM.docvelocity-na8.net&amp;folderid=FX20A6EC26-1C65-4BA9-7B69-6629086EAA6F","FX21125953")</f>
        <v>0.0</v>
      </c>
      <c r="F952" t="inlineStr">
        <is>
          <t/>
        </is>
      </c>
      <c r="G952" t="inlineStr">
        <is>
          <t/>
        </is>
      </c>
      <c r="H952" t="inlineStr">
        <is>
          <t>Mailitem</t>
        </is>
      </c>
      <c r="I952" t="inlineStr">
        <is>
          <t>MI2112481908</t>
        </is>
      </c>
      <c r="J952" t="n">
        <v>32.0</v>
      </c>
      <c r="K952" t="inlineStr">
        <is>
          <t>COMPLETED</t>
        </is>
      </c>
      <c r="L952" t="inlineStr">
        <is>
          <t>MARK_AS_COMPLETED</t>
        </is>
      </c>
      <c r="M952" t="inlineStr">
        <is>
          <t>Queue</t>
        </is>
      </c>
      <c r="N952" t="n">
        <v>1.0</v>
      </c>
      <c r="O952" s="1" t="n">
        <v>44544.544652777775</v>
      </c>
      <c r="P952" s="1" t="n">
        <v>44544.74980324074</v>
      </c>
      <c r="Q952" t="n">
        <v>17604.0</v>
      </c>
      <c r="R952" t="n">
        <v>121.0</v>
      </c>
      <c r="S952" t="b">
        <v>0</v>
      </c>
      <c r="T952" t="inlineStr">
        <is>
          <t>N/A</t>
        </is>
      </c>
      <c r="U952" t="b">
        <v>0</v>
      </c>
      <c r="V952" t="inlineStr">
        <is>
          <t>Prajakta Jagannath Mane</t>
        </is>
      </c>
      <c r="W952" s="1" t="n">
        <v>44544.74980324074</v>
      </c>
      <c r="X952" t="n">
        <v>53.0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32.0</v>
      </c>
      <c r="AE952" t="n">
        <v>27.0</v>
      </c>
      <c r="AF952" t="n">
        <v>0.0</v>
      </c>
      <c r="AG952" t="n">
        <v>2.0</v>
      </c>
      <c r="AH952" t="inlineStr">
        <is>
          <t>N/A</t>
        </is>
      </c>
      <c r="AI952" t="inlineStr">
        <is>
          <t>N/A</t>
        </is>
      </c>
      <c r="AJ952" t="inlineStr">
        <is>
          <t>N/A</t>
        </is>
      </c>
      <c r="AK952" t="inlineStr">
        <is>
          <t>N/A</t>
        </is>
      </c>
      <c r="AL952" t="inlineStr">
        <is>
          <t>N/A</t>
        </is>
      </c>
      <c r="AM952" t="inlineStr">
        <is>
          <t>N/A</t>
        </is>
      </c>
      <c r="AN952" t="inlineStr">
        <is>
          <t>N/A</t>
        </is>
      </c>
      <c r="AO952" t="inlineStr">
        <is>
          <t>N/A</t>
        </is>
      </c>
      <c r="AP952" t="inlineStr">
        <is>
          <t>N/A</t>
        </is>
      </c>
      <c r="AQ952" t="inlineStr">
        <is>
          <t>N/A</t>
        </is>
      </c>
      <c r="AR952" t="inlineStr">
        <is>
          <t>N/A</t>
        </is>
      </c>
      <c r="AS952" t="inlineStr">
        <is>
          <t>N/A</t>
        </is>
      </c>
      <c r="AT952" t="inlineStr">
        <is>
          <t>N/A</t>
        </is>
      </c>
      <c r="AU952" t="inlineStr">
        <is>
          <t>N/A</t>
        </is>
      </c>
      <c r="AV952" t="inlineStr">
        <is>
          <t>N/A</t>
        </is>
      </c>
      <c r="AW952" t="inlineStr">
        <is>
          <t>N/A</t>
        </is>
      </c>
      <c r="AX952" t="inlineStr">
        <is>
          <t>N/A</t>
        </is>
      </c>
      <c r="AY952" t="inlineStr">
        <is>
          <t>N/A</t>
        </is>
      </c>
      <c r="AZ952" t="inlineStr">
        <is>
          <t>N/A</t>
        </is>
      </c>
      <c r="BA952" t="inlineStr">
        <is>
          <t>N/A</t>
        </is>
      </c>
      <c r="BB952" t="inlineStr">
        <is>
          <t>N/A</t>
        </is>
      </c>
      <c r="BC952" t="inlineStr">
        <is>
          <t>N/A</t>
        </is>
      </c>
      <c r="BD952" t="inlineStr">
        <is>
          <t>N/A</t>
        </is>
      </c>
      <c r="BE952" t="inlineStr">
        <is>
          <t>N/A</t>
        </is>
      </c>
    </row>
    <row r="953">
      <c r="A953" t="inlineStr">
        <is>
          <t>WI211245535</t>
        </is>
      </c>
      <c r="B953" t="inlineStr">
        <is>
          <t>DATA_VALIDATION</t>
        </is>
      </c>
      <c r="C953" t="inlineStr">
        <is>
          <t>201130012931</t>
        </is>
      </c>
      <c r="D953" t="inlineStr">
        <is>
          <t>Folder</t>
        </is>
      </c>
      <c r="E953" s="2">
        <f>HYPERLINK("capsilon://?command=openfolder&amp;siteaddress=FAM.docvelocity-na8.net&amp;folderid=FX20A6EC26-1C65-4BA9-7B69-6629086EAA6F","FX21125953")</f>
        <v>0.0</v>
      </c>
      <c r="F953" t="inlineStr">
        <is>
          <t/>
        </is>
      </c>
      <c r="G953" t="inlineStr">
        <is>
          <t/>
        </is>
      </c>
      <c r="H953" t="inlineStr">
        <is>
          <t>Mailitem</t>
        </is>
      </c>
      <c r="I953" t="inlineStr">
        <is>
          <t>MI2112481916</t>
        </is>
      </c>
      <c r="J953" t="n">
        <v>28.0</v>
      </c>
      <c r="K953" t="inlineStr">
        <is>
          <t>COMPLETED</t>
        </is>
      </c>
      <c r="L953" t="inlineStr">
        <is>
          <t>MARK_AS_COMPLETED</t>
        </is>
      </c>
      <c r="M953" t="inlineStr">
        <is>
          <t>Queue</t>
        </is>
      </c>
      <c r="N953" t="n">
        <v>2.0</v>
      </c>
      <c r="O953" s="1" t="n">
        <v>44544.545023148145</v>
      </c>
      <c r="P953" s="1" t="n">
        <v>44544.72091435185</v>
      </c>
      <c r="Q953" t="n">
        <v>14881.0</v>
      </c>
      <c r="R953" t="n">
        <v>316.0</v>
      </c>
      <c r="S953" t="b">
        <v>0</v>
      </c>
      <c r="T953" t="inlineStr">
        <is>
          <t>N/A</t>
        </is>
      </c>
      <c r="U953" t="b">
        <v>0</v>
      </c>
      <c r="V953" t="inlineStr">
        <is>
          <t>Supriya Khape</t>
        </is>
      </c>
      <c r="W953" s="1" t="n">
        <v>44544.66289351852</v>
      </c>
      <c r="X953" t="n">
        <v>109.0</v>
      </c>
      <c r="Y953" t="n">
        <v>21.0</v>
      </c>
      <c r="Z953" t="n">
        <v>0.0</v>
      </c>
      <c r="AA953" t="n">
        <v>21.0</v>
      </c>
      <c r="AB953" t="n">
        <v>0.0</v>
      </c>
      <c r="AC953" t="n">
        <v>11.0</v>
      </c>
      <c r="AD953" t="n">
        <v>7.0</v>
      </c>
      <c r="AE953" t="n">
        <v>0.0</v>
      </c>
      <c r="AF953" t="n">
        <v>0.0</v>
      </c>
      <c r="AG953" t="n">
        <v>0.0</v>
      </c>
      <c r="AH953" t="inlineStr">
        <is>
          <t>Dashrath Soren</t>
        </is>
      </c>
      <c r="AI953" s="1" t="n">
        <v>44544.72091435185</v>
      </c>
      <c r="AJ953" t="n">
        <v>207.0</v>
      </c>
      <c r="AK953" t="n">
        <v>0.0</v>
      </c>
      <c r="AL953" t="n">
        <v>0.0</v>
      </c>
      <c r="AM953" t="n">
        <v>0.0</v>
      </c>
      <c r="AN953" t="n">
        <v>0.0</v>
      </c>
      <c r="AO953" t="n">
        <v>0.0</v>
      </c>
      <c r="AP953" t="n">
        <v>7.0</v>
      </c>
      <c r="AQ953" t="n">
        <v>0.0</v>
      </c>
      <c r="AR953" t="n">
        <v>0.0</v>
      </c>
      <c r="AS953" t="n">
        <v>0.0</v>
      </c>
      <c r="AT953" t="inlineStr">
        <is>
          <t>N/A</t>
        </is>
      </c>
      <c r="AU953" t="inlineStr">
        <is>
          <t>N/A</t>
        </is>
      </c>
      <c r="AV953" t="inlineStr">
        <is>
          <t>N/A</t>
        </is>
      </c>
      <c r="AW953" t="inlineStr">
        <is>
          <t>N/A</t>
        </is>
      </c>
      <c r="AX953" t="inlineStr">
        <is>
          <t>N/A</t>
        </is>
      </c>
      <c r="AY953" t="inlineStr">
        <is>
          <t>N/A</t>
        </is>
      </c>
      <c r="AZ953" t="inlineStr">
        <is>
          <t>N/A</t>
        </is>
      </c>
      <c r="BA953" t="inlineStr">
        <is>
          <t>N/A</t>
        </is>
      </c>
      <c r="BB953" t="inlineStr">
        <is>
          <t>N/A</t>
        </is>
      </c>
      <c r="BC953" t="inlineStr">
        <is>
          <t>N/A</t>
        </is>
      </c>
      <c r="BD953" t="inlineStr">
        <is>
          <t>N/A</t>
        </is>
      </c>
      <c r="BE953" t="inlineStr">
        <is>
          <t>N/A</t>
        </is>
      </c>
    </row>
    <row r="954">
      <c r="A954" t="inlineStr">
        <is>
          <t>WI211245538</t>
        </is>
      </c>
      <c r="B954" t="inlineStr">
        <is>
          <t>DATA_VALIDATION</t>
        </is>
      </c>
      <c r="C954" t="inlineStr">
        <is>
          <t>201130012931</t>
        </is>
      </c>
      <c r="D954" t="inlineStr">
        <is>
          <t>Folder</t>
        </is>
      </c>
      <c r="E954" s="2">
        <f>HYPERLINK("capsilon://?command=openfolder&amp;siteaddress=FAM.docvelocity-na8.net&amp;folderid=FX20A6EC26-1C65-4BA9-7B69-6629086EAA6F","FX21125953")</f>
        <v>0.0</v>
      </c>
      <c r="F954" t="inlineStr">
        <is>
          <t/>
        </is>
      </c>
      <c r="G954" t="inlineStr">
        <is>
          <t/>
        </is>
      </c>
      <c r="H954" t="inlineStr">
        <is>
          <t>Mailitem</t>
        </is>
      </c>
      <c r="I954" t="inlineStr">
        <is>
          <t>MI2112481940</t>
        </is>
      </c>
      <c r="J954" t="n">
        <v>28.0</v>
      </c>
      <c r="K954" t="inlineStr">
        <is>
          <t>COMPLETED</t>
        </is>
      </c>
      <c r="L954" t="inlineStr">
        <is>
          <t>MARK_AS_COMPLETED</t>
        </is>
      </c>
      <c r="M954" t="inlineStr">
        <is>
          <t>Queue</t>
        </is>
      </c>
      <c r="N954" t="n">
        <v>2.0</v>
      </c>
      <c r="O954" s="1" t="n">
        <v>44544.54537037037</v>
      </c>
      <c r="P954" s="1" t="n">
        <v>44544.72068287037</v>
      </c>
      <c r="Q954" t="n">
        <v>14884.0</v>
      </c>
      <c r="R954" t="n">
        <v>263.0</v>
      </c>
      <c r="S954" t="b">
        <v>0</v>
      </c>
      <c r="T954" t="inlineStr">
        <is>
          <t>N/A</t>
        </is>
      </c>
      <c r="U954" t="b">
        <v>0</v>
      </c>
      <c r="V954" t="inlineStr">
        <is>
          <t>Archana Bhujbal</t>
        </is>
      </c>
      <c r="W954" s="1" t="n">
        <v>44544.66420138889</v>
      </c>
      <c r="X954" t="n">
        <v>118.0</v>
      </c>
      <c r="Y954" t="n">
        <v>21.0</v>
      </c>
      <c r="Z954" t="n">
        <v>0.0</v>
      </c>
      <c r="AA954" t="n">
        <v>21.0</v>
      </c>
      <c r="AB954" t="n">
        <v>0.0</v>
      </c>
      <c r="AC954" t="n">
        <v>8.0</v>
      </c>
      <c r="AD954" t="n">
        <v>7.0</v>
      </c>
      <c r="AE954" t="n">
        <v>0.0</v>
      </c>
      <c r="AF954" t="n">
        <v>0.0</v>
      </c>
      <c r="AG954" t="n">
        <v>0.0</v>
      </c>
      <c r="AH954" t="inlineStr">
        <is>
          <t>Vikash Suryakanth Parmar</t>
        </is>
      </c>
      <c r="AI954" s="1" t="n">
        <v>44544.72068287037</v>
      </c>
      <c r="AJ954" t="n">
        <v>145.0</v>
      </c>
      <c r="AK954" t="n">
        <v>3.0</v>
      </c>
      <c r="AL954" t="n">
        <v>0.0</v>
      </c>
      <c r="AM954" t="n">
        <v>3.0</v>
      </c>
      <c r="AN954" t="n">
        <v>0.0</v>
      </c>
      <c r="AO954" t="n">
        <v>3.0</v>
      </c>
      <c r="AP954" t="n">
        <v>4.0</v>
      </c>
      <c r="AQ954" t="n">
        <v>0.0</v>
      </c>
      <c r="AR954" t="n">
        <v>0.0</v>
      </c>
      <c r="AS954" t="n">
        <v>0.0</v>
      </c>
      <c r="AT954" t="inlineStr">
        <is>
          <t>N/A</t>
        </is>
      </c>
      <c r="AU954" t="inlineStr">
        <is>
          <t>N/A</t>
        </is>
      </c>
      <c r="AV954" t="inlineStr">
        <is>
          <t>N/A</t>
        </is>
      </c>
      <c r="AW954" t="inlineStr">
        <is>
          <t>N/A</t>
        </is>
      </c>
      <c r="AX954" t="inlineStr">
        <is>
          <t>N/A</t>
        </is>
      </c>
      <c r="AY954" t="inlineStr">
        <is>
          <t>N/A</t>
        </is>
      </c>
      <c r="AZ954" t="inlineStr">
        <is>
          <t>N/A</t>
        </is>
      </c>
      <c r="BA954" t="inlineStr">
        <is>
          <t>N/A</t>
        </is>
      </c>
      <c r="BB954" t="inlineStr">
        <is>
          <t>N/A</t>
        </is>
      </c>
      <c r="BC954" t="inlineStr">
        <is>
          <t>N/A</t>
        </is>
      </c>
      <c r="BD954" t="inlineStr">
        <is>
          <t>N/A</t>
        </is>
      </c>
      <c r="BE954" t="inlineStr">
        <is>
          <t>N/A</t>
        </is>
      </c>
    </row>
    <row r="955">
      <c r="A955" t="inlineStr">
        <is>
          <t>WI211245566</t>
        </is>
      </c>
      <c r="B955" t="inlineStr">
        <is>
          <t>DATA_VALIDATION</t>
        </is>
      </c>
      <c r="C955" t="inlineStr">
        <is>
          <t>201308007925</t>
        </is>
      </c>
      <c r="D955" t="inlineStr">
        <is>
          <t>Folder</t>
        </is>
      </c>
      <c r="E955" s="2">
        <f>HYPERLINK("capsilon://?command=openfolder&amp;siteaddress=FAM.docvelocity-na8.net&amp;folderid=FXE4509B37-7315-F676-EE47-BFC3AEEDADD3","FX21125863")</f>
        <v>0.0</v>
      </c>
      <c r="F955" t="inlineStr">
        <is>
          <t/>
        </is>
      </c>
      <c r="G955" t="inlineStr">
        <is>
          <t/>
        </is>
      </c>
      <c r="H955" t="inlineStr">
        <is>
          <t>Mailitem</t>
        </is>
      </c>
      <c r="I955" t="inlineStr">
        <is>
          <t>MI2112482058</t>
        </is>
      </c>
      <c r="J955" t="n">
        <v>114.0</v>
      </c>
      <c r="K955" t="inlineStr">
        <is>
          <t>COMPLETED</t>
        </is>
      </c>
      <c r="L955" t="inlineStr">
        <is>
          <t>MARK_AS_COMPLETED</t>
        </is>
      </c>
      <c r="M955" t="inlineStr">
        <is>
          <t>Queue</t>
        </is>
      </c>
      <c r="N955" t="n">
        <v>1.0</v>
      </c>
      <c r="O955" s="1" t="n">
        <v>44544.5478125</v>
      </c>
      <c r="P955" s="1" t="n">
        <v>44544.774733796294</v>
      </c>
      <c r="Q955" t="n">
        <v>19190.0</v>
      </c>
      <c r="R955" t="n">
        <v>416.0</v>
      </c>
      <c r="S955" t="b">
        <v>0</v>
      </c>
      <c r="T955" t="inlineStr">
        <is>
          <t>N/A</t>
        </is>
      </c>
      <c r="U955" t="b">
        <v>0</v>
      </c>
      <c r="V955" t="inlineStr">
        <is>
          <t>Prajakta Jagannath Mane</t>
        </is>
      </c>
      <c r="W955" s="1" t="n">
        <v>44544.774733796294</v>
      </c>
      <c r="X955" t="n">
        <v>244.0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114.0</v>
      </c>
      <c r="AE955" t="n">
        <v>102.0</v>
      </c>
      <c r="AF955" t="n">
        <v>0.0</v>
      </c>
      <c r="AG955" t="n">
        <v>10.0</v>
      </c>
      <c r="AH955" t="inlineStr">
        <is>
          <t>N/A</t>
        </is>
      </c>
      <c r="AI955" t="inlineStr">
        <is>
          <t>N/A</t>
        </is>
      </c>
      <c r="AJ955" t="inlineStr">
        <is>
          <t>N/A</t>
        </is>
      </c>
      <c r="AK955" t="inlineStr">
        <is>
          <t>N/A</t>
        </is>
      </c>
      <c r="AL955" t="inlineStr">
        <is>
          <t>N/A</t>
        </is>
      </c>
      <c r="AM955" t="inlineStr">
        <is>
          <t>N/A</t>
        </is>
      </c>
      <c r="AN955" t="inlineStr">
        <is>
          <t>N/A</t>
        </is>
      </c>
      <c r="AO955" t="inlineStr">
        <is>
          <t>N/A</t>
        </is>
      </c>
      <c r="AP955" t="inlineStr">
        <is>
          <t>N/A</t>
        </is>
      </c>
      <c r="AQ955" t="inlineStr">
        <is>
          <t>N/A</t>
        </is>
      </c>
      <c r="AR955" t="inlineStr">
        <is>
          <t>N/A</t>
        </is>
      </c>
      <c r="AS955" t="inlineStr">
        <is>
          <t>N/A</t>
        </is>
      </c>
      <c r="AT955" t="inlineStr">
        <is>
          <t>N/A</t>
        </is>
      </c>
      <c r="AU955" t="inlineStr">
        <is>
          <t>N/A</t>
        </is>
      </c>
      <c r="AV955" t="inlineStr">
        <is>
          <t>N/A</t>
        </is>
      </c>
      <c r="AW955" t="inlineStr">
        <is>
          <t>N/A</t>
        </is>
      </c>
      <c r="AX955" t="inlineStr">
        <is>
          <t>N/A</t>
        </is>
      </c>
      <c r="AY955" t="inlineStr">
        <is>
          <t>N/A</t>
        </is>
      </c>
      <c r="AZ955" t="inlineStr">
        <is>
          <t>N/A</t>
        </is>
      </c>
      <c r="BA955" t="inlineStr">
        <is>
          <t>N/A</t>
        </is>
      </c>
      <c r="BB955" t="inlineStr">
        <is>
          <t>N/A</t>
        </is>
      </c>
      <c r="BC955" t="inlineStr">
        <is>
          <t>N/A</t>
        </is>
      </c>
      <c r="BD955" t="inlineStr">
        <is>
          <t>N/A</t>
        </is>
      </c>
      <c r="BE955" t="inlineStr">
        <is>
          <t>N/A</t>
        </is>
      </c>
    </row>
    <row r="956">
      <c r="A956" t="inlineStr">
        <is>
          <t>WI211245603</t>
        </is>
      </c>
      <c r="B956" t="inlineStr">
        <is>
          <t>DATA_VALIDATION</t>
        </is>
      </c>
      <c r="C956" t="inlineStr">
        <is>
          <t>201300020302</t>
        </is>
      </c>
      <c r="D956" t="inlineStr">
        <is>
          <t>Folder</t>
        </is>
      </c>
      <c r="E956" s="2">
        <f>HYPERLINK("capsilon://?command=openfolder&amp;siteaddress=FAM.docvelocity-na8.net&amp;folderid=FXCD616DD2-1564-68D4-DEDE-D3C356726A69","FX21127985")</f>
        <v>0.0</v>
      </c>
      <c r="F956" t="inlineStr">
        <is>
          <t/>
        </is>
      </c>
      <c r="G956" t="inlineStr">
        <is>
          <t/>
        </is>
      </c>
      <c r="H956" t="inlineStr">
        <is>
          <t>Mailitem</t>
        </is>
      </c>
      <c r="I956" t="inlineStr">
        <is>
          <t>MI2112482609</t>
        </is>
      </c>
      <c r="J956" t="n">
        <v>253.0</v>
      </c>
      <c r="K956" t="inlineStr">
        <is>
          <t>COMPLETED</t>
        </is>
      </c>
      <c r="L956" t="inlineStr">
        <is>
          <t>MARK_AS_COMPLETED</t>
        </is>
      </c>
      <c r="M956" t="inlineStr">
        <is>
          <t>Queue</t>
        </is>
      </c>
      <c r="N956" t="n">
        <v>1.0</v>
      </c>
      <c r="O956" s="1" t="n">
        <v>44544.55138888889</v>
      </c>
      <c r="P956" s="1" t="n">
        <v>44545.18454861111</v>
      </c>
      <c r="Q956" t="n">
        <v>53378.0</v>
      </c>
      <c r="R956" t="n">
        <v>1327.0</v>
      </c>
      <c r="S956" t="b">
        <v>0</v>
      </c>
      <c r="T956" t="inlineStr">
        <is>
          <t>N/A</t>
        </is>
      </c>
      <c r="U956" t="b">
        <v>0</v>
      </c>
      <c r="V956" t="inlineStr">
        <is>
          <t>Hemanshi Deshlahara</t>
        </is>
      </c>
      <c r="W956" s="1" t="n">
        <v>44545.18454861111</v>
      </c>
      <c r="X956" t="n">
        <v>515.0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253.0</v>
      </c>
      <c r="AE956" t="n">
        <v>229.0</v>
      </c>
      <c r="AF956" t="n">
        <v>0.0</v>
      </c>
      <c r="AG956" t="n">
        <v>10.0</v>
      </c>
      <c r="AH956" t="inlineStr">
        <is>
          <t>N/A</t>
        </is>
      </c>
      <c r="AI956" t="inlineStr">
        <is>
          <t>N/A</t>
        </is>
      </c>
      <c r="AJ956" t="inlineStr">
        <is>
          <t>N/A</t>
        </is>
      </c>
      <c r="AK956" t="inlineStr">
        <is>
          <t>N/A</t>
        </is>
      </c>
      <c r="AL956" t="inlineStr">
        <is>
          <t>N/A</t>
        </is>
      </c>
      <c r="AM956" t="inlineStr">
        <is>
          <t>N/A</t>
        </is>
      </c>
      <c r="AN956" t="inlineStr">
        <is>
          <t>N/A</t>
        </is>
      </c>
      <c r="AO956" t="inlineStr">
        <is>
          <t>N/A</t>
        </is>
      </c>
      <c r="AP956" t="inlineStr">
        <is>
          <t>N/A</t>
        </is>
      </c>
      <c r="AQ956" t="inlineStr">
        <is>
          <t>N/A</t>
        </is>
      </c>
      <c r="AR956" t="inlineStr">
        <is>
          <t>N/A</t>
        </is>
      </c>
      <c r="AS956" t="inlineStr">
        <is>
          <t>N/A</t>
        </is>
      </c>
      <c r="AT956" t="inlineStr">
        <is>
          <t>N/A</t>
        </is>
      </c>
      <c r="AU956" t="inlineStr">
        <is>
          <t>N/A</t>
        </is>
      </c>
      <c r="AV956" t="inlineStr">
        <is>
          <t>N/A</t>
        </is>
      </c>
      <c r="AW956" t="inlineStr">
        <is>
          <t>N/A</t>
        </is>
      </c>
      <c r="AX956" t="inlineStr">
        <is>
          <t>N/A</t>
        </is>
      </c>
      <c r="AY956" t="inlineStr">
        <is>
          <t>N/A</t>
        </is>
      </c>
      <c r="AZ956" t="inlineStr">
        <is>
          <t>N/A</t>
        </is>
      </c>
      <c r="BA956" t="inlineStr">
        <is>
          <t>N/A</t>
        </is>
      </c>
      <c r="BB956" t="inlineStr">
        <is>
          <t>N/A</t>
        </is>
      </c>
      <c r="BC956" t="inlineStr">
        <is>
          <t>N/A</t>
        </is>
      </c>
      <c r="BD956" t="inlineStr">
        <is>
          <t>N/A</t>
        </is>
      </c>
      <c r="BE956" t="inlineStr">
        <is>
          <t>N/A</t>
        </is>
      </c>
    </row>
    <row r="957">
      <c r="A957" t="inlineStr">
        <is>
          <t>WI211245625</t>
        </is>
      </c>
      <c r="B957" t="inlineStr">
        <is>
          <t>DATA_VALIDATION</t>
        </is>
      </c>
      <c r="C957" t="inlineStr">
        <is>
          <t>201110012270</t>
        </is>
      </c>
      <c r="D957" t="inlineStr">
        <is>
          <t>Folder</t>
        </is>
      </c>
      <c r="E957" s="2">
        <f>HYPERLINK("capsilon://?command=openfolder&amp;siteaddress=FAM.docvelocity-na8.net&amp;folderid=FX49597671-027B-E826-81FA-01FEBA71EA4D","FX21126547")</f>
        <v>0.0</v>
      </c>
      <c r="F957" t="inlineStr">
        <is>
          <t/>
        </is>
      </c>
      <c r="G957" t="inlineStr">
        <is>
          <t/>
        </is>
      </c>
      <c r="H957" t="inlineStr">
        <is>
          <t>Mailitem</t>
        </is>
      </c>
      <c r="I957" t="inlineStr">
        <is>
          <t>MI2112483533</t>
        </is>
      </c>
      <c r="J957" t="n">
        <v>28.0</v>
      </c>
      <c r="K957" t="inlineStr">
        <is>
          <t>COMPLETED</t>
        </is>
      </c>
      <c r="L957" t="inlineStr">
        <is>
          <t>MARK_AS_COMPLETED</t>
        </is>
      </c>
      <c r="M957" t="inlineStr">
        <is>
          <t>Queue</t>
        </is>
      </c>
      <c r="N957" t="n">
        <v>2.0</v>
      </c>
      <c r="O957" s="1" t="n">
        <v>44544.55511574074</v>
      </c>
      <c r="P957" s="1" t="n">
        <v>44544.72278935185</v>
      </c>
      <c r="Q957" t="n">
        <v>14187.0</v>
      </c>
      <c r="R957" t="n">
        <v>300.0</v>
      </c>
      <c r="S957" t="b">
        <v>0</v>
      </c>
      <c r="T957" t="inlineStr">
        <is>
          <t>N/A</t>
        </is>
      </c>
      <c r="U957" t="b">
        <v>0</v>
      </c>
      <c r="V957" t="inlineStr">
        <is>
          <t>Supriya Khape</t>
        </is>
      </c>
      <c r="W957" s="1" t="n">
        <v>44544.66502314815</v>
      </c>
      <c r="X957" t="n">
        <v>77.0</v>
      </c>
      <c r="Y957" t="n">
        <v>21.0</v>
      </c>
      <c r="Z957" t="n">
        <v>0.0</v>
      </c>
      <c r="AA957" t="n">
        <v>21.0</v>
      </c>
      <c r="AB957" t="n">
        <v>0.0</v>
      </c>
      <c r="AC957" t="n">
        <v>1.0</v>
      </c>
      <c r="AD957" t="n">
        <v>7.0</v>
      </c>
      <c r="AE957" t="n">
        <v>0.0</v>
      </c>
      <c r="AF957" t="n">
        <v>0.0</v>
      </c>
      <c r="AG957" t="n">
        <v>0.0</v>
      </c>
      <c r="AH957" t="inlineStr">
        <is>
          <t>Mohini Shinde</t>
        </is>
      </c>
      <c r="AI957" s="1" t="n">
        <v>44544.72278935185</v>
      </c>
      <c r="AJ957" t="n">
        <v>223.0</v>
      </c>
      <c r="AK957" t="n">
        <v>1.0</v>
      </c>
      <c r="AL957" t="n">
        <v>0.0</v>
      </c>
      <c r="AM957" t="n">
        <v>1.0</v>
      </c>
      <c r="AN957" t="n">
        <v>0.0</v>
      </c>
      <c r="AO957" t="n">
        <v>1.0</v>
      </c>
      <c r="AP957" t="n">
        <v>6.0</v>
      </c>
      <c r="AQ957" t="n">
        <v>0.0</v>
      </c>
      <c r="AR957" t="n">
        <v>0.0</v>
      </c>
      <c r="AS957" t="n">
        <v>0.0</v>
      </c>
      <c r="AT957" t="inlineStr">
        <is>
          <t>N/A</t>
        </is>
      </c>
      <c r="AU957" t="inlineStr">
        <is>
          <t>N/A</t>
        </is>
      </c>
      <c r="AV957" t="inlineStr">
        <is>
          <t>N/A</t>
        </is>
      </c>
      <c r="AW957" t="inlineStr">
        <is>
          <t>N/A</t>
        </is>
      </c>
      <c r="AX957" t="inlineStr">
        <is>
          <t>N/A</t>
        </is>
      </c>
      <c r="AY957" t="inlineStr">
        <is>
          <t>N/A</t>
        </is>
      </c>
      <c r="AZ957" t="inlineStr">
        <is>
          <t>N/A</t>
        </is>
      </c>
      <c r="BA957" t="inlineStr">
        <is>
          <t>N/A</t>
        </is>
      </c>
      <c r="BB957" t="inlineStr">
        <is>
          <t>N/A</t>
        </is>
      </c>
      <c r="BC957" t="inlineStr">
        <is>
          <t>N/A</t>
        </is>
      </c>
      <c r="BD957" t="inlineStr">
        <is>
          <t>N/A</t>
        </is>
      </c>
      <c r="BE957" t="inlineStr">
        <is>
          <t>N/A</t>
        </is>
      </c>
    </row>
    <row r="958">
      <c r="A958" t="inlineStr">
        <is>
          <t>WI211245630</t>
        </is>
      </c>
      <c r="B958" t="inlineStr">
        <is>
          <t>DATA_VALIDATION</t>
        </is>
      </c>
      <c r="C958" t="inlineStr">
        <is>
          <t>201110012270</t>
        </is>
      </c>
      <c r="D958" t="inlineStr">
        <is>
          <t>Folder</t>
        </is>
      </c>
      <c r="E958" s="2">
        <f>HYPERLINK("capsilon://?command=openfolder&amp;siteaddress=FAM.docvelocity-na8.net&amp;folderid=FX49597671-027B-E826-81FA-01FEBA71EA4D","FX21126547")</f>
        <v>0.0</v>
      </c>
      <c r="F958" t="inlineStr">
        <is>
          <t/>
        </is>
      </c>
      <c r="G958" t="inlineStr">
        <is>
          <t/>
        </is>
      </c>
      <c r="H958" t="inlineStr">
        <is>
          <t>Mailitem</t>
        </is>
      </c>
      <c r="I958" t="inlineStr">
        <is>
          <t>MI2112483536</t>
        </is>
      </c>
      <c r="J958" t="n">
        <v>28.0</v>
      </c>
      <c r="K958" t="inlineStr">
        <is>
          <t>COMPLETED</t>
        </is>
      </c>
      <c r="L958" t="inlineStr">
        <is>
          <t>MARK_AS_COMPLETED</t>
        </is>
      </c>
      <c r="M958" t="inlineStr">
        <is>
          <t>Queue</t>
        </is>
      </c>
      <c r="N958" t="n">
        <v>2.0</v>
      </c>
      <c r="O958" s="1" t="n">
        <v>44544.555393518516</v>
      </c>
      <c r="P958" s="1" t="n">
        <v>44544.72201388889</v>
      </c>
      <c r="Q958" t="n">
        <v>14187.0</v>
      </c>
      <c r="R958" t="n">
        <v>209.0</v>
      </c>
      <c r="S958" t="b">
        <v>0</v>
      </c>
      <c r="T958" t="inlineStr">
        <is>
          <t>N/A</t>
        </is>
      </c>
      <c r="U958" t="b">
        <v>0</v>
      </c>
      <c r="V958" t="inlineStr">
        <is>
          <t>Archana Bhujbal</t>
        </is>
      </c>
      <c r="W958" s="1" t="n">
        <v>44544.66587962963</v>
      </c>
      <c r="X958" t="n">
        <v>95.0</v>
      </c>
      <c r="Y958" t="n">
        <v>21.0</v>
      </c>
      <c r="Z958" t="n">
        <v>0.0</v>
      </c>
      <c r="AA958" t="n">
        <v>21.0</v>
      </c>
      <c r="AB958" t="n">
        <v>0.0</v>
      </c>
      <c r="AC958" t="n">
        <v>15.0</v>
      </c>
      <c r="AD958" t="n">
        <v>7.0</v>
      </c>
      <c r="AE958" t="n">
        <v>0.0</v>
      </c>
      <c r="AF958" t="n">
        <v>0.0</v>
      </c>
      <c r="AG958" t="n">
        <v>0.0</v>
      </c>
      <c r="AH958" t="inlineStr">
        <is>
          <t>Vikash Suryakanth Parmar</t>
        </is>
      </c>
      <c r="AI958" s="1" t="n">
        <v>44544.72201388889</v>
      </c>
      <c r="AJ958" t="n">
        <v>114.0</v>
      </c>
      <c r="AK958" t="n">
        <v>0.0</v>
      </c>
      <c r="AL958" t="n">
        <v>0.0</v>
      </c>
      <c r="AM958" t="n">
        <v>0.0</v>
      </c>
      <c r="AN958" t="n">
        <v>0.0</v>
      </c>
      <c r="AO958" t="n">
        <v>0.0</v>
      </c>
      <c r="AP958" t="n">
        <v>7.0</v>
      </c>
      <c r="AQ958" t="n">
        <v>0.0</v>
      </c>
      <c r="AR958" t="n">
        <v>0.0</v>
      </c>
      <c r="AS958" t="n">
        <v>0.0</v>
      </c>
      <c r="AT958" t="inlineStr">
        <is>
          <t>N/A</t>
        </is>
      </c>
      <c r="AU958" t="inlineStr">
        <is>
          <t>N/A</t>
        </is>
      </c>
      <c r="AV958" t="inlineStr">
        <is>
          <t>N/A</t>
        </is>
      </c>
      <c r="AW958" t="inlineStr">
        <is>
          <t>N/A</t>
        </is>
      </c>
      <c r="AX958" t="inlineStr">
        <is>
          <t>N/A</t>
        </is>
      </c>
      <c r="AY958" t="inlineStr">
        <is>
          <t>N/A</t>
        </is>
      </c>
      <c r="AZ958" t="inlineStr">
        <is>
          <t>N/A</t>
        </is>
      </c>
      <c r="BA958" t="inlineStr">
        <is>
          <t>N/A</t>
        </is>
      </c>
      <c r="BB958" t="inlineStr">
        <is>
          <t>N/A</t>
        </is>
      </c>
      <c r="BC958" t="inlineStr">
        <is>
          <t>N/A</t>
        </is>
      </c>
      <c r="BD958" t="inlineStr">
        <is>
          <t>N/A</t>
        </is>
      </c>
      <c r="BE958" t="inlineStr">
        <is>
          <t>N/A</t>
        </is>
      </c>
    </row>
    <row r="959">
      <c r="A959" t="inlineStr">
        <is>
          <t>WI211245633</t>
        </is>
      </c>
      <c r="B959" t="inlineStr">
        <is>
          <t>DATA_VALIDATION</t>
        </is>
      </c>
      <c r="C959" t="inlineStr">
        <is>
          <t>201110012270</t>
        </is>
      </c>
      <c r="D959" t="inlineStr">
        <is>
          <t>Folder</t>
        </is>
      </c>
      <c r="E959" s="2">
        <f>HYPERLINK("capsilon://?command=openfolder&amp;siteaddress=FAM.docvelocity-na8.net&amp;folderid=FX49597671-027B-E826-81FA-01FEBA71EA4D","FX21126547")</f>
        <v>0.0</v>
      </c>
      <c r="F959" t="inlineStr">
        <is>
          <t/>
        </is>
      </c>
      <c r="G959" t="inlineStr">
        <is>
          <t/>
        </is>
      </c>
      <c r="H959" t="inlineStr">
        <is>
          <t>Mailitem</t>
        </is>
      </c>
      <c r="I959" t="inlineStr">
        <is>
          <t>MI2112483542</t>
        </is>
      </c>
      <c r="J959" t="n">
        <v>28.0</v>
      </c>
      <c r="K959" t="inlineStr">
        <is>
          <t>COMPLETED</t>
        </is>
      </c>
      <c r="L959" t="inlineStr">
        <is>
          <t>MARK_AS_COMPLETED</t>
        </is>
      </c>
      <c r="M959" t="inlineStr">
        <is>
          <t>Queue</t>
        </is>
      </c>
      <c r="N959" t="n">
        <v>2.0</v>
      </c>
      <c r="O959" s="1" t="n">
        <v>44544.55563657408</v>
      </c>
      <c r="P959" s="1" t="n">
        <v>44544.723391203705</v>
      </c>
      <c r="Q959" t="n">
        <v>14171.0</v>
      </c>
      <c r="R959" t="n">
        <v>323.0</v>
      </c>
      <c r="S959" t="b">
        <v>0</v>
      </c>
      <c r="T959" t="inlineStr">
        <is>
          <t>N/A</t>
        </is>
      </c>
      <c r="U959" t="b">
        <v>0</v>
      </c>
      <c r="V959" t="inlineStr">
        <is>
          <t>Supriya Khape</t>
        </is>
      </c>
      <c r="W959" s="1" t="n">
        <v>44544.66630787037</v>
      </c>
      <c r="X959" t="n">
        <v>110.0</v>
      </c>
      <c r="Y959" t="n">
        <v>21.0</v>
      </c>
      <c r="Z959" t="n">
        <v>0.0</v>
      </c>
      <c r="AA959" t="n">
        <v>21.0</v>
      </c>
      <c r="AB959" t="n">
        <v>0.0</v>
      </c>
      <c r="AC959" t="n">
        <v>10.0</v>
      </c>
      <c r="AD959" t="n">
        <v>7.0</v>
      </c>
      <c r="AE959" t="n">
        <v>0.0</v>
      </c>
      <c r="AF959" t="n">
        <v>0.0</v>
      </c>
      <c r="AG959" t="n">
        <v>0.0</v>
      </c>
      <c r="AH959" t="inlineStr">
        <is>
          <t>Dashrath Soren</t>
        </is>
      </c>
      <c r="AI959" s="1" t="n">
        <v>44544.723391203705</v>
      </c>
      <c r="AJ959" t="n">
        <v>213.0</v>
      </c>
      <c r="AK959" t="n">
        <v>0.0</v>
      </c>
      <c r="AL959" t="n">
        <v>0.0</v>
      </c>
      <c r="AM959" t="n">
        <v>0.0</v>
      </c>
      <c r="AN959" t="n">
        <v>0.0</v>
      </c>
      <c r="AO959" t="n">
        <v>0.0</v>
      </c>
      <c r="AP959" t="n">
        <v>7.0</v>
      </c>
      <c r="AQ959" t="n">
        <v>0.0</v>
      </c>
      <c r="AR959" t="n">
        <v>0.0</v>
      </c>
      <c r="AS959" t="n">
        <v>0.0</v>
      </c>
      <c r="AT959" t="inlineStr">
        <is>
          <t>N/A</t>
        </is>
      </c>
      <c r="AU959" t="inlineStr">
        <is>
          <t>N/A</t>
        </is>
      </c>
      <c r="AV959" t="inlineStr">
        <is>
          <t>N/A</t>
        </is>
      </c>
      <c r="AW959" t="inlineStr">
        <is>
          <t>N/A</t>
        </is>
      </c>
      <c r="AX959" t="inlineStr">
        <is>
          <t>N/A</t>
        </is>
      </c>
      <c r="AY959" t="inlineStr">
        <is>
          <t>N/A</t>
        </is>
      </c>
      <c r="AZ959" t="inlineStr">
        <is>
          <t>N/A</t>
        </is>
      </c>
      <c r="BA959" t="inlineStr">
        <is>
          <t>N/A</t>
        </is>
      </c>
      <c r="BB959" t="inlineStr">
        <is>
          <t>N/A</t>
        </is>
      </c>
      <c r="BC959" t="inlineStr">
        <is>
          <t>N/A</t>
        </is>
      </c>
      <c r="BD959" t="inlineStr">
        <is>
          <t>N/A</t>
        </is>
      </c>
      <c r="BE959" t="inlineStr">
        <is>
          <t>N/A</t>
        </is>
      </c>
    </row>
    <row r="960">
      <c r="A960" t="inlineStr">
        <is>
          <t>WI211245639</t>
        </is>
      </c>
      <c r="B960" t="inlineStr">
        <is>
          <t>DATA_VALIDATION</t>
        </is>
      </c>
      <c r="C960" t="inlineStr">
        <is>
          <t>201300020229</t>
        </is>
      </c>
      <c r="D960" t="inlineStr">
        <is>
          <t>Folder</t>
        </is>
      </c>
      <c r="E960" s="2">
        <f>HYPERLINK("capsilon://?command=openfolder&amp;siteaddress=FAM.docvelocity-na8.net&amp;folderid=FX889C5CEC-7FF7-E2F3-D7AA-F28EFF3E47DA","FX21126527")</f>
        <v>0.0</v>
      </c>
      <c r="F960" t="inlineStr">
        <is>
          <t/>
        </is>
      </c>
      <c r="G960" t="inlineStr">
        <is>
          <t/>
        </is>
      </c>
      <c r="H960" t="inlineStr">
        <is>
          <t>Mailitem</t>
        </is>
      </c>
      <c r="I960" t="inlineStr">
        <is>
          <t>MI2112483689</t>
        </is>
      </c>
      <c r="J960" t="n">
        <v>121.0</v>
      </c>
      <c r="K960" t="inlineStr">
        <is>
          <t>COMPLETED</t>
        </is>
      </c>
      <c r="L960" t="inlineStr">
        <is>
          <t>MARK_AS_COMPLETED</t>
        </is>
      </c>
      <c r="M960" t="inlineStr">
        <is>
          <t>Queue</t>
        </is>
      </c>
      <c r="N960" t="n">
        <v>1.0</v>
      </c>
      <c r="O960" s="1" t="n">
        <v>44544.55701388889</v>
      </c>
      <c r="P960" s="1" t="n">
        <v>44544.77648148148</v>
      </c>
      <c r="Q960" t="n">
        <v>18694.0</v>
      </c>
      <c r="R960" t="n">
        <v>268.0</v>
      </c>
      <c r="S960" t="b">
        <v>0</v>
      </c>
      <c r="T960" t="inlineStr">
        <is>
          <t>N/A</t>
        </is>
      </c>
      <c r="U960" t="b">
        <v>0</v>
      </c>
      <c r="V960" t="inlineStr">
        <is>
          <t>Prajakta Jagannath Mane</t>
        </is>
      </c>
      <c r="W960" s="1" t="n">
        <v>44544.77648148148</v>
      </c>
      <c r="X960" t="n">
        <v>73.0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121.0</v>
      </c>
      <c r="AE960" t="n">
        <v>229.0</v>
      </c>
      <c r="AF960" t="n">
        <v>0.0</v>
      </c>
      <c r="AG960" t="n">
        <v>3.0</v>
      </c>
      <c r="AH960" t="inlineStr">
        <is>
          <t>N/A</t>
        </is>
      </c>
      <c r="AI960" t="inlineStr">
        <is>
          <t>N/A</t>
        </is>
      </c>
      <c r="AJ960" t="inlineStr">
        <is>
          <t>N/A</t>
        </is>
      </c>
      <c r="AK960" t="inlineStr">
        <is>
          <t>N/A</t>
        </is>
      </c>
      <c r="AL960" t="inlineStr">
        <is>
          <t>N/A</t>
        </is>
      </c>
      <c r="AM960" t="inlineStr">
        <is>
          <t>N/A</t>
        </is>
      </c>
      <c r="AN960" t="inlineStr">
        <is>
          <t>N/A</t>
        </is>
      </c>
      <c r="AO960" t="inlineStr">
        <is>
          <t>N/A</t>
        </is>
      </c>
      <c r="AP960" t="inlineStr">
        <is>
          <t>N/A</t>
        </is>
      </c>
      <c r="AQ960" t="inlineStr">
        <is>
          <t>N/A</t>
        </is>
      </c>
      <c r="AR960" t="inlineStr">
        <is>
          <t>N/A</t>
        </is>
      </c>
      <c r="AS960" t="inlineStr">
        <is>
          <t>N/A</t>
        </is>
      </c>
      <c r="AT960" t="inlineStr">
        <is>
          <t>N/A</t>
        </is>
      </c>
      <c r="AU960" t="inlineStr">
        <is>
          <t>N/A</t>
        </is>
      </c>
      <c r="AV960" t="inlineStr">
        <is>
          <t>N/A</t>
        </is>
      </c>
      <c r="AW960" t="inlineStr">
        <is>
          <t>N/A</t>
        </is>
      </c>
      <c r="AX960" t="inlineStr">
        <is>
          <t>N/A</t>
        </is>
      </c>
      <c r="AY960" t="inlineStr">
        <is>
          <t>N/A</t>
        </is>
      </c>
      <c r="AZ960" t="inlineStr">
        <is>
          <t>N/A</t>
        </is>
      </c>
      <c r="BA960" t="inlineStr">
        <is>
          <t>N/A</t>
        </is>
      </c>
      <c r="BB960" t="inlineStr">
        <is>
          <t>N/A</t>
        </is>
      </c>
      <c r="BC960" t="inlineStr">
        <is>
          <t>N/A</t>
        </is>
      </c>
      <c r="BD960" t="inlineStr">
        <is>
          <t>N/A</t>
        </is>
      </c>
      <c r="BE960" t="inlineStr">
        <is>
          <t>N/A</t>
        </is>
      </c>
    </row>
    <row r="961">
      <c r="A961" t="inlineStr">
        <is>
          <t>WI211245679</t>
        </is>
      </c>
      <c r="B961" t="inlineStr">
        <is>
          <t>DATA_VALIDATION</t>
        </is>
      </c>
      <c r="C961" t="inlineStr">
        <is>
          <t>201110012270</t>
        </is>
      </c>
      <c r="D961" t="inlineStr">
        <is>
          <t>Folder</t>
        </is>
      </c>
      <c r="E961" s="2">
        <f>HYPERLINK("capsilon://?command=openfolder&amp;siteaddress=FAM.docvelocity-na8.net&amp;folderid=FX49597671-027B-E826-81FA-01FEBA71EA4D","FX21126547")</f>
        <v>0.0</v>
      </c>
      <c r="F961" t="inlineStr">
        <is>
          <t/>
        </is>
      </c>
      <c r="G961" t="inlineStr">
        <is>
          <t/>
        </is>
      </c>
      <c r="H961" t="inlineStr">
        <is>
          <t>Mailitem</t>
        </is>
      </c>
      <c r="I961" t="inlineStr">
        <is>
          <t>MI2112483732</t>
        </is>
      </c>
      <c r="J961" t="n">
        <v>57.0</v>
      </c>
      <c r="K961" t="inlineStr">
        <is>
          <t>COMPLETED</t>
        </is>
      </c>
      <c r="L961" t="inlineStr">
        <is>
          <t>MARK_AS_COMPLETED</t>
        </is>
      </c>
      <c r="M961" t="inlineStr">
        <is>
          <t>Queue</t>
        </is>
      </c>
      <c r="N961" t="n">
        <v>2.0</v>
      </c>
      <c r="O961" s="1" t="n">
        <v>44544.560960648145</v>
      </c>
      <c r="P961" s="1" t="n">
        <v>44544.7244212963</v>
      </c>
      <c r="Q961" t="n">
        <v>13680.0</v>
      </c>
      <c r="R961" t="n">
        <v>443.0</v>
      </c>
      <c r="S961" t="b">
        <v>0</v>
      </c>
      <c r="T961" t="inlineStr">
        <is>
          <t>N/A</t>
        </is>
      </c>
      <c r="U961" t="b">
        <v>0</v>
      </c>
      <c r="V961" t="inlineStr">
        <is>
          <t>Supriya Khape</t>
        </is>
      </c>
      <c r="W961" s="1" t="n">
        <v>44544.66903935185</v>
      </c>
      <c r="X961" t="n">
        <v>236.0</v>
      </c>
      <c r="Y961" t="n">
        <v>67.0</v>
      </c>
      <c r="Z961" t="n">
        <v>0.0</v>
      </c>
      <c r="AA961" t="n">
        <v>67.0</v>
      </c>
      <c r="AB961" t="n">
        <v>0.0</v>
      </c>
      <c r="AC961" t="n">
        <v>36.0</v>
      </c>
      <c r="AD961" t="n">
        <v>-10.0</v>
      </c>
      <c r="AE961" t="n">
        <v>0.0</v>
      </c>
      <c r="AF961" t="n">
        <v>0.0</v>
      </c>
      <c r="AG961" t="n">
        <v>0.0</v>
      </c>
      <c r="AH961" t="inlineStr">
        <is>
          <t>Vikash Suryakanth Parmar</t>
        </is>
      </c>
      <c r="AI961" s="1" t="n">
        <v>44544.7244212963</v>
      </c>
      <c r="AJ961" t="n">
        <v>207.0</v>
      </c>
      <c r="AK961" t="n">
        <v>0.0</v>
      </c>
      <c r="AL961" t="n">
        <v>0.0</v>
      </c>
      <c r="AM961" t="n">
        <v>0.0</v>
      </c>
      <c r="AN961" t="n">
        <v>0.0</v>
      </c>
      <c r="AO961" t="n">
        <v>0.0</v>
      </c>
      <c r="AP961" t="n">
        <v>-10.0</v>
      </c>
      <c r="AQ961" t="n">
        <v>0.0</v>
      </c>
      <c r="AR961" t="n">
        <v>0.0</v>
      </c>
      <c r="AS961" t="n">
        <v>0.0</v>
      </c>
      <c r="AT961" t="inlineStr">
        <is>
          <t>N/A</t>
        </is>
      </c>
      <c r="AU961" t="inlineStr">
        <is>
          <t>N/A</t>
        </is>
      </c>
      <c r="AV961" t="inlineStr">
        <is>
          <t>N/A</t>
        </is>
      </c>
      <c r="AW961" t="inlineStr">
        <is>
          <t>N/A</t>
        </is>
      </c>
      <c r="AX961" t="inlineStr">
        <is>
          <t>N/A</t>
        </is>
      </c>
      <c r="AY961" t="inlineStr">
        <is>
          <t>N/A</t>
        </is>
      </c>
      <c r="AZ961" t="inlineStr">
        <is>
          <t>N/A</t>
        </is>
      </c>
      <c r="BA961" t="inlineStr">
        <is>
          <t>N/A</t>
        </is>
      </c>
      <c r="BB961" t="inlineStr">
        <is>
          <t>N/A</t>
        </is>
      </c>
      <c r="BC961" t="inlineStr">
        <is>
          <t>N/A</t>
        </is>
      </c>
      <c r="BD961" t="inlineStr">
        <is>
          <t>N/A</t>
        </is>
      </c>
      <c r="BE961" t="inlineStr">
        <is>
          <t>N/A</t>
        </is>
      </c>
    </row>
    <row r="962">
      <c r="A962" t="inlineStr">
        <is>
          <t>WI211245693</t>
        </is>
      </c>
      <c r="B962" t="inlineStr">
        <is>
          <t>DATA_VALIDATION</t>
        </is>
      </c>
      <c r="C962" t="inlineStr">
        <is>
          <t>201110012270</t>
        </is>
      </c>
      <c r="D962" t="inlineStr">
        <is>
          <t>Folder</t>
        </is>
      </c>
      <c r="E962" s="2">
        <f>HYPERLINK("capsilon://?command=openfolder&amp;siteaddress=FAM.docvelocity-na8.net&amp;folderid=FX49597671-027B-E826-81FA-01FEBA71EA4D","FX21126547")</f>
        <v>0.0</v>
      </c>
      <c r="F962" t="inlineStr">
        <is>
          <t/>
        </is>
      </c>
      <c r="G962" t="inlineStr">
        <is>
          <t/>
        </is>
      </c>
      <c r="H962" t="inlineStr">
        <is>
          <t>Mailitem</t>
        </is>
      </c>
      <c r="I962" t="inlineStr">
        <is>
          <t>MI2112483752</t>
        </is>
      </c>
      <c r="J962" t="n">
        <v>57.0</v>
      </c>
      <c r="K962" t="inlineStr">
        <is>
          <t>COMPLETED</t>
        </is>
      </c>
      <c r="L962" t="inlineStr">
        <is>
          <t>MARK_AS_COMPLETED</t>
        </is>
      </c>
      <c r="M962" t="inlineStr">
        <is>
          <t>Queue</t>
        </is>
      </c>
      <c r="N962" t="n">
        <v>2.0</v>
      </c>
      <c r="O962" s="1" t="n">
        <v>44544.562048611115</v>
      </c>
      <c r="P962" s="1" t="n">
        <v>44544.736354166664</v>
      </c>
      <c r="Q962" t="n">
        <v>13578.0</v>
      </c>
      <c r="R962" t="n">
        <v>1482.0</v>
      </c>
      <c r="S962" t="b">
        <v>0</v>
      </c>
      <c r="T962" t="inlineStr">
        <is>
          <t>N/A</t>
        </is>
      </c>
      <c r="U962" t="b">
        <v>0</v>
      </c>
      <c r="V962" t="inlineStr">
        <is>
          <t>Archana Bhujbal</t>
        </is>
      </c>
      <c r="W962" s="1" t="n">
        <v>44544.66993055555</v>
      </c>
      <c r="X962" t="n">
        <v>311.0</v>
      </c>
      <c r="Y962" t="n">
        <v>77.0</v>
      </c>
      <c r="Z962" t="n">
        <v>0.0</v>
      </c>
      <c r="AA962" t="n">
        <v>77.0</v>
      </c>
      <c r="AB962" t="n">
        <v>0.0</v>
      </c>
      <c r="AC962" t="n">
        <v>46.0</v>
      </c>
      <c r="AD962" t="n">
        <v>-20.0</v>
      </c>
      <c r="AE962" t="n">
        <v>0.0</v>
      </c>
      <c r="AF962" t="n">
        <v>0.0</v>
      </c>
      <c r="AG962" t="n">
        <v>0.0</v>
      </c>
      <c r="AH962" t="inlineStr">
        <is>
          <t>Mohini Shinde</t>
        </is>
      </c>
      <c r="AI962" s="1" t="n">
        <v>44544.736354166664</v>
      </c>
      <c r="AJ962" t="n">
        <v>1171.0</v>
      </c>
      <c r="AK962" t="n">
        <v>1.0</v>
      </c>
      <c r="AL962" t="n">
        <v>0.0</v>
      </c>
      <c r="AM962" t="n">
        <v>1.0</v>
      </c>
      <c r="AN962" t="n">
        <v>0.0</v>
      </c>
      <c r="AO962" t="n">
        <v>1.0</v>
      </c>
      <c r="AP962" t="n">
        <v>-21.0</v>
      </c>
      <c r="AQ962" t="n">
        <v>0.0</v>
      </c>
      <c r="AR962" t="n">
        <v>0.0</v>
      </c>
      <c r="AS962" t="n">
        <v>0.0</v>
      </c>
      <c r="AT962" t="inlineStr">
        <is>
          <t>N/A</t>
        </is>
      </c>
      <c r="AU962" t="inlineStr">
        <is>
          <t>N/A</t>
        </is>
      </c>
      <c r="AV962" t="inlineStr">
        <is>
          <t>N/A</t>
        </is>
      </c>
      <c r="AW962" t="inlineStr">
        <is>
          <t>N/A</t>
        </is>
      </c>
      <c r="AX962" t="inlineStr">
        <is>
          <t>N/A</t>
        </is>
      </c>
      <c r="AY962" t="inlineStr">
        <is>
          <t>N/A</t>
        </is>
      </c>
      <c r="AZ962" t="inlineStr">
        <is>
          <t>N/A</t>
        </is>
      </c>
      <c r="BA962" t="inlineStr">
        <is>
          <t>N/A</t>
        </is>
      </c>
      <c r="BB962" t="inlineStr">
        <is>
          <t>N/A</t>
        </is>
      </c>
      <c r="BC962" t="inlineStr">
        <is>
          <t>N/A</t>
        </is>
      </c>
      <c r="BD962" t="inlineStr">
        <is>
          <t>N/A</t>
        </is>
      </c>
      <c r="BE962" t="inlineStr">
        <is>
          <t>N/A</t>
        </is>
      </c>
    </row>
    <row r="963">
      <c r="A963" t="inlineStr">
        <is>
          <t>WI211245711</t>
        </is>
      </c>
      <c r="B963" t="inlineStr">
        <is>
          <t>DATA_VALIDATION</t>
        </is>
      </c>
      <c r="C963" t="inlineStr">
        <is>
          <t>201110012270</t>
        </is>
      </c>
      <c r="D963" t="inlineStr">
        <is>
          <t>Folder</t>
        </is>
      </c>
      <c r="E963" s="2">
        <f>HYPERLINK("capsilon://?command=openfolder&amp;siteaddress=FAM.docvelocity-na8.net&amp;folderid=FX49597671-027B-E826-81FA-01FEBA71EA4D","FX21126547")</f>
        <v>0.0</v>
      </c>
      <c r="F963" t="inlineStr">
        <is>
          <t/>
        </is>
      </c>
      <c r="G963" t="inlineStr">
        <is>
          <t/>
        </is>
      </c>
      <c r="H963" t="inlineStr">
        <is>
          <t>Mailitem</t>
        </is>
      </c>
      <c r="I963" t="inlineStr">
        <is>
          <t>MI2112483877</t>
        </is>
      </c>
      <c r="J963" t="n">
        <v>155.0</v>
      </c>
      <c r="K963" t="inlineStr">
        <is>
          <t>COMPLETED</t>
        </is>
      </c>
      <c r="L963" t="inlineStr">
        <is>
          <t>MARK_AS_COMPLETED</t>
        </is>
      </c>
      <c r="M963" t="inlineStr">
        <is>
          <t>Queue</t>
        </is>
      </c>
      <c r="N963" t="n">
        <v>1.0</v>
      </c>
      <c r="O963" s="1" t="n">
        <v>44544.56513888889</v>
      </c>
      <c r="P963" s="1" t="n">
        <v>44544.778344907405</v>
      </c>
      <c r="Q963" t="n">
        <v>18174.0</v>
      </c>
      <c r="R963" t="n">
        <v>247.0</v>
      </c>
      <c r="S963" t="b">
        <v>0</v>
      </c>
      <c r="T963" t="inlineStr">
        <is>
          <t>N/A</t>
        </is>
      </c>
      <c r="U963" t="b">
        <v>0</v>
      </c>
      <c r="V963" t="inlineStr">
        <is>
          <t>Prajakta Jagannath Mane</t>
        </is>
      </c>
      <c r="W963" s="1" t="n">
        <v>44544.778344907405</v>
      </c>
      <c r="X963" t="n">
        <v>160.0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155.0</v>
      </c>
      <c r="AE963" t="n">
        <v>145.0</v>
      </c>
      <c r="AF963" t="n">
        <v>0.0</v>
      </c>
      <c r="AG963" t="n">
        <v>6.0</v>
      </c>
      <c r="AH963" t="inlineStr">
        <is>
          <t>N/A</t>
        </is>
      </c>
      <c r="AI963" t="inlineStr">
        <is>
          <t>N/A</t>
        </is>
      </c>
      <c r="AJ963" t="inlineStr">
        <is>
          <t>N/A</t>
        </is>
      </c>
      <c r="AK963" t="inlineStr">
        <is>
          <t>N/A</t>
        </is>
      </c>
      <c r="AL963" t="inlineStr">
        <is>
          <t>N/A</t>
        </is>
      </c>
      <c r="AM963" t="inlineStr">
        <is>
          <t>N/A</t>
        </is>
      </c>
      <c r="AN963" t="inlineStr">
        <is>
          <t>N/A</t>
        </is>
      </c>
      <c r="AO963" t="inlineStr">
        <is>
          <t>N/A</t>
        </is>
      </c>
      <c r="AP963" t="inlineStr">
        <is>
          <t>N/A</t>
        </is>
      </c>
      <c r="AQ963" t="inlineStr">
        <is>
          <t>N/A</t>
        </is>
      </c>
      <c r="AR963" t="inlineStr">
        <is>
          <t>N/A</t>
        </is>
      </c>
      <c r="AS963" t="inlineStr">
        <is>
          <t>N/A</t>
        </is>
      </c>
      <c r="AT963" t="inlineStr">
        <is>
          <t>N/A</t>
        </is>
      </c>
      <c r="AU963" t="inlineStr">
        <is>
          <t>N/A</t>
        </is>
      </c>
      <c r="AV963" t="inlineStr">
        <is>
          <t>N/A</t>
        </is>
      </c>
      <c r="AW963" t="inlineStr">
        <is>
          <t>N/A</t>
        </is>
      </c>
      <c r="AX963" t="inlineStr">
        <is>
          <t>N/A</t>
        </is>
      </c>
      <c r="AY963" t="inlineStr">
        <is>
          <t>N/A</t>
        </is>
      </c>
      <c r="AZ963" t="inlineStr">
        <is>
          <t>N/A</t>
        </is>
      </c>
      <c r="BA963" t="inlineStr">
        <is>
          <t>N/A</t>
        </is>
      </c>
      <c r="BB963" t="inlineStr">
        <is>
          <t>N/A</t>
        </is>
      </c>
      <c r="BC963" t="inlineStr">
        <is>
          <t>N/A</t>
        </is>
      </c>
      <c r="BD963" t="inlineStr">
        <is>
          <t>N/A</t>
        </is>
      </c>
      <c r="BE963" t="inlineStr">
        <is>
          <t>N/A</t>
        </is>
      </c>
    </row>
    <row r="964">
      <c r="A964" t="inlineStr">
        <is>
          <t>WI211245771</t>
        </is>
      </c>
      <c r="B964" t="inlineStr">
        <is>
          <t>DATA_VALIDATION</t>
        </is>
      </c>
      <c r="C964" t="inlineStr">
        <is>
          <t>201110012265</t>
        </is>
      </c>
      <c r="D964" t="inlineStr">
        <is>
          <t>Folder</t>
        </is>
      </c>
      <c r="E964" s="2">
        <f>HYPERLINK("capsilon://?command=openfolder&amp;siteaddress=FAM.docvelocity-na8.net&amp;folderid=FX03DED340-C4A8-4EF9-EF04-1D7CB0623260","FX21126403")</f>
        <v>0.0</v>
      </c>
      <c r="F964" t="inlineStr">
        <is>
          <t/>
        </is>
      </c>
      <c r="G964" t="inlineStr">
        <is>
          <t/>
        </is>
      </c>
      <c r="H964" t="inlineStr">
        <is>
          <t>Mailitem</t>
        </is>
      </c>
      <c r="I964" t="inlineStr">
        <is>
          <t>MI2112484395</t>
        </is>
      </c>
      <c r="J964" t="n">
        <v>70.0</v>
      </c>
      <c r="K964" t="inlineStr">
        <is>
          <t>COMPLETED</t>
        </is>
      </c>
      <c r="L964" t="inlineStr">
        <is>
          <t>MARK_AS_COMPLETED</t>
        </is>
      </c>
      <c r="M964" t="inlineStr">
        <is>
          <t>Queue</t>
        </is>
      </c>
      <c r="N964" t="n">
        <v>1.0</v>
      </c>
      <c r="O964" s="1" t="n">
        <v>44544.57152777778</v>
      </c>
      <c r="P964" s="1" t="n">
        <v>44545.18818287037</v>
      </c>
      <c r="Q964" t="n">
        <v>52839.0</v>
      </c>
      <c r="R964" t="n">
        <v>440.0</v>
      </c>
      <c r="S964" t="b">
        <v>0</v>
      </c>
      <c r="T964" t="inlineStr">
        <is>
          <t>N/A</t>
        </is>
      </c>
      <c r="U964" t="b">
        <v>0</v>
      </c>
      <c r="V964" t="inlineStr">
        <is>
          <t>Hemanshi Deshlahara</t>
        </is>
      </c>
      <c r="W964" s="1" t="n">
        <v>44545.18818287037</v>
      </c>
      <c r="X964" t="n">
        <v>313.0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70.0</v>
      </c>
      <c r="AE964" t="n">
        <v>65.0</v>
      </c>
      <c r="AF964" t="n">
        <v>0.0</v>
      </c>
      <c r="AG964" t="n">
        <v>5.0</v>
      </c>
      <c r="AH964" t="inlineStr">
        <is>
          <t>N/A</t>
        </is>
      </c>
      <c r="AI964" t="inlineStr">
        <is>
          <t>N/A</t>
        </is>
      </c>
      <c r="AJ964" t="inlineStr">
        <is>
          <t>N/A</t>
        </is>
      </c>
      <c r="AK964" t="inlineStr">
        <is>
          <t>N/A</t>
        </is>
      </c>
      <c r="AL964" t="inlineStr">
        <is>
          <t>N/A</t>
        </is>
      </c>
      <c r="AM964" t="inlineStr">
        <is>
          <t>N/A</t>
        </is>
      </c>
      <c r="AN964" t="inlineStr">
        <is>
          <t>N/A</t>
        </is>
      </c>
      <c r="AO964" t="inlineStr">
        <is>
          <t>N/A</t>
        </is>
      </c>
      <c r="AP964" t="inlineStr">
        <is>
          <t>N/A</t>
        </is>
      </c>
      <c r="AQ964" t="inlineStr">
        <is>
          <t>N/A</t>
        </is>
      </c>
      <c r="AR964" t="inlineStr">
        <is>
          <t>N/A</t>
        </is>
      </c>
      <c r="AS964" t="inlineStr">
        <is>
          <t>N/A</t>
        </is>
      </c>
      <c r="AT964" t="inlineStr">
        <is>
          <t>N/A</t>
        </is>
      </c>
      <c r="AU964" t="inlineStr">
        <is>
          <t>N/A</t>
        </is>
      </c>
      <c r="AV964" t="inlineStr">
        <is>
          <t>N/A</t>
        </is>
      </c>
      <c r="AW964" t="inlineStr">
        <is>
          <t>N/A</t>
        </is>
      </c>
      <c r="AX964" t="inlineStr">
        <is>
          <t>N/A</t>
        </is>
      </c>
      <c r="AY964" t="inlineStr">
        <is>
          <t>N/A</t>
        </is>
      </c>
      <c r="AZ964" t="inlineStr">
        <is>
          <t>N/A</t>
        </is>
      </c>
      <c r="BA964" t="inlineStr">
        <is>
          <t>N/A</t>
        </is>
      </c>
      <c r="BB964" t="inlineStr">
        <is>
          <t>N/A</t>
        </is>
      </c>
      <c r="BC964" t="inlineStr">
        <is>
          <t>N/A</t>
        </is>
      </c>
      <c r="BD964" t="inlineStr">
        <is>
          <t>N/A</t>
        </is>
      </c>
      <c r="BE964" t="inlineStr">
        <is>
          <t>N/A</t>
        </is>
      </c>
    </row>
    <row r="965">
      <c r="A965" t="inlineStr">
        <is>
          <t>WI211245773</t>
        </is>
      </c>
      <c r="B965" t="inlineStr">
        <is>
          <t>DATA_VALIDATION</t>
        </is>
      </c>
      <c r="C965" t="inlineStr">
        <is>
          <t>201110012265</t>
        </is>
      </c>
      <c r="D965" t="inlineStr">
        <is>
          <t>Folder</t>
        </is>
      </c>
      <c r="E965" s="2">
        <f>HYPERLINK("capsilon://?command=openfolder&amp;siteaddress=FAM.docvelocity-na8.net&amp;folderid=FX03DED340-C4A8-4EF9-EF04-1D7CB0623260","FX21126403")</f>
        <v>0.0</v>
      </c>
      <c r="F965" t="inlineStr">
        <is>
          <t/>
        </is>
      </c>
      <c r="G965" t="inlineStr">
        <is>
          <t/>
        </is>
      </c>
      <c r="H965" t="inlineStr">
        <is>
          <t>Mailitem</t>
        </is>
      </c>
      <c r="I965" t="inlineStr">
        <is>
          <t>MI2112484417</t>
        </is>
      </c>
      <c r="J965" t="n">
        <v>28.0</v>
      </c>
      <c r="K965" t="inlineStr">
        <is>
          <t>COMPLETED</t>
        </is>
      </c>
      <c r="L965" t="inlineStr">
        <is>
          <t>MARK_AS_COMPLETED</t>
        </is>
      </c>
      <c r="M965" t="inlineStr">
        <is>
          <t>Queue</t>
        </is>
      </c>
      <c r="N965" t="n">
        <v>2.0</v>
      </c>
      <c r="O965" s="1" t="n">
        <v>44544.571921296294</v>
      </c>
      <c r="P965" s="1" t="n">
        <v>44544.72518518518</v>
      </c>
      <c r="Q965" t="n">
        <v>13033.0</v>
      </c>
      <c r="R965" t="n">
        <v>209.0</v>
      </c>
      <c r="S965" t="b">
        <v>0</v>
      </c>
      <c r="T965" t="inlineStr">
        <is>
          <t>N/A</t>
        </is>
      </c>
      <c r="U965" t="b">
        <v>0</v>
      </c>
      <c r="V965" t="inlineStr">
        <is>
          <t>Supriya Khape</t>
        </is>
      </c>
      <c r="W965" s="1" t="n">
        <v>44544.67087962963</v>
      </c>
      <c r="X965" t="n">
        <v>55.0</v>
      </c>
      <c r="Y965" t="n">
        <v>21.0</v>
      </c>
      <c r="Z965" t="n">
        <v>0.0</v>
      </c>
      <c r="AA965" t="n">
        <v>21.0</v>
      </c>
      <c r="AB965" t="n">
        <v>0.0</v>
      </c>
      <c r="AC965" t="n">
        <v>1.0</v>
      </c>
      <c r="AD965" t="n">
        <v>7.0</v>
      </c>
      <c r="AE965" t="n">
        <v>0.0</v>
      </c>
      <c r="AF965" t="n">
        <v>0.0</v>
      </c>
      <c r="AG965" t="n">
        <v>0.0</v>
      </c>
      <c r="AH965" t="inlineStr">
        <is>
          <t>Dashrath Soren</t>
        </is>
      </c>
      <c r="AI965" s="1" t="n">
        <v>44544.72518518518</v>
      </c>
      <c r="AJ965" t="n">
        <v>154.0</v>
      </c>
      <c r="AK965" t="n">
        <v>0.0</v>
      </c>
      <c r="AL965" t="n">
        <v>0.0</v>
      </c>
      <c r="AM965" t="n">
        <v>0.0</v>
      </c>
      <c r="AN965" t="n">
        <v>0.0</v>
      </c>
      <c r="AO965" t="n">
        <v>0.0</v>
      </c>
      <c r="AP965" t="n">
        <v>7.0</v>
      </c>
      <c r="AQ965" t="n">
        <v>0.0</v>
      </c>
      <c r="AR965" t="n">
        <v>0.0</v>
      </c>
      <c r="AS965" t="n">
        <v>0.0</v>
      </c>
      <c r="AT965" t="inlineStr">
        <is>
          <t>N/A</t>
        </is>
      </c>
      <c r="AU965" t="inlineStr">
        <is>
          <t>N/A</t>
        </is>
      </c>
      <c r="AV965" t="inlineStr">
        <is>
          <t>N/A</t>
        </is>
      </c>
      <c r="AW965" t="inlineStr">
        <is>
          <t>N/A</t>
        </is>
      </c>
      <c r="AX965" t="inlineStr">
        <is>
          <t>N/A</t>
        </is>
      </c>
      <c r="AY965" t="inlineStr">
        <is>
          <t>N/A</t>
        </is>
      </c>
      <c r="AZ965" t="inlineStr">
        <is>
          <t>N/A</t>
        </is>
      </c>
      <c r="BA965" t="inlineStr">
        <is>
          <t>N/A</t>
        </is>
      </c>
      <c r="BB965" t="inlineStr">
        <is>
          <t>N/A</t>
        </is>
      </c>
      <c r="BC965" t="inlineStr">
        <is>
          <t>N/A</t>
        </is>
      </c>
      <c r="BD965" t="inlineStr">
        <is>
          <t>N/A</t>
        </is>
      </c>
      <c r="BE965" t="inlineStr">
        <is>
          <t>N/A</t>
        </is>
      </c>
    </row>
    <row r="966">
      <c r="A966" t="inlineStr">
        <is>
          <t>WI211245774</t>
        </is>
      </c>
      <c r="B966" t="inlineStr">
        <is>
          <t>DATA_VALIDATION</t>
        </is>
      </c>
      <c r="C966" t="inlineStr">
        <is>
          <t>201110012265</t>
        </is>
      </c>
      <c r="D966" t="inlineStr">
        <is>
          <t>Folder</t>
        </is>
      </c>
      <c r="E966" s="2">
        <f>HYPERLINK("capsilon://?command=openfolder&amp;siteaddress=FAM.docvelocity-na8.net&amp;folderid=FX03DED340-C4A8-4EF9-EF04-1D7CB0623260","FX21126403")</f>
        <v>0.0</v>
      </c>
      <c r="F966" t="inlineStr">
        <is>
          <t/>
        </is>
      </c>
      <c r="G966" t="inlineStr">
        <is>
          <t/>
        </is>
      </c>
      <c r="H966" t="inlineStr">
        <is>
          <t>Mailitem</t>
        </is>
      </c>
      <c r="I966" t="inlineStr">
        <is>
          <t>MI2112484440</t>
        </is>
      </c>
      <c r="J966" t="n">
        <v>28.0</v>
      </c>
      <c r="K966" t="inlineStr">
        <is>
          <t>COMPLETED</t>
        </is>
      </c>
      <c r="L966" t="inlineStr">
        <is>
          <t>MARK_AS_COMPLETED</t>
        </is>
      </c>
      <c r="M966" t="inlineStr">
        <is>
          <t>Queue</t>
        </is>
      </c>
      <c r="N966" t="n">
        <v>2.0</v>
      </c>
      <c r="O966" s="1" t="n">
        <v>44544.57226851852</v>
      </c>
      <c r="P966" s="1" t="n">
        <v>44544.72556712963</v>
      </c>
      <c r="Q966" t="n">
        <v>13096.0</v>
      </c>
      <c r="R966" t="n">
        <v>149.0</v>
      </c>
      <c r="S966" t="b">
        <v>0</v>
      </c>
      <c r="T966" t="inlineStr">
        <is>
          <t>N/A</t>
        </is>
      </c>
      <c r="U966" t="b">
        <v>0</v>
      </c>
      <c r="V966" t="inlineStr">
        <is>
          <t>Archana Bhujbal</t>
        </is>
      </c>
      <c r="W966" s="1" t="n">
        <v>44544.67120370371</v>
      </c>
      <c r="X966" t="n">
        <v>51.0</v>
      </c>
      <c r="Y966" t="n">
        <v>21.0</v>
      </c>
      <c r="Z966" t="n">
        <v>0.0</v>
      </c>
      <c r="AA966" t="n">
        <v>21.0</v>
      </c>
      <c r="AB966" t="n">
        <v>0.0</v>
      </c>
      <c r="AC966" t="n">
        <v>1.0</v>
      </c>
      <c r="AD966" t="n">
        <v>7.0</v>
      </c>
      <c r="AE966" t="n">
        <v>0.0</v>
      </c>
      <c r="AF966" t="n">
        <v>0.0</v>
      </c>
      <c r="AG966" t="n">
        <v>0.0</v>
      </c>
      <c r="AH966" t="inlineStr">
        <is>
          <t>Vikash Suryakanth Parmar</t>
        </is>
      </c>
      <c r="AI966" s="1" t="n">
        <v>44544.72556712963</v>
      </c>
      <c r="AJ966" t="n">
        <v>98.0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7.0</v>
      </c>
      <c r="AQ966" t="n">
        <v>0.0</v>
      </c>
      <c r="AR966" t="n">
        <v>0.0</v>
      </c>
      <c r="AS966" t="n">
        <v>0.0</v>
      </c>
      <c r="AT966" t="inlineStr">
        <is>
          <t>N/A</t>
        </is>
      </c>
      <c r="AU966" t="inlineStr">
        <is>
          <t>N/A</t>
        </is>
      </c>
      <c r="AV966" t="inlineStr">
        <is>
          <t>N/A</t>
        </is>
      </c>
      <c r="AW966" t="inlineStr">
        <is>
          <t>N/A</t>
        </is>
      </c>
      <c r="AX966" t="inlineStr">
        <is>
          <t>N/A</t>
        </is>
      </c>
      <c r="AY966" t="inlineStr">
        <is>
          <t>N/A</t>
        </is>
      </c>
      <c r="AZ966" t="inlineStr">
        <is>
          <t>N/A</t>
        </is>
      </c>
      <c r="BA966" t="inlineStr">
        <is>
          <t>N/A</t>
        </is>
      </c>
      <c r="BB966" t="inlineStr">
        <is>
          <t>N/A</t>
        </is>
      </c>
      <c r="BC966" t="inlineStr">
        <is>
          <t>N/A</t>
        </is>
      </c>
      <c r="BD966" t="inlineStr">
        <is>
          <t>N/A</t>
        </is>
      </c>
      <c r="BE966" t="inlineStr">
        <is>
          <t>N/A</t>
        </is>
      </c>
    </row>
    <row r="967">
      <c r="A967" t="inlineStr">
        <is>
          <t>WI211245781</t>
        </is>
      </c>
      <c r="B967" t="inlineStr">
        <is>
          <t>DATA_VALIDATION</t>
        </is>
      </c>
      <c r="C967" t="inlineStr">
        <is>
          <t>201330004167</t>
        </is>
      </c>
      <c r="D967" t="inlineStr">
        <is>
          <t>Folder</t>
        </is>
      </c>
      <c r="E967" s="2">
        <f>HYPERLINK("capsilon://?command=openfolder&amp;siteaddress=FAM.docvelocity-na8.net&amp;folderid=FXB6602B3C-7BA4-AADC-8D4B-F5770B622BD7","FX21126602")</f>
        <v>0.0</v>
      </c>
      <c r="F967" t="inlineStr">
        <is>
          <t/>
        </is>
      </c>
      <c r="G967" t="inlineStr">
        <is>
          <t/>
        </is>
      </c>
      <c r="H967" t="inlineStr">
        <is>
          <t>Mailitem</t>
        </is>
      </c>
      <c r="I967" t="inlineStr">
        <is>
          <t>MI2112484723</t>
        </is>
      </c>
      <c r="J967" t="n">
        <v>28.0</v>
      </c>
      <c r="K967" t="inlineStr">
        <is>
          <t>COMPLETED</t>
        </is>
      </c>
      <c r="L967" t="inlineStr">
        <is>
          <t>MARK_AS_COMPLETED</t>
        </is>
      </c>
      <c r="M967" t="inlineStr">
        <is>
          <t>Queue</t>
        </is>
      </c>
      <c r="N967" t="n">
        <v>1.0</v>
      </c>
      <c r="O967" s="1" t="n">
        <v>44544.57295138889</v>
      </c>
      <c r="P967" s="1" t="n">
        <v>44544.77936342593</v>
      </c>
      <c r="Q967" t="n">
        <v>17707.0</v>
      </c>
      <c r="R967" t="n">
        <v>127.0</v>
      </c>
      <c r="S967" t="b">
        <v>0</v>
      </c>
      <c r="T967" t="inlineStr">
        <is>
          <t>N/A</t>
        </is>
      </c>
      <c r="U967" t="b">
        <v>0</v>
      </c>
      <c r="V967" t="inlineStr">
        <is>
          <t>Prajakta Jagannath Mane</t>
        </is>
      </c>
      <c r="W967" s="1" t="n">
        <v>44544.77936342593</v>
      </c>
      <c r="X967" t="n">
        <v>60.0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28.0</v>
      </c>
      <c r="AE967" t="n">
        <v>21.0</v>
      </c>
      <c r="AF967" t="n">
        <v>0.0</v>
      </c>
      <c r="AG967" t="n">
        <v>2.0</v>
      </c>
      <c r="AH967" t="inlineStr">
        <is>
          <t>N/A</t>
        </is>
      </c>
      <c r="AI967" t="inlineStr">
        <is>
          <t>N/A</t>
        </is>
      </c>
      <c r="AJ967" t="inlineStr">
        <is>
          <t>N/A</t>
        </is>
      </c>
      <c r="AK967" t="inlineStr">
        <is>
          <t>N/A</t>
        </is>
      </c>
      <c r="AL967" t="inlineStr">
        <is>
          <t>N/A</t>
        </is>
      </c>
      <c r="AM967" t="inlineStr">
        <is>
          <t>N/A</t>
        </is>
      </c>
      <c r="AN967" t="inlineStr">
        <is>
          <t>N/A</t>
        </is>
      </c>
      <c r="AO967" t="inlineStr">
        <is>
          <t>N/A</t>
        </is>
      </c>
      <c r="AP967" t="inlineStr">
        <is>
          <t>N/A</t>
        </is>
      </c>
      <c r="AQ967" t="inlineStr">
        <is>
          <t>N/A</t>
        </is>
      </c>
      <c r="AR967" t="inlineStr">
        <is>
          <t>N/A</t>
        </is>
      </c>
      <c r="AS967" t="inlineStr">
        <is>
          <t>N/A</t>
        </is>
      </c>
      <c r="AT967" t="inlineStr">
        <is>
          <t>N/A</t>
        </is>
      </c>
      <c r="AU967" t="inlineStr">
        <is>
          <t>N/A</t>
        </is>
      </c>
      <c r="AV967" t="inlineStr">
        <is>
          <t>N/A</t>
        </is>
      </c>
      <c r="AW967" t="inlineStr">
        <is>
          <t>N/A</t>
        </is>
      </c>
      <c r="AX967" t="inlineStr">
        <is>
          <t>N/A</t>
        </is>
      </c>
      <c r="AY967" t="inlineStr">
        <is>
          <t>N/A</t>
        </is>
      </c>
      <c r="AZ967" t="inlineStr">
        <is>
          <t>N/A</t>
        </is>
      </c>
      <c r="BA967" t="inlineStr">
        <is>
          <t>N/A</t>
        </is>
      </c>
      <c r="BB967" t="inlineStr">
        <is>
          <t>N/A</t>
        </is>
      </c>
      <c r="BC967" t="inlineStr">
        <is>
          <t>N/A</t>
        </is>
      </c>
      <c r="BD967" t="inlineStr">
        <is>
          <t>N/A</t>
        </is>
      </c>
      <c r="BE967" t="inlineStr">
        <is>
          <t>N/A</t>
        </is>
      </c>
    </row>
    <row r="968">
      <c r="A968" t="inlineStr">
        <is>
          <t>WI211245830</t>
        </is>
      </c>
      <c r="B968" t="inlineStr">
        <is>
          <t>DATA_VALIDATION</t>
        </is>
      </c>
      <c r="C968" t="inlineStr">
        <is>
          <t>201300020172</t>
        </is>
      </c>
      <c r="D968" t="inlineStr">
        <is>
          <t>Folder</t>
        </is>
      </c>
      <c r="E968" s="2">
        <f>HYPERLINK("capsilon://?command=openfolder&amp;siteaddress=FAM.docvelocity-na8.net&amp;folderid=FX35D781BF-46BD-2BB7-98FC-7BBBA70F226B","FX21125781")</f>
        <v>0.0</v>
      </c>
      <c r="F968" t="inlineStr">
        <is>
          <t/>
        </is>
      </c>
      <c r="G968" t="inlineStr">
        <is>
          <t/>
        </is>
      </c>
      <c r="H968" t="inlineStr">
        <is>
          <t>Mailitem</t>
        </is>
      </c>
      <c r="I968" t="inlineStr">
        <is>
          <t>MI2112485988</t>
        </is>
      </c>
      <c r="J968" t="n">
        <v>77.0</v>
      </c>
      <c r="K968" t="inlineStr">
        <is>
          <t>COMPLETED</t>
        </is>
      </c>
      <c r="L968" t="inlineStr">
        <is>
          <t>MARK_AS_COMPLETED</t>
        </is>
      </c>
      <c r="M968" t="inlineStr">
        <is>
          <t>Queue</t>
        </is>
      </c>
      <c r="N968" t="n">
        <v>1.0</v>
      </c>
      <c r="O968" s="1" t="n">
        <v>44544.575891203705</v>
      </c>
      <c r="P968" s="1" t="n">
        <v>44544.780810185184</v>
      </c>
      <c r="Q968" t="n">
        <v>17525.0</v>
      </c>
      <c r="R968" t="n">
        <v>180.0</v>
      </c>
      <c r="S968" t="b">
        <v>0</v>
      </c>
      <c r="T968" t="inlineStr">
        <is>
          <t>N/A</t>
        </is>
      </c>
      <c r="U968" t="b">
        <v>0</v>
      </c>
      <c r="V968" t="inlineStr">
        <is>
          <t>Prajakta Jagannath Mane</t>
        </is>
      </c>
      <c r="W968" s="1" t="n">
        <v>44544.780810185184</v>
      </c>
      <c r="X968" t="n">
        <v>124.0</v>
      </c>
      <c r="Y968" t="n">
        <v>44.0</v>
      </c>
      <c r="Z968" t="n">
        <v>0.0</v>
      </c>
      <c r="AA968" t="n">
        <v>44.0</v>
      </c>
      <c r="AB968" t="n">
        <v>0.0</v>
      </c>
      <c r="AC968" t="n">
        <v>0.0</v>
      </c>
      <c r="AD968" t="n">
        <v>33.0</v>
      </c>
      <c r="AE968" t="n">
        <v>21.0</v>
      </c>
      <c r="AF968" t="n">
        <v>0.0</v>
      </c>
      <c r="AG968" t="n">
        <v>3.0</v>
      </c>
      <c r="AH968" t="inlineStr">
        <is>
          <t>N/A</t>
        </is>
      </c>
      <c r="AI968" t="inlineStr">
        <is>
          <t>N/A</t>
        </is>
      </c>
      <c r="AJ968" t="inlineStr">
        <is>
          <t>N/A</t>
        </is>
      </c>
      <c r="AK968" t="inlineStr">
        <is>
          <t>N/A</t>
        </is>
      </c>
      <c r="AL968" t="inlineStr">
        <is>
          <t>N/A</t>
        </is>
      </c>
      <c r="AM968" t="inlineStr">
        <is>
          <t>N/A</t>
        </is>
      </c>
      <c r="AN968" t="inlineStr">
        <is>
          <t>N/A</t>
        </is>
      </c>
      <c r="AO968" t="inlineStr">
        <is>
          <t>N/A</t>
        </is>
      </c>
      <c r="AP968" t="inlineStr">
        <is>
          <t>N/A</t>
        </is>
      </c>
      <c r="AQ968" t="inlineStr">
        <is>
          <t>N/A</t>
        </is>
      </c>
      <c r="AR968" t="inlineStr">
        <is>
          <t>N/A</t>
        </is>
      </c>
      <c r="AS968" t="inlineStr">
        <is>
          <t>N/A</t>
        </is>
      </c>
      <c r="AT968" t="inlineStr">
        <is>
          <t>N/A</t>
        </is>
      </c>
      <c r="AU968" t="inlineStr">
        <is>
          <t>N/A</t>
        </is>
      </c>
      <c r="AV968" t="inlineStr">
        <is>
          <t>N/A</t>
        </is>
      </c>
      <c r="AW968" t="inlineStr">
        <is>
          <t>N/A</t>
        </is>
      </c>
      <c r="AX968" t="inlineStr">
        <is>
          <t>N/A</t>
        </is>
      </c>
      <c r="AY968" t="inlineStr">
        <is>
          <t>N/A</t>
        </is>
      </c>
      <c r="AZ968" t="inlineStr">
        <is>
          <t>N/A</t>
        </is>
      </c>
      <c r="BA968" t="inlineStr">
        <is>
          <t>N/A</t>
        </is>
      </c>
      <c r="BB968" t="inlineStr">
        <is>
          <t>N/A</t>
        </is>
      </c>
      <c r="BC968" t="inlineStr">
        <is>
          <t>N/A</t>
        </is>
      </c>
      <c r="BD968" t="inlineStr">
        <is>
          <t>N/A</t>
        </is>
      </c>
      <c r="BE968" t="inlineStr">
        <is>
          <t>N/A</t>
        </is>
      </c>
    </row>
    <row r="969">
      <c r="A969" t="inlineStr">
        <is>
          <t>WI211245938</t>
        </is>
      </c>
      <c r="B969" t="inlineStr">
        <is>
          <t>DATA_VALIDATION</t>
        </is>
      </c>
      <c r="C969" t="inlineStr">
        <is>
          <t>201348000194</t>
        </is>
      </c>
      <c r="D969" t="inlineStr">
        <is>
          <t>Folder</t>
        </is>
      </c>
      <c r="E969" s="2">
        <f>HYPERLINK("capsilon://?command=openfolder&amp;siteaddress=FAM.docvelocity-na8.net&amp;folderid=FX5FD0BF4A-B7AF-5700-CF02-2C9398996F3C","FX211113115")</f>
        <v>0.0</v>
      </c>
      <c r="F969" t="inlineStr">
        <is>
          <t/>
        </is>
      </c>
      <c r="G969" t="inlineStr">
        <is>
          <t/>
        </is>
      </c>
      <c r="H969" t="inlineStr">
        <is>
          <t>Mailitem</t>
        </is>
      </c>
      <c r="I969" t="inlineStr">
        <is>
          <t>MI2112486727</t>
        </is>
      </c>
      <c r="J969" t="n">
        <v>105.0</v>
      </c>
      <c r="K969" t="inlineStr">
        <is>
          <t>COMPLETED</t>
        </is>
      </c>
      <c r="L969" t="inlineStr">
        <is>
          <t>MARK_AS_COMPLETED</t>
        </is>
      </c>
      <c r="M969" t="inlineStr">
        <is>
          <t>Queue</t>
        </is>
      </c>
      <c r="N969" t="n">
        <v>2.0</v>
      </c>
      <c r="O969" s="1" t="n">
        <v>44544.58292824074</v>
      </c>
      <c r="P969" s="1" t="n">
        <v>44545.49420138889</v>
      </c>
      <c r="Q969" t="n">
        <v>74871.0</v>
      </c>
      <c r="R969" t="n">
        <v>3863.0</v>
      </c>
      <c r="S969" t="b">
        <v>0</v>
      </c>
      <c r="T969" t="inlineStr">
        <is>
          <t>N/A</t>
        </is>
      </c>
      <c r="U969" t="b">
        <v>0</v>
      </c>
      <c r="V969" t="inlineStr">
        <is>
          <t>Raman Vaidya</t>
        </is>
      </c>
      <c r="W969" s="1" t="n">
        <v>44545.31458333333</v>
      </c>
      <c r="X969" t="n">
        <v>1839.0</v>
      </c>
      <c r="Y969" t="n">
        <v>112.0</v>
      </c>
      <c r="Z969" t="n">
        <v>0.0</v>
      </c>
      <c r="AA969" t="n">
        <v>112.0</v>
      </c>
      <c r="AB969" t="n">
        <v>0.0</v>
      </c>
      <c r="AC969" t="n">
        <v>68.0</v>
      </c>
      <c r="AD969" t="n">
        <v>-7.0</v>
      </c>
      <c r="AE969" t="n">
        <v>0.0</v>
      </c>
      <c r="AF969" t="n">
        <v>0.0</v>
      </c>
      <c r="AG969" t="n">
        <v>0.0</v>
      </c>
      <c r="AH969" t="inlineStr">
        <is>
          <t>Aparna Chavan</t>
        </is>
      </c>
      <c r="AI969" s="1" t="n">
        <v>44545.49420138889</v>
      </c>
      <c r="AJ969" t="n">
        <v>1000.0</v>
      </c>
      <c r="AK969" t="n">
        <v>3.0</v>
      </c>
      <c r="AL969" t="n">
        <v>0.0</v>
      </c>
      <c r="AM969" t="n">
        <v>3.0</v>
      </c>
      <c r="AN969" t="n">
        <v>0.0</v>
      </c>
      <c r="AO969" t="n">
        <v>4.0</v>
      </c>
      <c r="AP969" t="n">
        <v>-10.0</v>
      </c>
      <c r="AQ969" t="n">
        <v>0.0</v>
      </c>
      <c r="AR969" t="n">
        <v>0.0</v>
      </c>
      <c r="AS969" t="n">
        <v>0.0</v>
      </c>
      <c r="AT969" t="inlineStr">
        <is>
          <t>N/A</t>
        </is>
      </c>
      <c r="AU969" t="inlineStr">
        <is>
          <t>N/A</t>
        </is>
      </c>
      <c r="AV969" t="inlineStr">
        <is>
          <t>N/A</t>
        </is>
      </c>
      <c r="AW969" t="inlineStr">
        <is>
          <t>N/A</t>
        </is>
      </c>
      <c r="AX969" t="inlineStr">
        <is>
          <t>N/A</t>
        </is>
      </c>
      <c r="AY969" t="inlineStr">
        <is>
          <t>N/A</t>
        </is>
      </c>
      <c r="AZ969" t="inlineStr">
        <is>
          <t>N/A</t>
        </is>
      </c>
      <c r="BA969" t="inlineStr">
        <is>
          <t>N/A</t>
        </is>
      </c>
      <c r="BB969" t="inlineStr">
        <is>
          <t>N/A</t>
        </is>
      </c>
      <c r="BC969" t="inlineStr">
        <is>
          <t>N/A</t>
        </is>
      </c>
      <c r="BD969" t="inlineStr">
        <is>
          <t>N/A</t>
        </is>
      </c>
      <c r="BE969" t="inlineStr">
        <is>
          <t>N/A</t>
        </is>
      </c>
    </row>
    <row r="970">
      <c r="A970" t="inlineStr">
        <is>
          <t>WI21124604</t>
        </is>
      </c>
      <c r="B970" t="inlineStr">
        <is>
          <t>DATA_VALIDATION</t>
        </is>
      </c>
      <c r="C970" t="inlineStr">
        <is>
          <t>201300019644</t>
        </is>
      </c>
      <c r="D970" t="inlineStr">
        <is>
          <t>Folder</t>
        </is>
      </c>
      <c r="E970" s="2">
        <f>HYPERLINK("capsilon://?command=openfolder&amp;siteaddress=FAM.docvelocity-na8.net&amp;folderid=FX6C7C4823-5CD5-B674-A850-EEE6B76E206E","FX21117713")</f>
        <v>0.0</v>
      </c>
      <c r="F970" t="inlineStr">
        <is>
          <t/>
        </is>
      </c>
      <c r="G970" t="inlineStr">
        <is>
          <t/>
        </is>
      </c>
      <c r="H970" t="inlineStr">
        <is>
          <t>Mailitem</t>
        </is>
      </c>
      <c r="I970" t="inlineStr">
        <is>
          <t>MI211247611</t>
        </is>
      </c>
      <c r="J970" t="n">
        <v>56.0</v>
      </c>
      <c r="K970" t="inlineStr">
        <is>
          <t>COMPLETED</t>
        </is>
      </c>
      <c r="L970" t="inlineStr">
        <is>
          <t>MARK_AS_COMPLETED</t>
        </is>
      </c>
      <c r="M970" t="inlineStr">
        <is>
          <t>Queue</t>
        </is>
      </c>
      <c r="N970" t="n">
        <v>1.0</v>
      </c>
      <c r="O970" s="1" t="n">
        <v>44531.74277777778</v>
      </c>
      <c r="P970" s="1" t="n">
        <v>44532.27788194444</v>
      </c>
      <c r="Q970" t="n">
        <v>45936.0</v>
      </c>
      <c r="R970" t="n">
        <v>297.0</v>
      </c>
      <c r="S970" t="b">
        <v>0</v>
      </c>
      <c r="T970" t="inlineStr">
        <is>
          <t>N/A</t>
        </is>
      </c>
      <c r="U970" t="b">
        <v>0</v>
      </c>
      <c r="V970" t="inlineStr">
        <is>
          <t>Hemanshi Deshlahara</t>
        </is>
      </c>
      <c r="W970" s="1" t="n">
        <v>44532.27788194444</v>
      </c>
      <c r="X970" t="n">
        <v>115.0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56.0</v>
      </c>
      <c r="AE970" t="n">
        <v>42.0</v>
      </c>
      <c r="AF970" t="n">
        <v>0.0</v>
      </c>
      <c r="AG970" t="n">
        <v>4.0</v>
      </c>
      <c r="AH970" t="inlineStr">
        <is>
          <t>N/A</t>
        </is>
      </c>
      <c r="AI970" t="inlineStr">
        <is>
          <t>N/A</t>
        </is>
      </c>
      <c r="AJ970" t="inlineStr">
        <is>
          <t>N/A</t>
        </is>
      </c>
      <c r="AK970" t="inlineStr">
        <is>
          <t>N/A</t>
        </is>
      </c>
      <c r="AL970" t="inlineStr">
        <is>
          <t>N/A</t>
        </is>
      </c>
      <c r="AM970" t="inlineStr">
        <is>
          <t>N/A</t>
        </is>
      </c>
      <c r="AN970" t="inlineStr">
        <is>
          <t>N/A</t>
        </is>
      </c>
      <c r="AO970" t="inlineStr">
        <is>
          <t>N/A</t>
        </is>
      </c>
      <c r="AP970" t="inlineStr">
        <is>
          <t>N/A</t>
        </is>
      </c>
      <c r="AQ970" t="inlineStr">
        <is>
          <t>N/A</t>
        </is>
      </c>
      <c r="AR970" t="inlineStr">
        <is>
          <t>N/A</t>
        </is>
      </c>
      <c r="AS970" t="inlineStr">
        <is>
          <t>N/A</t>
        </is>
      </c>
      <c r="AT970" t="inlineStr">
        <is>
          <t>N/A</t>
        </is>
      </c>
      <c r="AU970" t="inlineStr">
        <is>
          <t>N/A</t>
        </is>
      </c>
      <c r="AV970" t="inlineStr">
        <is>
          <t>N/A</t>
        </is>
      </c>
      <c r="AW970" t="inlineStr">
        <is>
          <t>N/A</t>
        </is>
      </c>
      <c r="AX970" t="inlineStr">
        <is>
          <t>N/A</t>
        </is>
      </c>
      <c r="AY970" t="inlineStr">
        <is>
          <t>N/A</t>
        </is>
      </c>
      <c r="AZ970" t="inlineStr">
        <is>
          <t>N/A</t>
        </is>
      </c>
      <c r="BA970" t="inlineStr">
        <is>
          <t>N/A</t>
        </is>
      </c>
      <c r="BB970" t="inlineStr">
        <is>
          <t>N/A</t>
        </is>
      </c>
      <c r="BC970" t="inlineStr">
        <is>
          <t>N/A</t>
        </is>
      </c>
      <c r="BD970" t="inlineStr">
        <is>
          <t>N/A</t>
        </is>
      </c>
      <c r="BE970" t="inlineStr">
        <is>
          <t>N/A</t>
        </is>
      </c>
    </row>
    <row r="971">
      <c r="A971" t="inlineStr">
        <is>
          <t>WI211246194</t>
        </is>
      </c>
      <c r="B971" t="inlineStr">
        <is>
          <t>DATA_VALIDATION</t>
        </is>
      </c>
      <c r="C971" t="inlineStr">
        <is>
          <t>201330004092</t>
        </is>
      </c>
      <c r="D971" t="inlineStr">
        <is>
          <t>Folder</t>
        </is>
      </c>
      <c r="E971" s="2">
        <f>HYPERLINK("capsilon://?command=openfolder&amp;siteaddress=FAM.docvelocity-na8.net&amp;folderid=FXB3C04568-D17E-2C2C-BEFB-82391643C0ED","FX21124916")</f>
        <v>0.0</v>
      </c>
      <c r="F971" t="inlineStr">
        <is>
          <t/>
        </is>
      </c>
      <c r="G971" t="inlineStr">
        <is>
          <t/>
        </is>
      </c>
      <c r="H971" t="inlineStr">
        <is>
          <t>Mailitem</t>
        </is>
      </c>
      <c r="I971" t="inlineStr">
        <is>
          <t>MI2112489092</t>
        </is>
      </c>
      <c r="J971" t="n">
        <v>32.0</v>
      </c>
      <c r="K971" t="inlineStr">
        <is>
          <t>COMPLETED</t>
        </is>
      </c>
      <c r="L971" t="inlineStr">
        <is>
          <t>MARK_AS_COMPLETED</t>
        </is>
      </c>
      <c r="M971" t="inlineStr">
        <is>
          <t>Queue</t>
        </is>
      </c>
      <c r="N971" t="n">
        <v>2.0</v>
      </c>
      <c r="O971" s="1" t="n">
        <v>44544.60292824074</v>
      </c>
      <c r="P971" s="1" t="n">
        <v>44544.72761574074</v>
      </c>
      <c r="Q971" t="n">
        <v>10388.0</v>
      </c>
      <c r="R971" t="n">
        <v>385.0</v>
      </c>
      <c r="S971" t="b">
        <v>0</v>
      </c>
      <c r="T971" t="inlineStr">
        <is>
          <t>N/A</t>
        </is>
      </c>
      <c r="U971" t="b">
        <v>0</v>
      </c>
      <c r="V971" t="inlineStr">
        <is>
          <t>Archana Bhujbal</t>
        </is>
      </c>
      <c r="W971" s="1" t="n">
        <v>44544.67407407407</v>
      </c>
      <c r="X971" t="n">
        <v>176.0</v>
      </c>
      <c r="Y971" t="n">
        <v>42.0</v>
      </c>
      <c r="Z971" t="n">
        <v>0.0</v>
      </c>
      <c r="AA971" t="n">
        <v>42.0</v>
      </c>
      <c r="AB971" t="n">
        <v>0.0</v>
      </c>
      <c r="AC971" t="n">
        <v>29.0</v>
      </c>
      <c r="AD971" t="n">
        <v>-10.0</v>
      </c>
      <c r="AE971" t="n">
        <v>0.0</v>
      </c>
      <c r="AF971" t="n">
        <v>0.0</v>
      </c>
      <c r="AG971" t="n">
        <v>0.0</v>
      </c>
      <c r="AH971" t="inlineStr">
        <is>
          <t>Dashrath Soren</t>
        </is>
      </c>
      <c r="AI971" s="1" t="n">
        <v>44544.72761574074</v>
      </c>
      <c r="AJ971" t="n">
        <v>209.0</v>
      </c>
      <c r="AK971" t="n">
        <v>0.0</v>
      </c>
      <c r="AL971" t="n">
        <v>0.0</v>
      </c>
      <c r="AM971" t="n">
        <v>0.0</v>
      </c>
      <c r="AN971" t="n">
        <v>0.0</v>
      </c>
      <c r="AO971" t="n">
        <v>0.0</v>
      </c>
      <c r="AP971" t="n">
        <v>-10.0</v>
      </c>
      <c r="AQ971" t="n">
        <v>0.0</v>
      </c>
      <c r="AR971" t="n">
        <v>0.0</v>
      </c>
      <c r="AS971" t="n">
        <v>0.0</v>
      </c>
      <c r="AT971" t="inlineStr">
        <is>
          <t>N/A</t>
        </is>
      </c>
      <c r="AU971" t="inlineStr">
        <is>
          <t>N/A</t>
        </is>
      </c>
      <c r="AV971" t="inlineStr">
        <is>
          <t>N/A</t>
        </is>
      </c>
      <c r="AW971" t="inlineStr">
        <is>
          <t>N/A</t>
        </is>
      </c>
      <c r="AX971" t="inlineStr">
        <is>
          <t>N/A</t>
        </is>
      </c>
      <c r="AY971" t="inlineStr">
        <is>
          <t>N/A</t>
        </is>
      </c>
      <c r="AZ971" t="inlineStr">
        <is>
          <t>N/A</t>
        </is>
      </c>
      <c r="BA971" t="inlineStr">
        <is>
          <t>N/A</t>
        </is>
      </c>
      <c r="BB971" t="inlineStr">
        <is>
          <t>N/A</t>
        </is>
      </c>
      <c r="BC971" t="inlineStr">
        <is>
          <t>N/A</t>
        </is>
      </c>
      <c r="BD971" t="inlineStr">
        <is>
          <t>N/A</t>
        </is>
      </c>
      <c r="BE971" t="inlineStr">
        <is>
          <t>N/A</t>
        </is>
      </c>
    </row>
    <row r="972">
      <c r="A972" t="inlineStr">
        <is>
          <t>WI211246203</t>
        </is>
      </c>
      <c r="B972" t="inlineStr">
        <is>
          <t>DATA_VALIDATION</t>
        </is>
      </c>
      <c r="C972" t="inlineStr">
        <is>
          <t>201330004092</t>
        </is>
      </c>
      <c r="D972" t="inlineStr">
        <is>
          <t>Folder</t>
        </is>
      </c>
      <c r="E972" s="2">
        <f>HYPERLINK("capsilon://?command=openfolder&amp;siteaddress=FAM.docvelocity-na8.net&amp;folderid=FXB3C04568-D17E-2C2C-BEFB-82391643C0ED","FX21124916")</f>
        <v>0.0</v>
      </c>
      <c r="F972" t="inlineStr">
        <is>
          <t/>
        </is>
      </c>
      <c r="G972" t="inlineStr">
        <is>
          <t/>
        </is>
      </c>
      <c r="H972" t="inlineStr">
        <is>
          <t>Mailitem</t>
        </is>
      </c>
      <c r="I972" t="inlineStr">
        <is>
          <t>MI2112489150</t>
        </is>
      </c>
      <c r="J972" t="n">
        <v>28.0</v>
      </c>
      <c r="K972" t="inlineStr">
        <is>
          <t>COMPLETED</t>
        </is>
      </c>
      <c r="L972" t="inlineStr">
        <is>
          <t>MARK_AS_COMPLETED</t>
        </is>
      </c>
      <c r="M972" t="inlineStr">
        <is>
          <t>Queue</t>
        </is>
      </c>
      <c r="N972" t="n">
        <v>2.0</v>
      </c>
      <c r="O972" s="1" t="n">
        <v>44544.60357638889</v>
      </c>
      <c r="P972" s="1" t="n">
        <v>44544.72675925926</v>
      </c>
      <c r="Q972" t="n">
        <v>10496.0</v>
      </c>
      <c r="R972" t="n">
        <v>147.0</v>
      </c>
      <c r="S972" t="b">
        <v>0</v>
      </c>
      <c r="T972" t="inlineStr">
        <is>
          <t>N/A</t>
        </is>
      </c>
      <c r="U972" t="b">
        <v>0</v>
      </c>
      <c r="V972" t="inlineStr">
        <is>
          <t>Supriya Khape</t>
        </is>
      </c>
      <c r="W972" s="1" t="n">
        <v>44544.67296296296</v>
      </c>
      <c r="X972" t="n">
        <v>44.0</v>
      </c>
      <c r="Y972" t="n">
        <v>21.0</v>
      </c>
      <c r="Z972" t="n">
        <v>0.0</v>
      </c>
      <c r="AA972" t="n">
        <v>21.0</v>
      </c>
      <c r="AB972" t="n">
        <v>0.0</v>
      </c>
      <c r="AC972" t="n">
        <v>0.0</v>
      </c>
      <c r="AD972" t="n">
        <v>7.0</v>
      </c>
      <c r="AE972" t="n">
        <v>0.0</v>
      </c>
      <c r="AF972" t="n">
        <v>0.0</v>
      </c>
      <c r="AG972" t="n">
        <v>0.0</v>
      </c>
      <c r="AH972" t="inlineStr">
        <is>
          <t>Vikash Suryakanth Parmar</t>
        </is>
      </c>
      <c r="AI972" s="1" t="n">
        <v>44544.72675925926</v>
      </c>
      <c r="AJ972" t="n">
        <v>103.0</v>
      </c>
      <c r="AK972" t="n">
        <v>0.0</v>
      </c>
      <c r="AL972" t="n">
        <v>0.0</v>
      </c>
      <c r="AM972" t="n">
        <v>0.0</v>
      </c>
      <c r="AN972" t="n">
        <v>0.0</v>
      </c>
      <c r="AO972" t="n">
        <v>0.0</v>
      </c>
      <c r="AP972" t="n">
        <v>7.0</v>
      </c>
      <c r="AQ972" t="n">
        <v>0.0</v>
      </c>
      <c r="AR972" t="n">
        <v>0.0</v>
      </c>
      <c r="AS972" t="n">
        <v>0.0</v>
      </c>
      <c r="AT972" t="inlineStr">
        <is>
          <t>N/A</t>
        </is>
      </c>
      <c r="AU972" t="inlineStr">
        <is>
          <t>N/A</t>
        </is>
      </c>
      <c r="AV972" t="inlineStr">
        <is>
          <t>N/A</t>
        </is>
      </c>
      <c r="AW972" t="inlineStr">
        <is>
          <t>N/A</t>
        </is>
      </c>
      <c r="AX972" t="inlineStr">
        <is>
          <t>N/A</t>
        </is>
      </c>
      <c r="AY972" t="inlineStr">
        <is>
          <t>N/A</t>
        </is>
      </c>
      <c r="AZ972" t="inlineStr">
        <is>
          <t>N/A</t>
        </is>
      </c>
      <c r="BA972" t="inlineStr">
        <is>
          <t>N/A</t>
        </is>
      </c>
      <c r="BB972" t="inlineStr">
        <is>
          <t>N/A</t>
        </is>
      </c>
      <c r="BC972" t="inlineStr">
        <is>
          <t>N/A</t>
        </is>
      </c>
      <c r="BD972" t="inlineStr">
        <is>
          <t>N/A</t>
        </is>
      </c>
      <c r="BE972" t="inlineStr">
        <is>
          <t>N/A</t>
        </is>
      </c>
    </row>
    <row r="973">
      <c r="A973" t="inlineStr">
        <is>
          <t>WI211246208</t>
        </is>
      </c>
      <c r="B973" t="inlineStr">
        <is>
          <t>DATA_VALIDATION</t>
        </is>
      </c>
      <c r="C973" t="inlineStr">
        <is>
          <t>201330004092</t>
        </is>
      </c>
      <c r="D973" t="inlineStr">
        <is>
          <t>Folder</t>
        </is>
      </c>
      <c r="E973" s="2">
        <f>HYPERLINK("capsilon://?command=openfolder&amp;siteaddress=FAM.docvelocity-na8.net&amp;folderid=FXB3C04568-D17E-2C2C-BEFB-82391643C0ED","FX21124916")</f>
        <v>0.0</v>
      </c>
      <c r="F973" t="inlineStr">
        <is>
          <t/>
        </is>
      </c>
      <c r="G973" t="inlineStr">
        <is>
          <t/>
        </is>
      </c>
      <c r="H973" t="inlineStr">
        <is>
          <t>Mailitem</t>
        </is>
      </c>
      <c r="I973" t="inlineStr">
        <is>
          <t>MI2112489161</t>
        </is>
      </c>
      <c r="J973" t="n">
        <v>37.0</v>
      </c>
      <c r="K973" t="inlineStr">
        <is>
          <t>COMPLETED</t>
        </is>
      </c>
      <c r="L973" t="inlineStr">
        <is>
          <t>MARK_AS_COMPLETED</t>
        </is>
      </c>
      <c r="M973" t="inlineStr">
        <is>
          <t>Queue</t>
        </is>
      </c>
      <c r="N973" t="n">
        <v>2.0</v>
      </c>
      <c r="O973" s="1" t="n">
        <v>44544.60439814815</v>
      </c>
      <c r="P973" s="1" t="n">
        <v>44544.7280787037</v>
      </c>
      <c r="Q973" t="n">
        <v>10428.0</v>
      </c>
      <c r="R973" t="n">
        <v>258.0</v>
      </c>
      <c r="S973" t="b">
        <v>0</v>
      </c>
      <c r="T973" t="inlineStr">
        <is>
          <t>N/A</t>
        </is>
      </c>
      <c r="U973" t="b">
        <v>0</v>
      </c>
      <c r="V973" t="inlineStr">
        <is>
          <t>Supriya Khape</t>
        </is>
      </c>
      <c r="W973" s="1" t="n">
        <v>44544.6746412037</v>
      </c>
      <c r="X973" t="n">
        <v>145.0</v>
      </c>
      <c r="Y973" t="n">
        <v>47.0</v>
      </c>
      <c r="Z973" t="n">
        <v>0.0</v>
      </c>
      <c r="AA973" t="n">
        <v>47.0</v>
      </c>
      <c r="AB973" t="n">
        <v>0.0</v>
      </c>
      <c r="AC973" t="n">
        <v>29.0</v>
      </c>
      <c r="AD973" t="n">
        <v>-10.0</v>
      </c>
      <c r="AE973" t="n">
        <v>0.0</v>
      </c>
      <c r="AF973" t="n">
        <v>0.0</v>
      </c>
      <c r="AG973" t="n">
        <v>0.0</v>
      </c>
      <c r="AH973" t="inlineStr">
        <is>
          <t>Vikash Suryakanth Parmar</t>
        </is>
      </c>
      <c r="AI973" s="1" t="n">
        <v>44544.7280787037</v>
      </c>
      <c r="AJ973" t="n">
        <v>113.0</v>
      </c>
      <c r="AK973" t="n">
        <v>1.0</v>
      </c>
      <c r="AL973" t="n">
        <v>0.0</v>
      </c>
      <c r="AM973" t="n">
        <v>1.0</v>
      </c>
      <c r="AN973" t="n">
        <v>0.0</v>
      </c>
      <c r="AO973" t="n">
        <v>1.0</v>
      </c>
      <c r="AP973" t="n">
        <v>-11.0</v>
      </c>
      <c r="AQ973" t="n">
        <v>0.0</v>
      </c>
      <c r="AR973" t="n">
        <v>0.0</v>
      </c>
      <c r="AS973" t="n">
        <v>0.0</v>
      </c>
      <c r="AT973" t="inlineStr">
        <is>
          <t>N/A</t>
        </is>
      </c>
      <c r="AU973" t="inlineStr">
        <is>
          <t>N/A</t>
        </is>
      </c>
      <c r="AV973" t="inlineStr">
        <is>
          <t>N/A</t>
        </is>
      </c>
      <c r="AW973" t="inlineStr">
        <is>
          <t>N/A</t>
        </is>
      </c>
      <c r="AX973" t="inlineStr">
        <is>
          <t>N/A</t>
        </is>
      </c>
      <c r="AY973" t="inlineStr">
        <is>
          <t>N/A</t>
        </is>
      </c>
      <c r="AZ973" t="inlineStr">
        <is>
          <t>N/A</t>
        </is>
      </c>
      <c r="BA973" t="inlineStr">
        <is>
          <t>N/A</t>
        </is>
      </c>
      <c r="BB973" t="inlineStr">
        <is>
          <t>N/A</t>
        </is>
      </c>
      <c r="BC973" t="inlineStr">
        <is>
          <t>N/A</t>
        </is>
      </c>
      <c r="BD973" t="inlineStr">
        <is>
          <t>N/A</t>
        </is>
      </c>
      <c r="BE973" t="inlineStr">
        <is>
          <t>N/A</t>
        </is>
      </c>
    </row>
    <row r="974">
      <c r="A974" t="inlineStr">
        <is>
          <t>WI211246359</t>
        </is>
      </c>
      <c r="B974" t="inlineStr">
        <is>
          <t>DATA_VALIDATION</t>
        </is>
      </c>
      <c r="C974" t="inlineStr">
        <is>
          <t>201300020290</t>
        </is>
      </c>
      <c r="D974" t="inlineStr">
        <is>
          <t>Folder</t>
        </is>
      </c>
      <c r="E974" s="2">
        <f>HYPERLINK("capsilon://?command=openfolder&amp;siteaddress=FAM.docvelocity-na8.net&amp;folderid=FXA36FF837-2215-A954-FFC0-5FFB8F312CD2","FX21127828")</f>
        <v>0.0</v>
      </c>
      <c r="F974" t="inlineStr">
        <is>
          <t/>
        </is>
      </c>
      <c r="G974" t="inlineStr">
        <is>
          <t/>
        </is>
      </c>
      <c r="H974" t="inlineStr">
        <is>
          <t>Mailitem</t>
        </is>
      </c>
      <c r="I974" t="inlineStr">
        <is>
          <t>MI2112490601</t>
        </is>
      </c>
      <c r="J974" t="n">
        <v>224.0</v>
      </c>
      <c r="K974" t="inlineStr">
        <is>
          <t>COMPLETED</t>
        </is>
      </c>
      <c r="L974" t="inlineStr">
        <is>
          <t>MARK_AS_COMPLETED</t>
        </is>
      </c>
      <c r="M974" t="inlineStr">
        <is>
          <t>Queue</t>
        </is>
      </c>
      <c r="N974" t="n">
        <v>1.0</v>
      </c>
      <c r="O974" s="1" t="n">
        <v>44544.62027777778</v>
      </c>
      <c r="P974" s="1" t="n">
        <v>44545.20993055555</v>
      </c>
      <c r="Q974" t="n">
        <v>50377.0</v>
      </c>
      <c r="R974" t="n">
        <v>569.0</v>
      </c>
      <c r="S974" t="b">
        <v>0</v>
      </c>
      <c r="T974" t="inlineStr">
        <is>
          <t>N/A</t>
        </is>
      </c>
      <c r="U974" t="b">
        <v>0</v>
      </c>
      <c r="V974" t="inlineStr">
        <is>
          <t>Hemanshi Deshlahara</t>
        </is>
      </c>
      <c r="W974" s="1" t="n">
        <v>44545.20993055555</v>
      </c>
      <c r="X974" t="n">
        <v>252.0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224.0</v>
      </c>
      <c r="AE974" t="n">
        <v>200.0</v>
      </c>
      <c r="AF974" t="n">
        <v>0.0</v>
      </c>
      <c r="AG974" t="n">
        <v>12.0</v>
      </c>
      <c r="AH974" t="inlineStr">
        <is>
          <t>N/A</t>
        </is>
      </c>
      <c r="AI974" t="inlineStr">
        <is>
          <t>N/A</t>
        </is>
      </c>
      <c r="AJ974" t="inlineStr">
        <is>
          <t>N/A</t>
        </is>
      </c>
      <c r="AK974" t="inlineStr">
        <is>
          <t>N/A</t>
        </is>
      </c>
      <c r="AL974" t="inlineStr">
        <is>
          <t>N/A</t>
        </is>
      </c>
      <c r="AM974" t="inlineStr">
        <is>
          <t>N/A</t>
        </is>
      </c>
      <c r="AN974" t="inlineStr">
        <is>
          <t>N/A</t>
        </is>
      </c>
      <c r="AO974" t="inlineStr">
        <is>
          <t>N/A</t>
        </is>
      </c>
      <c r="AP974" t="inlineStr">
        <is>
          <t>N/A</t>
        </is>
      </c>
      <c r="AQ974" t="inlineStr">
        <is>
          <t>N/A</t>
        </is>
      </c>
      <c r="AR974" t="inlineStr">
        <is>
          <t>N/A</t>
        </is>
      </c>
      <c r="AS974" t="inlineStr">
        <is>
          <t>N/A</t>
        </is>
      </c>
      <c r="AT974" t="inlineStr">
        <is>
          <t>N/A</t>
        </is>
      </c>
      <c r="AU974" t="inlineStr">
        <is>
          <t>N/A</t>
        </is>
      </c>
      <c r="AV974" t="inlineStr">
        <is>
          <t>N/A</t>
        </is>
      </c>
      <c r="AW974" t="inlineStr">
        <is>
          <t>N/A</t>
        </is>
      </c>
      <c r="AX974" t="inlineStr">
        <is>
          <t>N/A</t>
        </is>
      </c>
      <c r="AY974" t="inlineStr">
        <is>
          <t>N/A</t>
        </is>
      </c>
      <c r="AZ974" t="inlineStr">
        <is>
          <t>N/A</t>
        </is>
      </c>
      <c r="BA974" t="inlineStr">
        <is>
          <t>N/A</t>
        </is>
      </c>
      <c r="BB974" t="inlineStr">
        <is>
          <t>N/A</t>
        </is>
      </c>
      <c r="BC974" t="inlineStr">
        <is>
          <t>N/A</t>
        </is>
      </c>
      <c r="BD974" t="inlineStr">
        <is>
          <t>N/A</t>
        </is>
      </c>
      <c r="BE974" t="inlineStr">
        <is>
          <t>N/A</t>
        </is>
      </c>
    </row>
    <row r="975">
      <c r="A975" t="inlineStr">
        <is>
          <t>WI211246412</t>
        </is>
      </c>
      <c r="B975" t="inlineStr">
        <is>
          <t>DATA_VALIDATION</t>
        </is>
      </c>
      <c r="C975" t="inlineStr">
        <is>
          <t>201130012883</t>
        </is>
      </c>
      <c r="D975" t="inlineStr">
        <is>
          <t>Folder</t>
        </is>
      </c>
      <c r="E975" s="2">
        <f>HYPERLINK("capsilon://?command=openfolder&amp;siteaddress=FAM.docvelocity-na8.net&amp;folderid=FX1CEE1F6F-FF80-5B45-051D-A69FE392C020","FX21123424")</f>
        <v>0.0</v>
      </c>
      <c r="F975" t="inlineStr">
        <is>
          <t/>
        </is>
      </c>
      <c r="G975" t="inlineStr">
        <is>
          <t/>
        </is>
      </c>
      <c r="H975" t="inlineStr">
        <is>
          <t>Mailitem</t>
        </is>
      </c>
      <c r="I975" t="inlineStr">
        <is>
          <t>MI2112491612</t>
        </is>
      </c>
      <c r="J975" t="n">
        <v>28.0</v>
      </c>
      <c r="K975" t="inlineStr">
        <is>
          <t>COMPLETED</t>
        </is>
      </c>
      <c r="L975" t="inlineStr">
        <is>
          <t>MARK_AS_COMPLETED</t>
        </is>
      </c>
      <c r="M975" t="inlineStr">
        <is>
          <t>Queue</t>
        </is>
      </c>
      <c r="N975" t="n">
        <v>2.0</v>
      </c>
      <c r="O975" s="1" t="n">
        <v>44544.62498842592</v>
      </c>
      <c r="P975" s="1" t="n">
        <v>44545.50814814815</v>
      </c>
      <c r="Q975" t="n">
        <v>75179.0</v>
      </c>
      <c r="R975" t="n">
        <v>1126.0</v>
      </c>
      <c r="S975" t="b">
        <v>0</v>
      </c>
      <c r="T975" t="inlineStr">
        <is>
          <t>N/A</t>
        </is>
      </c>
      <c r="U975" t="b">
        <v>0</v>
      </c>
      <c r="V975" t="inlineStr">
        <is>
          <t>Nisha Verma</t>
        </is>
      </c>
      <c r="W975" s="1" t="n">
        <v>44545.159583333334</v>
      </c>
      <c r="X975" t="n">
        <v>458.0</v>
      </c>
      <c r="Y975" t="n">
        <v>21.0</v>
      </c>
      <c r="Z975" t="n">
        <v>0.0</v>
      </c>
      <c r="AA975" t="n">
        <v>21.0</v>
      </c>
      <c r="AB975" t="n">
        <v>0.0</v>
      </c>
      <c r="AC975" t="n">
        <v>18.0</v>
      </c>
      <c r="AD975" t="n">
        <v>7.0</v>
      </c>
      <c r="AE975" t="n">
        <v>0.0</v>
      </c>
      <c r="AF975" t="n">
        <v>0.0</v>
      </c>
      <c r="AG975" t="n">
        <v>0.0</v>
      </c>
      <c r="AH975" t="inlineStr">
        <is>
          <t>Aparna Chavan</t>
        </is>
      </c>
      <c r="AI975" s="1" t="n">
        <v>44545.50814814815</v>
      </c>
      <c r="AJ975" t="n">
        <v>605.0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>7.0</v>
      </c>
      <c r="AQ975" t="n">
        <v>0.0</v>
      </c>
      <c r="AR975" t="n">
        <v>0.0</v>
      </c>
      <c r="AS975" t="n">
        <v>0.0</v>
      </c>
      <c r="AT975" t="inlineStr">
        <is>
          <t>N/A</t>
        </is>
      </c>
      <c r="AU975" t="inlineStr">
        <is>
          <t>N/A</t>
        </is>
      </c>
      <c r="AV975" t="inlineStr">
        <is>
          <t>N/A</t>
        </is>
      </c>
      <c r="AW975" t="inlineStr">
        <is>
          <t>N/A</t>
        </is>
      </c>
      <c r="AX975" t="inlineStr">
        <is>
          <t>N/A</t>
        </is>
      </c>
      <c r="AY975" t="inlineStr">
        <is>
          <t>N/A</t>
        </is>
      </c>
      <c r="AZ975" t="inlineStr">
        <is>
          <t>N/A</t>
        </is>
      </c>
      <c r="BA975" t="inlineStr">
        <is>
          <t>N/A</t>
        </is>
      </c>
      <c r="BB975" t="inlineStr">
        <is>
          <t>N/A</t>
        </is>
      </c>
      <c r="BC975" t="inlineStr">
        <is>
          <t>N/A</t>
        </is>
      </c>
      <c r="BD975" t="inlineStr">
        <is>
          <t>N/A</t>
        </is>
      </c>
      <c r="BE975" t="inlineStr">
        <is>
          <t>N/A</t>
        </is>
      </c>
    </row>
    <row r="976">
      <c r="A976" t="inlineStr">
        <is>
          <t>WI21124642</t>
        </is>
      </c>
      <c r="B976" t="inlineStr">
        <is>
          <t>DATA_VALIDATION</t>
        </is>
      </c>
      <c r="C976" t="inlineStr">
        <is>
          <t>201300019644</t>
        </is>
      </c>
      <c r="D976" t="inlineStr">
        <is>
          <t>Folder</t>
        </is>
      </c>
      <c r="E976" s="2">
        <f>HYPERLINK("capsilon://?command=openfolder&amp;siteaddress=FAM.docvelocity-na8.net&amp;folderid=FX6C7C4823-5CD5-B674-A850-EEE6B76E206E","FX21117713")</f>
        <v>0.0</v>
      </c>
      <c r="F976" t="inlineStr">
        <is>
          <t/>
        </is>
      </c>
      <c r="G976" t="inlineStr">
        <is>
          <t/>
        </is>
      </c>
      <c r="H976" t="inlineStr">
        <is>
          <t>Mailitem</t>
        </is>
      </c>
      <c r="I976" t="inlineStr">
        <is>
          <t>MI211247657</t>
        </is>
      </c>
      <c r="J976" t="n">
        <v>147.0</v>
      </c>
      <c r="K976" t="inlineStr">
        <is>
          <t>COMPLETED</t>
        </is>
      </c>
      <c r="L976" t="inlineStr">
        <is>
          <t>MARK_AS_COMPLETED</t>
        </is>
      </c>
      <c r="M976" t="inlineStr">
        <is>
          <t>Queue</t>
        </is>
      </c>
      <c r="N976" t="n">
        <v>1.0</v>
      </c>
      <c r="O976" s="1" t="n">
        <v>44531.74628472222</v>
      </c>
      <c r="P976" s="1" t="n">
        <v>44532.286099537036</v>
      </c>
      <c r="Q976" t="n">
        <v>46259.0</v>
      </c>
      <c r="R976" t="n">
        <v>381.0</v>
      </c>
      <c r="S976" t="b">
        <v>0</v>
      </c>
      <c r="T976" t="inlineStr">
        <is>
          <t>N/A</t>
        </is>
      </c>
      <c r="U976" t="b">
        <v>0</v>
      </c>
      <c r="V976" t="inlineStr">
        <is>
          <t>Hemanshi Deshlahara</t>
        </is>
      </c>
      <c r="W976" s="1" t="n">
        <v>44532.286099537036</v>
      </c>
      <c r="X976" t="n">
        <v>168.0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147.0</v>
      </c>
      <c r="AE976" t="n">
        <v>137.0</v>
      </c>
      <c r="AF976" t="n">
        <v>0.0</v>
      </c>
      <c r="AG976" t="n">
        <v>4.0</v>
      </c>
      <c r="AH976" t="inlineStr">
        <is>
          <t>N/A</t>
        </is>
      </c>
      <c r="AI976" t="inlineStr">
        <is>
          <t>N/A</t>
        </is>
      </c>
      <c r="AJ976" t="inlineStr">
        <is>
          <t>N/A</t>
        </is>
      </c>
      <c r="AK976" t="inlineStr">
        <is>
          <t>N/A</t>
        </is>
      </c>
      <c r="AL976" t="inlineStr">
        <is>
          <t>N/A</t>
        </is>
      </c>
      <c r="AM976" t="inlineStr">
        <is>
          <t>N/A</t>
        </is>
      </c>
      <c r="AN976" t="inlineStr">
        <is>
          <t>N/A</t>
        </is>
      </c>
      <c r="AO976" t="inlineStr">
        <is>
          <t>N/A</t>
        </is>
      </c>
      <c r="AP976" t="inlineStr">
        <is>
          <t>N/A</t>
        </is>
      </c>
      <c r="AQ976" t="inlineStr">
        <is>
          <t>N/A</t>
        </is>
      </c>
      <c r="AR976" t="inlineStr">
        <is>
          <t>N/A</t>
        </is>
      </c>
      <c r="AS976" t="inlineStr">
        <is>
          <t>N/A</t>
        </is>
      </c>
      <c r="AT976" t="inlineStr">
        <is>
          <t>N/A</t>
        </is>
      </c>
      <c r="AU976" t="inlineStr">
        <is>
          <t>N/A</t>
        </is>
      </c>
      <c r="AV976" t="inlineStr">
        <is>
          <t>N/A</t>
        </is>
      </c>
      <c r="AW976" t="inlineStr">
        <is>
          <t>N/A</t>
        </is>
      </c>
      <c r="AX976" t="inlineStr">
        <is>
          <t>N/A</t>
        </is>
      </c>
      <c r="AY976" t="inlineStr">
        <is>
          <t>N/A</t>
        </is>
      </c>
      <c r="AZ976" t="inlineStr">
        <is>
          <t>N/A</t>
        </is>
      </c>
      <c r="BA976" t="inlineStr">
        <is>
          <t>N/A</t>
        </is>
      </c>
      <c r="BB976" t="inlineStr">
        <is>
          <t>N/A</t>
        </is>
      </c>
      <c r="BC976" t="inlineStr">
        <is>
          <t>N/A</t>
        </is>
      </c>
      <c r="BD976" t="inlineStr">
        <is>
          <t>N/A</t>
        </is>
      </c>
      <c r="BE976" t="inlineStr">
        <is>
          <t>N/A</t>
        </is>
      </c>
    </row>
    <row r="977">
      <c r="A977" t="inlineStr">
        <is>
          <t>WI211246427</t>
        </is>
      </c>
      <c r="B977" t="inlineStr">
        <is>
          <t>DATA_VALIDATION</t>
        </is>
      </c>
      <c r="C977" t="inlineStr">
        <is>
          <t>201130012883</t>
        </is>
      </c>
      <c r="D977" t="inlineStr">
        <is>
          <t>Folder</t>
        </is>
      </c>
      <c r="E977" s="2">
        <f>HYPERLINK("capsilon://?command=openfolder&amp;siteaddress=FAM.docvelocity-na8.net&amp;folderid=FX1CEE1F6F-FF80-5B45-051D-A69FE392C020","FX21123424")</f>
        <v>0.0</v>
      </c>
      <c r="F977" t="inlineStr">
        <is>
          <t/>
        </is>
      </c>
      <c r="G977" t="inlineStr">
        <is>
          <t/>
        </is>
      </c>
      <c r="H977" t="inlineStr">
        <is>
          <t>Mailitem</t>
        </is>
      </c>
      <c r="I977" t="inlineStr">
        <is>
          <t>MI2112491660</t>
        </is>
      </c>
      <c r="J977" t="n">
        <v>68.0</v>
      </c>
      <c r="K977" t="inlineStr">
        <is>
          <t>COMPLETED</t>
        </is>
      </c>
      <c r="L977" t="inlineStr">
        <is>
          <t>MARK_AS_COMPLETED</t>
        </is>
      </c>
      <c r="M977" t="inlineStr">
        <is>
          <t>Queue</t>
        </is>
      </c>
      <c r="N977" t="n">
        <v>1.0</v>
      </c>
      <c r="O977" s="1" t="n">
        <v>44544.626238425924</v>
      </c>
      <c r="P977" s="1" t="n">
        <v>44545.21467592593</v>
      </c>
      <c r="Q977" t="n">
        <v>50305.0</v>
      </c>
      <c r="R977" t="n">
        <v>536.0</v>
      </c>
      <c r="S977" t="b">
        <v>0</v>
      </c>
      <c r="T977" t="inlineStr">
        <is>
          <t>N/A</t>
        </is>
      </c>
      <c r="U977" t="b">
        <v>0</v>
      </c>
      <c r="V977" t="inlineStr">
        <is>
          <t>Hemanshi Deshlahara</t>
        </is>
      </c>
      <c r="W977" s="1" t="n">
        <v>44545.21467592593</v>
      </c>
      <c r="X977" t="n">
        <v>370.0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68.0</v>
      </c>
      <c r="AE977" t="n">
        <v>56.0</v>
      </c>
      <c r="AF977" t="n">
        <v>0.0</v>
      </c>
      <c r="AG977" t="n">
        <v>3.0</v>
      </c>
      <c r="AH977" t="inlineStr">
        <is>
          <t>N/A</t>
        </is>
      </c>
      <c r="AI977" t="inlineStr">
        <is>
          <t>N/A</t>
        </is>
      </c>
      <c r="AJ977" t="inlineStr">
        <is>
          <t>N/A</t>
        </is>
      </c>
      <c r="AK977" t="inlineStr">
        <is>
          <t>N/A</t>
        </is>
      </c>
      <c r="AL977" t="inlineStr">
        <is>
          <t>N/A</t>
        </is>
      </c>
      <c r="AM977" t="inlineStr">
        <is>
          <t>N/A</t>
        </is>
      </c>
      <c r="AN977" t="inlineStr">
        <is>
          <t>N/A</t>
        </is>
      </c>
      <c r="AO977" t="inlineStr">
        <is>
          <t>N/A</t>
        </is>
      </c>
      <c r="AP977" t="inlineStr">
        <is>
          <t>N/A</t>
        </is>
      </c>
      <c r="AQ977" t="inlineStr">
        <is>
          <t>N/A</t>
        </is>
      </c>
      <c r="AR977" t="inlineStr">
        <is>
          <t>N/A</t>
        </is>
      </c>
      <c r="AS977" t="inlineStr">
        <is>
          <t>N/A</t>
        </is>
      </c>
      <c r="AT977" t="inlineStr">
        <is>
          <t>N/A</t>
        </is>
      </c>
      <c r="AU977" t="inlineStr">
        <is>
          <t>N/A</t>
        </is>
      </c>
      <c r="AV977" t="inlineStr">
        <is>
          <t>N/A</t>
        </is>
      </c>
      <c r="AW977" t="inlineStr">
        <is>
          <t>N/A</t>
        </is>
      </c>
      <c r="AX977" t="inlineStr">
        <is>
          <t>N/A</t>
        </is>
      </c>
      <c r="AY977" t="inlineStr">
        <is>
          <t>N/A</t>
        </is>
      </c>
      <c r="AZ977" t="inlineStr">
        <is>
          <t>N/A</t>
        </is>
      </c>
      <c r="BA977" t="inlineStr">
        <is>
          <t>N/A</t>
        </is>
      </c>
      <c r="BB977" t="inlineStr">
        <is>
          <t>N/A</t>
        </is>
      </c>
      <c r="BC977" t="inlineStr">
        <is>
          <t>N/A</t>
        </is>
      </c>
      <c r="BD977" t="inlineStr">
        <is>
          <t>N/A</t>
        </is>
      </c>
      <c r="BE977" t="inlineStr">
        <is>
          <t>N/A</t>
        </is>
      </c>
    </row>
    <row r="978">
      <c r="A978" t="inlineStr">
        <is>
          <t>WI211246446</t>
        </is>
      </c>
      <c r="B978" t="inlineStr">
        <is>
          <t>DATA_VALIDATION</t>
        </is>
      </c>
      <c r="C978" t="inlineStr">
        <is>
          <t>201308007926</t>
        </is>
      </c>
      <c r="D978" t="inlineStr">
        <is>
          <t>Folder</t>
        </is>
      </c>
      <c r="E978" s="2">
        <f>HYPERLINK("capsilon://?command=openfolder&amp;siteaddress=FAM.docvelocity-na8.net&amp;folderid=FXA997CC3A-62D1-2F5A-3354-F079111B5281","FX21125898")</f>
        <v>0.0</v>
      </c>
      <c r="F978" t="inlineStr">
        <is>
          <t/>
        </is>
      </c>
      <c r="G978" t="inlineStr">
        <is>
          <t/>
        </is>
      </c>
      <c r="H978" t="inlineStr">
        <is>
          <t>Mailitem</t>
        </is>
      </c>
      <c r="I978" t="inlineStr">
        <is>
          <t>MI2112491954</t>
        </is>
      </c>
      <c r="J978" t="n">
        <v>44.0</v>
      </c>
      <c r="K978" t="inlineStr">
        <is>
          <t>COMPLETED</t>
        </is>
      </c>
      <c r="L978" t="inlineStr">
        <is>
          <t>MARK_AS_COMPLETED</t>
        </is>
      </c>
      <c r="M978" t="inlineStr">
        <is>
          <t>Queue</t>
        </is>
      </c>
      <c r="N978" t="n">
        <v>2.0</v>
      </c>
      <c r="O978" s="1" t="n">
        <v>44544.62851851852</v>
      </c>
      <c r="P978" s="1" t="n">
        <v>44544.73175925926</v>
      </c>
      <c r="Q978" t="n">
        <v>8320.0</v>
      </c>
      <c r="R978" t="n">
        <v>600.0</v>
      </c>
      <c r="S978" t="b">
        <v>0</v>
      </c>
      <c r="T978" t="inlineStr">
        <is>
          <t>N/A</t>
        </is>
      </c>
      <c r="U978" t="b">
        <v>0</v>
      </c>
      <c r="V978" t="inlineStr">
        <is>
          <t>Supriya Khape</t>
        </is>
      </c>
      <c r="W978" s="1" t="n">
        <v>44544.694398148145</v>
      </c>
      <c r="X978" t="n">
        <v>173.0</v>
      </c>
      <c r="Y978" t="n">
        <v>35.0</v>
      </c>
      <c r="Z978" t="n">
        <v>0.0</v>
      </c>
      <c r="AA978" t="n">
        <v>35.0</v>
      </c>
      <c r="AB978" t="n">
        <v>0.0</v>
      </c>
      <c r="AC978" t="n">
        <v>22.0</v>
      </c>
      <c r="AD978" t="n">
        <v>9.0</v>
      </c>
      <c r="AE978" t="n">
        <v>0.0</v>
      </c>
      <c r="AF978" t="n">
        <v>0.0</v>
      </c>
      <c r="AG978" t="n">
        <v>0.0</v>
      </c>
      <c r="AH978" t="inlineStr">
        <is>
          <t>Dashrath Soren</t>
        </is>
      </c>
      <c r="AI978" s="1" t="n">
        <v>44544.73175925926</v>
      </c>
      <c r="AJ978" t="n">
        <v>357.0</v>
      </c>
      <c r="AK978" t="n">
        <v>4.0</v>
      </c>
      <c r="AL978" t="n">
        <v>0.0</v>
      </c>
      <c r="AM978" t="n">
        <v>4.0</v>
      </c>
      <c r="AN978" t="n">
        <v>0.0</v>
      </c>
      <c r="AO978" t="n">
        <v>3.0</v>
      </c>
      <c r="AP978" t="n">
        <v>5.0</v>
      </c>
      <c r="AQ978" t="n">
        <v>0.0</v>
      </c>
      <c r="AR978" t="n">
        <v>0.0</v>
      </c>
      <c r="AS978" t="n">
        <v>0.0</v>
      </c>
      <c r="AT978" t="inlineStr">
        <is>
          <t>N/A</t>
        </is>
      </c>
      <c r="AU978" t="inlineStr">
        <is>
          <t>N/A</t>
        </is>
      </c>
      <c r="AV978" t="inlineStr">
        <is>
          <t>N/A</t>
        </is>
      </c>
      <c r="AW978" t="inlineStr">
        <is>
          <t>N/A</t>
        </is>
      </c>
      <c r="AX978" t="inlineStr">
        <is>
          <t>N/A</t>
        </is>
      </c>
      <c r="AY978" t="inlineStr">
        <is>
          <t>N/A</t>
        </is>
      </c>
      <c r="AZ978" t="inlineStr">
        <is>
          <t>N/A</t>
        </is>
      </c>
      <c r="BA978" t="inlineStr">
        <is>
          <t>N/A</t>
        </is>
      </c>
      <c r="BB978" t="inlineStr">
        <is>
          <t>N/A</t>
        </is>
      </c>
      <c r="BC978" t="inlineStr">
        <is>
          <t>N/A</t>
        </is>
      </c>
      <c r="BD978" t="inlineStr">
        <is>
          <t>N/A</t>
        </is>
      </c>
      <c r="BE978" t="inlineStr">
        <is>
          <t>N/A</t>
        </is>
      </c>
    </row>
    <row r="979">
      <c r="A979" t="inlineStr">
        <is>
          <t>WI211246450</t>
        </is>
      </c>
      <c r="B979" t="inlineStr">
        <is>
          <t>DATA_VALIDATION</t>
        </is>
      </c>
      <c r="C979" t="inlineStr">
        <is>
          <t>201308007926</t>
        </is>
      </c>
      <c r="D979" t="inlineStr">
        <is>
          <t>Folder</t>
        </is>
      </c>
      <c r="E979" s="2">
        <f>HYPERLINK("capsilon://?command=openfolder&amp;siteaddress=FAM.docvelocity-na8.net&amp;folderid=FXA997CC3A-62D1-2F5A-3354-F079111B5281","FX21125898")</f>
        <v>0.0</v>
      </c>
      <c r="F979" t="inlineStr">
        <is>
          <t/>
        </is>
      </c>
      <c r="G979" t="inlineStr">
        <is>
          <t/>
        </is>
      </c>
      <c r="H979" t="inlineStr">
        <is>
          <t>Mailitem</t>
        </is>
      </c>
      <c r="I979" t="inlineStr">
        <is>
          <t>MI2112491974</t>
        </is>
      </c>
      <c r="J979" t="n">
        <v>44.0</v>
      </c>
      <c r="K979" t="inlineStr">
        <is>
          <t>COMPLETED</t>
        </is>
      </c>
      <c r="L979" t="inlineStr">
        <is>
          <t>MARK_AS_COMPLETED</t>
        </is>
      </c>
      <c r="M979" t="inlineStr">
        <is>
          <t>Queue</t>
        </is>
      </c>
      <c r="N979" t="n">
        <v>2.0</v>
      </c>
      <c r="O979" s="1" t="n">
        <v>44544.62936342593</v>
      </c>
      <c r="P979" s="1" t="n">
        <v>44544.729849537034</v>
      </c>
      <c r="Q979" t="n">
        <v>8386.0</v>
      </c>
      <c r="R979" t="n">
        <v>296.0</v>
      </c>
      <c r="S979" t="b">
        <v>0</v>
      </c>
      <c r="T979" t="inlineStr">
        <is>
          <t>N/A</t>
        </is>
      </c>
      <c r="U979" t="b">
        <v>0</v>
      </c>
      <c r="V979" t="inlineStr">
        <is>
          <t>Supriya Khape</t>
        </is>
      </c>
      <c r="W979" s="1" t="n">
        <v>44544.696076388886</v>
      </c>
      <c r="X979" t="n">
        <v>144.0</v>
      </c>
      <c r="Y979" t="n">
        <v>35.0</v>
      </c>
      <c r="Z979" t="n">
        <v>0.0</v>
      </c>
      <c r="AA979" t="n">
        <v>35.0</v>
      </c>
      <c r="AB979" t="n">
        <v>0.0</v>
      </c>
      <c r="AC979" t="n">
        <v>22.0</v>
      </c>
      <c r="AD979" t="n">
        <v>9.0</v>
      </c>
      <c r="AE979" t="n">
        <v>0.0</v>
      </c>
      <c r="AF979" t="n">
        <v>0.0</v>
      </c>
      <c r="AG979" t="n">
        <v>0.0</v>
      </c>
      <c r="AH979" t="inlineStr">
        <is>
          <t>Vikash Suryakanth Parmar</t>
        </is>
      </c>
      <c r="AI979" s="1" t="n">
        <v>44544.729849537034</v>
      </c>
      <c r="AJ979" t="n">
        <v>152.0</v>
      </c>
      <c r="AK979" t="n">
        <v>0.0</v>
      </c>
      <c r="AL979" t="n">
        <v>0.0</v>
      </c>
      <c r="AM979" t="n">
        <v>0.0</v>
      </c>
      <c r="AN979" t="n">
        <v>0.0</v>
      </c>
      <c r="AO979" t="n">
        <v>0.0</v>
      </c>
      <c r="AP979" t="n">
        <v>9.0</v>
      </c>
      <c r="AQ979" t="n">
        <v>0.0</v>
      </c>
      <c r="AR979" t="n">
        <v>0.0</v>
      </c>
      <c r="AS979" t="n">
        <v>0.0</v>
      </c>
      <c r="AT979" t="inlineStr">
        <is>
          <t>N/A</t>
        </is>
      </c>
      <c r="AU979" t="inlineStr">
        <is>
          <t>N/A</t>
        </is>
      </c>
      <c r="AV979" t="inlineStr">
        <is>
          <t>N/A</t>
        </is>
      </c>
      <c r="AW979" t="inlineStr">
        <is>
          <t>N/A</t>
        </is>
      </c>
      <c r="AX979" t="inlineStr">
        <is>
          <t>N/A</t>
        </is>
      </c>
      <c r="AY979" t="inlineStr">
        <is>
          <t>N/A</t>
        </is>
      </c>
      <c r="AZ979" t="inlineStr">
        <is>
          <t>N/A</t>
        </is>
      </c>
      <c r="BA979" t="inlineStr">
        <is>
          <t>N/A</t>
        </is>
      </c>
      <c r="BB979" t="inlineStr">
        <is>
          <t>N/A</t>
        </is>
      </c>
      <c r="BC979" t="inlineStr">
        <is>
          <t>N/A</t>
        </is>
      </c>
      <c r="BD979" t="inlineStr">
        <is>
          <t>N/A</t>
        </is>
      </c>
      <c r="BE979" t="inlineStr">
        <is>
          <t>N/A</t>
        </is>
      </c>
    </row>
    <row r="980">
      <c r="A980" t="inlineStr">
        <is>
          <t>WI211246457</t>
        </is>
      </c>
      <c r="B980" t="inlineStr">
        <is>
          <t>DATA_VALIDATION</t>
        </is>
      </c>
      <c r="C980" t="inlineStr">
        <is>
          <t>201308007926</t>
        </is>
      </c>
      <c r="D980" t="inlineStr">
        <is>
          <t>Folder</t>
        </is>
      </c>
      <c r="E980" s="2">
        <f>HYPERLINK("capsilon://?command=openfolder&amp;siteaddress=FAM.docvelocity-na8.net&amp;folderid=FXA997CC3A-62D1-2F5A-3354-F079111B5281","FX21125898")</f>
        <v>0.0</v>
      </c>
      <c r="F980" t="inlineStr">
        <is>
          <t/>
        </is>
      </c>
      <c r="G980" t="inlineStr">
        <is>
          <t/>
        </is>
      </c>
      <c r="H980" t="inlineStr">
        <is>
          <t>Mailitem</t>
        </is>
      </c>
      <c r="I980" t="inlineStr">
        <is>
          <t>MI2112491993</t>
        </is>
      </c>
      <c r="J980" t="n">
        <v>44.0</v>
      </c>
      <c r="K980" t="inlineStr">
        <is>
          <t>COMPLETED</t>
        </is>
      </c>
      <c r="L980" t="inlineStr">
        <is>
          <t>MARK_AS_COMPLETED</t>
        </is>
      </c>
      <c r="M980" t="inlineStr">
        <is>
          <t>Queue</t>
        </is>
      </c>
      <c r="N980" t="n">
        <v>2.0</v>
      </c>
      <c r="O980" s="1" t="n">
        <v>44544.630277777775</v>
      </c>
      <c r="P980" s="1" t="n">
        <v>44544.731400462966</v>
      </c>
      <c r="Q980" t="n">
        <v>8427.0</v>
      </c>
      <c r="R980" t="n">
        <v>310.0</v>
      </c>
      <c r="S980" t="b">
        <v>0</v>
      </c>
      <c r="T980" t="inlineStr">
        <is>
          <t>N/A</t>
        </is>
      </c>
      <c r="U980" t="b">
        <v>0</v>
      </c>
      <c r="V980" t="inlineStr">
        <is>
          <t>Supriya Khape</t>
        </is>
      </c>
      <c r="W980" s="1" t="n">
        <v>44544.698125</v>
      </c>
      <c r="X980" t="n">
        <v>176.0</v>
      </c>
      <c r="Y980" t="n">
        <v>35.0</v>
      </c>
      <c r="Z980" t="n">
        <v>0.0</v>
      </c>
      <c r="AA980" t="n">
        <v>35.0</v>
      </c>
      <c r="AB980" t="n">
        <v>0.0</v>
      </c>
      <c r="AC980" t="n">
        <v>21.0</v>
      </c>
      <c r="AD980" t="n">
        <v>9.0</v>
      </c>
      <c r="AE980" t="n">
        <v>0.0</v>
      </c>
      <c r="AF980" t="n">
        <v>0.0</v>
      </c>
      <c r="AG980" t="n">
        <v>0.0</v>
      </c>
      <c r="AH980" t="inlineStr">
        <is>
          <t>Vikash Suryakanth Parmar</t>
        </is>
      </c>
      <c r="AI980" s="1" t="n">
        <v>44544.731400462966</v>
      </c>
      <c r="AJ980" t="n">
        <v>134.0</v>
      </c>
      <c r="AK980" t="n">
        <v>0.0</v>
      </c>
      <c r="AL980" t="n">
        <v>0.0</v>
      </c>
      <c r="AM980" t="n">
        <v>0.0</v>
      </c>
      <c r="AN980" t="n">
        <v>0.0</v>
      </c>
      <c r="AO980" t="n">
        <v>0.0</v>
      </c>
      <c r="AP980" t="n">
        <v>9.0</v>
      </c>
      <c r="AQ980" t="n">
        <v>0.0</v>
      </c>
      <c r="AR980" t="n">
        <v>0.0</v>
      </c>
      <c r="AS980" t="n">
        <v>0.0</v>
      </c>
      <c r="AT980" t="inlineStr">
        <is>
          <t>N/A</t>
        </is>
      </c>
      <c r="AU980" t="inlineStr">
        <is>
          <t>N/A</t>
        </is>
      </c>
      <c r="AV980" t="inlineStr">
        <is>
          <t>N/A</t>
        </is>
      </c>
      <c r="AW980" t="inlineStr">
        <is>
          <t>N/A</t>
        </is>
      </c>
      <c r="AX980" t="inlineStr">
        <is>
          <t>N/A</t>
        </is>
      </c>
      <c r="AY980" t="inlineStr">
        <is>
          <t>N/A</t>
        </is>
      </c>
      <c r="AZ980" t="inlineStr">
        <is>
          <t>N/A</t>
        </is>
      </c>
      <c r="BA980" t="inlineStr">
        <is>
          <t>N/A</t>
        </is>
      </c>
      <c r="BB980" t="inlineStr">
        <is>
          <t>N/A</t>
        </is>
      </c>
      <c r="BC980" t="inlineStr">
        <is>
          <t>N/A</t>
        </is>
      </c>
      <c r="BD980" t="inlineStr">
        <is>
          <t>N/A</t>
        </is>
      </c>
      <c r="BE980" t="inlineStr">
        <is>
          <t>N/A</t>
        </is>
      </c>
    </row>
    <row r="981">
      <c r="A981" t="inlineStr">
        <is>
          <t>WI211246500</t>
        </is>
      </c>
      <c r="B981" t="inlineStr">
        <is>
          <t>DATA_VALIDATION</t>
        </is>
      </c>
      <c r="C981" t="inlineStr">
        <is>
          <t>201300020287</t>
        </is>
      </c>
      <c r="D981" t="inlineStr">
        <is>
          <t>Folder</t>
        </is>
      </c>
      <c r="E981" s="2">
        <f>HYPERLINK("capsilon://?command=openfolder&amp;siteaddress=FAM.docvelocity-na8.net&amp;folderid=FX16BA4F3A-E399-37D7-76CB-E0AB5F710896","FX21127759")</f>
        <v>0.0</v>
      </c>
      <c r="F981" t="inlineStr">
        <is>
          <t/>
        </is>
      </c>
      <c r="G981" t="inlineStr">
        <is>
          <t/>
        </is>
      </c>
      <c r="H981" t="inlineStr">
        <is>
          <t>Mailitem</t>
        </is>
      </c>
      <c r="I981" t="inlineStr">
        <is>
          <t>MI2112492481</t>
        </is>
      </c>
      <c r="J981" t="n">
        <v>177.0</v>
      </c>
      <c r="K981" t="inlineStr">
        <is>
          <t>COMPLETED</t>
        </is>
      </c>
      <c r="L981" t="inlineStr">
        <is>
          <t>MARK_AS_COMPLETED</t>
        </is>
      </c>
      <c r="M981" t="inlineStr">
        <is>
          <t>Queue</t>
        </is>
      </c>
      <c r="N981" t="n">
        <v>1.0</v>
      </c>
      <c r="O981" s="1" t="n">
        <v>44544.63429398148</v>
      </c>
      <c r="P981" s="1" t="n">
        <v>44545.21991898148</v>
      </c>
      <c r="Q981" t="n">
        <v>49982.0</v>
      </c>
      <c r="R981" t="n">
        <v>616.0</v>
      </c>
      <c r="S981" t="b">
        <v>0</v>
      </c>
      <c r="T981" t="inlineStr">
        <is>
          <t>N/A</t>
        </is>
      </c>
      <c r="U981" t="b">
        <v>0</v>
      </c>
      <c r="V981" t="inlineStr">
        <is>
          <t>Hemanshi Deshlahara</t>
        </is>
      </c>
      <c r="W981" s="1" t="n">
        <v>44545.21991898148</v>
      </c>
      <c r="X981" t="n">
        <v>421.0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177.0</v>
      </c>
      <c r="AE981" t="n">
        <v>153.0</v>
      </c>
      <c r="AF981" t="n">
        <v>0.0</v>
      </c>
      <c r="AG981" t="n">
        <v>6.0</v>
      </c>
      <c r="AH981" t="inlineStr">
        <is>
          <t>N/A</t>
        </is>
      </c>
      <c r="AI981" t="inlineStr">
        <is>
          <t>N/A</t>
        </is>
      </c>
      <c r="AJ981" t="inlineStr">
        <is>
          <t>N/A</t>
        </is>
      </c>
      <c r="AK981" t="inlineStr">
        <is>
          <t>N/A</t>
        </is>
      </c>
      <c r="AL981" t="inlineStr">
        <is>
          <t>N/A</t>
        </is>
      </c>
      <c r="AM981" t="inlineStr">
        <is>
          <t>N/A</t>
        </is>
      </c>
      <c r="AN981" t="inlineStr">
        <is>
          <t>N/A</t>
        </is>
      </c>
      <c r="AO981" t="inlineStr">
        <is>
          <t>N/A</t>
        </is>
      </c>
      <c r="AP981" t="inlineStr">
        <is>
          <t>N/A</t>
        </is>
      </c>
      <c r="AQ981" t="inlineStr">
        <is>
          <t>N/A</t>
        </is>
      </c>
      <c r="AR981" t="inlineStr">
        <is>
          <t>N/A</t>
        </is>
      </c>
      <c r="AS981" t="inlineStr">
        <is>
          <t>N/A</t>
        </is>
      </c>
      <c r="AT981" t="inlineStr">
        <is>
          <t>N/A</t>
        </is>
      </c>
      <c r="AU981" t="inlineStr">
        <is>
          <t>N/A</t>
        </is>
      </c>
      <c r="AV981" t="inlineStr">
        <is>
          <t>N/A</t>
        </is>
      </c>
      <c r="AW981" t="inlineStr">
        <is>
          <t>N/A</t>
        </is>
      </c>
      <c r="AX981" t="inlineStr">
        <is>
          <t>N/A</t>
        </is>
      </c>
      <c r="AY981" t="inlineStr">
        <is>
          <t>N/A</t>
        </is>
      </c>
      <c r="AZ981" t="inlineStr">
        <is>
          <t>N/A</t>
        </is>
      </c>
      <c r="BA981" t="inlineStr">
        <is>
          <t>N/A</t>
        </is>
      </c>
      <c r="BB981" t="inlineStr">
        <is>
          <t>N/A</t>
        </is>
      </c>
      <c r="BC981" t="inlineStr">
        <is>
          <t>N/A</t>
        </is>
      </c>
      <c r="BD981" t="inlineStr">
        <is>
          <t>N/A</t>
        </is>
      </c>
      <c r="BE981" t="inlineStr">
        <is>
          <t>N/A</t>
        </is>
      </c>
    </row>
    <row r="982">
      <c r="A982" t="inlineStr">
        <is>
          <t>WI211246629</t>
        </is>
      </c>
      <c r="B982" t="inlineStr">
        <is>
          <t>DATA_VALIDATION</t>
        </is>
      </c>
      <c r="C982" t="inlineStr">
        <is>
          <t>201330004070</t>
        </is>
      </c>
      <c r="D982" t="inlineStr">
        <is>
          <t>Folder</t>
        </is>
      </c>
      <c r="E982" s="2">
        <f>HYPERLINK("capsilon://?command=openfolder&amp;siteaddress=FAM.docvelocity-na8.net&amp;folderid=FX1E2459A6-AD8F-019C-3366-977508A025A4","FX21124178")</f>
        <v>0.0</v>
      </c>
      <c r="F982" t="inlineStr">
        <is>
          <t/>
        </is>
      </c>
      <c r="G982" t="inlineStr">
        <is>
          <t/>
        </is>
      </c>
      <c r="H982" t="inlineStr">
        <is>
          <t>Mailitem</t>
        </is>
      </c>
      <c r="I982" t="inlineStr">
        <is>
          <t>MI2112473607</t>
        </is>
      </c>
      <c r="J982" t="n">
        <v>208.0</v>
      </c>
      <c r="K982" t="inlineStr">
        <is>
          <t>COMPLETED</t>
        </is>
      </c>
      <c r="L982" t="inlineStr">
        <is>
          <t>MARK_AS_COMPLETED</t>
        </is>
      </c>
      <c r="M982" t="inlineStr">
        <is>
          <t>Queue</t>
        </is>
      </c>
      <c r="N982" t="n">
        <v>2.0</v>
      </c>
      <c r="O982" s="1" t="n">
        <v>44544.647569444445</v>
      </c>
      <c r="P982" s="1" t="n">
        <v>44544.69133101852</v>
      </c>
      <c r="Q982" t="n">
        <v>2125.0</v>
      </c>
      <c r="R982" t="n">
        <v>1656.0</v>
      </c>
      <c r="S982" t="b">
        <v>0</v>
      </c>
      <c r="T982" t="inlineStr">
        <is>
          <t>N/A</t>
        </is>
      </c>
      <c r="U982" t="b">
        <v>1</v>
      </c>
      <c r="V982" t="inlineStr">
        <is>
          <t>Supriya Khape</t>
        </is>
      </c>
      <c r="W982" s="1" t="n">
        <v>44544.65591435185</v>
      </c>
      <c r="X982" t="n">
        <v>587.0</v>
      </c>
      <c r="Y982" t="n">
        <v>188.0</v>
      </c>
      <c r="Z982" t="n">
        <v>0.0</v>
      </c>
      <c r="AA982" t="n">
        <v>188.0</v>
      </c>
      <c r="AB982" t="n">
        <v>0.0</v>
      </c>
      <c r="AC982" t="n">
        <v>43.0</v>
      </c>
      <c r="AD982" t="n">
        <v>20.0</v>
      </c>
      <c r="AE982" t="n">
        <v>0.0</v>
      </c>
      <c r="AF982" t="n">
        <v>0.0</v>
      </c>
      <c r="AG982" t="n">
        <v>0.0</v>
      </c>
      <c r="AH982" t="inlineStr">
        <is>
          <t>Vikash Suryakanth Parmar</t>
        </is>
      </c>
      <c r="AI982" s="1" t="n">
        <v>44544.69133101852</v>
      </c>
      <c r="AJ982" t="n">
        <v>1047.0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20.0</v>
      </c>
      <c r="AQ982" t="n">
        <v>0.0</v>
      </c>
      <c r="AR982" t="n">
        <v>0.0</v>
      </c>
      <c r="AS982" t="n">
        <v>0.0</v>
      </c>
      <c r="AT982" t="inlineStr">
        <is>
          <t>N/A</t>
        </is>
      </c>
      <c r="AU982" t="inlineStr">
        <is>
          <t>N/A</t>
        </is>
      </c>
      <c r="AV982" t="inlineStr">
        <is>
          <t>N/A</t>
        </is>
      </c>
      <c r="AW982" t="inlineStr">
        <is>
          <t>N/A</t>
        </is>
      </c>
      <c r="AX982" t="inlineStr">
        <is>
          <t>N/A</t>
        </is>
      </c>
      <c r="AY982" t="inlineStr">
        <is>
          <t>N/A</t>
        </is>
      </c>
      <c r="AZ982" t="inlineStr">
        <is>
          <t>N/A</t>
        </is>
      </c>
      <c r="BA982" t="inlineStr">
        <is>
          <t>N/A</t>
        </is>
      </c>
      <c r="BB982" t="inlineStr">
        <is>
          <t>N/A</t>
        </is>
      </c>
      <c r="BC982" t="inlineStr">
        <is>
          <t>N/A</t>
        </is>
      </c>
      <c r="BD982" t="inlineStr">
        <is>
          <t>N/A</t>
        </is>
      </c>
      <c r="BE982" t="inlineStr">
        <is>
          <t>N/A</t>
        </is>
      </c>
    </row>
    <row r="983">
      <c r="A983" t="inlineStr">
        <is>
          <t>WI211246632</t>
        </is>
      </c>
      <c r="B983" t="inlineStr">
        <is>
          <t>DATA_VALIDATION</t>
        </is>
      </c>
      <c r="C983" t="inlineStr">
        <is>
          <t>201300020233</t>
        </is>
      </c>
      <c r="D983" t="inlineStr">
        <is>
          <t>Folder</t>
        </is>
      </c>
      <c r="E983" s="2">
        <f>HYPERLINK("capsilon://?command=openfolder&amp;siteaddress=FAM.docvelocity-na8.net&amp;folderid=FX64944280-6E5D-0F87-6F56-745E44ABE87F","FX21126601")</f>
        <v>0.0</v>
      </c>
      <c r="F983" t="inlineStr">
        <is>
          <t/>
        </is>
      </c>
      <c r="G983" t="inlineStr">
        <is>
          <t/>
        </is>
      </c>
      <c r="H983" t="inlineStr">
        <is>
          <t>Mailitem</t>
        </is>
      </c>
      <c r="I983" t="inlineStr">
        <is>
          <t>MI2112494193</t>
        </is>
      </c>
      <c r="J983" t="n">
        <v>28.0</v>
      </c>
      <c r="K983" t="inlineStr">
        <is>
          <t>COMPLETED</t>
        </is>
      </c>
      <c r="L983" t="inlineStr">
        <is>
          <t>MARK_AS_COMPLETED</t>
        </is>
      </c>
      <c r="M983" t="inlineStr">
        <is>
          <t>Queue</t>
        </is>
      </c>
      <c r="N983" t="n">
        <v>2.0</v>
      </c>
      <c r="O983" s="1" t="n">
        <v>44544.64787037037</v>
      </c>
      <c r="P983" s="1" t="n">
        <v>44544.73274305555</v>
      </c>
      <c r="Q983" t="n">
        <v>7145.0</v>
      </c>
      <c r="R983" t="n">
        <v>188.0</v>
      </c>
      <c r="S983" t="b">
        <v>0</v>
      </c>
      <c r="T983" t="inlineStr">
        <is>
          <t>N/A</t>
        </is>
      </c>
      <c r="U983" t="b">
        <v>0</v>
      </c>
      <c r="V983" t="inlineStr">
        <is>
          <t>Supriya Khape</t>
        </is>
      </c>
      <c r="W983" s="1" t="n">
        <v>44544.70013888889</v>
      </c>
      <c r="X983" t="n">
        <v>73.0</v>
      </c>
      <c r="Y983" t="n">
        <v>21.0</v>
      </c>
      <c r="Z983" t="n">
        <v>0.0</v>
      </c>
      <c r="AA983" t="n">
        <v>21.0</v>
      </c>
      <c r="AB983" t="n">
        <v>0.0</v>
      </c>
      <c r="AC983" t="n">
        <v>2.0</v>
      </c>
      <c r="AD983" t="n">
        <v>7.0</v>
      </c>
      <c r="AE983" t="n">
        <v>0.0</v>
      </c>
      <c r="AF983" t="n">
        <v>0.0</v>
      </c>
      <c r="AG983" t="n">
        <v>0.0</v>
      </c>
      <c r="AH983" t="inlineStr">
        <is>
          <t>Vikash Suryakanth Parmar</t>
        </is>
      </c>
      <c r="AI983" s="1" t="n">
        <v>44544.73274305555</v>
      </c>
      <c r="AJ983" t="n">
        <v>115.0</v>
      </c>
      <c r="AK983" t="n">
        <v>0.0</v>
      </c>
      <c r="AL983" t="n">
        <v>0.0</v>
      </c>
      <c r="AM983" t="n">
        <v>0.0</v>
      </c>
      <c r="AN983" t="n">
        <v>0.0</v>
      </c>
      <c r="AO983" t="n">
        <v>0.0</v>
      </c>
      <c r="AP983" t="n">
        <v>7.0</v>
      </c>
      <c r="AQ983" t="n">
        <v>0.0</v>
      </c>
      <c r="AR983" t="n">
        <v>0.0</v>
      </c>
      <c r="AS983" t="n">
        <v>0.0</v>
      </c>
      <c r="AT983" t="inlineStr">
        <is>
          <t>N/A</t>
        </is>
      </c>
      <c r="AU983" t="inlineStr">
        <is>
          <t>N/A</t>
        </is>
      </c>
      <c r="AV983" t="inlineStr">
        <is>
          <t>N/A</t>
        </is>
      </c>
      <c r="AW983" t="inlineStr">
        <is>
          <t>N/A</t>
        </is>
      </c>
      <c r="AX983" t="inlineStr">
        <is>
          <t>N/A</t>
        </is>
      </c>
      <c r="AY983" t="inlineStr">
        <is>
          <t>N/A</t>
        </is>
      </c>
      <c r="AZ983" t="inlineStr">
        <is>
          <t>N/A</t>
        </is>
      </c>
      <c r="BA983" t="inlineStr">
        <is>
          <t>N/A</t>
        </is>
      </c>
      <c r="BB983" t="inlineStr">
        <is>
          <t>N/A</t>
        </is>
      </c>
      <c r="BC983" t="inlineStr">
        <is>
          <t>N/A</t>
        </is>
      </c>
      <c r="BD983" t="inlineStr">
        <is>
          <t>N/A</t>
        </is>
      </c>
      <c r="BE983" t="inlineStr">
        <is>
          <t>N/A</t>
        </is>
      </c>
    </row>
    <row r="984">
      <c r="A984" t="inlineStr">
        <is>
          <t>WI211246634</t>
        </is>
      </c>
      <c r="B984" t="inlineStr">
        <is>
          <t>DATA_VALIDATION</t>
        </is>
      </c>
      <c r="C984" t="inlineStr">
        <is>
          <t>201300020233</t>
        </is>
      </c>
      <c r="D984" t="inlineStr">
        <is>
          <t>Folder</t>
        </is>
      </c>
      <c r="E984" s="2">
        <f>HYPERLINK("capsilon://?command=openfolder&amp;siteaddress=FAM.docvelocity-na8.net&amp;folderid=FX64944280-6E5D-0F87-6F56-745E44ABE87F","FX21126601")</f>
        <v>0.0</v>
      </c>
      <c r="F984" t="inlineStr">
        <is>
          <t/>
        </is>
      </c>
      <c r="G984" t="inlineStr">
        <is>
          <t/>
        </is>
      </c>
      <c r="H984" t="inlineStr">
        <is>
          <t>Mailitem</t>
        </is>
      </c>
      <c r="I984" t="inlineStr">
        <is>
          <t>MI2112494201</t>
        </is>
      </c>
      <c r="J984" t="n">
        <v>28.0</v>
      </c>
      <c r="K984" t="inlineStr">
        <is>
          <t>COMPLETED</t>
        </is>
      </c>
      <c r="L984" t="inlineStr">
        <is>
          <t>MARK_AS_COMPLETED</t>
        </is>
      </c>
      <c r="M984" t="inlineStr">
        <is>
          <t>Queue</t>
        </is>
      </c>
      <c r="N984" t="n">
        <v>2.0</v>
      </c>
      <c r="O984" s="1" t="n">
        <v>44544.648125</v>
      </c>
      <c r="P984" s="1" t="n">
        <v>44544.7341087963</v>
      </c>
      <c r="Q984" t="n">
        <v>7165.0</v>
      </c>
      <c r="R984" t="n">
        <v>264.0</v>
      </c>
      <c r="S984" t="b">
        <v>0</v>
      </c>
      <c r="T984" t="inlineStr">
        <is>
          <t>N/A</t>
        </is>
      </c>
      <c r="U984" t="b">
        <v>0</v>
      </c>
      <c r="V984" t="inlineStr">
        <is>
          <t>Supriya Khape</t>
        </is>
      </c>
      <c r="W984" s="1" t="n">
        <v>44544.70085648148</v>
      </c>
      <c r="X984" t="n">
        <v>62.0</v>
      </c>
      <c r="Y984" t="n">
        <v>21.0</v>
      </c>
      <c r="Z984" t="n">
        <v>0.0</v>
      </c>
      <c r="AA984" t="n">
        <v>21.0</v>
      </c>
      <c r="AB984" t="n">
        <v>0.0</v>
      </c>
      <c r="AC984" t="n">
        <v>2.0</v>
      </c>
      <c r="AD984" t="n">
        <v>7.0</v>
      </c>
      <c r="AE984" t="n">
        <v>0.0</v>
      </c>
      <c r="AF984" t="n">
        <v>0.0</v>
      </c>
      <c r="AG984" t="n">
        <v>0.0</v>
      </c>
      <c r="AH984" t="inlineStr">
        <is>
          <t>Dashrath Soren</t>
        </is>
      </c>
      <c r="AI984" s="1" t="n">
        <v>44544.7341087963</v>
      </c>
      <c r="AJ984" t="n">
        <v>202.0</v>
      </c>
      <c r="AK984" t="n">
        <v>0.0</v>
      </c>
      <c r="AL984" t="n">
        <v>0.0</v>
      </c>
      <c r="AM984" t="n">
        <v>0.0</v>
      </c>
      <c r="AN984" t="n">
        <v>0.0</v>
      </c>
      <c r="AO984" t="n">
        <v>0.0</v>
      </c>
      <c r="AP984" t="n">
        <v>7.0</v>
      </c>
      <c r="AQ984" t="n">
        <v>0.0</v>
      </c>
      <c r="AR984" t="n">
        <v>0.0</v>
      </c>
      <c r="AS984" t="n">
        <v>0.0</v>
      </c>
      <c r="AT984" t="inlineStr">
        <is>
          <t>N/A</t>
        </is>
      </c>
      <c r="AU984" t="inlineStr">
        <is>
          <t>N/A</t>
        </is>
      </c>
      <c r="AV984" t="inlineStr">
        <is>
          <t>N/A</t>
        </is>
      </c>
      <c r="AW984" t="inlineStr">
        <is>
          <t>N/A</t>
        </is>
      </c>
      <c r="AX984" t="inlineStr">
        <is>
          <t>N/A</t>
        </is>
      </c>
      <c r="AY984" t="inlineStr">
        <is>
          <t>N/A</t>
        </is>
      </c>
      <c r="AZ984" t="inlineStr">
        <is>
          <t>N/A</t>
        </is>
      </c>
      <c r="BA984" t="inlineStr">
        <is>
          <t>N/A</t>
        </is>
      </c>
      <c r="BB984" t="inlineStr">
        <is>
          <t>N/A</t>
        </is>
      </c>
      <c r="BC984" t="inlineStr">
        <is>
          <t>N/A</t>
        </is>
      </c>
      <c r="BD984" t="inlineStr">
        <is>
          <t>N/A</t>
        </is>
      </c>
      <c r="BE984" t="inlineStr">
        <is>
          <t>N/A</t>
        </is>
      </c>
    </row>
    <row r="985">
      <c r="A985" t="inlineStr">
        <is>
          <t>WI211246704</t>
        </is>
      </c>
      <c r="B985" t="inlineStr">
        <is>
          <t>DATA_VALIDATION</t>
        </is>
      </c>
      <c r="C985" t="inlineStr">
        <is>
          <t>201110012267</t>
        </is>
      </c>
      <c r="D985" t="inlineStr">
        <is>
          <t>Folder</t>
        </is>
      </c>
      <c r="E985" s="2">
        <f>HYPERLINK("capsilon://?command=openfolder&amp;siteaddress=FAM.docvelocity-na8.net&amp;folderid=FX47208C35-9234-F426-C667-B6127DF40C9D","FX21126461")</f>
        <v>0.0</v>
      </c>
      <c r="F985" t="inlineStr">
        <is>
          <t/>
        </is>
      </c>
      <c r="G985" t="inlineStr">
        <is>
          <t/>
        </is>
      </c>
      <c r="H985" t="inlineStr">
        <is>
          <t>Mailitem</t>
        </is>
      </c>
      <c r="I985" t="inlineStr">
        <is>
          <t>MI2112475488</t>
        </is>
      </c>
      <c r="J985" t="n">
        <v>236.0</v>
      </c>
      <c r="K985" t="inlineStr">
        <is>
          <t>COMPLETED</t>
        </is>
      </c>
      <c r="L985" t="inlineStr">
        <is>
          <t>MARK_AS_COMPLETED</t>
        </is>
      </c>
      <c r="M985" t="inlineStr">
        <is>
          <t>Queue</t>
        </is>
      </c>
      <c r="N985" t="n">
        <v>2.0</v>
      </c>
      <c r="O985" s="1" t="n">
        <v>44544.65452546296</v>
      </c>
      <c r="P985" s="1" t="n">
        <v>44544.70717592593</v>
      </c>
      <c r="Q985" t="n">
        <v>3294.0</v>
      </c>
      <c r="R985" t="n">
        <v>1255.0</v>
      </c>
      <c r="S985" t="b">
        <v>0</v>
      </c>
      <c r="T985" t="inlineStr">
        <is>
          <t>N/A</t>
        </is>
      </c>
      <c r="U985" t="b">
        <v>1</v>
      </c>
      <c r="V985" t="inlineStr">
        <is>
          <t>Archana Bhujbal</t>
        </is>
      </c>
      <c r="W985" s="1" t="n">
        <v>44544.662210648145</v>
      </c>
      <c r="X985" t="n">
        <v>584.0</v>
      </c>
      <c r="Y985" t="n">
        <v>180.0</v>
      </c>
      <c r="Z985" t="n">
        <v>0.0</v>
      </c>
      <c r="AA985" t="n">
        <v>180.0</v>
      </c>
      <c r="AB985" t="n">
        <v>42.0</v>
      </c>
      <c r="AC985" t="n">
        <v>71.0</v>
      </c>
      <c r="AD985" t="n">
        <v>56.0</v>
      </c>
      <c r="AE985" t="n">
        <v>0.0</v>
      </c>
      <c r="AF985" t="n">
        <v>0.0</v>
      </c>
      <c r="AG985" t="n">
        <v>0.0</v>
      </c>
      <c r="AH985" t="inlineStr">
        <is>
          <t>Dashrath Soren</t>
        </is>
      </c>
      <c r="AI985" s="1" t="n">
        <v>44544.70717592593</v>
      </c>
      <c r="AJ985" t="n">
        <v>654.0</v>
      </c>
      <c r="AK985" t="n">
        <v>0.0</v>
      </c>
      <c r="AL985" t="n">
        <v>0.0</v>
      </c>
      <c r="AM985" t="n">
        <v>0.0</v>
      </c>
      <c r="AN985" t="n">
        <v>42.0</v>
      </c>
      <c r="AO985" t="n">
        <v>0.0</v>
      </c>
      <c r="AP985" t="n">
        <v>56.0</v>
      </c>
      <c r="AQ985" t="n">
        <v>0.0</v>
      </c>
      <c r="AR985" t="n">
        <v>0.0</v>
      </c>
      <c r="AS985" t="n">
        <v>0.0</v>
      </c>
      <c r="AT985" t="inlineStr">
        <is>
          <t>N/A</t>
        </is>
      </c>
      <c r="AU985" t="inlineStr">
        <is>
          <t>N/A</t>
        </is>
      </c>
      <c r="AV985" t="inlineStr">
        <is>
          <t>N/A</t>
        </is>
      </c>
      <c r="AW985" t="inlineStr">
        <is>
          <t>N/A</t>
        </is>
      </c>
      <c r="AX985" t="inlineStr">
        <is>
          <t>N/A</t>
        </is>
      </c>
      <c r="AY985" t="inlineStr">
        <is>
          <t>N/A</t>
        </is>
      </c>
      <c r="AZ985" t="inlineStr">
        <is>
          <t>N/A</t>
        </is>
      </c>
      <c r="BA985" t="inlineStr">
        <is>
          <t>N/A</t>
        </is>
      </c>
      <c r="BB985" t="inlineStr">
        <is>
          <t>N/A</t>
        </is>
      </c>
      <c r="BC985" t="inlineStr">
        <is>
          <t>N/A</t>
        </is>
      </c>
      <c r="BD985" t="inlineStr">
        <is>
          <t>N/A</t>
        </is>
      </c>
      <c r="BE985" t="inlineStr">
        <is>
          <t>N/A</t>
        </is>
      </c>
    </row>
    <row r="986">
      <c r="A986" t="inlineStr">
        <is>
          <t>WI211246732</t>
        </is>
      </c>
      <c r="B986" t="inlineStr">
        <is>
          <t>DATA_VALIDATION</t>
        </is>
      </c>
      <c r="C986" t="inlineStr">
        <is>
          <t>201300020168</t>
        </is>
      </c>
      <c r="D986" t="inlineStr">
        <is>
          <t>Folder</t>
        </is>
      </c>
      <c r="E986" s="2">
        <f>HYPERLINK("capsilon://?command=openfolder&amp;siteaddress=FAM.docvelocity-na8.net&amp;folderid=FX147D0B08-A9C1-9F04-1343-306483635527","FX21125722")</f>
        <v>0.0</v>
      </c>
      <c r="F986" t="inlineStr">
        <is>
          <t/>
        </is>
      </c>
      <c r="G986" t="inlineStr">
        <is>
          <t/>
        </is>
      </c>
      <c r="H986" t="inlineStr">
        <is>
          <t>Mailitem</t>
        </is>
      </c>
      <c r="I986" t="inlineStr">
        <is>
          <t>MI2112476114</t>
        </is>
      </c>
      <c r="J986" t="n">
        <v>76.0</v>
      </c>
      <c r="K986" t="inlineStr">
        <is>
          <t>COMPLETED</t>
        </is>
      </c>
      <c r="L986" t="inlineStr">
        <is>
          <t>MARK_AS_COMPLETED</t>
        </is>
      </c>
      <c r="M986" t="inlineStr">
        <is>
          <t>Queue</t>
        </is>
      </c>
      <c r="N986" t="n">
        <v>2.0</v>
      </c>
      <c r="O986" s="1" t="n">
        <v>44544.65604166667</v>
      </c>
      <c r="P986" s="1" t="n">
        <v>44544.7091087963</v>
      </c>
      <c r="Q986" t="n">
        <v>3971.0</v>
      </c>
      <c r="R986" t="n">
        <v>614.0</v>
      </c>
      <c r="S986" t="b">
        <v>0</v>
      </c>
      <c r="T986" t="inlineStr">
        <is>
          <t>N/A</t>
        </is>
      </c>
      <c r="U986" t="b">
        <v>1</v>
      </c>
      <c r="V986" t="inlineStr">
        <is>
          <t>Supriya Khape</t>
        </is>
      </c>
      <c r="W986" s="1" t="n">
        <v>44544.66054398148</v>
      </c>
      <c r="X986" t="n">
        <v>354.0</v>
      </c>
      <c r="Y986" t="n">
        <v>102.0</v>
      </c>
      <c r="Z986" t="n">
        <v>0.0</v>
      </c>
      <c r="AA986" t="n">
        <v>102.0</v>
      </c>
      <c r="AB986" t="n">
        <v>0.0</v>
      </c>
      <c r="AC986" t="n">
        <v>61.0</v>
      </c>
      <c r="AD986" t="n">
        <v>-26.0</v>
      </c>
      <c r="AE986" t="n">
        <v>0.0</v>
      </c>
      <c r="AF986" t="n">
        <v>0.0</v>
      </c>
      <c r="AG986" t="n">
        <v>0.0</v>
      </c>
      <c r="AH986" t="inlineStr">
        <is>
          <t>Vikash Suryakanth Parmar</t>
        </is>
      </c>
      <c r="AI986" s="1" t="n">
        <v>44544.7091087963</v>
      </c>
      <c r="AJ986" t="n">
        <v>260.0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>-26.0</v>
      </c>
      <c r="AQ986" t="n">
        <v>0.0</v>
      </c>
      <c r="AR986" t="n">
        <v>0.0</v>
      </c>
      <c r="AS986" t="n">
        <v>0.0</v>
      </c>
      <c r="AT986" t="inlineStr">
        <is>
          <t>N/A</t>
        </is>
      </c>
      <c r="AU986" t="inlineStr">
        <is>
          <t>N/A</t>
        </is>
      </c>
      <c r="AV986" t="inlineStr">
        <is>
          <t>N/A</t>
        </is>
      </c>
      <c r="AW986" t="inlineStr">
        <is>
          <t>N/A</t>
        </is>
      </c>
      <c r="AX986" t="inlineStr">
        <is>
          <t>N/A</t>
        </is>
      </c>
      <c r="AY986" t="inlineStr">
        <is>
          <t>N/A</t>
        </is>
      </c>
      <c r="AZ986" t="inlineStr">
        <is>
          <t>N/A</t>
        </is>
      </c>
      <c r="BA986" t="inlineStr">
        <is>
          <t>N/A</t>
        </is>
      </c>
      <c r="BB986" t="inlineStr">
        <is>
          <t>N/A</t>
        </is>
      </c>
      <c r="BC986" t="inlineStr">
        <is>
          <t>N/A</t>
        </is>
      </c>
      <c r="BD986" t="inlineStr">
        <is>
          <t>N/A</t>
        </is>
      </c>
      <c r="BE986" t="inlineStr">
        <is>
          <t>N/A</t>
        </is>
      </c>
    </row>
    <row r="987">
      <c r="A987" t="inlineStr">
        <is>
          <t>WI211246977</t>
        </is>
      </c>
      <c r="B987" t="inlineStr">
        <is>
          <t>DATA_VALIDATION</t>
        </is>
      </c>
      <c r="C987" t="inlineStr">
        <is>
          <t>201300020168</t>
        </is>
      </c>
      <c r="D987" t="inlineStr">
        <is>
          <t>Folder</t>
        </is>
      </c>
      <c r="E987" s="2">
        <f>HYPERLINK("capsilon://?command=openfolder&amp;siteaddress=FAM.docvelocity-na8.net&amp;folderid=FX147D0B08-A9C1-9F04-1343-306483635527","FX21125722")</f>
        <v>0.0</v>
      </c>
      <c r="F987" t="inlineStr">
        <is>
          <t/>
        </is>
      </c>
      <c r="G987" t="inlineStr">
        <is>
          <t/>
        </is>
      </c>
      <c r="H987" t="inlineStr">
        <is>
          <t>Mailitem</t>
        </is>
      </c>
      <c r="I987" t="inlineStr">
        <is>
          <t>MI2112476511</t>
        </is>
      </c>
      <c r="J987" t="n">
        <v>56.0</v>
      </c>
      <c r="K987" t="inlineStr">
        <is>
          <t>COMPLETED</t>
        </is>
      </c>
      <c r="L987" t="inlineStr">
        <is>
          <t>MARK_AS_COMPLETED</t>
        </is>
      </c>
      <c r="M987" t="inlineStr">
        <is>
          <t>Queue</t>
        </is>
      </c>
      <c r="N987" t="n">
        <v>2.0</v>
      </c>
      <c r="O987" s="1" t="n">
        <v>44544.67936342592</v>
      </c>
      <c r="P987" s="1" t="n">
        <v>44544.71256944445</v>
      </c>
      <c r="Q987" t="n">
        <v>1999.0</v>
      </c>
      <c r="R987" t="n">
        <v>870.0</v>
      </c>
      <c r="S987" t="b">
        <v>0</v>
      </c>
      <c r="T987" t="inlineStr">
        <is>
          <t>N/A</t>
        </is>
      </c>
      <c r="U987" t="b">
        <v>1</v>
      </c>
      <c r="V987" t="inlineStr">
        <is>
          <t>Supriya Khape</t>
        </is>
      </c>
      <c r="W987" s="1" t="n">
        <v>44544.68712962963</v>
      </c>
      <c r="X987" t="n">
        <v>405.0</v>
      </c>
      <c r="Y987" t="n">
        <v>42.0</v>
      </c>
      <c r="Z987" t="n">
        <v>0.0</v>
      </c>
      <c r="AA987" t="n">
        <v>42.0</v>
      </c>
      <c r="AB987" t="n">
        <v>0.0</v>
      </c>
      <c r="AC987" t="n">
        <v>29.0</v>
      </c>
      <c r="AD987" t="n">
        <v>14.0</v>
      </c>
      <c r="AE987" t="n">
        <v>0.0</v>
      </c>
      <c r="AF987" t="n">
        <v>0.0</v>
      </c>
      <c r="AG987" t="n">
        <v>0.0</v>
      </c>
      <c r="AH987" t="inlineStr">
        <is>
          <t>Dashrath Soren</t>
        </is>
      </c>
      <c r="AI987" s="1" t="n">
        <v>44544.71256944445</v>
      </c>
      <c r="AJ987" t="n">
        <v>465.0</v>
      </c>
      <c r="AK987" t="n">
        <v>2.0</v>
      </c>
      <c r="AL987" t="n">
        <v>0.0</v>
      </c>
      <c r="AM987" t="n">
        <v>2.0</v>
      </c>
      <c r="AN987" t="n">
        <v>0.0</v>
      </c>
      <c r="AO987" t="n">
        <v>2.0</v>
      </c>
      <c r="AP987" t="n">
        <v>12.0</v>
      </c>
      <c r="AQ987" t="n">
        <v>0.0</v>
      </c>
      <c r="AR987" t="n">
        <v>0.0</v>
      </c>
      <c r="AS987" t="n">
        <v>0.0</v>
      </c>
      <c r="AT987" t="inlineStr">
        <is>
          <t>N/A</t>
        </is>
      </c>
      <c r="AU987" t="inlineStr">
        <is>
          <t>N/A</t>
        </is>
      </c>
      <c r="AV987" t="inlineStr">
        <is>
          <t>N/A</t>
        </is>
      </c>
      <c r="AW987" t="inlineStr">
        <is>
          <t>N/A</t>
        </is>
      </c>
      <c r="AX987" t="inlineStr">
        <is>
          <t>N/A</t>
        </is>
      </c>
      <c r="AY987" t="inlineStr">
        <is>
          <t>N/A</t>
        </is>
      </c>
      <c r="AZ987" t="inlineStr">
        <is>
          <t>N/A</t>
        </is>
      </c>
      <c r="BA987" t="inlineStr">
        <is>
          <t>N/A</t>
        </is>
      </c>
      <c r="BB987" t="inlineStr">
        <is>
          <t>N/A</t>
        </is>
      </c>
      <c r="BC987" t="inlineStr">
        <is>
          <t>N/A</t>
        </is>
      </c>
      <c r="BD987" t="inlineStr">
        <is>
          <t>N/A</t>
        </is>
      </c>
      <c r="BE987" t="inlineStr">
        <is>
          <t>N/A</t>
        </is>
      </c>
    </row>
    <row r="988">
      <c r="A988" t="inlineStr">
        <is>
          <t>WI211247198</t>
        </is>
      </c>
      <c r="B988" t="inlineStr">
        <is>
          <t>DATA_VALIDATION</t>
        </is>
      </c>
      <c r="C988" t="inlineStr">
        <is>
          <t>201300020251</t>
        </is>
      </c>
      <c r="D988" t="inlineStr">
        <is>
          <t>Folder</t>
        </is>
      </c>
      <c r="E988" s="2">
        <f>HYPERLINK("capsilon://?command=openfolder&amp;siteaddress=FAM.docvelocity-na8.net&amp;folderid=FX362C1E6B-E844-DB47-82D0-BF1CE885F566","FX21127037")</f>
        <v>0.0</v>
      </c>
      <c r="F988" t="inlineStr">
        <is>
          <t/>
        </is>
      </c>
      <c r="G988" t="inlineStr">
        <is>
          <t/>
        </is>
      </c>
      <c r="H988" t="inlineStr">
        <is>
          <t>Mailitem</t>
        </is>
      </c>
      <c r="I988" t="inlineStr">
        <is>
          <t>MI2112499645</t>
        </is>
      </c>
      <c r="J988" t="n">
        <v>97.0</v>
      </c>
      <c r="K988" t="inlineStr">
        <is>
          <t>COMPLETED</t>
        </is>
      </c>
      <c r="L988" t="inlineStr">
        <is>
          <t>MARK_AS_COMPLETED</t>
        </is>
      </c>
      <c r="M988" t="inlineStr">
        <is>
          <t>Queue</t>
        </is>
      </c>
      <c r="N988" t="n">
        <v>1.0</v>
      </c>
      <c r="O988" s="1" t="n">
        <v>44544.700011574074</v>
      </c>
      <c r="P988" s="1" t="n">
        <v>44545.22107638889</v>
      </c>
      <c r="Q988" t="n">
        <v>44849.0</v>
      </c>
      <c r="R988" t="n">
        <v>171.0</v>
      </c>
      <c r="S988" t="b">
        <v>0</v>
      </c>
      <c r="T988" t="inlineStr">
        <is>
          <t>N/A</t>
        </is>
      </c>
      <c r="U988" t="b">
        <v>0</v>
      </c>
      <c r="V988" t="inlineStr">
        <is>
          <t>Hemanshi Deshlahara</t>
        </is>
      </c>
      <c r="W988" s="1" t="n">
        <v>44545.22107638889</v>
      </c>
      <c r="X988" t="n">
        <v>80.0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97.0</v>
      </c>
      <c r="AE988" t="n">
        <v>85.0</v>
      </c>
      <c r="AF988" t="n">
        <v>0.0</v>
      </c>
      <c r="AG988" t="n">
        <v>3.0</v>
      </c>
      <c r="AH988" t="inlineStr">
        <is>
          <t>N/A</t>
        </is>
      </c>
      <c r="AI988" t="inlineStr">
        <is>
          <t>N/A</t>
        </is>
      </c>
      <c r="AJ988" t="inlineStr">
        <is>
          <t>N/A</t>
        </is>
      </c>
      <c r="AK988" t="inlineStr">
        <is>
          <t>N/A</t>
        </is>
      </c>
      <c r="AL988" t="inlineStr">
        <is>
          <t>N/A</t>
        </is>
      </c>
      <c r="AM988" t="inlineStr">
        <is>
          <t>N/A</t>
        </is>
      </c>
      <c r="AN988" t="inlineStr">
        <is>
          <t>N/A</t>
        </is>
      </c>
      <c r="AO988" t="inlineStr">
        <is>
          <t>N/A</t>
        </is>
      </c>
      <c r="AP988" t="inlineStr">
        <is>
          <t>N/A</t>
        </is>
      </c>
      <c r="AQ988" t="inlineStr">
        <is>
          <t>N/A</t>
        </is>
      </c>
      <c r="AR988" t="inlineStr">
        <is>
          <t>N/A</t>
        </is>
      </c>
      <c r="AS988" t="inlineStr">
        <is>
          <t>N/A</t>
        </is>
      </c>
      <c r="AT988" t="inlineStr">
        <is>
          <t>N/A</t>
        </is>
      </c>
      <c r="AU988" t="inlineStr">
        <is>
          <t>N/A</t>
        </is>
      </c>
      <c r="AV988" t="inlineStr">
        <is>
          <t>N/A</t>
        </is>
      </c>
      <c r="AW988" t="inlineStr">
        <is>
          <t>N/A</t>
        </is>
      </c>
      <c r="AX988" t="inlineStr">
        <is>
          <t>N/A</t>
        </is>
      </c>
      <c r="AY988" t="inlineStr">
        <is>
          <t>N/A</t>
        </is>
      </c>
      <c r="AZ988" t="inlineStr">
        <is>
          <t>N/A</t>
        </is>
      </c>
      <c r="BA988" t="inlineStr">
        <is>
          <t>N/A</t>
        </is>
      </c>
      <c r="BB988" t="inlineStr">
        <is>
          <t>N/A</t>
        </is>
      </c>
      <c r="BC988" t="inlineStr">
        <is>
          <t>N/A</t>
        </is>
      </c>
      <c r="BD988" t="inlineStr">
        <is>
          <t>N/A</t>
        </is>
      </c>
      <c r="BE988" t="inlineStr">
        <is>
          <t>N/A</t>
        </is>
      </c>
    </row>
    <row r="989">
      <c r="A989" t="inlineStr">
        <is>
          <t>WI211247357</t>
        </is>
      </c>
      <c r="B989" t="inlineStr">
        <is>
          <t>DATA_VALIDATION</t>
        </is>
      </c>
      <c r="C989" t="inlineStr">
        <is>
          <t>201308007948</t>
        </is>
      </c>
      <c r="D989" t="inlineStr">
        <is>
          <t>Folder</t>
        </is>
      </c>
      <c r="E989" s="2">
        <f>HYPERLINK("capsilon://?command=openfolder&amp;siteaddress=FAM.docvelocity-na8.net&amp;folderid=FXBD49CF15-4D2A-D421-09AA-73320AD4DAE3","FX21127692")</f>
        <v>0.0</v>
      </c>
      <c r="F989" t="inlineStr">
        <is>
          <t/>
        </is>
      </c>
      <c r="G989" t="inlineStr">
        <is>
          <t/>
        </is>
      </c>
      <c r="H989" t="inlineStr">
        <is>
          <t>Mailitem</t>
        </is>
      </c>
      <c r="I989" t="inlineStr">
        <is>
          <t>MI2112500971</t>
        </is>
      </c>
      <c r="J989" t="n">
        <v>78.0</v>
      </c>
      <c r="K989" t="inlineStr">
        <is>
          <t>COMPLETED</t>
        </is>
      </c>
      <c r="L989" t="inlineStr">
        <is>
          <t>MARK_AS_COMPLETED</t>
        </is>
      </c>
      <c r="M989" t="inlineStr">
        <is>
          <t>Queue</t>
        </is>
      </c>
      <c r="N989" t="n">
        <v>2.0</v>
      </c>
      <c r="O989" s="1" t="n">
        <v>44544.71188657408</v>
      </c>
      <c r="P989" s="1" t="n">
        <v>44544.73804398148</v>
      </c>
      <c r="Q989" t="n">
        <v>1731.0</v>
      </c>
      <c r="R989" t="n">
        <v>529.0</v>
      </c>
      <c r="S989" t="b">
        <v>0</v>
      </c>
      <c r="T989" t="inlineStr">
        <is>
          <t>N/A</t>
        </is>
      </c>
      <c r="U989" t="b">
        <v>0</v>
      </c>
      <c r="V989" t="inlineStr">
        <is>
          <t>Supriya Khape</t>
        </is>
      </c>
      <c r="W989" s="1" t="n">
        <v>44544.72591435185</v>
      </c>
      <c r="X989" t="n">
        <v>182.0</v>
      </c>
      <c r="Y989" t="n">
        <v>66.0</v>
      </c>
      <c r="Z989" t="n">
        <v>0.0</v>
      </c>
      <c r="AA989" t="n">
        <v>66.0</v>
      </c>
      <c r="AB989" t="n">
        <v>0.0</v>
      </c>
      <c r="AC989" t="n">
        <v>19.0</v>
      </c>
      <c r="AD989" t="n">
        <v>12.0</v>
      </c>
      <c r="AE989" t="n">
        <v>0.0</v>
      </c>
      <c r="AF989" t="n">
        <v>0.0</v>
      </c>
      <c r="AG989" t="n">
        <v>0.0</v>
      </c>
      <c r="AH989" t="inlineStr">
        <is>
          <t>Dashrath Soren</t>
        </is>
      </c>
      <c r="AI989" s="1" t="n">
        <v>44544.73804398148</v>
      </c>
      <c r="AJ989" t="n">
        <v>339.0</v>
      </c>
      <c r="AK989" t="n">
        <v>0.0</v>
      </c>
      <c r="AL989" t="n">
        <v>0.0</v>
      </c>
      <c r="AM989" t="n">
        <v>0.0</v>
      </c>
      <c r="AN989" t="n">
        <v>0.0</v>
      </c>
      <c r="AO989" t="n">
        <v>0.0</v>
      </c>
      <c r="AP989" t="n">
        <v>12.0</v>
      </c>
      <c r="AQ989" t="n">
        <v>0.0</v>
      </c>
      <c r="AR989" t="n">
        <v>0.0</v>
      </c>
      <c r="AS989" t="n">
        <v>0.0</v>
      </c>
      <c r="AT989" t="inlineStr">
        <is>
          <t>N/A</t>
        </is>
      </c>
      <c r="AU989" t="inlineStr">
        <is>
          <t>N/A</t>
        </is>
      </c>
      <c r="AV989" t="inlineStr">
        <is>
          <t>N/A</t>
        </is>
      </c>
      <c r="AW989" t="inlineStr">
        <is>
          <t>N/A</t>
        </is>
      </c>
      <c r="AX989" t="inlineStr">
        <is>
          <t>N/A</t>
        </is>
      </c>
      <c r="AY989" t="inlineStr">
        <is>
          <t>N/A</t>
        </is>
      </c>
      <c r="AZ989" t="inlineStr">
        <is>
          <t>N/A</t>
        </is>
      </c>
      <c r="BA989" t="inlineStr">
        <is>
          <t>N/A</t>
        </is>
      </c>
      <c r="BB989" t="inlineStr">
        <is>
          <t>N/A</t>
        </is>
      </c>
      <c r="BC989" t="inlineStr">
        <is>
          <t>N/A</t>
        </is>
      </c>
      <c r="BD989" t="inlineStr">
        <is>
          <t>N/A</t>
        </is>
      </c>
      <c r="BE989" t="inlineStr">
        <is>
          <t>N/A</t>
        </is>
      </c>
    </row>
    <row r="990">
      <c r="A990" t="inlineStr">
        <is>
          <t>WI211247539</t>
        </is>
      </c>
      <c r="B990" t="inlineStr">
        <is>
          <t>DATA_VALIDATION</t>
        </is>
      </c>
      <c r="C990" t="inlineStr">
        <is>
          <t>201330004212</t>
        </is>
      </c>
      <c r="D990" t="inlineStr">
        <is>
          <t>Folder</t>
        </is>
      </c>
      <c r="E990" s="2">
        <f>HYPERLINK("capsilon://?command=openfolder&amp;siteaddress=FAM.docvelocity-na8.net&amp;folderid=FXC43371AD-583A-DDD2-8E0A-B4590B020041","FX21127900")</f>
        <v>0.0</v>
      </c>
      <c r="F990" t="inlineStr">
        <is>
          <t/>
        </is>
      </c>
      <c r="G990" t="inlineStr">
        <is>
          <t/>
        </is>
      </c>
      <c r="H990" t="inlineStr">
        <is>
          <t>Mailitem</t>
        </is>
      </c>
      <c r="I990" t="inlineStr">
        <is>
          <t>MI2112480401</t>
        </is>
      </c>
      <c r="J990" t="n">
        <v>56.0</v>
      </c>
      <c r="K990" t="inlineStr">
        <is>
          <t>COMPLETED</t>
        </is>
      </c>
      <c r="L990" t="inlineStr">
        <is>
          <t>MARK_AS_COMPLETED</t>
        </is>
      </c>
      <c r="M990" t="inlineStr">
        <is>
          <t>Queue</t>
        </is>
      </c>
      <c r="N990" t="n">
        <v>2.0</v>
      </c>
      <c r="O990" s="1" t="n">
        <v>44544.73259259259</v>
      </c>
      <c r="P990" s="1" t="n">
        <v>44544.79523148148</v>
      </c>
      <c r="Q990" t="n">
        <v>3515.0</v>
      </c>
      <c r="R990" t="n">
        <v>1897.0</v>
      </c>
      <c r="S990" t="b">
        <v>0</v>
      </c>
      <c r="T990" t="inlineStr">
        <is>
          <t>N/A</t>
        </is>
      </c>
      <c r="U990" t="b">
        <v>1</v>
      </c>
      <c r="V990" t="inlineStr">
        <is>
          <t>Ujwala Ajabe</t>
        </is>
      </c>
      <c r="W990" s="1" t="n">
        <v>44544.750925925924</v>
      </c>
      <c r="X990" t="n">
        <v>1408.0</v>
      </c>
      <c r="Y990" t="n">
        <v>42.0</v>
      </c>
      <c r="Z990" t="n">
        <v>0.0</v>
      </c>
      <c r="AA990" t="n">
        <v>42.0</v>
      </c>
      <c r="AB990" t="n">
        <v>0.0</v>
      </c>
      <c r="AC990" t="n">
        <v>13.0</v>
      </c>
      <c r="AD990" t="n">
        <v>14.0</v>
      </c>
      <c r="AE990" t="n">
        <v>0.0</v>
      </c>
      <c r="AF990" t="n">
        <v>0.0</v>
      </c>
      <c r="AG990" t="n">
        <v>0.0</v>
      </c>
      <c r="AH990" t="inlineStr">
        <is>
          <t>Dashrath Soren</t>
        </is>
      </c>
      <c r="AI990" s="1" t="n">
        <v>44544.79523148148</v>
      </c>
      <c r="AJ990" t="n">
        <v>482.0</v>
      </c>
      <c r="AK990" t="n">
        <v>0.0</v>
      </c>
      <c r="AL990" t="n">
        <v>0.0</v>
      </c>
      <c r="AM990" t="n">
        <v>0.0</v>
      </c>
      <c r="AN990" t="n">
        <v>0.0</v>
      </c>
      <c r="AO990" t="n">
        <v>0.0</v>
      </c>
      <c r="AP990" t="n">
        <v>14.0</v>
      </c>
      <c r="AQ990" t="n">
        <v>0.0</v>
      </c>
      <c r="AR990" t="n">
        <v>0.0</v>
      </c>
      <c r="AS990" t="n">
        <v>0.0</v>
      </c>
      <c r="AT990" t="inlineStr">
        <is>
          <t>N/A</t>
        </is>
      </c>
      <c r="AU990" t="inlineStr">
        <is>
          <t>N/A</t>
        </is>
      </c>
      <c r="AV990" t="inlineStr">
        <is>
          <t>N/A</t>
        </is>
      </c>
      <c r="AW990" t="inlineStr">
        <is>
          <t>N/A</t>
        </is>
      </c>
      <c r="AX990" t="inlineStr">
        <is>
          <t>N/A</t>
        </is>
      </c>
      <c r="AY990" t="inlineStr">
        <is>
          <t>N/A</t>
        </is>
      </c>
      <c r="AZ990" t="inlineStr">
        <is>
          <t>N/A</t>
        </is>
      </c>
      <c r="BA990" t="inlineStr">
        <is>
          <t>N/A</t>
        </is>
      </c>
      <c r="BB990" t="inlineStr">
        <is>
          <t>N/A</t>
        </is>
      </c>
      <c r="BC990" t="inlineStr">
        <is>
          <t>N/A</t>
        </is>
      </c>
      <c r="BD990" t="inlineStr">
        <is>
          <t>N/A</t>
        </is>
      </c>
      <c r="BE990" t="inlineStr">
        <is>
          <t>N/A</t>
        </is>
      </c>
    </row>
    <row r="991">
      <c r="A991" t="inlineStr">
        <is>
          <t>WI211247578</t>
        </is>
      </c>
      <c r="B991" t="inlineStr">
        <is>
          <t>DATA_VALIDATION</t>
        </is>
      </c>
      <c r="C991" t="inlineStr">
        <is>
          <t>201300020292</t>
        </is>
      </c>
      <c r="D991" t="inlineStr">
        <is>
          <t>Folder</t>
        </is>
      </c>
      <c r="E991" s="2">
        <f>HYPERLINK("capsilon://?command=openfolder&amp;siteaddress=FAM.docvelocity-na8.net&amp;folderid=FX815BBCF2-6CD3-4806-8BC5-5296043CDD45","FX21127841")</f>
        <v>0.0</v>
      </c>
      <c r="F991" t="inlineStr">
        <is>
          <t/>
        </is>
      </c>
      <c r="G991" t="inlineStr">
        <is>
          <t/>
        </is>
      </c>
      <c r="H991" t="inlineStr">
        <is>
          <t>Mailitem</t>
        </is>
      </c>
      <c r="I991" t="inlineStr">
        <is>
          <t>MI2112503609</t>
        </is>
      </c>
      <c r="J991" t="n">
        <v>187.0</v>
      </c>
      <c r="K991" t="inlineStr">
        <is>
          <t>COMPLETED</t>
        </is>
      </c>
      <c r="L991" t="inlineStr">
        <is>
          <t>MARK_AS_COMPLETED</t>
        </is>
      </c>
      <c r="M991" t="inlineStr">
        <is>
          <t>Queue</t>
        </is>
      </c>
      <c r="N991" t="n">
        <v>1.0</v>
      </c>
      <c r="O991" s="1" t="n">
        <v>44544.73947916667</v>
      </c>
      <c r="P991" s="1" t="n">
        <v>44545.23650462963</v>
      </c>
      <c r="Q991" t="n">
        <v>41504.0</v>
      </c>
      <c r="R991" t="n">
        <v>1439.0</v>
      </c>
      <c r="S991" t="b">
        <v>0</v>
      </c>
      <c r="T991" t="inlineStr">
        <is>
          <t>N/A</t>
        </is>
      </c>
      <c r="U991" t="b">
        <v>0</v>
      </c>
      <c r="V991" t="inlineStr">
        <is>
          <t>Hemanshi Deshlahara</t>
        </is>
      </c>
      <c r="W991" s="1" t="n">
        <v>44545.23650462963</v>
      </c>
      <c r="X991" t="n">
        <v>1332.0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187.0</v>
      </c>
      <c r="AE991" t="n">
        <v>175.0</v>
      </c>
      <c r="AF991" t="n">
        <v>0.0</v>
      </c>
      <c r="AG991" t="n">
        <v>5.0</v>
      </c>
      <c r="AH991" t="inlineStr">
        <is>
          <t>N/A</t>
        </is>
      </c>
      <c r="AI991" t="inlineStr">
        <is>
          <t>N/A</t>
        </is>
      </c>
      <c r="AJ991" t="inlineStr">
        <is>
          <t>N/A</t>
        </is>
      </c>
      <c r="AK991" t="inlineStr">
        <is>
          <t>N/A</t>
        </is>
      </c>
      <c r="AL991" t="inlineStr">
        <is>
          <t>N/A</t>
        </is>
      </c>
      <c r="AM991" t="inlineStr">
        <is>
          <t>N/A</t>
        </is>
      </c>
      <c r="AN991" t="inlineStr">
        <is>
          <t>N/A</t>
        </is>
      </c>
      <c r="AO991" t="inlineStr">
        <is>
          <t>N/A</t>
        </is>
      </c>
      <c r="AP991" t="inlineStr">
        <is>
          <t>N/A</t>
        </is>
      </c>
      <c r="AQ991" t="inlineStr">
        <is>
          <t>N/A</t>
        </is>
      </c>
      <c r="AR991" t="inlineStr">
        <is>
          <t>N/A</t>
        </is>
      </c>
      <c r="AS991" t="inlineStr">
        <is>
          <t>N/A</t>
        </is>
      </c>
      <c r="AT991" t="inlineStr">
        <is>
          <t>N/A</t>
        </is>
      </c>
      <c r="AU991" t="inlineStr">
        <is>
          <t>N/A</t>
        </is>
      </c>
      <c r="AV991" t="inlineStr">
        <is>
          <t>N/A</t>
        </is>
      </c>
      <c r="AW991" t="inlineStr">
        <is>
          <t>N/A</t>
        </is>
      </c>
      <c r="AX991" t="inlineStr">
        <is>
          <t>N/A</t>
        </is>
      </c>
      <c r="AY991" t="inlineStr">
        <is>
          <t>N/A</t>
        </is>
      </c>
      <c r="AZ991" t="inlineStr">
        <is>
          <t>N/A</t>
        </is>
      </c>
      <c r="BA991" t="inlineStr">
        <is>
          <t>N/A</t>
        </is>
      </c>
      <c r="BB991" t="inlineStr">
        <is>
          <t>N/A</t>
        </is>
      </c>
      <c r="BC991" t="inlineStr">
        <is>
          <t>N/A</t>
        </is>
      </c>
      <c r="BD991" t="inlineStr">
        <is>
          <t>N/A</t>
        </is>
      </c>
      <c r="BE991" t="inlineStr">
        <is>
          <t>N/A</t>
        </is>
      </c>
    </row>
    <row r="992">
      <c r="A992" t="inlineStr">
        <is>
          <t>WI211247661</t>
        </is>
      </c>
      <c r="B992" t="inlineStr">
        <is>
          <t>DATA_VALIDATION</t>
        </is>
      </c>
      <c r="C992" t="inlineStr">
        <is>
          <t>201330004212</t>
        </is>
      </c>
      <c r="D992" t="inlineStr">
        <is>
          <t>Folder</t>
        </is>
      </c>
      <c r="E992" s="2">
        <f>HYPERLINK("capsilon://?command=openfolder&amp;siteaddress=FAM.docvelocity-na8.net&amp;folderid=FXC43371AD-583A-DDD2-8E0A-B4590B020041","FX21127900")</f>
        <v>0.0</v>
      </c>
      <c r="F992" t="inlineStr">
        <is>
          <t/>
        </is>
      </c>
      <c r="G992" t="inlineStr">
        <is>
          <t/>
        </is>
      </c>
      <c r="H992" t="inlineStr">
        <is>
          <t>Mailitem</t>
        </is>
      </c>
      <c r="I992" t="inlineStr">
        <is>
          <t>MI2112480415</t>
        </is>
      </c>
      <c r="J992" t="n">
        <v>56.0</v>
      </c>
      <c r="K992" t="inlineStr">
        <is>
          <t>COMPLETED</t>
        </is>
      </c>
      <c r="L992" t="inlineStr">
        <is>
          <t>MARK_AS_COMPLETED</t>
        </is>
      </c>
      <c r="M992" t="inlineStr">
        <is>
          <t>Queue</t>
        </is>
      </c>
      <c r="N992" t="n">
        <v>2.0</v>
      </c>
      <c r="O992" s="1" t="n">
        <v>44544.746712962966</v>
      </c>
      <c r="P992" s="1" t="n">
        <v>44544.79833333333</v>
      </c>
      <c r="Q992" t="n">
        <v>2901.0</v>
      </c>
      <c r="R992" t="n">
        <v>1559.0</v>
      </c>
      <c r="S992" t="b">
        <v>0</v>
      </c>
      <c r="T992" t="inlineStr">
        <is>
          <t>N/A</t>
        </is>
      </c>
      <c r="U992" t="b">
        <v>1</v>
      </c>
      <c r="V992" t="inlineStr">
        <is>
          <t>Ujwala Ajabe</t>
        </is>
      </c>
      <c r="W992" s="1" t="n">
        <v>44544.765497685185</v>
      </c>
      <c r="X992" t="n">
        <v>1259.0</v>
      </c>
      <c r="Y992" t="n">
        <v>42.0</v>
      </c>
      <c r="Z992" t="n">
        <v>0.0</v>
      </c>
      <c r="AA992" t="n">
        <v>42.0</v>
      </c>
      <c r="AB992" t="n">
        <v>0.0</v>
      </c>
      <c r="AC992" t="n">
        <v>7.0</v>
      </c>
      <c r="AD992" t="n">
        <v>14.0</v>
      </c>
      <c r="AE992" t="n">
        <v>0.0</v>
      </c>
      <c r="AF992" t="n">
        <v>0.0</v>
      </c>
      <c r="AG992" t="n">
        <v>0.0</v>
      </c>
      <c r="AH992" t="inlineStr">
        <is>
          <t>Dashrath Soren</t>
        </is>
      </c>
      <c r="AI992" s="1" t="n">
        <v>44544.79833333333</v>
      </c>
      <c r="AJ992" t="n">
        <v>267.0</v>
      </c>
      <c r="AK992" t="n">
        <v>1.0</v>
      </c>
      <c r="AL992" t="n">
        <v>0.0</v>
      </c>
      <c r="AM992" t="n">
        <v>1.0</v>
      </c>
      <c r="AN992" t="n">
        <v>0.0</v>
      </c>
      <c r="AO992" t="n">
        <v>1.0</v>
      </c>
      <c r="AP992" t="n">
        <v>13.0</v>
      </c>
      <c r="AQ992" t="n">
        <v>0.0</v>
      </c>
      <c r="AR992" t="n">
        <v>0.0</v>
      </c>
      <c r="AS992" t="n">
        <v>0.0</v>
      </c>
      <c r="AT992" t="inlineStr">
        <is>
          <t>N/A</t>
        </is>
      </c>
      <c r="AU992" t="inlineStr">
        <is>
          <t>N/A</t>
        </is>
      </c>
      <c r="AV992" t="inlineStr">
        <is>
          <t>N/A</t>
        </is>
      </c>
      <c r="AW992" t="inlineStr">
        <is>
          <t>N/A</t>
        </is>
      </c>
      <c r="AX992" t="inlineStr">
        <is>
          <t>N/A</t>
        </is>
      </c>
      <c r="AY992" t="inlineStr">
        <is>
          <t>N/A</t>
        </is>
      </c>
      <c r="AZ992" t="inlineStr">
        <is>
          <t>N/A</t>
        </is>
      </c>
      <c r="BA992" t="inlineStr">
        <is>
          <t>N/A</t>
        </is>
      </c>
      <c r="BB992" t="inlineStr">
        <is>
          <t>N/A</t>
        </is>
      </c>
      <c r="BC992" t="inlineStr">
        <is>
          <t>N/A</t>
        </is>
      </c>
      <c r="BD992" t="inlineStr">
        <is>
          <t>N/A</t>
        </is>
      </c>
      <c r="BE992" t="inlineStr">
        <is>
          <t>N/A</t>
        </is>
      </c>
    </row>
    <row r="993">
      <c r="A993" t="inlineStr">
        <is>
          <t>WI211247704</t>
        </is>
      </c>
      <c r="B993" t="inlineStr">
        <is>
          <t>DATA_VALIDATION</t>
        </is>
      </c>
      <c r="C993" t="inlineStr">
        <is>
          <t>201308007953</t>
        </is>
      </c>
      <c r="D993" t="inlineStr">
        <is>
          <t>Folder</t>
        </is>
      </c>
      <c r="E993" s="2">
        <f>HYPERLINK("capsilon://?command=openfolder&amp;siteaddress=FAM.docvelocity-na8.net&amp;folderid=FX96CBF5FF-1EF5-83C2-ED03-524B918C32D3","FX21128154")</f>
        <v>0.0</v>
      </c>
      <c r="F993" t="inlineStr">
        <is>
          <t/>
        </is>
      </c>
      <c r="G993" t="inlineStr">
        <is>
          <t/>
        </is>
      </c>
      <c r="H993" t="inlineStr">
        <is>
          <t>Mailitem</t>
        </is>
      </c>
      <c r="I993" t="inlineStr">
        <is>
          <t>MI2112481034</t>
        </is>
      </c>
      <c r="J993" t="n">
        <v>167.0</v>
      </c>
      <c r="K993" t="inlineStr">
        <is>
          <t>COMPLETED</t>
        </is>
      </c>
      <c r="L993" t="inlineStr">
        <is>
          <t>MARK_AS_COMPLETED</t>
        </is>
      </c>
      <c r="M993" t="inlineStr">
        <is>
          <t>Queue</t>
        </is>
      </c>
      <c r="N993" t="n">
        <v>2.0</v>
      </c>
      <c r="O993" s="1" t="n">
        <v>44544.74903935185</v>
      </c>
      <c r="P993" s="1" t="n">
        <v>44544.80809027778</v>
      </c>
      <c r="Q993" t="n">
        <v>2698.0</v>
      </c>
      <c r="R993" t="n">
        <v>2404.0</v>
      </c>
      <c r="S993" t="b">
        <v>0</v>
      </c>
      <c r="T993" t="inlineStr">
        <is>
          <t>N/A</t>
        </is>
      </c>
      <c r="U993" t="b">
        <v>1</v>
      </c>
      <c r="V993" t="inlineStr">
        <is>
          <t>Ketan Pathak</t>
        </is>
      </c>
      <c r="W993" s="1" t="n">
        <v>44544.77297453704</v>
      </c>
      <c r="X993" t="n">
        <v>1556.0</v>
      </c>
      <c r="Y993" t="n">
        <v>138.0</v>
      </c>
      <c r="Z993" t="n">
        <v>0.0</v>
      </c>
      <c r="AA993" t="n">
        <v>138.0</v>
      </c>
      <c r="AB993" t="n">
        <v>0.0</v>
      </c>
      <c r="AC993" t="n">
        <v>40.0</v>
      </c>
      <c r="AD993" t="n">
        <v>29.0</v>
      </c>
      <c r="AE993" t="n">
        <v>0.0</v>
      </c>
      <c r="AF993" t="n">
        <v>0.0</v>
      </c>
      <c r="AG993" t="n">
        <v>0.0</v>
      </c>
      <c r="AH993" t="inlineStr">
        <is>
          <t>Dashrath Soren</t>
        </is>
      </c>
      <c r="AI993" s="1" t="n">
        <v>44544.80809027778</v>
      </c>
      <c r="AJ993" t="n">
        <v>842.0</v>
      </c>
      <c r="AK993" t="n">
        <v>0.0</v>
      </c>
      <c r="AL993" t="n">
        <v>0.0</v>
      </c>
      <c r="AM993" t="n">
        <v>0.0</v>
      </c>
      <c r="AN993" t="n">
        <v>0.0</v>
      </c>
      <c r="AO993" t="n">
        <v>0.0</v>
      </c>
      <c r="AP993" t="n">
        <v>29.0</v>
      </c>
      <c r="AQ993" t="n">
        <v>0.0</v>
      </c>
      <c r="AR993" t="n">
        <v>0.0</v>
      </c>
      <c r="AS993" t="n">
        <v>0.0</v>
      </c>
      <c r="AT993" t="inlineStr">
        <is>
          <t>N/A</t>
        </is>
      </c>
      <c r="AU993" t="inlineStr">
        <is>
          <t>N/A</t>
        </is>
      </c>
      <c r="AV993" t="inlineStr">
        <is>
          <t>N/A</t>
        </is>
      </c>
      <c r="AW993" t="inlineStr">
        <is>
          <t>N/A</t>
        </is>
      </c>
      <c r="AX993" t="inlineStr">
        <is>
          <t>N/A</t>
        </is>
      </c>
      <c r="AY993" t="inlineStr">
        <is>
          <t>N/A</t>
        </is>
      </c>
      <c r="AZ993" t="inlineStr">
        <is>
          <t>N/A</t>
        </is>
      </c>
      <c r="BA993" t="inlineStr">
        <is>
          <t>N/A</t>
        </is>
      </c>
      <c r="BB993" t="inlineStr">
        <is>
          <t>N/A</t>
        </is>
      </c>
      <c r="BC993" t="inlineStr">
        <is>
          <t>N/A</t>
        </is>
      </c>
      <c r="BD993" t="inlineStr">
        <is>
          <t>N/A</t>
        </is>
      </c>
      <c r="BE993" t="inlineStr">
        <is>
          <t>N/A</t>
        </is>
      </c>
    </row>
    <row r="994">
      <c r="A994" t="inlineStr">
        <is>
          <t>WI211247734</t>
        </is>
      </c>
      <c r="B994" t="inlineStr">
        <is>
          <t>DATA_VALIDATION</t>
        </is>
      </c>
      <c r="C994" t="inlineStr">
        <is>
          <t>201300020291</t>
        </is>
      </c>
      <c r="D994" t="inlineStr">
        <is>
          <t>Folder</t>
        </is>
      </c>
      <c r="E994" s="2">
        <f>HYPERLINK("capsilon://?command=openfolder&amp;siteaddress=FAM.docvelocity-na8.net&amp;folderid=FXEA81E252-E26C-4FBA-56F7-36B5EB892232","FX21127831")</f>
        <v>0.0</v>
      </c>
      <c r="F994" t="inlineStr">
        <is>
          <t/>
        </is>
      </c>
      <c r="G994" t="inlineStr">
        <is>
          <t/>
        </is>
      </c>
      <c r="H994" t="inlineStr">
        <is>
          <t>Mailitem</t>
        </is>
      </c>
      <c r="I994" t="inlineStr">
        <is>
          <t>MI2112504714</t>
        </is>
      </c>
      <c r="J994" t="n">
        <v>102.0</v>
      </c>
      <c r="K994" t="inlineStr">
        <is>
          <t>COMPLETED</t>
        </is>
      </c>
      <c r="L994" t="inlineStr">
        <is>
          <t>MARK_AS_COMPLETED</t>
        </is>
      </c>
      <c r="M994" t="inlineStr">
        <is>
          <t>Queue</t>
        </is>
      </c>
      <c r="N994" t="n">
        <v>1.0</v>
      </c>
      <c r="O994" s="1" t="n">
        <v>44544.75189814815</v>
      </c>
      <c r="P994" s="1" t="n">
        <v>44545.25082175926</v>
      </c>
      <c r="Q994" t="n">
        <v>42781.0</v>
      </c>
      <c r="R994" t="n">
        <v>326.0</v>
      </c>
      <c r="S994" t="b">
        <v>0</v>
      </c>
      <c r="T994" t="inlineStr">
        <is>
          <t>N/A</t>
        </is>
      </c>
      <c r="U994" t="b">
        <v>0</v>
      </c>
      <c r="V994" t="inlineStr">
        <is>
          <t>Hemanshi Deshlahara</t>
        </is>
      </c>
      <c r="W994" s="1" t="n">
        <v>44545.25082175926</v>
      </c>
      <c r="X994" t="n">
        <v>188.0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102.0</v>
      </c>
      <c r="AE994" t="n">
        <v>90.0</v>
      </c>
      <c r="AF994" t="n">
        <v>0.0</v>
      </c>
      <c r="AG994" t="n">
        <v>4.0</v>
      </c>
      <c r="AH994" t="inlineStr">
        <is>
          <t>N/A</t>
        </is>
      </c>
      <c r="AI994" t="inlineStr">
        <is>
          <t>N/A</t>
        </is>
      </c>
      <c r="AJ994" t="inlineStr">
        <is>
          <t>N/A</t>
        </is>
      </c>
      <c r="AK994" t="inlineStr">
        <is>
          <t>N/A</t>
        </is>
      </c>
      <c r="AL994" t="inlineStr">
        <is>
          <t>N/A</t>
        </is>
      </c>
      <c r="AM994" t="inlineStr">
        <is>
          <t>N/A</t>
        </is>
      </c>
      <c r="AN994" t="inlineStr">
        <is>
          <t>N/A</t>
        </is>
      </c>
      <c r="AO994" t="inlineStr">
        <is>
          <t>N/A</t>
        </is>
      </c>
      <c r="AP994" t="inlineStr">
        <is>
          <t>N/A</t>
        </is>
      </c>
      <c r="AQ994" t="inlineStr">
        <is>
          <t>N/A</t>
        </is>
      </c>
      <c r="AR994" t="inlineStr">
        <is>
          <t>N/A</t>
        </is>
      </c>
      <c r="AS994" t="inlineStr">
        <is>
          <t>N/A</t>
        </is>
      </c>
      <c r="AT994" t="inlineStr">
        <is>
          <t>N/A</t>
        </is>
      </c>
      <c r="AU994" t="inlineStr">
        <is>
          <t>N/A</t>
        </is>
      </c>
      <c r="AV994" t="inlineStr">
        <is>
          <t>N/A</t>
        </is>
      </c>
      <c r="AW994" t="inlineStr">
        <is>
          <t>N/A</t>
        </is>
      </c>
      <c r="AX994" t="inlineStr">
        <is>
          <t>N/A</t>
        </is>
      </c>
      <c r="AY994" t="inlineStr">
        <is>
          <t>N/A</t>
        </is>
      </c>
      <c r="AZ994" t="inlineStr">
        <is>
          <t>N/A</t>
        </is>
      </c>
      <c r="BA994" t="inlineStr">
        <is>
          <t>N/A</t>
        </is>
      </c>
      <c r="BB994" t="inlineStr">
        <is>
          <t>N/A</t>
        </is>
      </c>
      <c r="BC994" t="inlineStr">
        <is>
          <t>N/A</t>
        </is>
      </c>
      <c r="BD994" t="inlineStr">
        <is>
          <t>N/A</t>
        </is>
      </c>
      <c r="BE994" t="inlineStr">
        <is>
          <t>N/A</t>
        </is>
      </c>
    </row>
    <row r="995">
      <c r="A995" t="inlineStr">
        <is>
          <t>WI211247751</t>
        </is>
      </c>
      <c r="B995" t="inlineStr">
        <is>
          <t>DATA_VALIDATION</t>
        </is>
      </c>
      <c r="C995" t="inlineStr">
        <is>
          <t>201130012931</t>
        </is>
      </c>
      <c r="D995" t="inlineStr">
        <is>
          <t>Folder</t>
        </is>
      </c>
      <c r="E995" s="2">
        <f>HYPERLINK("capsilon://?command=openfolder&amp;siteaddress=FAM.docvelocity-na8.net&amp;folderid=FX20A6EC26-1C65-4BA9-7B69-6629086EAA6F","FX21125953")</f>
        <v>0.0</v>
      </c>
      <c r="F995" t="inlineStr">
        <is>
          <t/>
        </is>
      </c>
      <c r="G995" t="inlineStr">
        <is>
          <t/>
        </is>
      </c>
      <c r="H995" t="inlineStr">
        <is>
          <t>Mailitem</t>
        </is>
      </c>
      <c r="I995" t="inlineStr">
        <is>
          <t>MI2112481867</t>
        </is>
      </c>
      <c r="J995" t="n">
        <v>64.0</v>
      </c>
      <c r="K995" t="inlineStr">
        <is>
          <t>COMPLETED</t>
        </is>
      </c>
      <c r="L995" t="inlineStr">
        <is>
          <t>MARK_AS_COMPLETED</t>
        </is>
      </c>
      <c r="M995" t="inlineStr">
        <is>
          <t>Queue</t>
        </is>
      </c>
      <c r="N995" t="n">
        <v>2.0</v>
      </c>
      <c r="O995" s="1" t="n">
        <v>44544.75289351852</v>
      </c>
      <c r="P995" s="1" t="n">
        <v>44545.253645833334</v>
      </c>
      <c r="Q995" t="n">
        <v>38108.0</v>
      </c>
      <c r="R995" t="n">
        <v>5157.0</v>
      </c>
      <c r="S995" t="b">
        <v>0</v>
      </c>
      <c r="T995" t="inlineStr">
        <is>
          <t>N/A</t>
        </is>
      </c>
      <c r="U995" t="b">
        <v>1</v>
      </c>
      <c r="V995" t="inlineStr">
        <is>
          <t>Ketan Pathak</t>
        </is>
      </c>
      <c r="W995" s="1" t="n">
        <v>44544.819236111114</v>
      </c>
      <c r="X995" t="n">
        <v>4110.0</v>
      </c>
      <c r="Y995" t="n">
        <v>106.0</v>
      </c>
      <c r="Z995" t="n">
        <v>0.0</v>
      </c>
      <c r="AA995" t="n">
        <v>106.0</v>
      </c>
      <c r="AB995" t="n">
        <v>0.0</v>
      </c>
      <c r="AC995" t="n">
        <v>90.0</v>
      </c>
      <c r="AD995" t="n">
        <v>-42.0</v>
      </c>
      <c r="AE995" t="n">
        <v>0.0</v>
      </c>
      <c r="AF995" t="n">
        <v>0.0</v>
      </c>
      <c r="AG995" t="n">
        <v>0.0</v>
      </c>
      <c r="AH995" t="inlineStr">
        <is>
          <t>Ashish Sutar</t>
        </is>
      </c>
      <c r="AI995" s="1" t="n">
        <v>44545.253645833334</v>
      </c>
      <c r="AJ995" t="n">
        <v>1014.0</v>
      </c>
      <c r="AK995" t="n">
        <v>0.0</v>
      </c>
      <c r="AL995" t="n">
        <v>0.0</v>
      </c>
      <c r="AM995" t="n">
        <v>0.0</v>
      </c>
      <c r="AN995" t="n">
        <v>0.0</v>
      </c>
      <c r="AO995" t="n">
        <v>0.0</v>
      </c>
      <c r="AP995" t="n">
        <v>-42.0</v>
      </c>
      <c r="AQ995" t="n">
        <v>0.0</v>
      </c>
      <c r="AR995" t="n">
        <v>0.0</v>
      </c>
      <c r="AS995" t="n">
        <v>0.0</v>
      </c>
      <c r="AT995" t="inlineStr">
        <is>
          <t>N/A</t>
        </is>
      </c>
      <c r="AU995" t="inlineStr">
        <is>
          <t>N/A</t>
        </is>
      </c>
      <c r="AV995" t="inlineStr">
        <is>
          <t>N/A</t>
        </is>
      </c>
      <c r="AW995" t="inlineStr">
        <is>
          <t>N/A</t>
        </is>
      </c>
      <c r="AX995" t="inlineStr">
        <is>
          <t>N/A</t>
        </is>
      </c>
      <c r="AY995" t="inlineStr">
        <is>
          <t>N/A</t>
        </is>
      </c>
      <c r="AZ995" t="inlineStr">
        <is>
          <t>N/A</t>
        </is>
      </c>
      <c r="BA995" t="inlineStr">
        <is>
          <t>N/A</t>
        </is>
      </c>
      <c r="BB995" t="inlineStr">
        <is>
          <t>N/A</t>
        </is>
      </c>
      <c r="BC995" t="inlineStr">
        <is>
          <t>N/A</t>
        </is>
      </c>
      <c r="BD995" t="inlineStr">
        <is>
          <t>N/A</t>
        </is>
      </c>
      <c r="BE995" t="inlineStr">
        <is>
          <t>N/A</t>
        </is>
      </c>
    </row>
    <row r="996">
      <c r="A996" t="inlineStr">
        <is>
          <t>WI211247767</t>
        </is>
      </c>
      <c r="B996" t="inlineStr">
        <is>
          <t>DATA_VALIDATION</t>
        </is>
      </c>
      <c r="C996" t="inlineStr">
        <is>
          <t>201130012931</t>
        </is>
      </c>
      <c r="D996" t="inlineStr">
        <is>
          <t>Folder</t>
        </is>
      </c>
      <c r="E996" s="2">
        <f>HYPERLINK("capsilon://?command=openfolder&amp;siteaddress=FAM.docvelocity-na8.net&amp;folderid=FX20A6EC26-1C65-4BA9-7B69-6629086EAA6F","FX21125953")</f>
        <v>0.0</v>
      </c>
      <c r="F996" t="inlineStr">
        <is>
          <t/>
        </is>
      </c>
      <c r="G996" t="inlineStr">
        <is>
          <t/>
        </is>
      </c>
      <c r="H996" t="inlineStr">
        <is>
          <t>Mailitem</t>
        </is>
      </c>
      <c r="I996" t="inlineStr">
        <is>
          <t>MI2112481908</t>
        </is>
      </c>
      <c r="J996" t="n">
        <v>64.0</v>
      </c>
      <c r="K996" t="inlineStr">
        <is>
          <t>COMPLETED</t>
        </is>
      </c>
      <c r="L996" t="inlineStr">
        <is>
          <t>MARK_AS_COMPLETED</t>
        </is>
      </c>
      <c r="M996" t="inlineStr">
        <is>
          <t>Queue</t>
        </is>
      </c>
      <c r="N996" t="n">
        <v>2.0</v>
      </c>
      <c r="O996" s="1" t="n">
        <v>44544.75399305556</v>
      </c>
      <c r="P996" s="1" t="n">
        <v>44544.82104166667</v>
      </c>
      <c r="Q996" t="n">
        <v>3878.0</v>
      </c>
      <c r="R996" t="n">
        <v>1915.0</v>
      </c>
      <c r="S996" t="b">
        <v>0</v>
      </c>
      <c r="T996" t="inlineStr">
        <is>
          <t>N/A</t>
        </is>
      </c>
      <c r="U996" t="b">
        <v>1</v>
      </c>
      <c r="V996" t="inlineStr">
        <is>
          <t>Supriya Khape</t>
        </is>
      </c>
      <c r="W996" s="1" t="n">
        <v>44544.775416666664</v>
      </c>
      <c r="X996" t="n">
        <v>797.0</v>
      </c>
      <c r="Y996" t="n">
        <v>106.0</v>
      </c>
      <c r="Z996" t="n">
        <v>0.0</v>
      </c>
      <c r="AA996" t="n">
        <v>106.0</v>
      </c>
      <c r="AB996" t="n">
        <v>0.0</v>
      </c>
      <c r="AC996" t="n">
        <v>90.0</v>
      </c>
      <c r="AD996" t="n">
        <v>-42.0</v>
      </c>
      <c r="AE996" t="n">
        <v>0.0</v>
      </c>
      <c r="AF996" t="n">
        <v>0.0</v>
      </c>
      <c r="AG996" t="n">
        <v>0.0</v>
      </c>
      <c r="AH996" t="inlineStr">
        <is>
          <t>Dashrath Soren</t>
        </is>
      </c>
      <c r="AI996" s="1" t="n">
        <v>44544.82104166667</v>
      </c>
      <c r="AJ996" t="n">
        <v>1118.0</v>
      </c>
      <c r="AK996" t="n">
        <v>12.0</v>
      </c>
      <c r="AL996" t="n">
        <v>0.0</v>
      </c>
      <c r="AM996" t="n">
        <v>12.0</v>
      </c>
      <c r="AN996" t="n">
        <v>0.0</v>
      </c>
      <c r="AO996" t="n">
        <v>12.0</v>
      </c>
      <c r="AP996" t="n">
        <v>-54.0</v>
      </c>
      <c r="AQ996" t="n">
        <v>0.0</v>
      </c>
      <c r="AR996" t="n">
        <v>0.0</v>
      </c>
      <c r="AS996" t="n">
        <v>0.0</v>
      </c>
      <c r="AT996" t="inlineStr">
        <is>
          <t>N/A</t>
        </is>
      </c>
      <c r="AU996" t="inlineStr">
        <is>
          <t>N/A</t>
        </is>
      </c>
      <c r="AV996" t="inlineStr">
        <is>
          <t>N/A</t>
        </is>
      </c>
      <c r="AW996" t="inlineStr">
        <is>
          <t>N/A</t>
        </is>
      </c>
      <c r="AX996" t="inlineStr">
        <is>
          <t>N/A</t>
        </is>
      </c>
      <c r="AY996" t="inlineStr">
        <is>
          <t>N/A</t>
        </is>
      </c>
      <c r="AZ996" t="inlineStr">
        <is>
          <t>N/A</t>
        </is>
      </c>
      <c r="BA996" t="inlineStr">
        <is>
          <t>N/A</t>
        </is>
      </c>
      <c r="BB996" t="inlineStr">
        <is>
          <t>N/A</t>
        </is>
      </c>
      <c r="BC996" t="inlineStr">
        <is>
          <t>N/A</t>
        </is>
      </c>
      <c r="BD996" t="inlineStr">
        <is>
          <t>N/A</t>
        </is>
      </c>
      <c r="BE996" t="inlineStr">
        <is>
          <t>N/A</t>
        </is>
      </c>
    </row>
    <row r="997">
      <c r="A997" t="inlineStr">
        <is>
          <t>WI211247801</t>
        </is>
      </c>
      <c r="B997" t="inlineStr">
        <is>
          <t>DATA_VALIDATION</t>
        </is>
      </c>
      <c r="C997" t="inlineStr">
        <is>
          <t>201330004200</t>
        </is>
      </c>
      <c r="D997" t="inlineStr">
        <is>
          <t>Folder</t>
        </is>
      </c>
      <c r="E997" s="2">
        <f>HYPERLINK("capsilon://?command=openfolder&amp;siteaddress=FAM.docvelocity-na8.net&amp;folderid=FX96634C4C-6E85-3F46-662F-FEC80DAC6B6C","FX21127694")</f>
        <v>0.0</v>
      </c>
      <c r="F997" t="inlineStr">
        <is>
          <t/>
        </is>
      </c>
      <c r="G997" t="inlineStr">
        <is>
          <t/>
        </is>
      </c>
      <c r="H997" t="inlineStr">
        <is>
          <t>Mailitem</t>
        </is>
      </c>
      <c r="I997" t="inlineStr">
        <is>
          <t>MI2112505186</t>
        </is>
      </c>
      <c r="J997" t="n">
        <v>50.0</v>
      </c>
      <c r="K997" t="inlineStr">
        <is>
          <t>COMPLETED</t>
        </is>
      </c>
      <c r="L997" t="inlineStr">
        <is>
          <t>MARK_AS_COMPLETED</t>
        </is>
      </c>
      <c r="M997" t="inlineStr">
        <is>
          <t>Queue</t>
        </is>
      </c>
      <c r="N997" t="n">
        <v>1.0</v>
      </c>
      <c r="O997" s="1" t="n">
        <v>44544.757314814815</v>
      </c>
      <c r="P997" s="1" t="n">
        <v>44545.25152777778</v>
      </c>
      <c r="Q997" t="n">
        <v>42558.0</v>
      </c>
      <c r="R997" t="n">
        <v>142.0</v>
      </c>
      <c r="S997" t="b">
        <v>0</v>
      </c>
      <c r="T997" t="inlineStr">
        <is>
          <t>N/A</t>
        </is>
      </c>
      <c r="U997" t="b">
        <v>0</v>
      </c>
      <c r="V997" t="inlineStr">
        <is>
          <t>Hemanshi Deshlahara</t>
        </is>
      </c>
      <c r="W997" s="1" t="n">
        <v>44545.25152777778</v>
      </c>
      <c r="X997" t="n">
        <v>60.0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50.0</v>
      </c>
      <c r="AE997" t="n">
        <v>45.0</v>
      </c>
      <c r="AF997" t="n">
        <v>0.0</v>
      </c>
      <c r="AG997" t="n">
        <v>2.0</v>
      </c>
      <c r="AH997" t="inlineStr">
        <is>
          <t>N/A</t>
        </is>
      </c>
      <c r="AI997" t="inlineStr">
        <is>
          <t>N/A</t>
        </is>
      </c>
      <c r="AJ997" t="inlineStr">
        <is>
          <t>N/A</t>
        </is>
      </c>
      <c r="AK997" t="inlineStr">
        <is>
          <t>N/A</t>
        </is>
      </c>
      <c r="AL997" t="inlineStr">
        <is>
          <t>N/A</t>
        </is>
      </c>
      <c r="AM997" t="inlineStr">
        <is>
          <t>N/A</t>
        </is>
      </c>
      <c r="AN997" t="inlineStr">
        <is>
          <t>N/A</t>
        </is>
      </c>
      <c r="AO997" t="inlineStr">
        <is>
          <t>N/A</t>
        </is>
      </c>
      <c r="AP997" t="inlineStr">
        <is>
          <t>N/A</t>
        </is>
      </c>
      <c r="AQ997" t="inlineStr">
        <is>
          <t>N/A</t>
        </is>
      </c>
      <c r="AR997" t="inlineStr">
        <is>
          <t>N/A</t>
        </is>
      </c>
      <c r="AS997" t="inlineStr">
        <is>
          <t>N/A</t>
        </is>
      </c>
      <c r="AT997" t="inlineStr">
        <is>
          <t>N/A</t>
        </is>
      </c>
      <c r="AU997" t="inlineStr">
        <is>
          <t>N/A</t>
        </is>
      </c>
      <c r="AV997" t="inlineStr">
        <is>
          <t>N/A</t>
        </is>
      </c>
      <c r="AW997" t="inlineStr">
        <is>
          <t>N/A</t>
        </is>
      </c>
      <c r="AX997" t="inlineStr">
        <is>
          <t>N/A</t>
        </is>
      </c>
      <c r="AY997" t="inlineStr">
        <is>
          <t>N/A</t>
        </is>
      </c>
      <c r="AZ997" t="inlineStr">
        <is>
          <t>N/A</t>
        </is>
      </c>
      <c r="BA997" t="inlineStr">
        <is>
          <t>N/A</t>
        </is>
      </c>
      <c r="BB997" t="inlineStr">
        <is>
          <t>N/A</t>
        </is>
      </c>
      <c r="BC997" t="inlineStr">
        <is>
          <t>N/A</t>
        </is>
      </c>
      <c r="BD997" t="inlineStr">
        <is>
          <t>N/A</t>
        </is>
      </c>
      <c r="BE997" t="inlineStr">
        <is>
          <t>N/A</t>
        </is>
      </c>
    </row>
    <row r="998">
      <c r="A998" t="inlineStr">
        <is>
          <t>WI211247814</t>
        </is>
      </c>
      <c r="B998" t="inlineStr">
        <is>
          <t>DATA_VALIDATION</t>
        </is>
      </c>
      <c r="C998" t="inlineStr">
        <is>
          <t>201300020202</t>
        </is>
      </c>
      <c r="D998" t="inlineStr">
        <is>
          <t>Folder</t>
        </is>
      </c>
      <c r="E998" s="2">
        <f>HYPERLINK("capsilon://?command=openfolder&amp;siteaddress=FAM.docvelocity-na8.net&amp;folderid=FX5B7E8631-5827-94FA-1F56-39E706E46917","FX21126170")</f>
        <v>0.0</v>
      </c>
      <c r="F998" t="inlineStr">
        <is>
          <t/>
        </is>
      </c>
      <c r="G998" t="inlineStr">
        <is>
          <t/>
        </is>
      </c>
      <c r="H998" t="inlineStr">
        <is>
          <t>Mailitem</t>
        </is>
      </c>
      <c r="I998" t="inlineStr">
        <is>
          <t>MI2112505392</t>
        </is>
      </c>
      <c r="J998" t="n">
        <v>72.0</v>
      </c>
      <c r="K998" t="inlineStr">
        <is>
          <t>COMPLETED</t>
        </is>
      </c>
      <c r="L998" t="inlineStr">
        <is>
          <t>MARK_AS_COMPLETED</t>
        </is>
      </c>
      <c r="M998" t="inlineStr">
        <is>
          <t>Queue</t>
        </is>
      </c>
      <c r="N998" t="n">
        <v>1.0</v>
      </c>
      <c r="O998" s="1" t="n">
        <v>44544.75861111111</v>
      </c>
      <c r="P998" s="1" t="n">
        <v>44545.25393518519</v>
      </c>
      <c r="Q998" t="n">
        <v>42491.0</v>
      </c>
      <c r="R998" t="n">
        <v>305.0</v>
      </c>
      <c r="S998" t="b">
        <v>0</v>
      </c>
      <c r="T998" t="inlineStr">
        <is>
          <t>N/A</t>
        </is>
      </c>
      <c r="U998" t="b">
        <v>0</v>
      </c>
      <c r="V998" t="inlineStr">
        <is>
          <t>Hemanshi Deshlahara</t>
        </is>
      </c>
      <c r="W998" s="1" t="n">
        <v>44545.25393518519</v>
      </c>
      <c r="X998" t="n">
        <v>207.0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72.0</v>
      </c>
      <c r="AE998" t="n">
        <v>0.0</v>
      </c>
      <c r="AF998" t="n">
        <v>0.0</v>
      </c>
      <c r="AG998" t="n">
        <v>3.0</v>
      </c>
      <c r="AH998" t="inlineStr">
        <is>
          <t>N/A</t>
        </is>
      </c>
      <c r="AI998" t="inlineStr">
        <is>
          <t>N/A</t>
        </is>
      </c>
      <c r="AJ998" t="inlineStr">
        <is>
          <t>N/A</t>
        </is>
      </c>
      <c r="AK998" t="inlineStr">
        <is>
          <t>N/A</t>
        </is>
      </c>
      <c r="AL998" t="inlineStr">
        <is>
          <t>N/A</t>
        </is>
      </c>
      <c r="AM998" t="inlineStr">
        <is>
          <t>N/A</t>
        </is>
      </c>
      <c r="AN998" t="inlineStr">
        <is>
          <t>N/A</t>
        </is>
      </c>
      <c r="AO998" t="inlineStr">
        <is>
          <t>N/A</t>
        </is>
      </c>
      <c r="AP998" t="inlineStr">
        <is>
          <t>N/A</t>
        </is>
      </c>
      <c r="AQ998" t="inlineStr">
        <is>
          <t>N/A</t>
        </is>
      </c>
      <c r="AR998" t="inlineStr">
        <is>
          <t>N/A</t>
        </is>
      </c>
      <c r="AS998" t="inlineStr">
        <is>
          <t>N/A</t>
        </is>
      </c>
      <c r="AT998" t="inlineStr">
        <is>
          <t>N/A</t>
        </is>
      </c>
      <c r="AU998" t="inlineStr">
        <is>
          <t>N/A</t>
        </is>
      </c>
      <c r="AV998" t="inlineStr">
        <is>
          <t>N/A</t>
        </is>
      </c>
      <c r="AW998" t="inlineStr">
        <is>
          <t>N/A</t>
        </is>
      </c>
      <c r="AX998" t="inlineStr">
        <is>
          <t>N/A</t>
        </is>
      </c>
      <c r="AY998" t="inlineStr">
        <is>
          <t>N/A</t>
        </is>
      </c>
      <c r="AZ998" t="inlineStr">
        <is>
          <t>N/A</t>
        </is>
      </c>
      <c r="BA998" t="inlineStr">
        <is>
          <t>N/A</t>
        </is>
      </c>
      <c r="BB998" t="inlineStr">
        <is>
          <t>N/A</t>
        </is>
      </c>
      <c r="BC998" t="inlineStr">
        <is>
          <t>N/A</t>
        </is>
      </c>
      <c r="BD998" t="inlineStr">
        <is>
          <t>N/A</t>
        </is>
      </c>
      <c r="BE998" t="inlineStr">
        <is>
          <t>N/A</t>
        </is>
      </c>
    </row>
    <row r="999">
      <c r="A999" t="inlineStr">
        <is>
          <t>WI211247854</t>
        </is>
      </c>
      <c r="B999" t="inlineStr">
        <is>
          <t>DATA_VALIDATION</t>
        </is>
      </c>
      <c r="C999" t="inlineStr">
        <is>
          <t>201130012931</t>
        </is>
      </c>
      <c r="D999" t="inlineStr">
        <is>
          <t>Folder</t>
        </is>
      </c>
      <c r="E999" s="2">
        <f>HYPERLINK("capsilon://?command=openfolder&amp;siteaddress=FAM.docvelocity-na8.net&amp;folderid=FX20A6EC26-1C65-4BA9-7B69-6629086EAA6F","FX21125953")</f>
        <v>0.0</v>
      </c>
      <c r="F999" t="inlineStr">
        <is>
          <t/>
        </is>
      </c>
      <c r="G999" t="inlineStr">
        <is>
          <t/>
        </is>
      </c>
      <c r="H999" t="inlineStr">
        <is>
          <t>Mailitem</t>
        </is>
      </c>
      <c r="I999" t="inlineStr">
        <is>
          <t>MI2112505893</t>
        </is>
      </c>
      <c r="J999" t="n">
        <v>28.0</v>
      </c>
      <c r="K999" t="inlineStr">
        <is>
          <t>COMPLETED</t>
        </is>
      </c>
      <c r="L999" t="inlineStr">
        <is>
          <t>MARK_AS_COMPLETED</t>
        </is>
      </c>
      <c r="M999" t="inlineStr">
        <is>
          <t>Queue</t>
        </is>
      </c>
      <c r="N999" t="n">
        <v>2.0</v>
      </c>
      <c r="O999" s="1" t="n">
        <v>44544.761979166666</v>
      </c>
      <c r="P999" s="1" t="n">
        <v>44545.51105324074</v>
      </c>
      <c r="Q999" t="n">
        <v>64357.0</v>
      </c>
      <c r="R999" t="n">
        <v>363.0</v>
      </c>
      <c r="S999" t="b">
        <v>0</v>
      </c>
      <c r="T999" t="inlineStr">
        <is>
          <t>N/A</t>
        </is>
      </c>
      <c r="U999" t="b">
        <v>0</v>
      </c>
      <c r="V999" t="inlineStr">
        <is>
          <t>Supriya Khape</t>
        </is>
      </c>
      <c r="W999" s="1" t="n">
        <v>44544.821493055555</v>
      </c>
      <c r="X999" t="n">
        <v>101.0</v>
      </c>
      <c r="Y999" t="n">
        <v>21.0</v>
      </c>
      <c r="Z999" t="n">
        <v>0.0</v>
      </c>
      <c r="AA999" t="n">
        <v>21.0</v>
      </c>
      <c r="AB999" t="n">
        <v>0.0</v>
      </c>
      <c r="AC999" t="n">
        <v>9.0</v>
      </c>
      <c r="AD999" t="n">
        <v>7.0</v>
      </c>
      <c r="AE999" t="n">
        <v>0.0</v>
      </c>
      <c r="AF999" t="n">
        <v>0.0</v>
      </c>
      <c r="AG999" t="n">
        <v>0.0</v>
      </c>
      <c r="AH999" t="inlineStr">
        <is>
          <t>Aparna Chavan</t>
        </is>
      </c>
      <c r="AI999" s="1" t="n">
        <v>44545.51105324074</v>
      </c>
      <c r="AJ999" t="n">
        <v>250.0</v>
      </c>
      <c r="AK999" t="n">
        <v>0.0</v>
      </c>
      <c r="AL999" t="n">
        <v>0.0</v>
      </c>
      <c r="AM999" t="n">
        <v>0.0</v>
      </c>
      <c r="AN999" t="n">
        <v>0.0</v>
      </c>
      <c r="AO999" t="n">
        <v>0.0</v>
      </c>
      <c r="AP999" t="n">
        <v>7.0</v>
      </c>
      <c r="AQ999" t="n">
        <v>0.0</v>
      </c>
      <c r="AR999" t="n">
        <v>0.0</v>
      </c>
      <c r="AS999" t="n">
        <v>0.0</v>
      </c>
      <c r="AT999" t="inlineStr">
        <is>
          <t>N/A</t>
        </is>
      </c>
      <c r="AU999" t="inlineStr">
        <is>
          <t>N/A</t>
        </is>
      </c>
      <c r="AV999" t="inlineStr">
        <is>
          <t>N/A</t>
        </is>
      </c>
      <c r="AW999" t="inlineStr">
        <is>
          <t>N/A</t>
        </is>
      </c>
      <c r="AX999" t="inlineStr">
        <is>
          <t>N/A</t>
        </is>
      </c>
      <c r="AY999" t="inlineStr">
        <is>
          <t>N/A</t>
        </is>
      </c>
      <c r="AZ999" t="inlineStr">
        <is>
          <t>N/A</t>
        </is>
      </c>
      <c r="BA999" t="inlineStr">
        <is>
          <t>N/A</t>
        </is>
      </c>
      <c r="BB999" t="inlineStr">
        <is>
          <t>N/A</t>
        </is>
      </c>
      <c r="BC999" t="inlineStr">
        <is>
          <t>N/A</t>
        </is>
      </c>
      <c r="BD999" t="inlineStr">
        <is>
          <t>N/A</t>
        </is>
      </c>
      <c r="BE999" t="inlineStr">
        <is>
          <t>N/A</t>
        </is>
      </c>
    </row>
    <row r="1000">
      <c r="A1000" t="inlineStr">
        <is>
          <t>WI211247882</t>
        </is>
      </c>
      <c r="B1000" t="inlineStr">
        <is>
          <t>DATA_VALIDATION</t>
        </is>
      </c>
      <c r="C1000" t="inlineStr">
        <is>
          <t>201300020269</t>
        </is>
      </c>
      <c r="D1000" t="inlineStr">
        <is>
          <t>Folder</t>
        </is>
      </c>
      <c r="E1000" s="2">
        <f>HYPERLINK("capsilon://?command=openfolder&amp;siteaddress=FAM.docvelocity-na8.net&amp;folderid=FX2E1B4B13-5936-5149-514F-807219A169C7","FX21127242")</f>
        <v>0.0</v>
      </c>
      <c r="F1000" t="inlineStr">
        <is>
          <t/>
        </is>
      </c>
      <c r="G1000" t="inlineStr">
        <is>
          <t/>
        </is>
      </c>
      <c r="H1000" t="inlineStr">
        <is>
          <t>Mailitem</t>
        </is>
      </c>
      <c r="I1000" t="inlineStr">
        <is>
          <t>MI2112506158</t>
        </is>
      </c>
      <c r="J1000" t="n">
        <v>28.0</v>
      </c>
      <c r="K1000" t="inlineStr">
        <is>
          <t>COMPLETED</t>
        </is>
      </c>
      <c r="L1000" t="inlineStr">
        <is>
          <t>MARK_AS_COMPLETED</t>
        </is>
      </c>
      <c r="M1000" t="inlineStr">
        <is>
          <t>Queue</t>
        </is>
      </c>
      <c r="N1000" t="n">
        <v>1.0</v>
      </c>
      <c r="O1000" s="1" t="n">
        <v>44544.76503472222</v>
      </c>
      <c r="P1000" s="1" t="n">
        <v>44545.26440972222</v>
      </c>
      <c r="Q1000" t="n">
        <v>42609.0</v>
      </c>
      <c r="R1000" t="n">
        <v>537.0</v>
      </c>
      <c r="S1000" t="b">
        <v>0</v>
      </c>
      <c r="T1000" t="inlineStr">
        <is>
          <t>N/A</t>
        </is>
      </c>
      <c r="U1000" t="b">
        <v>0</v>
      </c>
      <c r="V1000" t="inlineStr">
        <is>
          <t>Hemanshi Deshlahara</t>
        </is>
      </c>
      <c r="W1000" s="1" t="n">
        <v>44545.26440972222</v>
      </c>
      <c r="X1000" t="n">
        <v>455.0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28.0</v>
      </c>
      <c r="AE1000" t="n">
        <v>21.0</v>
      </c>
      <c r="AF1000" t="n">
        <v>0.0</v>
      </c>
      <c r="AG1000" t="n">
        <v>3.0</v>
      </c>
      <c r="AH1000" t="inlineStr">
        <is>
          <t>N/A</t>
        </is>
      </c>
      <c r="AI1000" t="inlineStr">
        <is>
          <t>N/A</t>
        </is>
      </c>
      <c r="AJ1000" t="inlineStr">
        <is>
          <t>N/A</t>
        </is>
      </c>
      <c r="AK1000" t="inlineStr">
        <is>
          <t>N/A</t>
        </is>
      </c>
      <c r="AL1000" t="inlineStr">
        <is>
          <t>N/A</t>
        </is>
      </c>
      <c r="AM1000" t="inlineStr">
        <is>
          <t>N/A</t>
        </is>
      </c>
      <c r="AN1000" t="inlineStr">
        <is>
          <t>N/A</t>
        </is>
      </c>
      <c r="AO1000" t="inlineStr">
        <is>
          <t>N/A</t>
        </is>
      </c>
      <c r="AP1000" t="inlineStr">
        <is>
          <t>N/A</t>
        </is>
      </c>
      <c r="AQ1000" t="inlineStr">
        <is>
          <t>N/A</t>
        </is>
      </c>
      <c r="AR1000" t="inlineStr">
        <is>
          <t>N/A</t>
        </is>
      </c>
      <c r="AS1000" t="inlineStr">
        <is>
          <t>N/A</t>
        </is>
      </c>
      <c r="AT1000" t="inlineStr">
        <is>
          <t>N/A</t>
        </is>
      </c>
      <c r="AU1000" t="inlineStr">
        <is>
          <t>N/A</t>
        </is>
      </c>
      <c r="AV1000" t="inlineStr">
        <is>
          <t>N/A</t>
        </is>
      </c>
      <c r="AW1000" t="inlineStr">
        <is>
          <t>N/A</t>
        </is>
      </c>
      <c r="AX1000" t="inlineStr">
        <is>
          <t>N/A</t>
        </is>
      </c>
      <c r="AY1000" t="inlineStr">
        <is>
          <t>N/A</t>
        </is>
      </c>
      <c r="AZ1000" t="inlineStr">
        <is>
          <t>N/A</t>
        </is>
      </c>
      <c r="BA1000" t="inlineStr">
        <is>
          <t>N/A</t>
        </is>
      </c>
      <c r="BB1000" t="inlineStr">
        <is>
          <t>N/A</t>
        </is>
      </c>
      <c r="BC1000" t="inlineStr">
        <is>
          <t>N/A</t>
        </is>
      </c>
      <c r="BD1000" t="inlineStr">
        <is>
          <t>N/A</t>
        </is>
      </c>
      <c r="BE1000" t="inlineStr">
        <is>
          <t>N/A</t>
        </is>
      </c>
    </row>
    <row r="1001">
      <c r="A1001" t="inlineStr">
        <is>
          <t>WI211247925</t>
        </is>
      </c>
      <c r="B1001" t="inlineStr">
        <is>
          <t>DATA_VALIDATION</t>
        </is>
      </c>
      <c r="C1001" t="inlineStr">
        <is>
          <t>201300020255</t>
        </is>
      </c>
      <c r="D1001" t="inlineStr">
        <is>
          <t>Folder</t>
        </is>
      </c>
      <c r="E1001" s="2">
        <f>HYPERLINK("capsilon://?command=openfolder&amp;siteaddress=FAM.docvelocity-na8.net&amp;folderid=FXF027BEE1-CACF-F373-42D5-012A1E8FE40E","FX21127079")</f>
        <v>0.0</v>
      </c>
      <c r="F1001" t="inlineStr">
        <is>
          <t/>
        </is>
      </c>
      <c r="G1001" t="inlineStr">
        <is>
          <t/>
        </is>
      </c>
      <c r="H1001" t="inlineStr">
        <is>
          <t>Mailitem</t>
        </is>
      </c>
      <c r="I1001" t="inlineStr">
        <is>
          <t>MI2112506517</t>
        </is>
      </c>
      <c r="J1001" t="n">
        <v>32.0</v>
      </c>
      <c r="K1001" t="inlineStr">
        <is>
          <t>COMPLETED</t>
        </is>
      </c>
      <c r="L1001" t="inlineStr">
        <is>
          <t>MARK_AS_COMPLETED</t>
        </is>
      </c>
      <c r="M1001" t="inlineStr">
        <is>
          <t>Queue</t>
        </is>
      </c>
      <c r="N1001" t="n">
        <v>2.0</v>
      </c>
      <c r="O1001" s="1" t="n">
        <v>44544.77017361111</v>
      </c>
      <c r="P1001" s="1" t="n">
        <v>44545.513553240744</v>
      </c>
      <c r="Q1001" t="n">
        <v>63721.0</v>
      </c>
      <c r="R1001" t="n">
        <v>507.0</v>
      </c>
      <c r="S1001" t="b">
        <v>0</v>
      </c>
      <c r="T1001" t="inlineStr">
        <is>
          <t>N/A</t>
        </is>
      </c>
      <c r="U1001" t="b">
        <v>0</v>
      </c>
      <c r="V1001" t="inlineStr">
        <is>
          <t>Supriya Khape</t>
        </is>
      </c>
      <c r="W1001" s="1" t="n">
        <v>44544.82523148148</v>
      </c>
      <c r="X1001" t="n">
        <v>292.0</v>
      </c>
      <c r="Y1001" t="n">
        <v>38.0</v>
      </c>
      <c r="Z1001" t="n">
        <v>0.0</v>
      </c>
      <c r="AA1001" t="n">
        <v>38.0</v>
      </c>
      <c r="AB1001" t="n">
        <v>0.0</v>
      </c>
      <c r="AC1001" t="n">
        <v>25.0</v>
      </c>
      <c r="AD1001" t="n">
        <v>-6.0</v>
      </c>
      <c r="AE1001" t="n">
        <v>0.0</v>
      </c>
      <c r="AF1001" t="n">
        <v>0.0</v>
      </c>
      <c r="AG1001" t="n">
        <v>0.0</v>
      </c>
      <c r="AH1001" t="inlineStr">
        <is>
          <t>Aparna Chavan</t>
        </is>
      </c>
      <c r="AI1001" s="1" t="n">
        <v>44545.513553240744</v>
      </c>
      <c r="AJ1001" t="n">
        <v>215.0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-6.0</v>
      </c>
      <c r="AQ1001" t="n">
        <v>0.0</v>
      </c>
      <c r="AR1001" t="n">
        <v>0.0</v>
      </c>
      <c r="AS1001" t="n">
        <v>0.0</v>
      </c>
      <c r="AT1001" t="inlineStr">
        <is>
          <t>N/A</t>
        </is>
      </c>
      <c r="AU1001" t="inlineStr">
        <is>
          <t>N/A</t>
        </is>
      </c>
      <c r="AV1001" t="inlineStr">
        <is>
          <t>N/A</t>
        </is>
      </c>
      <c r="AW1001" t="inlineStr">
        <is>
          <t>N/A</t>
        </is>
      </c>
      <c r="AX1001" t="inlineStr">
        <is>
          <t>N/A</t>
        </is>
      </c>
      <c r="AY1001" t="inlineStr">
        <is>
          <t>N/A</t>
        </is>
      </c>
      <c r="AZ1001" t="inlineStr">
        <is>
          <t>N/A</t>
        </is>
      </c>
      <c r="BA1001" t="inlineStr">
        <is>
          <t>N/A</t>
        </is>
      </c>
      <c r="BB1001" t="inlineStr">
        <is>
          <t>N/A</t>
        </is>
      </c>
      <c r="BC1001" t="inlineStr">
        <is>
          <t>N/A</t>
        </is>
      </c>
      <c r="BD1001" t="inlineStr">
        <is>
          <t>N/A</t>
        </is>
      </c>
      <c r="BE1001" t="inlineStr">
        <is>
          <t>N/A</t>
        </is>
      </c>
    </row>
    <row r="1002">
      <c r="A1002" t="inlineStr">
        <is>
          <t>WI211247931</t>
        </is>
      </c>
      <c r="B1002" t="inlineStr">
        <is>
          <t>DATA_VALIDATION</t>
        </is>
      </c>
      <c r="C1002" t="inlineStr">
        <is>
          <t>201300020255</t>
        </is>
      </c>
      <c r="D1002" t="inlineStr">
        <is>
          <t>Folder</t>
        </is>
      </c>
      <c r="E1002" s="2">
        <f>HYPERLINK("capsilon://?command=openfolder&amp;siteaddress=FAM.docvelocity-na8.net&amp;folderid=FXF027BEE1-CACF-F373-42D5-012A1E8FE40E","FX21127079")</f>
        <v>0.0</v>
      </c>
      <c r="F1002" t="inlineStr">
        <is>
          <t/>
        </is>
      </c>
      <c r="G1002" t="inlineStr">
        <is>
          <t/>
        </is>
      </c>
      <c r="H1002" t="inlineStr">
        <is>
          <t>Mailitem</t>
        </is>
      </c>
      <c r="I1002" t="inlineStr">
        <is>
          <t>MI2112506525</t>
        </is>
      </c>
      <c r="J1002" t="n">
        <v>32.0</v>
      </c>
      <c r="K1002" t="inlineStr">
        <is>
          <t>COMPLETED</t>
        </is>
      </c>
      <c r="L1002" t="inlineStr">
        <is>
          <t>MARK_AS_COMPLETED</t>
        </is>
      </c>
      <c r="M1002" t="inlineStr">
        <is>
          <t>Queue</t>
        </is>
      </c>
      <c r="N1002" t="n">
        <v>2.0</v>
      </c>
      <c r="O1002" s="1" t="n">
        <v>44544.77099537037</v>
      </c>
      <c r="P1002" s="1" t="n">
        <v>44545.56155092592</v>
      </c>
      <c r="Q1002" t="n">
        <v>67769.0</v>
      </c>
      <c r="R1002" t="n">
        <v>535.0</v>
      </c>
      <c r="S1002" t="b">
        <v>0</v>
      </c>
      <c r="T1002" t="inlineStr">
        <is>
          <t>N/A</t>
        </is>
      </c>
      <c r="U1002" t="b">
        <v>0</v>
      </c>
      <c r="V1002" t="inlineStr">
        <is>
          <t>Supriya Khape</t>
        </is>
      </c>
      <c r="W1002" s="1" t="n">
        <v>44544.826898148145</v>
      </c>
      <c r="X1002" t="n">
        <v>143.0</v>
      </c>
      <c r="Y1002" t="n">
        <v>38.0</v>
      </c>
      <c r="Z1002" t="n">
        <v>0.0</v>
      </c>
      <c r="AA1002" t="n">
        <v>38.0</v>
      </c>
      <c r="AB1002" t="n">
        <v>0.0</v>
      </c>
      <c r="AC1002" t="n">
        <v>26.0</v>
      </c>
      <c r="AD1002" t="n">
        <v>-6.0</v>
      </c>
      <c r="AE1002" t="n">
        <v>0.0</v>
      </c>
      <c r="AF1002" t="n">
        <v>0.0</v>
      </c>
      <c r="AG1002" t="n">
        <v>0.0</v>
      </c>
      <c r="AH1002" t="inlineStr">
        <is>
          <t>Dashrath Soren</t>
        </is>
      </c>
      <c r="AI1002" s="1" t="n">
        <v>44545.56155092592</v>
      </c>
      <c r="AJ1002" t="n">
        <v>383.0</v>
      </c>
      <c r="AK1002" t="n">
        <v>0.0</v>
      </c>
      <c r="AL1002" t="n">
        <v>0.0</v>
      </c>
      <c r="AM1002" t="n">
        <v>0.0</v>
      </c>
      <c r="AN1002" t="n">
        <v>0.0</v>
      </c>
      <c r="AO1002" t="n">
        <v>0.0</v>
      </c>
      <c r="AP1002" t="n">
        <v>-6.0</v>
      </c>
      <c r="AQ1002" t="n">
        <v>0.0</v>
      </c>
      <c r="AR1002" t="n">
        <v>0.0</v>
      </c>
      <c r="AS1002" t="n">
        <v>0.0</v>
      </c>
      <c r="AT1002" t="inlineStr">
        <is>
          <t>N/A</t>
        </is>
      </c>
      <c r="AU1002" t="inlineStr">
        <is>
          <t>N/A</t>
        </is>
      </c>
      <c r="AV1002" t="inlineStr">
        <is>
          <t>N/A</t>
        </is>
      </c>
      <c r="AW1002" t="inlineStr">
        <is>
          <t>N/A</t>
        </is>
      </c>
      <c r="AX1002" t="inlineStr">
        <is>
          <t>N/A</t>
        </is>
      </c>
      <c r="AY1002" t="inlineStr">
        <is>
          <t>N/A</t>
        </is>
      </c>
      <c r="AZ1002" t="inlineStr">
        <is>
          <t>N/A</t>
        </is>
      </c>
      <c r="BA1002" t="inlineStr">
        <is>
          <t>N/A</t>
        </is>
      </c>
      <c r="BB1002" t="inlineStr">
        <is>
          <t>N/A</t>
        </is>
      </c>
      <c r="BC1002" t="inlineStr">
        <is>
          <t>N/A</t>
        </is>
      </c>
      <c r="BD1002" t="inlineStr">
        <is>
          <t>N/A</t>
        </is>
      </c>
      <c r="BE1002" t="inlineStr">
        <is>
          <t>N/A</t>
        </is>
      </c>
    </row>
    <row r="1003">
      <c r="A1003" t="inlineStr">
        <is>
          <t>WI211247982</t>
        </is>
      </c>
      <c r="B1003" t="inlineStr">
        <is>
          <t>DATA_VALIDATION</t>
        </is>
      </c>
      <c r="C1003" t="inlineStr">
        <is>
          <t>201308007925</t>
        </is>
      </c>
      <c r="D1003" t="inlineStr">
        <is>
          <t>Folder</t>
        </is>
      </c>
      <c r="E1003" s="2">
        <f>HYPERLINK("capsilon://?command=openfolder&amp;siteaddress=FAM.docvelocity-na8.net&amp;folderid=FXE4509B37-7315-F676-EE47-BFC3AEEDADD3","FX21125863")</f>
        <v>0.0</v>
      </c>
      <c r="F1003" t="inlineStr">
        <is>
          <t/>
        </is>
      </c>
      <c r="G1003" t="inlineStr">
        <is>
          <t/>
        </is>
      </c>
      <c r="H1003" t="inlineStr">
        <is>
          <t>Mailitem</t>
        </is>
      </c>
      <c r="I1003" t="inlineStr">
        <is>
          <t>MI2112482058</t>
        </is>
      </c>
      <c r="J1003" t="n">
        <v>256.0</v>
      </c>
      <c r="K1003" t="inlineStr">
        <is>
          <t>COMPLETED</t>
        </is>
      </c>
      <c r="L1003" t="inlineStr">
        <is>
          <t>MARK_AS_COMPLETED</t>
        </is>
      </c>
      <c r="M1003" t="inlineStr">
        <is>
          <t>Queue</t>
        </is>
      </c>
      <c r="N1003" t="n">
        <v>2.0</v>
      </c>
      <c r="O1003" s="1" t="n">
        <v>44544.776284722226</v>
      </c>
      <c r="P1003" s="1" t="n">
        <v>44545.25954861111</v>
      </c>
      <c r="Q1003" t="n">
        <v>40155.0</v>
      </c>
      <c r="R1003" t="n">
        <v>1599.0</v>
      </c>
      <c r="S1003" t="b">
        <v>0</v>
      </c>
      <c r="T1003" t="inlineStr">
        <is>
          <t>N/A</t>
        </is>
      </c>
      <c r="U1003" t="b">
        <v>1</v>
      </c>
      <c r="V1003" t="inlineStr">
        <is>
          <t>Supriya Khape</t>
        </is>
      </c>
      <c r="W1003" s="1" t="n">
        <v>44544.78037037037</v>
      </c>
      <c r="X1003" t="n">
        <v>344.0</v>
      </c>
      <c r="Y1003" t="n">
        <v>159.0</v>
      </c>
      <c r="Z1003" t="n">
        <v>0.0</v>
      </c>
      <c r="AA1003" t="n">
        <v>159.0</v>
      </c>
      <c r="AB1003" t="n">
        <v>0.0</v>
      </c>
      <c r="AC1003" t="n">
        <v>30.0</v>
      </c>
      <c r="AD1003" t="n">
        <v>97.0</v>
      </c>
      <c r="AE1003" t="n">
        <v>0.0</v>
      </c>
      <c r="AF1003" t="n">
        <v>0.0</v>
      </c>
      <c r="AG1003" t="n">
        <v>0.0</v>
      </c>
      <c r="AH1003" t="inlineStr">
        <is>
          <t>Saloni Uttekar</t>
        </is>
      </c>
      <c r="AI1003" s="1" t="n">
        <v>44545.25954861111</v>
      </c>
      <c r="AJ1003" t="n">
        <v>1255.0</v>
      </c>
      <c r="AK1003" t="n">
        <v>0.0</v>
      </c>
      <c r="AL1003" t="n">
        <v>0.0</v>
      </c>
      <c r="AM1003" t="n">
        <v>0.0</v>
      </c>
      <c r="AN1003" t="n">
        <v>0.0</v>
      </c>
      <c r="AO1003" t="n">
        <v>0.0</v>
      </c>
      <c r="AP1003" t="n">
        <v>97.0</v>
      </c>
      <c r="AQ1003" t="n">
        <v>0.0</v>
      </c>
      <c r="AR1003" t="n">
        <v>0.0</v>
      </c>
      <c r="AS1003" t="n">
        <v>0.0</v>
      </c>
      <c r="AT1003" t="inlineStr">
        <is>
          <t>N/A</t>
        </is>
      </c>
      <c r="AU1003" t="inlineStr">
        <is>
          <t>N/A</t>
        </is>
      </c>
      <c r="AV1003" t="inlineStr">
        <is>
          <t>N/A</t>
        </is>
      </c>
      <c r="AW1003" t="inlineStr">
        <is>
          <t>N/A</t>
        </is>
      </c>
      <c r="AX1003" t="inlineStr">
        <is>
          <t>N/A</t>
        </is>
      </c>
      <c r="AY1003" t="inlineStr">
        <is>
          <t>N/A</t>
        </is>
      </c>
      <c r="AZ1003" t="inlineStr">
        <is>
          <t>N/A</t>
        </is>
      </c>
      <c r="BA1003" t="inlineStr">
        <is>
          <t>N/A</t>
        </is>
      </c>
      <c r="BB1003" t="inlineStr">
        <is>
          <t>N/A</t>
        </is>
      </c>
      <c r="BC1003" t="inlineStr">
        <is>
          <t>N/A</t>
        </is>
      </c>
      <c r="BD1003" t="inlineStr">
        <is>
          <t>N/A</t>
        </is>
      </c>
      <c r="BE1003" t="inlineStr">
        <is>
          <t>N/A</t>
        </is>
      </c>
    </row>
    <row r="1004">
      <c r="A1004" t="inlineStr">
        <is>
          <t>WI211247991</t>
        </is>
      </c>
      <c r="B1004" t="inlineStr">
        <is>
          <t>DATA_VALIDATION</t>
        </is>
      </c>
      <c r="C1004" t="inlineStr">
        <is>
          <t>201300020229</t>
        </is>
      </c>
      <c r="D1004" t="inlineStr">
        <is>
          <t>Folder</t>
        </is>
      </c>
      <c r="E1004" s="2">
        <f>HYPERLINK("capsilon://?command=openfolder&amp;siteaddress=FAM.docvelocity-na8.net&amp;folderid=FX889C5CEC-7FF7-E2F3-D7AA-F28EFF3E47DA","FX21126527")</f>
        <v>0.0</v>
      </c>
      <c r="F1004" t="inlineStr">
        <is>
          <t/>
        </is>
      </c>
      <c r="G1004" t="inlineStr">
        <is>
          <t/>
        </is>
      </c>
      <c r="H1004" t="inlineStr">
        <is>
          <t>Mailitem</t>
        </is>
      </c>
      <c r="I1004" t="inlineStr">
        <is>
          <t>MI2112483689</t>
        </is>
      </c>
      <c r="J1004" t="n">
        <v>149.0</v>
      </c>
      <c r="K1004" t="inlineStr">
        <is>
          <t>COMPLETED</t>
        </is>
      </c>
      <c r="L1004" t="inlineStr">
        <is>
          <t>MARK_AS_COMPLETED</t>
        </is>
      </c>
      <c r="M1004" t="inlineStr">
        <is>
          <t>Queue</t>
        </is>
      </c>
      <c r="N1004" t="n">
        <v>2.0</v>
      </c>
      <c r="O1004" s="1" t="n">
        <v>44544.77793981481</v>
      </c>
      <c r="P1004" s="1" t="n">
        <v>44545.26398148148</v>
      </c>
      <c r="Q1004" t="n">
        <v>40871.0</v>
      </c>
      <c r="R1004" t="n">
        <v>1123.0</v>
      </c>
      <c r="S1004" t="b">
        <v>0</v>
      </c>
      <c r="T1004" t="inlineStr">
        <is>
          <t>N/A</t>
        </is>
      </c>
      <c r="U1004" t="b">
        <v>1</v>
      </c>
      <c r="V1004" t="inlineStr">
        <is>
          <t>Supriya Khape</t>
        </is>
      </c>
      <c r="W1004" s="1" t="n">
        <v>44544.78291666666</v>
      </c>
      <c r="X1004" t="n">
        <v>219.0</v>
      </c>
      <c r="Y1004" t="n">
        <v>97.0</v>
      </c>
      <c r="Z1004" t="n">
        <v>0.0</v>
      </c>
      <c r="AA1004" t="n">
        <v>97.0</v>
      </c>
      <c r="AB1004" t="n">
        <v>0.0</v>
      </c>
      <c r="AC1004" t="n">
        <v>19.0</v>
      </c>
      <c r="AD1004" t="n">
        <v>52.0</v>
      </c>
      <c r="AE1004" t="n">
        <v>0.0</v>
      </c>
      <c r="AF1004" t="n">
        <v>0.0</v>
      </c>
      <c r="AG1004" t="n">
        <v>0.0</v>
      </c>
      <c r="AH1004" t="inlineStr">
        <is>
          <t>Ashish Sutar</t>
        </is>
      </c>
      <c r="AI1004" s="1" t="n">
        <v>44545.26398148148</v>
      </c>
      <c r="AJ1004" t="n">
        <v>892.0</v>
      </c>
      <c r="AK1004" t="n">
        <v>0.0</v>
      </c>
      <c r="AL1004" t="n">
        <v>0.0</v>
      </c>
      <c r="AM1004" t="n">
        <v>0.0</v>
      </c>
      <c r="AN1004" t="n">
        <v>0.0</v>
      </c>
      <c r="AO1004" t="n">
        <v>0.0</v>
      </c>
      <c r="AP1004" t="n">
        <v>52.0</v>
      </c>
      <c r="AQ1004" t="n">
        <v>0.0</v>
      </c>
      <c r="AR1004" t="n">
        <v>0.0</v>
      </c>
      <c r="AS1004" t="n">
        <v>0.0</v>
      </c>
      <c r="AT1004" t="inlineStr">
        <is>
          <t>N/A</t>
        </is>
      </c>
      <c r="AU1004" t="inlineStr">
        <is>
          <t>N/A</t>
        </is>
      </c>
      <c r="AV1004" t="inlineStr">
        <is>
          <t>N/A</t>
        </is>
      </c>
      <c r="AW1004" t="inlineStr">
        <is>
          <t>N/A</t>
        </is>
      </c>
      <c r="AX1004" t="inlineStr">
        <is>
          <t>N/A</t>
        </is>
      </c>
      <c r="AY1004" t="inlineStr">
        <is>
          <t>N/A</t>
        </is>
      </c>
      <c r="AZ1004" t="inlineStr">
        <is>
          <t>N/A</t>
        </is>
      </c>
      <c r="BA1004" t="inlineStr">
        <is>
          <t>N/A</t>
        </is>
      </c>
      <c r="BB1004" t="inlineStr">
        <is>
          <t>N/A</t>
        </is>
      </c>
      <c r="BC1004" t="inlineStr">
        <is>
          <t>N/A</t>
        </is>
      </c>
      <c r="BD1004" t="inlineStr">
        <is>
          <t>N/A</t>
        </is>
      </c>
      <c r="BE1004" t="inlineStr">
        <is>
          <t>N/A</t>
        </is>
      </c>
    </row>
    <row r="1005">
      <c r="A1005" t="inlineStr">
        <is>
          <t>WI211247995</t>
        </is>
      </c>
      <c r="B1005" t="inlineStr">
        <is>
          <t>DATA_VALIDATION</t>
        </is>
      </c>
      <c r="C1005" t="inlineStr">
        <is>
          <t>201110012270</t>
        </is>
      </c>
      <c r="D1005" t="inlineStr">
        <is>
          <t>Folder</t>
        </is>
      </c>
      <c r="E1005" s="2">
        <f>HYPERLINK("capsilon://?command=openfolder&amp;siteaddress=FAM.docvelocity-na8.net&amp;folderid=FX49597671-027B-E826-81FA-01FEBA71EA4D","FX21126547")</f>
        <v>0.0</v>
      </c>
      <c r="F1005" t="inlineStr">
        <is>
          <t/>
        </is>
      </c>
      <c r="G1005" t="inlineStr">
        <is>
          <t/>
        </is>
      </c>
      <c r="H1005" t="inlineStr">
        <is>
          <t>Mailitem</t>
        </is>
      </c>
      <c r="I1005" t="inlineStr">
        <is>
          <t>MI2112483877</t>
        </is>
      </c>
      <c r="J1005" t="n">
        <v>337.0</v>
      </c>
      <c r="K1005" t="inlineStr">
        <is>
          <t>COMPLETED</t>
        </is>
      </c>
      <c r="L1005" t="inlineStr">
        <is>
          <t>MARK_AS_COMPLETED</t>
        </is>
      </c>
      <c r="M1005" t="inlineStr">
        <is>
          <t>Queue</t>
        </is>
      </c>
      <c r="N1005" t="n">
        <v>2.0</v>
      </c>
      <c r="O1005" s="1" t="n">
        <v>44544.77972222222</v>
      </c>
      <c r="P1005" s="1" t="n">
        <v>44545.29607638889</v>
      </c>
      <c r="Q1005" t="n">
        <v>39011.0</v>
      </c>
      <c r="R1005" t="n">
        <v>5602.0</v>
      </c>
      <c r="S1005" t="b">
        <v>0</v>
      </c>
      <c r="T1005" t="inlineStr">
        <is>
          <t>N/A</t>
        </is>
      </c>
      <c r="U1005" t="b">
        <v>1</v>
      </c>
      <c r="V1005" t="inlineStr">
        <is>
          <t>Supriya Khape</t>
        </is>
      </c>
      <c r="W1005" s="1" t="n">
        <v>44544.82005787037</v>
      </c>
      <c r="X1005" t="n">
        <v>2406.0</v>
      </c>
      <c r="Y1005" t="n">
        <v>397.0</v>
      </c>
      <c r="Z1005" t="n">
        <v>0.0</v>
      </c>
      <c r="AA1005" t="n">
        <v>397.0</v>
      </c>
      <c r="AB1005" t="n">
        <v>0.0</v>
      </c>
      <c r="AC1005" t="n">
        <v>270.0</v>
      </c>
      <c r="AD1005" t="n">
        <v>-60.0</v>
      </c>
      <c r="AE1005" t="n">
        <v>0.0</v>
      </c>
      <c r="AF1005" t="n">
        <v>0.0</v>
      </c>
      <c r="AG1005" t="n">
        <v>0.0</v>
      </c>
      <c r="AH1005" t="inlineStr">
        <is>
          <t>Saloni Uttekar</t>
        </is>
      </c>
      <c r="AI1005" s="1" t="n">
        <v>44545.29607638889</v>
      </c>
      <c r="AJ1005" t="n">
        <v>3155.0</v>
      </c>
      <c r="AK1005" t="n">
        <v>16.0</v>
      </c>
      <c r="AL1005" t="n">
        <v>0.0</v>
      </c>
      <c r="AM1005" t="n">
        <v>16.0</v>
      </c>
      <c r="AN1005" t="n">
        <v>0.0</v>
      </c>
      <c r="AO1005" t="n">
        <v>18.0</v>
      </c>
      <c r="AP1005" t="n">
        <v>-76.0</v>
      </c>
      <c r="AQ1005" t="n">
        <v>0.0</v>
      </c>
      <c r="AR1005" t="n">
        <v>0.0</v>
      </c>
      <c r="AS1005" t="n">
        <v>0.0</v>
      </c>
      <c r="AT1005" t="inlineStr">
        <is>
          <t>N/A</t>
        </is>
      </c>
      <c r="AU1005" t="inlineStr">
        <is>
          <t>N/A</t>
        </is>
      </c>
      <c r="AV1005" t="inlineStr">
        <is>
          <t>N/A</t>
        </is>
      </c>
      <c r="AW1005" t="inlineStr">
        <is>
          <t>N/A</t>
        </is>
      </c>
      <c r="AX1005" t="inlineStr">
        <is>
          <t>N/A</t>
        </is>
      </c>
      <c r="AY1005" t="inlineStr">
        <is>
          <t>N/A</t>
        </is>
      </c>
      <c r="AZ1005" t="inlineStr">
        <is>
          <t>N/A</t>
        </is>
      </c>
      <c r="BA1005" t="inlineStr">
        <is>
          <t>N/A</t>
        </is>
      </c>
      <c r="BB1005" t="inlineStr">
        <is>
          <t>N/A</t>
        </is>
      </c>
      <c r="BC1005" t="inlineStr">
        <is>
          <t>N/A</t>
        </is>
      </c>
      <c r="BD1005" t="inlineStr">
        <is>
          <t>N/A</t>
        </is>
      </c>
      <c r="BE1005" t="inlineStr">
        <is>
          <t>N/A</t>
        </is>
      </c>
    </row>
    <row r="1006">
      <c r="A1006" t="inlineStr">
        <is>
          <t>WI211247999</t>
        </is>
      </c>
      <c r="B1006" t="inlineStr">
        <is>
          <t>DATA_VALIDATION</t>
        </is>
      </c>
      <c r="C1006" t="inlineStr">
        <is>
          <t>201330004167</t>
        </is>
      </c>
      <c r="D1006" t="inlineStr">
        <is>
          <t>Folder</t>
        </is>
      </c>
      <c r="E1006" s="2">
        <f>HYPERLINK("capsilon://?command=openfolder&amp;siteaddress=FAM.docvelocity-na8.net&amp;folderid=FXB6602B3C-7BA4-AADC-8D4B-F5770B622BD7","FX21126602")</f>
        <v>0.0</v>
      </c>
      <c r="F1006" t="inlineStr">
        <is>
          <t/>
        </is>
      </c>
      <c r="G1006" t="inlineStr">
        <is>
          <t/>
        </is>
      </c>
      <c r="H1006" t="inlineStr">
        <is>
          <t>Mailitem</t>
        </is>
      </c>
      <c r="I1006" t="inlineStr">
        <is>
          <t>MI2112484723</t>
        </is>
      </c>
      <c r="J1006" t="n">
        <v>56.0</v>
      </c>
      <c r="K1006" t="inlineStr">
        <is>
          <t>COMPLETED</t>
        </is>
      </c>
      <c r="L1006" t="inlineStr">
        <is>
          <t>MARK_AS_COMPLETED</t>
        </is>
      </c>
      <c r="M1006" t="inlineStr">
        <is>
          <t>Queue</t>
        </is>
      </c>
      <c r="N1006" t="n">
        <v>2.0</v>
      </c>
      <c r="O1006" s="1" t="n">
        <v>44544.7800462963</v>
      </c>
      <c r="P1006" s="1" t="n">
        <v>44545.27724537037</v>
      </c>
      <c r="Q1006" t="n">
        <v>41580.0</v>
      </c>
      <c r="R1006" t="n">
        <v>1378.0</v>
      </c>
      <c r="S1006" t="b">
        <v>0</v>
      </c>
      <c r="T1006" t="inlineStr">
        <is>
          <t>N/A</t>
        </is>
      </c>
      <c r="U1006" t="b">
        <v>1</v>
      </c>
      <c r="V1006" t="inlineStr">
        <is>
          <t>Archana Bhujbal</t>
        </is>
      </c>
      <c r="W1006" s="1" t="n">
        <v>44544.79982638889</v>
      </c>
      <c r="X1006" t="n">
        <v>227.0</v>
      </c>
      <c r="Y1006" t="n">
        <v>42.0</v>
      </c>
      <c r="Z1006" t="n">
        <v>0.0</v>
      </c>
      <c r="AA1006" t="n">
        <v>42.0</v>
      </c>
      <c r="AB1006" t="n">
        <v>0.0</v>
      </c>
      <c r="AC1006" t="n">
        <v>7.0</v>
      </c>
      <c r="AD1006" t="n">
        <v>14.0</v>
      </c>
      <c r="AE1006" t="n">
        <v>0.0</v>
      </c>
      <c r="AF1006" t="n">
        <v>0.0</v>
      </c>
      <c r="AG1006" t="n">
        <v>0.0</v>
      </c>
      <c r="AH1006" t="inlineStr">
        <is>
          <t>Ashish Sutar</t>
        </is>
      </c>
      <c r="AI1006" s="1" t="n">
        <v>44545.27724537037</v>
      </c>
      <c r="AJ1006" t="n">
        <v>1145.0</v>
      </c>
      <c r="AK1006" t="n">
        <v>1.0</v>
      </c>
      <c r="AL1006" t="n">
        <v>0.0</v>
      </c>
      <c r="AM1006" t="n">
        <v>1.0</v>
      </c>
      <c r="AN1006" t="n">
        <v>0.0</v>
      </c>
      <c r="AO1006" t="n">
        <v>1.0</v>
      </c>
      <c r="AP1006" t="n">
        <v>13.0</v>
      </c>
      <c r="AQ1006" t="n">
        <v>0.0</v>
      </c>
      <c r="AR1006" t="n">
        <v>0.0</v>
      </c>
      <c r="AS1006" t="n">
        <v>0.0</v>
      </c>
      <c r="AT1006" t="inlineStr">
        <is>
          <t>N/A</t>
        </is>
      </c>
      <c r="AU1006" t="inlineStr">
        <is>
          <t>N/A</t>
        </is>
      </c>
      <c r="AV1006" t="inlineStr">
        <is>
          <t>N/A</t>
        </is>
      </c>
      <c r="AW1006" t="inlineStr">
        <is>
          <t>N/A</t>
        </is>
      </c>
      <c r="AX1006" t="inlineStr">
        <is>
          <t>N/A</t>
        </is>
      </c>
      <c r="AY1006" t="inlineStr">
        <is>
          <t>N/A</t>
        </is>
      </c>
      <c r="AZ1006" t="inlineStr">
        <is>
          <t>N/A</t>
        </is>
      </c>
      <c r="BA1006" t="inlineStr">
        <is>
          <t>N/A</t>
        </is>
      </c>
      <c r="BB1006" t="inlineStr">
        <is>
          <t>N/A</t>
        </is>
      </c>
      <c r="BC1006" t="inlineStr">
        <is>
          <t>N/A</t>
        </is>
      </c>
      <c r="BD1006" t="inlineStr">
        <is>
          <t>N/A</t>
        </is>
      </c>
      <c r="BE1006" t="inlineStr">
        <is>
          <t>N/A</t>
        </is>
      </c>
    </row>
    <row r="1007">
      <c r="A1007" t="inlineStr">
        <is>
          <t>WI211248009</t>
        </is>
      </c>
      <c r="B1007" t="inlineStr">
        <is>
          <t>DATA_VALIDATION</t>
        </is>
      </c>
      <c r="C1007" t="inlineStr">
        <is>
          <t>201300020172</t>
        </is>
      </c>
      <c r="D1007" t="inlineStr">
        <is>
          <t>Folder</t>
        </is>
      </c>
      <c r="E1007" s="2">
        <f>HYPERLINK("capsilon://?command=openfolder&amp;siteaddress=FAM.docvelocity-na8.net&amp;folderid=FX35D781BF-46BD-2BB7-98FC-7BBBA70F226B","FX21125781")</f>
        <v>0.0</v>
      </c>
      <c r="F1007" t="inlineStr">
        <is>
          <t/>
        </is>
      </c>
      <c r="G1007" t="inlineStr">
        <is>
          <t/>
        </is>
      </c>
      <c r="H1007" t="inlineStr">
        <is>
          <t>Mailitem</t>
        </is>
      </c>
      <c r="I1007" t="inlineStr">
        <is>
          <t>MI2112485988</t>
        </is>
      </c>
      <c r="J1007" t="n">
        <v>84.0</v>
      </c>
      <c r="K1007" t="inlineStr">
        <is>
          <t>COMPLETED</t>
        </is>
      </c>
      <c r="L1007" t="inlineStr">
        <is>
          <t>MARK_AS_COMPLETED</t>
        </is>
      </c>
      <c r="M1007" t="inlineStr">
        <is>
          <t>Queue</t>
        </is>
      </c>
      <c r="N1007" t="n">
        <v>2.0</v>
      </c>
      <c r="O1007" s="1" t="n">
        <v>44544.781793981485</v>
      </c>
      <c r="P1007" s="1" t="n">
        <v>44545.291354166664</v>
      </c>
      <c r="Q1007" t="n">
        <v>41897.0</v>
      </c>
      <c r="R1007" t="n">
        <v>2129.0</v>
      </c>
      <c r="S1007" t="b">
        <v>0</v>
      </c>
      <c r="T1007" t="inlineStr">
        <is>
          <t>N/A</t>
        </is>
      </c>
      <c r="U1007" t="b">
        <v>1</v>
      </c>
      <c r="V1007" t="inlineStr">
        <is>
          <t>Archana Bhujbal</t>
        </is>
      </c>
      <c r="W1007" s="1" t="n">
        <v>44544.81821759259</v>
      </c>
      <c r="X1007" t="n">
        <v>951.0</v>
      </c>
      <c r="Y1007" t="n">
        <v>111.0</v>
      </c>
      <c r="Z1007" t="n">
        <v>0.0</v>
      </c>
      <c r="AA1007" t="n">
        <v>111.0</v>
      </c>
      <c r="AB1007" t="n">
        <v>0.0</v>
      </c>
      <c r="AC1007" t="n">
        <v>57.0</v>
      </c>
      <c r="AD1007" t="n">
        <v>-27.0</v>
      </c>
      <c r="AE1007" t="n">
        <v>0.0</v>
      </c>
      <c r="AF1007" t="n">
        <v>0.0</v>
      </c>
      <c r="AG1007" t="n">
        <v>0.0</v>
      </c>
      <c r="AH1007" t="inlineStr">
        <is>
          <t>Ashish Sutar</t>
        </is>
      </c>
      <c r="AI1007" s="1" t="n">
        <v>44545.291354166664</v>
      </c>
      <c r="AJ1007" t="n">
        <v>1165.0</v>
      </c>
      <c r="AK1007" t="n">
        <v>2.0</v>
      </c>
      <c r="AL1007" t="n">
        <v>0.0</v>
      </c>
      <c r="AM1007" t="n">
        <v>2.0</v>
      </c>
      <c r="AN1007" t="n">
        <v>0.0</v>
      </c>
      <c r="AO1007" t="n">
        <v>2.0</v>
      </c>
      <c r="AP1007" t="n">
        <v>-29.0</v>
      </c>
      <c r="AQ1007" t="n">
        <v>0.0</v>
      </c>
      <c r="AR1007" t="n">
        <v>0.0</v>
      </c>
      <c r="AS1007" t="n">
        <v>0.0</v>
      </c>
      <c r="AT1007" t="inlineStr">
        <is>
          <t>N/A</t>
        </is>
      </c>
      <c r="AU1007" t="inlineStr">
        <is>
          <t>N/A</t>
        </is>
      </c>
      <c r="AV1007" t="inlineStr">
        <is>
          <t>N/A</t>
        </is>
      </c>
      <c r="AW1007" t="inlineStr">
        <is>
          <t>N/A</t>
        </is>
      </c>
      <c r="AX1007" t="inlineStr">
        <is>
          <t>N/A</t>
        </is>
      </c>
      <c r="AY1007" t="inlineStr">
        <is>
          <t>N/A</t>
        </is>
      </c>
      <c r="AZ1007" t="inlineStr">
        <is>
          <t>N/A</t>
        </is>
      </c>
      <c r="BA1007" t="inlineStr">
        <is>
          <t>N/A</t>
        </is>
      </c>
      <c r="BB1007" t="inlineStr">
        <is>
          <t>N/A</t>
        </is>
      </c>
      <c r="BC1007" t="inlineStr">
        <is>
          <t>N/A</t>
        </is>
      </c>
      <c r="BD1007" t="inlineStr">
        <is>
          <t>N/A</t>
        </is>
      </c>
      <c r="BE1007" t="inlineStr">
        <is>
          <t>N/A</t>
        </is>
      </c>
    </row>
    <row r="1008">
      <c r="A1008" t="inlineStr">
        <is>
          <t>WI211248048</t>
        </is>
      </c>
      <c r="B1008" t="inlineStr">
        <is>
          <t>DATA_VALIDATION</t>
        </is>
      </c>
      <c r="C1008" t="inlineStr">
        <is>
          <t>201330004230</t>
        </is>
      </c>
      <c r="D1008" t="inlineStr">
        <is>
          <t>Folder</t>
        </is>
      </c>
      <c r="E1008" s="2">
        <f>HYPERLINK("capsilon://?command=openfolder&amp;siteaddress=FAM.docvelocity-na8.net&amp;folderid=FX05E9226E-9981-C3F1-E4DB-B050D745B62D","FX21128334")</f>
        <v>0.0</v>
      </c>
      <c r="F1008" t="inlineStr">
        <is>
          <t/>
        </is>
      </c>
      <c r="G1008" t="inlineStr">
        <is>
          <t/>
        </is>
      </c>
      <c r="H1008" t="inlineStr">
        <is>
          <t>Mailitem</t>
        </is>
      </c>
      <c r="I1008" t="inlineStr">
        <is>
          <t>MI2112507774</t>
        </is>
      </c>
      <c r="J1008" t="n">
        <v>121.0</v>
      </c>
      <c r="K1008" t="inlineStr">
        <is>
          <t>COMPLETED</t>
        </is>
      </c>
      <c r="L1008" t="inlineStr">
        <is>
          <t>MARK_AS_COMPLETED</t>
        </is>
      </c>
      <c r="M1008" t="inlineStr">
        <is>
          <t>Queue</t>
        </is>
      </c>
      <c r="N1008" t="n">
        <v>1.0</v>
      </c>
      <c r="O1008" s="1" t="n">
        <v>44544.7902662037</v>
      </c>
      <c r="P1008" s="1" t="n">
        <v>44545.27193287037</v>
      </c>
      <c r="Q1008" t="n">
        <v>41166.0</v>
      </c>
      <c r="R1008" t="n">
        <v>450.0</v>
      </c>
      <c r="S1008" t="b">
        <v>0</v>
      </c>
      <c r="T1008" t="inlineStr">
        <is>
          <t>N/A</t>
        </is>
      </c>
      <c r="U1008" t="b">
        <v>0</v>
      </c>
      <c r="V1008" t="inlineStr">
        <is>
          <t>Hemanshi Deshlahara</t>
        </is>
      </c>
      <c r="W1008" s="1" t="n">
        <v>44545.27193287037</v>
      </c>
      <c r="X1008" t="n">
        <v>214.0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121.0</v>
      </c>
      <c r="AE1008" t="n">
        <v>116.0</v>
      </c>
      <c r="AF1008" t="n">
        <v>0.0</v>
      </c>
      <c r="AG1008" t="n">
        <v>4.0</v>
      </c>
      <c r="AH1008" t="inlineStr">
        <is>
          <t>N/A</t>
        </is>
      </c>
      <c r="AI1008" t="inlineStr">
        <is>
          <t>N/A</t>
        </is>
      </c>
      <c r="AJ1008" t="inlineStr">
        <is>
          <t>N/A</t>
        </is>
      </c>
      <c r="AK1008" t="inlineStr">
        <is>
          <t>N/A</t>
        </is>
      </c>
      <c r="AL1008" t="inlineStr">
        <is>
          <t>N/A</t>
        </is>
      </c>
      <c r="AM1008" t="inlineStr">
        <is>
          <t>N/A</t>
        </is>
      </c>
      <c r="AN1008" t="inlineStr">
        <is>
          <t>N/A</t>
        </is>
      </c>
      <c r="AO1008" t="inlineStr">
        <is>
          <t>N/A</t>
        </is>
      </c>
      <c r="AP1008" t="inlineStr">
        <is>
          <t>N/A</t>
        </is>
      </c>
      <c r="AQ1008" t="inlineStr">
        <is>
          <t>N/A</t>
        </is>
      </c>
      <c r="AR1008" t="inlineStr">
        <is>
          <t>N/A</t>
        </is>
      </c>
      <c r="AS1008" t="inlineStr">
        <is>
          <t>N/A</t>
        </is>
      </c>
      <c r="AT1008" t="inlineStr">
        <is>
          <t>N/A</t>
        </is>
      </c>
      <c r="AU1008" t="inlineStr">
        <is>
          <t>N/A</t>
        </is>
      </c>
      <c r="AV1008" t="inlineStr">
        <is>
          <t>N/A</t>
        </is>
      </c>
      <c r="AW1008" t="inlineStr">
        <is>
          <t>N/A</t>
        </is>
      </c>
      <c r="AX1008" t="inlineStr">
        <is>
          <t>N/A</t>
        </is>
      </c>
      <c r="AY1008" t="inlineStr">
        <is>
          <t>N/A</t>
        </is>
      </c>
      <c r="AZ1008" t="inlineStr">
        <is>
          <t>N/A</t>
        </is>
      </c>
      <c r="BA1008" t="inlineStr">
        <is>
          <t>N/A</t>
        </is>
      </c>
      <c r="BB1008" t="inlineStr">
        <is>
          <t>N/A</t>
        </is>
      </c>
      <c r="BC1008" t="inlineStr">
        <is>
          <t>N/A</t>
        </is>
      </c>
      <c r="BD1008" t="inlineStr">
        <is>
          <t>N/A</t>
        </is>
      </c>
      <c r="BE1008" t="inlineStr">
        <is>
          <t>N/A</t>
        </is>
      </c>
    </row>
    <row r="1009">
      <c r="A1009" t="inlineStr">
        <is>
          <t>WI211248090</t>
        </is>
      </c>
      <c r="B1009" t="inlineStr">
        <is>
          <t>DATA_VALIDATION</t>
        </is>
      </c>
      <c r="C1009" t="inlineStr">
        <is>
          <t>201300020309</t>
        </is>
      </c>
      <c r="D1009" t="inlineStr">
        <is>
          <t>Folder</t>
        </is>
      </c>
      <c r="E1009" s="2">
        <f>HYPERLINK("capsilon://?command=openfolder&amp;siteaddress=FAM.docvelocity-na8.net&amp;folderid=FXD65FCF9F-1D97-DBA2-E5CE-73AA97460CDD","FX21128162")</f>
        <v>0.0</v>
      </c>
      <c r="F1009" t="inlineStr">
        <is>
          <t/>
        </is>
      </c>
      <c r="G1009" t="inlineStr">
        <is>
          <t/>
        </is>
      </c>
      <c r="H1009" t="inlineStr">
        <is>
          <t>Mailitem</t>
        </is>
      </c>
      <c r="I1009" t="inlineStr">
        <is>
          <t>MI2112508823</t>
        </is>
      </c>
      <c r="J1009" t="n">
        <v>67.0</v>
      </c>
      <c r="K1009" t="inlineStr">
        <is>
          <t>COMPLETED</t>
        </is>
      </c>
      <c r="L1009" t="inlineStr">
        <is>
          <t>MARK_AS_COMPLETED</t>
        </is>
      </c>
      <c r="M1009" t="inlineStr">
        <is>
          <t>Queue</t>
        </is>
      </c>
      <c r="N1009" t="n">
        <v>2.0</v>
      </c>
      <c r="O1009" s="1" t="n">
        <v>44544.79857638889</v>
      </c>
      <c r="P1009" s="1" t="n">
        <v>44545.56554398148</v>
      </c>
      <c r="Q1009" t="n">
        <v>65724.0</v>
      </c>
      <c r="R1009" t="n">
        <v>542.0</v>
      </c>
      <c r="S1009" t="b">
        <v>0</v>
      </c>
      <c r="T1009" t="inlineStr">
        <is>
          <t>N/A</t>
        </is>
      </c>
      <c r="U1009" t="b">
        <v>0</v>
      </c>
      <c r="V1009" t="inlineStr">
        <is>
          <t>Supriya Khape</t>
        </is>
      </c>
      <c r="W1009" s="1" t="n">
        <v>44544.829305555555</v>
      </c>
      <c r="X1009" t="n">
        <v>190.0</v>
      </c>
      <c r="Y1009" t="n">
        <v>68.0</v>
      </c>
      <c r="Z1009" t="n">
        <v>0.0</v>
      </c>
      <c r="AA1009" t="n">
        <v>68.0</v>
      </c>
      <c r="AB1009" t="n">
        <v>0.0</v>
      </c>
      <c r="AC1009" t="n">
        <v>13.0</v>
      </c>
      <c r="AD1009" t="n">
        <v>-1.0</v>
      </c>
      <c r="AE1009" t="n">
        <v>0.0</v>
      </c>
      <c r="AF1009" t="n">
        <v>0.0</v>
      </c>
      <c r="AG1009" t="n">
        <v>0.0</v>
      </c>
      <c r="AH1009" t="inlineStr">
        <is>
          <t>Dashrath Soren</t>
        </is>
      </c>
      <c r="AI1009" s="1" t="n">
        <v>44545.56554398148</v>
      </c>
      <c r="AJ1009" t="n">
        <v>345.0</v>
      </c>
      <c r="AK1009" t="n">
        <v>0.0</v>
      </c>
      <c r="AL1009" t="n">
        <v>0.0</v>
      </c>
      <c r="AM1009" t="n">
        <v>0.0</v>
      </c>
      <c r="AN1009" t="n">
        <v>0.0</v>
      </c>
      <c r="AO1009" t="n">
        <v>0.0</v>
      </c>
      <c r="AP1009" t="n">
        <v>-1.0</v>
      </c>
      <c r="AQ1009" t="n">
        <v>0.0</v>
      </c>
      <c r="AR1009" t="n">
        <v>0.0</v>
      </c>
      <c r="AS1009" t="n">
        <v>0.0</v>
      </c>
      <c r="AT1009" t="inlineStr">
        <is>
          <t>N/A</t>
        </is>
      </c>
      <c r="AU1009" t="inlineStr">
        <is>
          <t>N/A</t>
        </is>
      </c>
      <c r="AV1009" t="inlineStr">
        <is>
          <t>N/A</t>
        </is>
      </c>
      <c r="AW1009" t="inlineStr">
        <is>
          <t>N/A</t>
        </is>
      </c>
      <c r="AX1009" t="inlineStr">
        <is>
          <t>N/A</t>
        </is>
      </c>
      <c r="AY1009" t="inlineStr">
        <is>
          <t>N/A</t>
        </is>
      </c>
      <c r="AZ1009" t="inlineStr">
        <is>
          <t>N/A</t>
        </is>
      </c>
      <c r="BA1009" t="inlineStr">
        <is>
          <t>N/A</t>
        </is>
      </c>
      <c r="BB1009" t="inlineStr">
        <is>
          <t>N/A</t>
        </is>
      </c>
      <c r="BC1009" t="inlineStr">
        <is>
          <t>N/A</t>
        </is>
      </c>
      <c r="BD1009" t="inlineStr">
        <is>
          <t>N/A</t>
        </is>
      </c>
      <c r="BE1009" t="inlineStr">
        <is>
          <t>N/A</t>
        </is>
      </c>
    </row>
    <row r="1010">
      <c r="A1010" t="inlineStr">
        <is>
          <t>WI211248154</t>
        </is>
      </c>
      <c r="B1010" t="inlineStr">
        <is>
          <t>DATA_VALIDATION</t>
        </is>
      </c>
      <c r="C1010" t="inlineStr">
        <is>
          <t>201130012957</t>
        </is>
      </c>
      <c r="D1010" t="inlineStr">
        <is>
          <t>Folder</t>
        </is>
      </c>
      <c r="E1010" s="2">
        <f>HYPERLINK("capsilon://?command=openfolder&amp;siteaddress=FAM.docvelocity-na8.net&amp;folderid=FX385E0A70-4F01-7B6D-5DDE-EB7B97F0A075","FX21128302")</f>
        <v>0.0</v>
      </c>
      <c r="F1010" t="inlineStr">
        <is>
          <t/>
        </is>
      </c>
      <c r="G1010" t="inlineStr">
        <is>
          <t/>
        </is>
      </c>
      <c r="H1010" t="inlineStr">
        <is>
          <t>Mailitem</t>
        </is>
      </c>
      <c r="I1010" t="inlineStr">
        <is>
          <t>MI2112509324</t>
        </is>
      </c>
      <c r="J1010" t="n">
        <v>68.0</v>
      </c>
      <c r="K1010" t="inlineStr">
        <is>
          <t>COMPLETED</t>
        </is>
      </c>
      <c r="L1010" t="inlineStr">
        <is>
          <t>MARK_AS_COMPLETED</t>
        </is>
      </c>
      <c r="M1010" t="inlineStr">
        <is>
          <t>Queue</t>
        </is>
      </c>
      <c r="N1010" t="n">
        <v>1.0</v>
      </c>
      <c r="O1010" s="1" t="n">
        <v>44544.80751157407</v>
      </c>
      <c r="P1010" s="1" t="n">
        <v>44545.274247685185</v>
      </c>
      <c r="Q1010" t="n">
        <v>40003.0</v>
      </c>
      <c r="R1010" t="n">
        <v>323.0</v>
      </c>
      <c r="S1010" t="b">
        <v>0</v>
      </c>
      <c r="T1010" t="inlineStr">
        <is>
          <t>N/A</t>
        </is>
      </c>
      <c r="U1010" t="b">
        <v>0</v>
      </c>
      <c r="V1010" t="inlineStr">
        <is>
          <t>Hemanshi Deshlahara</t>
        </is>
      </c>
      <c r="W1010" s="1" t="n">
        <v>44545.274247685185</v>
      </c>
      <c r="X1010" t="n">
        <v>200.0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68.0</v>
      </c>
      <c r="AE1010" t="n">
        <v>56.0</v>
      </c>
      <c r="AF1010" t="n">
        <v>0.0</v>
      </c>
      <c r="AG1010" t="n">
        <v>5.0</v>
      </c>
      <c r="AH1010" t="inlineStr">
        <is>
          <t>N/A</t>
        </is>
      </c>
      <c r="AI1010" t="inlineStr">
        <is>
          <t>N/A</t>
        </is>
      </c>
      <c r="AJ1010" t="inlineStr">
        <is>
          <t>N/A</t>
        </is>
      </c>
      <c r="AK1010" t="inlineStr">
        <is>
          <t>N/A</t>
        </is>
      </c>
      <c r="AL1010" t="inlineStr">
        <is>
          <t>N/A</t>
        </is>
      </c>
      <c r="AM1010" t="inlineStr">
        <is>
          <t>N/A</t>
        </is>
      </c>
      <c r="AN1010" t="inlineStr">
        <is>
          <t>N/A</t>
        </is>
      </c>
      <c r="AO1010" t="inlineStr">
        <is>
          <t>N/A</t>
        </is>
      </c>
      <c r="AP1010" t="inlineStr">
        <is>
          <t>N/A</t>
        </is>
      </c>
      <c r="AQ1010" t="inlineStr">
        <is>
          <t>N/A</t>
        </is>
      </c>
      <c r="AR1010" t="inlineStr">
        <is>
          <t>N/A</t>
        </is>
      </c>
      <c r="AS1010" t="inlineStr">
        <is>
          <t>N/A</t>
        </is>
      </c>
      <c r="AT1010" t="inlineStr">
        <is>
          <t>N/A</t>
        </is>
      </c>
      <c r="AU1010" t="inlineStr">
        <is>
          <t>N/A</t>
        </is>
      </c>
      <c r="AV1010" t="inlineStr">
        <is>
          <t>N/A</t>
        </is>
      </c>
      <c r="AW1010" t="inlineStr">
        <is>
          <t>N/A</t>
        </is>
      </c>
      <c r="AX1010" t="inlineStr">
        <is>
          <t>N/A</t>
        </is>
      </c>
      <c r="AY1010" t="inlineStr">
        <is>
          <t>N/A</t>
        </is>
      </c>
      <c r="AZ1010" t="inlineStr">
        <is>
          <t>N/A</t>
        </is>
      </c>
      <c r="BA1010" t="inlineStr">
        <is>
          <t>N/A</t>
        </is>
      </c>
      <c r="BB1010" t="inlineStr">
        <is>
          <t>N/A</t>
        </is>
      </c>
      <c r="BC1010" t="inlineStr">
        <is>
          <t>N/A</t>
        </is>
      </c>
      <c r="BD1010" t="inlineStr">
        <is>
          <t>N/A</t>
        </is>
      </c>
      <c r="BE1010" t="inlineStr">
        <is>
          <t>N/A</t>
        </is>
      </c>
    </row>
    <row r="1011">
      <c r="A1011" t="inlineStr">
        <is>
          <t>WI21124819</t>
        </is>
      </c>
      <c r="B1011" t="inlineStr">
        <is>
          <t>DATA_VALIDATION</t>
        </is>
      </c>
      <c r="C1011" t="inlineStr">
        <is>
          <t>201300019311</t>
        </is>
      </c>
      <c r="D1011" t="inlineStr">
        <is>
          <t>Folder</t>
        </is>
      </c>
      <c r="E1011" s="2">
        <f>HYPERLINK("capsilon://?command=openfolder&amp;siteaddress=FAM.docvelocity-na8.net&amp;folderid=FXE6629203-345C-80BC-8360-47C8E56A2D6F","FX21111787")</f>
        <v>0.0</v>
      </c>
      <c r="F1011" t="inlineStr">
        <is>
          <t/>
        </is>
      </c>
      <c r="G1011" t="inlineStr">
        <is>
          <t/>
        </is>
      </c>
      <c r="H1011" t="inlineStr">
        <is>
          <t>Mailitem</t>
        </is>
      </c>
      <c r="I1011" t="inlineStr">
        <is>
          <t>MI211249711</t>
        </is>
      </c>
      <c r="J1011" t="n">
        <v>28.0</v>
      </c>
      <c r="K1011" t="inlineStr">
        <is>
          <t>COMPLETED</t>
        </is>
      </c>
      <c r="L1011" t="inlineStr">
        <is>
          <t>MARK_AS_COMPLETED</t>
        </is>
      </c>
      <c r="M1011" t="inlineStr">
        <is>
          <t>Queue</t>
        </is>
      </c>
      <c r="N1011" t="n">
        <v>1.0</v>
      </c>
      <c r="O1011" s="1" t="n">
        <v>44531.76630787037</v>
      </c>
      <c r="P1011" s="1" t="n">
        <v>44532.287511574075</v>
      </c>
      <c r="Q1011" t="n">
        <v>44767.0</v>
      </c>
      <c r="R1011" t="n">
        <v>265.0</v>
      </c>
      <c r="S1011" t="b">
        <v>0</v>
      </c>
      <c r="T1011" t="inlineStr">
        <is>
          <t>N/A</t>
        </is>
      </c>
      <c r="U1011" t="b">
        <v>0</v>
      </c>
      <c r="V1011" t="inlineStr">
        <is>
          <t>Hemanshi Deshlahara</t>
        </is>
      </c>
      <c r="W1011" s="1" t="n">
        <v>44532.287511574075</v>
      </c>
      <c r="X1011" t="n">
        <v>121.0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28.0</v>
      </c>
      <c r="AE1011" t="n">
        <v>21.0</v>
      </c>
      <c r="AF1011" t="n">
        <v>0.0</v>
      </c>
      <c r="AG1011" t="n">
        <v>2.0</v>
      </c>
      <c r="AH1011" t="inlineStr">
        <is>
          <t>N/A</t>
        </is>
      </c>
      <c r="AI1011" t="inlineStr">
        <is>
          <t>N/A</t>
        </is>
      </c>
      <c r="AJ1011" t="inlineStr">
        <is>
          <t>N/A</t>
        </is>
      </c>
      <c r="AK1011" t="inlineStr">
        <is>
          <t>N/A</t>
        </is>
      </c>
      <c r="AL1011" t="inlineStr">
        <is>
          <t>N/A</t>
        </is>
      </c>
      <c r="AM1011" t="inlineStr">
        <is>
          <t>N/A</t>
        </is>
      </c>
      <c r="AN1011" t="inlineStr">
        <is>
          <t>N/A</t>
        </is>
      </c>
      <c r="AO1011" t="inlineStr">
        <is>
          <t>N/A</t>
        </is>
      </c>
      <c r="AP1011" t="inlineStr">
        <is>
          <t>N/A</t>
        </is>
      </c>
      <c r="AQ1011" t="inlineStr">
        <is>
          <t>N/A</t>
        </is>
      </c>
      <c r="AR1011" t="inlineStr">
        <is>
          <t>N/A</t>
        </is>
      </c>
      <c r="AS1011" t="inlineStr">
        <is>
          <t>N/A</t>
        </is>
      </c>
      <c r="AT1011" t="inlineStr">
        <is>
          <t>N/A</t>
        </is>
      </c>
      <c r="AU1011" t="inlineStr">
        <is>
          <t>N/A</t>
        </is>
      </c>
      <c r="AV1011" t="inlineStr">
        <is>
          <t>N/A</t>
        </is>
      </c>
      <c r="AW1011" t="inlineStr">
        <is>
          <t>N/A</t>
        </is>
      </c>
      <c r="AX1011" t="inlineStr">
        <is>
          <t>N/A</t>
        </is>
      </c>
      <c r="AY1011" t="inlineStr">
        <is>
          <t>N/A</t>
        </is>
      </c>
      <c r="AZ1011" t="inlineStr">
        <is>
          <t>N/A</t>
        </is>
      </c>
      <c r="BA1011" t="inlineStr">
        <is>
          <t>N/A</t>
        </is>
      </c>
      <c r="BB1011" t="inlineStr">
        <is>
          <t>N/A</t>
        </is>
      </c>
      <c r="BC1011" t="inlineStr">
        <is>
          <t>N/A</t>
        </is>
      </c>
      <c r="BD1011" t="inlineStr">
        <is>
          <t>N/A</t>
        </is>
      </c>
      <c r="BE1011" t="inlineStr">
        <is>
          <t>N/A</t>
        </is>
      </c>
    </row>
    <row r="1012">
      <c r="A1012" t="inlineStr">
        <is>
          <t>WI21124826</t>
        </is>
      </c>
      <c r="B1012" t="inlineStr">
        <is>
          <t>DATA_VALIDATION</t>
        </is>
      </c>
      <c r="C1012" t="inlineStr">
        <is>
          <t>201308007652</t>
        </is>
      </c>
      <c r="D1012" t="inlineStr">
        <is>
          <t>Folder</t>
        </is>
      </c>
      <c r="E1012" s="2">
        <f>HYPERLINK("capsilon://?command=openfolder&amp;siteaddress=FAM.docvelocity-na8.net&amp;folderid=FX0644A154-DB4E-C302-04FF-CA81732EC99E","FX211012718")</f>
        <v>0.0</v>
      </c>
      <c r="F1012" t="inlineStr">
        <is>
          <t/>
        </is>
      </c>
      <c r="G1012" t="inlineStr">
        <is>
          <t/>
        </is>
      </c>
      <c r="H1012" t="inlineStr">
        <is>
          <t>Mailitem</t>
        </is>
      </c>
      <c r="I1012" t="inlineStr">
        <is>
          <t>MI211249531</t>
        </is>
      </c>
      <c r="J1012" t="n">
        <v>316.0</v>
      </c>
      <c r="K1012" t="inlineStr">
        <is>
          <t>COMPLETED</t>
        </is>
      </c>
      <c r="L1012" t="inlineStr">
        <is>
          <t>MARK_AS_COMPLETED</t>
        </is>
      </c>
      <c r="M1012" t="inlineStr">
        <is>
          <t>Queue</t>
        </is>
      </c>
      <c r="N1012" t="n">
        <v>1.0</v>
      </c>
      <c r="O1012" s="1" t="n">
        <v>44531.76773148148</v>
      </c>
      <c r="P1012" s="1" t="n">
        <v>44532.29609953704</v>
      </c>
      <c r="Q1012" t="n">
        <v>44722.0</v>
      </c>
      <c r="R1012" t="n">
        <v>929.0</v>
      </c>
      <c r="S1012" t="b">
        <v>0</v>
      </c>
      <c r="T1012" t="inlineStr">
        <is>
          <t>N/A</t>
        </is>
      </c>
      <c r="U1012" t="b">
        <v>0</v>
      </c>
      <c r="V1012" t="inlineStr">
        <is>
          <t>Hemanshi Deshlahara</t>
        </is>
      </c>
      <c r="W1012" s="1" t="n">
        <v>44532.29609953704</v>
      </c>
      <c r="X1012" t="n">
        <v>715.0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316.0</v>
      </c>
      <c r="AE1012" t="n">
        <v>287.0</v>
      </c>
      <c r="AF1012" t="n">
        <v>0.0</v>
      </c>
      <c r="AG1012" t="n">
        <v>10.0</v>
      </c>
      <c r="AH1012" t="inlineStr">
        <is>
          <t>N/A</t>
        </is>
      </c>
      <c r="AI1012" t="inlineStr">
        <is>
          <t>N/A</t>
        </is>
      </c>
      <c r="AJ1012" t="inlineStr">
        <is>
          <t>N/A</t>
        </is>
      </c>
      <c r="AK1012" t="inlineStr">
        <is>
          <t>N/A</t>
        </is>
      </c>
      <c r="AL1012" t="inlineStr">
        <is>
          <t>N/A</t>
        </is>
      </c>
      <c r="AM1012" t="inlineStr">
        <is>
          <t>N/A</t>
        </is>
      </c>
      <c r="AN1012" t="inlineStr">
        <is>
          <t>N/A</t>
        </is>
      </c>
      <c r="AO1012" t="inlineStr">
        <is>
          <t>N/A</t>
        </is>
      </c>
      <c r="AP1012" t="inlineStr">
        <is>
          <t>N/A</t>
        </is>
      </c>
      <c r="AQ1012" t="inlineStr">
        <is>
          <t>N/A</t>
        </is>
      </c>
      <c r="AR1012" t="inlineStr">
        <is>
          <t>N/A</t>
        </is>
      </c>
      <c r="AS1012" t="inlineStr">
        <is>
          <t>N/A</t>
        </is>
      </c>
      <c r="AT1012" t="inlineStr">
        <is>
          <t>N/A</t>
        </is>
      </c>
      <c r="AU1012" t="inlineStr">
        <is>
          <t>N/A</t>
        </is>
      </c>
      <c r="AV1012" t="inlineStr">
        <is>
          <t>N/A</t>
        </is>
      </c>
      <c r="AW1012" t="inlineStr">
        <is>
          <t>N/A</t>
        </is>
      </c>
      <c r="AX1012" t="inlineStr">
        <is>
          <t>N/A</t>
        </is>
      </c>
      <c r="AY1012" t="inlineStr">
        <is>
          <t>N/A</t>
        </is>
      </c>
      <c r="AZ1012" t="inlineStr">
        <is>
          <t>N/A</t>
        </is>
      </c>
      <c r="BA1012" t="inlineStr">
        <is>
          <t>N/A</t>
        </is>
      </c>
      <c r="BB1012" t="inlineStr">
        <is>
          <t>N/A</t>
        </is>
      </c>
      <c r="BC1012" t="inlineStr">
        <is>
          <t>N/A</t>
        </is>
      </c>
      <c r="BD1012" t="inlineStr">
        <is>
          <t>N/A</t>
        </is>
      </c>
      <c r="BE1012" t="inlineStr">
        <is>
          <t>N/A</t>
        </is>
      </c>
    </row>
    <row r="1013">
      <c r="A1013" t="inlineStr">
        <is>
          <t>WI211248335</t>
        </is>
      </c>
      <c r="B1013" t="inlineStr">
        <is>
          <t>DATA_VALIDATION</t>
        </is>
      </c>
      <c r="C1013" t="inlineStr">
        <is>
          <t>201100014344</t>
        </is>
      </c>
      <c r="D1013" t="inlineStr">
        <is>
          <t>Folder</t>
        </is>
      </c>
      <c r="E1013" s="2">
        <f>HYPERLINK("capsilon://?command=openfolder&amp;siteaddress=FAM.docvelocity-na8.net&amp;folderid=FX26F373BF-5E08-8121-36FC-C6A0CEDC8E76","FX21128405")</f>
        <v>0.0</v>
      </c>
      <c r="F1013" t="inlineStr">
        <is>
          <t/>
        </is>
      </c>
      <c r="G1013" t="inlineStr">
        <is>
          <t/>
        </is>
      </c>
      <c r="H1013" t="inlineStr">
        <is>
          <t>Mailitem</t>
        </is>
      </c>
      <c r="I1013" t="inlineStr">
        <is>
          <t>MI2112510707</t>
        </is>
      </c>
      <c r="J1013" t="n">
        <v>38.0</v>
      </c>
      <c r="K1013" t="inlineStr">
        <is>
          <t>COMPLETED</t>
        </is>
      </c>
      <c r="L1013" t="inlineStr">
        <is>
          <t>MARK_AS_COMPLETED</t>
        </is>
      </c>
      <c r="M1013" t="inlineStr">
        <is>
          <t>Queue</t>
        </is>
      </c>
      <c r="N1013" t="n">
        <v>1.0</v>
      </c>
      <c r="O1013" s="1" t="n">
        <v>44544.82834490741</v>
      </c>
      <c r="P1013" s="1" t="n">
        <v>44545.27532407407</v>
      </c>
      <c r="Q1013" t="n">
        <v>38457.0</v>
      </c>
      <c r="R1013" t="n">
        <v>162.0</v>
      </c>
      <c r="S1013" t="b">
        <v>0</v>
      </c>
      <c r="T1013" t="inlineStr">
        <is>
          <t>N/A</t>
        </is>
      </c>
      <c r="U1013" t="b">
        <v>0</v>
      </c>
      <c r="V1013" t="inlineStr">
        <is>
          <t>Hemanshi Deshlahara</t>
        </is>
      </c>
      <c r="W1013" s="1" t="n">
        <v>44545.27532407407</v>
      </c>
      <c r="X1013" t="n">
        <v>85.0</v>
      </c>
      <c r="Y1013" t="n">
        <v>0.0</v>
      </c>
      <c r="Z1013" t="n">
        <v>0.0</v>
      </c>
      <c r="AA1013" t="n">
        <v>0.0</v>
      </c>
      <c r="AB1013" t="n">
        <v>0.0</v>
      </c>
      <c r="AC1013" t="n">
        <v>0.0</v>
      </c>
      <c r="AD1013" t="n">
        <v>38.0</v>
      </c>
      <c r="AE1013" t="n">
        <v>33.0</v>
      </c>
      <c r="AF1013" t="n">
        <v>0.0</v>
      </c>
      <c r="AG1013" t="n">
        <v>2.0</v>
      </c>
      <c r="AH1013" t="inlineStr">
        <is>
          <t>N/A</t>
        </is>
      </c>
      <c r="AI1013" t="inlineStr">
        <is>
          <t>N/A</t>
        </is>
      </c>
      <c r="AJ1013" t="inlineStr">
        <is>
          <t>N/A</t>
        </is>
      </c>
      <c r="AK1013" t="inlineStr">
        <is>
          <t>N/A</t>
        </is>
      </c>
      <c r="AL1013" t="inlineStr">
        <is>
          <t>N/A</t>
        </is>
      </c>
      <c r="AM1013" t="inlineStr">
        <is>
          <t>N/A</t>
        </is>
      </c>
      <c r="AN1013" t="inlineStr">
        <is>
          <t>N/A</t>
        </is>
      </c>
      <c r="AO1013" t="inlineStr">
        <is>
          <t>N/A</t>
        </is>
      </c>
      <c r="AP1013" t="inlineStr">
        <is>
          <t>N/A</t>
        </is>
      </c>
      <c r="AQ1013" t="inlineStr">
        <is>
          <t>N/A</t>
        </is>
      </c>
      <c r="AR1013" t="inlineStr">
        <is>
          <t>N/A</t>
        </is>
      </c>
      <c r="AS1013" t="inlineStr">
        <is>
          <t>N/A</t>
        </is>
      </c>
      <c r="AT1013" t="inlineStr">
        <is>
          <t>N/A</t>
        </is>
      </c>
      <c r="AU1013" t="inlineStr">
        <is>
          <t>N/A</t>
        </is>
      </c>
      <c r="AV1013" t="inlineStr">
        <is>
          <t>N/A</t>
        </is>
      </c>
      <c r="AW1013" t="inlineStr">
        <is>
          <t>N/A</t>
        </is>
      </c>
      <c r="AX1013" t="inlineStr">
        <is>
          <t>N/A</t>
        </is>
      </c>
      <c r="AY1013" t="inlineStr">
        <is>
          <t>N/A</t>
        </is>
      </c>
      <c r="AZ1013" t="inlineStr">
        <is>
          <t>N/A</t>
        </is>
      </c>
      <c r="BA1013" t="inlineStr">
        <is>
          <t>N/A</t>
        </is>
      </c>
      <c r="BB1013" t="inlineStr">
        <is>
          <t>N/A</t>
        </is>
      </c>
      <c r="BC1013" t="inlineStr">
        <is>
          <t>N/A</t>
        </is>
      </c>
      <c r="BD1013" t="inlineStr">
        <is>
          <t>N/A</t>
        </is>
      </c>
      <c r="BE1013" t="inlineStr">
        <is>
          <t>N/A</t>
        </is>
      </c>
    </row>
    <row r="1014">
      <c r="A1014" t="inlineStr">
        <is>
          <t>WI211248340</t>
        </is>
      </c>
      <c r="B1014" t="inlineStr">
        <is>
          <t>DATA_VALIDATION</t>
        </is>
      </c>
      <c r="C1014" t="inlineStr">
        <is>
          <t>201100014344</t>
        </is>
      </c>
      <c r="D1014" t="inlineStr">
        <is>
          <t>Folder</t>
        </is>
      </c>
      <c r="E1014" s="2">
        <f>HYPERLINK("capsilon://?command=openfolder&amp;siteaddress=FAM.docvelocity-na8.net&amp;folderid=FX26F373BF-5E08-8121-36FC-C6A0CEDC8E76","FX21128405")</f>
        <v>0.0</v>
      </c>
      <c r="F1014" t="inlineStr">
        <is>
          <t/>
        </is>
      </c>
      <c r="G1014" t="inlineStr">
        <is>
          <t/>
        </is>
      </c>
      <c r="H1014" t="inlineStr">
        <is>
          <t>Mailitem</t>
        </is>
      </c>
      <c r="I1014" t="inlineStr">
        <is>
          <t>MI2112510732</t>
        </is>
      </c>
      <c r="J1014" t="n">
        <v>28.0</v>
      </c>
      <c r="K1014" t="inlineStr">
        <is>
          <t>COMPLETED</t>
        </is>
      </c>
      <c r="L1014" t="inlineStr">
        <is>
          <t>MARK_AS_COMPLETED</t>
        </is>
      </c>
      <c r="M1014" t="inlineStr">
        <is>
          <t>Queue</t>
        </is>
      </c>
      <c r="N1014" t="n">
        <v>2.0</v>
      </c>
      <c r="O1014" s="1" t="n">
        <v>44544.82907407408</v>
      </c>
      <c r="P1014" s="1" t="n">
        <v>44545.56453703704</v>
      </c>
      <c r="Q1014" t="n">
        <v>63247.0</v>
      </c>
      <c r="R1014" t="n">
        <v>297.0</v>
      </c>
      <c r="S1014" t="b">
        <v>0</v>
      </c>
      <c r="T1014" t="inlineStr">
        <is>
          <t>N/A</t>
        </is>
      </c>
      <c r="U1014" t="b">
        <v>0</v>
      </c>
      <c r="V1014" t="inlineStr">
        <is>
          <t>Archana Bhujbal</t>
        </is>
      </c>
      <c r="W1014" s="1" t="n">
        <v>44544.830972222226</v>
      </c>
      <c r="X1014" t="n">
        <v>89.0</v>
      </c>
      <c r="Y1014" t="n">
        <v>21.0</v>
      </c>
      <c r="Z1014" t="n">
        <v>0.0</v>
      </c>
      <c r="AA1014" t="n">
        <v>21.0</v>
      </c>
      <c r="AB1014" t="n">
        <v>0.0</v>
      </c>
      <c r="AC1014" t="n">
        <v>11.0</v>
      </c>
      <c r="AD1014" t="n">
        <v>7.0</v>
      </c>
      <c r="AE1014" t="n">
        <v>0.0</v>
      </c>
      <c r="AF1014" t="n">
        <v>0.0</v>
      </c>
      <c r="AG1014" t="n">
        <v>0.0</v>
      </c>
      <c r="AH1014" t="inlineStr">
        <is>
          <t>Mohini Shinde</t>
        </is>
      </c>
      <c r="AI1014" s="1" t="n">
        <v>44545.56453703704</v>
      </c>
      <c r="AJ1014" t="n">
        <v>208.0</v>
      </c>
      <c r="AK1014" t="n">
        <v>0.0</v>
      </c>
      <c r="AL1014" t="n">
        <v>0.0</v>
      </c>
      <c r="AM1014" t="n">
        <v>0.0</v>
      </c>
      <c r="AN1014" t="n">
        <v>0.0</v>
      </c>
      <c r="AO1014" t="n">
        <v>0.0</v>
      </c>
      <c r="AP1014" t="n">
        <v>7.0</v>
      </c>
      <c r="AQ1014" t="n">
        <v>0.0</v>
      </c>
      <c r="AR1014" t="n">
        <v>0.0</v>
      </c>
      <c r="AS1014" t="n">
        <v>0.0</v>
      </c>
      <c r="AT1014" t="inlineStr">
        <is>
          <t>N/A</t>
        </is>
      </c>
      <c r="AU1014" t="inlineStr">
        <is>
          <t>N/A</t>
        </is>
      </c>
      <c r="AV1014" t="inlineStr">
        <is>
          <t>N/A</t>
        </is>
      </c>
      <c r="AW1014" t="inlineStr">
        <is>
          <t>N/A</t>
        </is>
      </c>
      <c r="AX1014" t="inlineStr">
        <is>
          <t>N/A</t>
        </is>
      </c>
      <c r="AY1014" t="inlineStr">
        <is>
          <t>N/A</t>
        </is>
      </c>
      <c r="AZ1014" t="inlineStr">
        <is>
          <t>N/A</t>
        </is>
      </c>
      <c r="BA1014" t="inlineStr">
        <is>
          <t>N/A</t>
        </is>
      </c>
      <c r="BB1014" t="inlineStr">
        <is>
          <t>N/A</t>
        </is>
      </c>
      <c r="BC1014" t="inlineStr">
        <is>
          <t>N/A</t>
        </is>
      </c>
      <c r="BD1014" t="inlineStr">
        <is>
          <t>N/A</t>
        </is>
      </c>
      <c r="BE1014" t="inlineStr">
        <is>
          <t>N/A</t>
        </is>
      </c>
    </row>
    <row r="1015">
      <c r="A1015" t="inlineStr">
        <is>
          <t>WI211248368</t>
        </is>
      </c>
      <c r="B1015" t="inlineStr">
        <is>
          <t>DATA_VALIDATION</t>
        </is>
      </c>
      <c r="C1015" t="inlineStr">
        <is>
          <t>201308007929</t>
        </is>
      </c>
      <c r="D1015" t="inlineStr">
        <is>
          <t>Folder</t>
        </is>
      </c>
      <c r="E1015" s="2">
        <f>HYPERLINK("capsilon://?command=openfolder&amp;siteaddress=FAM.docvelocity-na8.net&amp;folderid=FX8192DB19-F1F5-AE73-2FBF-EBA6DB33BD90","FX21126184")</f>
        <v>0.0</v>
      </c>
      <c r="F1015" t="inlineStr">
        <is>
          <t/>
        </is>
      </c>
      <c r="G1015" t="inlineStr">
        <is>
          <t/>
        </is>
      </c>
      <c r="H1015" t="inlineStr">
        <is>
          <t>Mailitem</t>
        </is>
      </c>
      <c r="I1015" t="inlineStr">
        <is>
          <t>MI2112511295</t>
        </is>
      </c>
      <c r="J1015" t="n">
        <v>83.0</v>
      </c>
      <c r="K1015" t="inlineStr">
        <is>
          <t>COMPLETED</t>
        </is>
      </c>
      <c r="L1015" t="inlineStr">
        <is>
          <t>MARK_AS_COMPLETED</t>
        </is>
      </c>
      <c r="M1015" t="inlineStr">
        <is>
          <t>Queue</t>
        </is>
      </c>
      <c r="N1015" t="n">
        <v>1.0</v>
      </c>
      <c r="O1015" s="1" t="n">
        <v>44544.83604166667</v>
      </c>
      <c r="P1015" s="1" t="n">
        <v>44545.27638888889</v>
      </c>
      <c r="Q1015" t="n">
        <v>37910.0</v>
      </c>
      <c r="R1015" t="n">
        <v>136.0</v>
      </c>
      <c r="S1015" t="b">
        <v>0</v>
      </c>
      <c r="T1015" t="inlineStr">
        <is>
          <t>N/A</t>
        </is>
      </c>
      <c r="U1015" t="b">
        <v>0</v>
      </c>
      <c r="V1015" t="inlineStr">
        <is>
          <t>Hemanshi Deshlahara</t>
        </is>
      </c>
      <c r="W1015" s="1" t="n">
        <v>44545.27638888889</v>
      </c>
      <c r="X1015" t="n">
        <v>91.0</v>
      </c>
      <c r="Y1015" t="n">
        <v>0.0</v>
      </c>
      <c r="Z1015" t="n">
        <v>0.0</v>
      </c>
      <c r="AA1015" t="n">
        <v>0.0</v>
      </c>
      <c r="AB1015" t="n">
        <v>0.0</v>
      </c>
      <c r="AC1015" t="n">
        <v>0.0</v>
      </c>
      <c r="AD1015" t="n">
        <v>83.0</v>
      </c>
      <c r="AE1015" t="n">
        <v>71.0</v>
      </c>
      <c r="AF1015" t="n">
        <v>0.0</v>
      </c>
      <c r="AG1015" t="n">
        <v>3.0</v>
      </c>
      <c r="AH1015" t="inlineStr">
        <is>
          <t>N/A</t>
        </is>
      </c>
      <c r="AI1015" t="inlineStr">
        <is>
          <t>N/A</t>
        </is>
      </c>
      <c r="AJ1015" t="inlineStr">
        <is>
          <t>N/A</t>
        </is>
      </c>
      <c r="AK1015" t="inlineStr">
        <is>
          <t>N/A</t>
        </is>
      </c>
      <c r="AL1015" t="inlineStr">
        <is>
          <t>N/A</t>
        </is>
      </c>
      <c r="AM1015" t="inlineStr">
        <is>
          <t>N/A</t>
        </is>
      </c>
      <c r="AN1015" t="inlineStr">
        <is>
          <t>N/A</t>
        </is>
      </c>
      <c r="AO1015" t="inlineStr">
        <is>
          <t>N/A</t>
        </is>
      </c>
      <c r="AP1015" t="inlineStr">
        <is>
          <t>N/A</t>
        </is>
      </c>
      <c r="AQ1015" t="inlineStr">
        <is>
          <t>N/A</t>
        </is>
      </c>
      <c r="AR1015" t="inlineStr">
        <is>
          <t>N/A</t>
        </is>
      </c>
      <c r="AS1015" t="inlineStr">
        <is>
          <t>N/A</t>
        </is>
      </c>
      <c r="AT1015" t="inlineStr">
        <is>
          <t>N/A</t>
        </is>
      </c>
      <c r="AU1015" t="inlineStr">
        <is>
          <t>N/A</t>
        </is>
      </c>
      <c r="AV1015" t="inlineStr">
        <is>
          <t>N/A</t>
        </is>
      </c>
      <c r="AW1015" t="inlineStr">
        <is>
          <t>N/A</t>
        </is>
      </c>
      <c r="AX1015" t="inlineStr">
        <is>
          <t>N/A</t>
        </is>
      </c>
      <c r="AY1015" t="inlineStr">
        <is>
          <t>N/A</t>
        </is>
      </c>
      <c r="AZ1015" t="inlineStr">
        <is>
          <t>N/A</t>
        </is>
      </c>
      <c r="BA1015" t="inlineStr">
        <is>
          <t>N/A</t>
        </is>
      </c>
      <c r="BB1015" t="inlineStr">
        <is>
          <t>N/A</t>
        </is>
      </c>
      <c r="BC1015" t="inlineStr">
        <is>
          <t>N/A</t>
        </is>
      </c>
      <c r="BD1015" t="inlineStr">
        <is>
          <t>N/A</t>
        </is>
      </c>
      <c r="BE1015" t="inlineStr">
        <is>
          <t>N/A</t>
        </is>
      </c>
    </row>
    <row r="1016">
      <c r="A1016" t="inlineStr">
        <is>
          <t>WI211248580</t>
        </is>
      </c>
      <c r="B1016" t="inlineStr">
        <is>
          <t>DATA_VALIDATION</t>
        </is>
      </c>
      <c r="C1016" t="inlineStr">
        <is>
          <t>201340000487</t>
        </is>
      </c>
      <c r="D1016" t="inlineStr">
        <is>
          <t>Folder</t>
        </is>
      </c>
      <c r="E1016" s="2">
        <f>HYPERLINK("capsilon://?command=openfolder&amp;siteaddress=FAM.docvelocity-na8.net&amp;folderid=FXC5A65BF7-3C12-056B-DDAC-260041DD147C","FX21127000")</f>
        <v>0.0</v>
      </c>
      <c r="F1016" t="inlineStr">
        <is>
          <t/>
        </is>
      </c>
      <c r="G1016" t="inlineStr">
        <is>
          <t/>
        </is>
      </c>
      <c r="H1016" t="inlineStr">
        <is>
          <t>Mailitem</t>
        </is>
      </c>
      <c r="I1016" t="inlineStr">
        <is>
          <t>MI2112513855</t>
        </is>
      </c>
      <c r="J1016" t="n">
        <v>28.0</v>
      </c>
      <c r="K1016" t="inlineStr">
        <is>
          <t>COMPLETED</t>
        </is>
      </c>
      <c r="L1016" t="inlineStr">
        <is>
          <t>MARK_AS_COMPLETED</t>
        </is>
      </c>
      <c r="M1016" t="inlineStr">
        <is>
          <t>Queue</t>
        </is>
      </c>
      <c r="N1016" t="n">
        <v>1.0</v>
      </c>
      <c r="O1016" s="1" t="n">
        <v>44544.8984837963</v>
      </c>
      <c r="P1016" s="1" t="n">
        <v>44545.27758101852</v>
      </c>
      <c r="Q1016" t="n">
        <v>32614.0</v>
      </c>
      <c r="R1016" t="n">
        <v>140.0</v>
      </c>
      <c r="S1016" t="b">
        <v>0</v>
      </c>
      <c r="T1016" t="inlineStr">
        <is>
          <t>N/A</t>
        </is>
      </c>
      <c r="U1016" t="b">
        <v>0</v>
      </c>
      <c r="V1016" t="inlineStr">
        <is>
          <t>Hemanshi Deshlahara</t>
        </is>
      </c>
      <c r="W1016" s="1" t="n">
        <v>44545.27758101852</v>
      </c>
      <c r="X1016" t="n">
        <v>92.0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28.0</v>
      </c>
      <c r="AE1016" t="n">
        <v>21.0</v>
      </c>
      <c r="AF1016" t="n">
        <v>0.0</v>
      </c>
      <c r="AG1016" t="n">
        <v>2.0</v>
      </c>
      <c r="AH1016" t="inlineStr">
        <is>
          <t>N/A</t>
        </is>
      </c>
      <c r="AI1016" t="inlineStr">
        <is>
          <t>N/A</t>
        </is>
      </c>
      <c r="AJ1016" t="inlineStr">
        <is>
          <t>N/A</t>
        </is>
      </c>
      <c r="AK1016" t="inlineStr">
        <is>
          <t>N/A</t>
        </is>
      </c>
      <c r="AL1016" t="inlineStr">
        <is>
          <t>N/A</t>
        </is>
      </c>
      <c r="AM1016" t="inlineStr">
        <is>
          <t>N/A</t>
        </is>
      </c>
      <c r="AN1016" t="inlineStr">
        <is>
          <t>N/A</t>
        </is>
      </c>
      <c r="AO1016" t="inlineStr">
        <is>
          <t>N/A</t>
        </is>
      </c>
      <c r="AP1016" t="inlineStr">
        <is>
          <t>N/A</t>
        </is>
      </c>
      <c r="AQ1016" t="inlineStr">
        <is>
          <t>N/A</t>
        </is>
      </c>
      <c r="AR1016" t="inlineStr">
        <is>
          <t>N/A</t>
        </is>
      </c>
      <c r="AS1016" t="inlineStr">
        <is>
          <t>N/A</t>
        </is>
      </c>
      <c r="AT1016" t="inlineStr">
        <is>
          <t>N/A</t>
        </is>
      </c>
      <c r="AU1016" t="inlineStr">
        <is>
          <t>N/A</t>
        </is>
      </c>
      <c r="AV1016" t="inlineStr">
        <is>
          <t>N/A</t>
        </is>
      </c>
      <c r="AW1016" t="inlineStr">
        <is>
          <t>N/A</t>
        </is>
      </c>
      <c r="AX1016" t="inlineStr">
        <is>
          <t>N/A</t>
        </is>
      </c>
      <c r="AY1016" t="inlineStr">
        <is>
          <t>N/A</t>
        </is>
      </c>
      <c r="AZ1016" t="inlineStr">
        <is>
          <t>N/A</t>
        </is>
      </c>
      <c r="BA1016" t="inlineStr">
        <is>
          <t>N/A</t>
        </is>
      </c>
      <c r="BB1016" t="inlineStr">
        <is>
          <t>N/A</t>
        </is>
      </c>
      <c r="BC1016" t="inlineStr">
        <is>
          <t>N/A</t>
        </is>
      </c>
      <c r="BD1016" t="inlineStr">
        <is>
          <t>N/A</t>
        </is>
      </c>
      <c r="BE1016" t="inlineStr">
        <is>
          <t>N/A</t>
        </is>
      </c>
    </row>
    <row r="1017">
      <c r="A1017" t="inlineStr">
        <is>
          <t>WI211248633</t>
        </is>
      </c>
      <c r="B1017" t="inlineStr">
        <is>
          <t>DATA_VALIDATION</t>
        </is>
      </c>
      <c r="C1017" t="inlineStr">
        <is>
          <t>201300020247</t>
        </is>
      </c>
      <c r="D1017" t="inlineStr">
        <is>
          <t>Folder</t>
        </is>
      </c>
      <c r="E1017" s="2">
        <f>HYPERLINK("capsilon://?command=openfolder&amp;siteaddress=FAM.docvelocity-na8.net&amp;folderid=FX905C134D-6006-C856-963E-A096DB737BEC","FX21126828")</f>
        <v>0.0</v>
      </c>
      <c r="F1017" t="inlineStr">
        <is>
          <t/>
        </is>
      </c>
      <c r="G1017" t="inlineStr">
        <is>
          <t/>
        </is>
      </c>
      <c r="H1017" t="inlineStr">
        <is>
          <t>Mailitem</t>
        </is>
      </c>
      <c r="I1017" t="inlineStr">
        <is>
          <t>MI2112514473</t>
        </is>
      </c>
      <c r="J1017" t="n">
        <v>64.0</v>
      </c>
      <c r="K1017" t="inlineStr">
        <is>
          <t>COMPLETED</t>
        </is>
      </c>
      <c r="L1017" t="inlineStr">
        <is>
          <t>MARK_AS_COMPLETED</t>
        </is>
      </c>
      <c r="M1017" t="inlineStr">
        <is>
          <t>Queue</t>
        </is>
      </c>
      <c r="N1017" t="n">
        <v>1.0</v>
      </c>
      <c r="O1017" s="1" t="n">
        <v>44544.92493055556</v>
      </c>
      <c r="P1017" s="1" t="n">
        <v>44545.278657407405</v>
      </c>
      <c r="Q1017" t="n">
        <v>30427.0</v>
      </c>
      <c r="R1017" t="n">
        <v>135.0</v>
      </c>
      <c r="S1017" t="b">
        <v>0</v>
      </c>
      <c r="T1017" t="inlineStr">
        <is>
          <t>N/A</t>
        </is>
      </c>
      <c r="U1017" t="b">
        <v>0</v>
      </c>
      <c r="V1017" t="inlineStr">
        <is>
          <t>Hemanshi Deshlahara</t>
        </is>
      </c>
      <c r="W1017" s="1" t="n">
        <v>44545.278657407405</v>
      </c>
      <c r="X1017" t="n">
        <v>92.0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64.0</v>
      </c>
      <c r="AE1017" t="n">
        <v>54.0</v>
      </c>
      <c r="AF1017" t="n">
        <v>0.0</v>
      </c>
      <c r="AG1017" t="n">
        <v>3.0</v>
      </c>
      <c r="AH1017" t="inlineStr">
        <is>
          <t>N/A</t>
        </is>
      </c>
      <c r="AI1017" t="inlineStr">
        <is>
          <t>N/A</t>
        </is>
      </c>
      <c r="AJ1017" t="inlineStr">
        <is>
          <t>N/A</t>
        </is>
      </c>
      <c r="AK1017" t="inlineStr">
        <is>
          <t>N/A</t>
        </is>
      </c>
      <c r="AL1017" t="inlineStr">
        <is>
          <t>N/A</t>
        </is>
      </c>
      <c r="AM1017" t="inlineStr">
        <is>
          <t>N/A</t>
        </is>
      </c>
      <c r="AN1017" t="inlineStr">
        <is>
          <t>N/A</t>
        </is>
      </c>
      <c r="AO1017" t="inlineStr">
        <is>
          <t>N/A</t>
        </is>
      </c>
      <c r="AP1017" t="inlineStr">
        <is>
          <t>N/A</t>
        </is>
      </c>
      <c r="AQ1017" t="inlineStr">
        <is>
          <t>N/A</t>
        </is>
      </c>
      <c r="AR1017" t="inlineStr">
        <is>
          <t>N/A</t>
        </is>
      </c>
      <c r="AS1017" t="inlineStr">
        <is>
          <t>N/A</t>
        </is>
      </c>
      <c r="AT1017" t="inlineStr">
        <is>
          <t>N/A</t>
        </is>
      </c>
      <c r="AU1017" t="inlineStr">
        <is>
          <t>N/A</t>
        </is>
      </c>
      <c r="AV1017" t="inlineStr">
        <is>
          <t>N/A</t>
        </is>
      </c>
      <c r="AW1017" t="inlineStr">
        <is>
          <t>N/A</t>
        </is>
      </c>
      <c r="AX1017" t="inlineStr">
        <is>
          <t>N/A</t>
        </is>
      </c>
      <c r="AY1017" t="inlineStr">
        <is>
          <t>N/A</t>
        </is>
      </c>
      <c r="AZ1017" t="inlineStr">
        <is>
          <t>N/A</t>
        </is>
      </c>
      <c r="BA1017" t="inlineStr">
        <is>
          <t>N/A</t>
        </is>
      </c>
      <c r="BB1017" t="inlineStr">
        <is>
          <t>N/A</t>
        </is>
      </c>
      <c r="BC1017" t="inlineStr">
        <is>
          <t>N/A</t>
        </is>
      </c>
      <c r="BD1017" t="inlineStr">
        <is>
          <t>N/A</t>
        </is>
      </c>
      <c r="BE1017" t="inlineStr">
        <is>
          <t>N/A</t>
        </is>
      </c>
    </row>
    <row r="1018">
      <c r="A1018" t="inlineStr">
        <is>
          <t>WI211248664</t>
        </is>
      </c>
      <c r="B1018" t="inlineStr">
        <is>
          <t>DATA_VALIDATION</t>
        </is>
      </c>
      <c r="C1018" t="inlineStr">
        <is>
          <t>201300020271</t>
        </is>
      </c>
      <c r="D1018" t="inlineStr">
        <is>
          <t>Folder</t>
        </is>
      </c>
      <c r="E1018" s="2">
        <f>HYPERLINK("capsilon://?command=openfolder&amp;siteaddress=FAM.docvelocity-na8.net&amp;folderid=FXD42AB346-EFAE-958E-BB1A-8C964A19AAF7","FX21127260")</f>
        <v>0.0</v>
      </c>
      <c r="F1018" t="inlineStr">
        <is>
          <t/>
        </is>
      </c>
      <c r="G1018" t="inlineStr">
        <is>
          <t/>
        </is>
      </c>
      <c r="H1018" t="inlineStr">
        <is>
          <t>Mailitem</t>
        </is>
      </c>
      <c r="I1018" t="inlineStr">
        <is>
          <t>MI2112514871</t>
        </is>
      </c>
      <c r="J1018" t="n">
        <v>158.0</v>
      </c>
      <c r="K1018" t="inlineStr">
        <is>
          <t>COMPLETED</t>
        </is>
      </c>
      <c r="L1018" t="inlineStr">
        <is>
          <t>MARK_AS_COMPLETED</t>
        </is>
      </c>
      <c r="M1018" t="inlineStr">
        <is>
          <t>Queue</t>
        </is>
      </c>
      <c r="N1018" t="n">
        <v>1.0</v>
      </c>
      <c r="O1018" s="1" t="n">
        <v>44544.94357638889</v>
      </c>
      <c r="P1018" s="1" t="n">
        <v>44545.28789351852</v>
      </c>
      <c r="Q1018" t="n">
        <v>29223.0</v>
      </c>
      <c r="R1018" t="n">
        <v>526.0</v>
      </c>
      <c r="S1018" t="b">
        <v>0</v>
      </c>
      <c r="T1018" t="inlineStr">
        <is>
          <t>N/A</t>
        </is>
      </c>
      <c r="U1018" t="b">
        <v>0</v>
      </c>
      <c r="V1018" t="inlineStr">
        <is>
          <t>Hemanshi Deshlahara</t>
        </is>
      </c>
      <c r="W1018" s="1" t="n">
        <v>44545.28789351852</v>
      </c>
      <c r="X1018" t="n">
        <v>419.0</v>
      </c>
      <c r="Y1018" t="n">
        <v>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158.0</v>
      </c>
      <c r="AE1018" t="n">
        <v>146.0</v>
      </c>
      <c r="AF1018" t="n">
        <v>0.0</v>
      </c>
      <c r="AG1018" t="n">
        <v>7.0</v>
      </c>
      <c r="AH1018" t="inlineStr">
        <is>
          <t>N/A</t>
        </is>
      </c>
      <c r="AI1018" t="inlineStr">
        <is>
          <t>N/A</t>
        </is>
      </c>
      <c r="AJ1018" t="inlineStr">
        <is>
          <t>N/A</t>
        </is>
      </c>
      <c r="AK1018" t="inlineStr">
        <is>
          <t>N/A</t>
        </is>
      </c>
      <c r="AL1018" t="inlineStr">
        <is>
          <t>N/A</t>
        </is>
      </c>
      <c r="AM1018" t="inlineStr">
        <is>
          <t>N/A</t>
        </is>
      </c>
      <c r="AN1018" t="inlineStr">
        <is>
          <t>N/A</t>
        </is>
      </c>
      <c r="AO1018" t="inlineStr">
        <is>
          <t>N/A</t>
        </is>
      </c>
      <c r="AP1018" t="inlineStr">
        <is>
          <t>N/A</t>
        </is>
      </c>
      <c r="AQ1018" t="inlineStr">
        <is>
          <t>N/A</t>
        </is>
      </c>
      <c r="AR1018" t="inlineStr">
        <is>
          <t>N/A</t>
        </is>
      </c>
      <c r="AS1018" t="inlineStr">
        <is>
          <t>N/A</t>
        </is>
      </c>
      <c r="AT1018" t="inlineStr">
        <is>
          <t>N/A</t>
        </is>
      </c>
      <c r="AU1018" t="inlineStr">
        <is>
          <t>N/A</t>
        </is>
      </c>
      <c r="AV1018" t="inlineStr">
        <is>
          <t>N/A</t>
        </is>
      </c>
      <c r="AW1018" t="inlineStr">
        <is>
          <t>N/A</t>
        </is>
      </c>
      <c r="AX1018" t="inlineStr">
        <is>
          <t>N/A</t>
        </is>
      </c>
      <c r="AY1018" t="inlineStr">
        <is>
          <t>N/A</t>
        </is>
      </c>
      <c r="AZ1018" t="inlineStr">
        <is>
          <t>N/A</t>
        </is>
      </c>
      <c r="BA1018" t="inlineStr">
        <is>
          <t>N/A</t>
        </is>
      </c>
      <c r="BB1018" t="inlineStr">
        <is>
          <t>N/A</t>
        </is>
      </c>
      <c r="BC1018" t="inlineStr">
        <is>
          <t>N/A</t>
        </is>
      </c>
      <c r="BD1018" t="inlineStr">
        <is>
          <t>N/A</t>
        </is>
      </c>
      <c r="BE1018" t="inlineStr">
        <is>
          <t>N/A</t>
        </is>
      </c>
    </row>
    <row r="1019">
      <c r="A1019" t="inlineStr">
        <is>
          <t>WI211248676</t>
        </is>
      </c>
      <c r="B1019" t="inlineStr">
        <is>
          <t>DATA_VALIDATION</t>
        </is>
      </c>
      <c r="C1019" t="inlineStr">
        <is>
          <t>201300020193</t>
        </is>
      </c>
      <c r="D1019" t="inlineStr">
        <is>
          <t>Folder</t>
        </is>
      </c>
      <c r="E1019" s="2">
        <f>HYPERLINK("capsilon://?command=openfolder&amp;siteaddress=FAM.docvelocity-na8.net&amp;folderid=FX73BB2453-B36F-D4F3-2F09-E324AD08C777","FX21126063")</f>
        <v>0.0</v>
      </c>
      <c r="F1019" t="inlineStr">
        <is>
          <t/>
        </is>
      </c>
      <c r="G1019" t="inlineStr">
        <is>
          <t/>
        </is>
      </c>
      <c r="H1019" t="inlineStr">
        <is>
          <t>Mailitem</t>
        </is>
      </c>
      <c r="I1019" t="inlineStr">
        <is>
          <t>MI2112515093</t>
        </is>
      </c>
      <c r="J1019" t="n">
        <v>156.0</v>
      </c>
      <c r="K1019" t="inlineStr">
        <is>
          <t>COMPLETED</t>
        </is>
      </c>
      <c r="L1019" t="inlineStr">
        <is>
          <t>MARK_AS_COMPLETED</t>
        </is>
      </c>
      <c r="M1019" t="inlineStr">
        <is>
          <t>Queue</t>
        </is>
      </c>
      <c r="N1019" t="n">
        <v>1.0</v>
      </c>
      <c r="O1019" s="1" t="n">
        <v>44544.95421296296</v>
      </c>
      <c r="P1019" s="1" t="n">
        <v>44545.29023148148</v>
      </c>
      <c r="Q1019" t="n">
        <v>28696.0</v>
      </c>
      <c r="R1019" t="n">
        <v>336.0</v>
      </c>
      <c r="S1019" t="b">
        <v>0</v>
      </c>
      <c r="T1019" t="inlineStr">
        <is>
          <t>N/A</t>
        </is>
      </c>
      <c r="U1019" t="b">
        <v>0</v>
      </c>
      <c r="V1019" t="inlineStr">
        <is>
          <t>Hemanshi Deshlahara</t>
        </is>
      </c>
      <c r="W1019" s="1" t="n">
        <v>44545.29023148148</v>
      </c>
      <c r="X1019" t="n">
        <v>201.0</v>
      </c>
      <c r="Y1019" t="n">
        <v>0.0</v>
      </c>
      <c r="Z1019" t="n">
        <v>0.0</v>
      </c>
      <c r="AA1019" t="n">
        <v>0.0</v>
      </c>
      <c r="AB1019" t="n">
        <v>0.0</v>
      </c>
      <c r="AC1019" t="n">
        <v>0.0</v>
      </c>
      <c r="AD1019" t="n">
        <v>156.0</v>
      </c>
      <c r="AE1019" t="n">
        <v>130.0</v>
      </c>
      <c r="AF1019" t="n">
        <v>0.0</v>
      </c>
      <c r="AG1019" t="n">
        <v>5.0</v>
      </c>
      <c r="AH1019" t="inlineStr">
        <is>
          <t>N/A</t>
        </is>
      </c>
      <c r="AI1019" t="inlineStr">
        <is>
          <t>N/A</t>
        </is>
      </c>
      <c r="AJ1019" t="inlineStr">
        <is>
          <t>N/A</t>
        </is>
      </c>
      <c r="AK1019" t="inlineStr">
        <is>
          <t>N/A</t>
        </is>
      </c>
      <c r="AL1019" t="inlineStr">
        <is>
          <t>N/A</t>
        </is>
      </c>
      <c r="AM1019" t="inlineStr">
        <is>
          <t>N/A</t>
        </is>
      </c>
      <c r="AN1019" t="inlineStr">
        <is>
          <t>N/A</t>
        </is>
      </c>
      <c r="AO1019" t="inlineStr">
        <is>
          <t>N/A</t>
        </is>
      </c>
      <c r="AP1019" t="inlineStr">
        <is>
          <t>N/A</t>
        </is>
      </c>
      <c r="AQ1019" t="inlineStr">
        <is>
          <t>N/A</t>
        </is>
      </c>
      <c r="AR1019" t="inlineStr">
        <is>
          <t>N/A</t>
        </is>
      </c>
      <c r="AS1019" t="inlineStr">
        <is>
          <t>N/A</t>
        </is>
      </c>
      <c r="AT1019" t="inlineStr">
        <is>
          <t>N/A</t>
        </is>
      </c>
      <c r="AU1019" t="inlineStr">
        <is>
          <t>N/A</t>
        </is>
      </c>
      <c r="AV1019" t="inlineStr">
        <is>
          <t>N/A</t>
        </is>
      </c>
      <c r="AW1019" t="inlineStr">
        <is>
          <t>N/A</t>
        </is>
      </c>
      <c r="AX1019" t="inlineStr">
        <is>
          <t>N/A</t>
        </is>
      </c>
      <c r="AY1019" t="inlineStr">
        <is>
          <t>N/A</t>
        </is>
      </c>
      <c r="AZ1019" t="inlineStr">
        <is>
          <t>N/A</t>
        </is>
      </c>
      <c r="BA1019" t="inlineStr">
        <is>
          <t>N/A</t>
        </is>
      </c>
      <c r="BB1019" t="inlineStr">
        <is>
          <t>N/A</t>
        </is>
      </c>
      <c r="BC1019" t="inlineStr">
        <is>
          <t>N/A</t>
        </is>
      </c>
      <c r="BD1019" t="inlineStr">
        <is>
          <t>N/A</t>
        </is>
      </c>
      <c r="BE1019" t="inlineStr">
        <is>
          <t>N/A</t>
        </is>
      </c>
    </row>
    <row r="1020">
      <c r="A1020" t="inlineStr">
        <is>
          <t>WI211248729</t>
        </is>
      </c>
      <c r="B1020" t="inlineStr">
        <is>
          <t>DATA_VALIDATION</t>
        </is>
      </c>
      <c r="C1020" t="inlineStr">
        <is>
          <t>201300020341</t>
        </is>
      </c>
      <c r="D1020" t="inlineStr">
        <is>
          <t>Folder</t>
        </is>
      </c>
      <c r="E1020" s="2">
        <f>HYPERLINK("capsilon://?command=openfolder&amp;siteaddress=FAM.docvelocity-na8.net&amp;folderid=FXD5E91DA5-588F-2FFD-D76E-2C93F15B455E","FX21128714")</f>
        <v>0.0</v>
      </c>
      <c r="F1020" t="inlineStr">
        <is>
          <t/>
        </is>
      </c>
      <c r="G1020" t="inlineStr">
        <is>
          <t/>
        </is>
      </c>
      <c r="H1020" t="inlineStr">
        <is>
          <t>Mailitem</t>
        </is>
      </c>
      <c r="I1020" t="inlineStr">
        <is>
          <t>MI2112515731</t>
        </is>
      </c>
      <c r="J1020" t="n">
        <v>95.0</v>
      </c>
      <c r="K1020" t="inlineStr">
        <is>
          <t>COMPLETED</t>
        </is>
      </c>
      <c r="L1020" t="inlineStr">
        <is>
          <t>MARK_AS_COMPLETED</t>
        </is>
      </c>
      <c r="M1020" t="inlineStr">
        <is>
          <t>Queue</t>
        </is>
      </c>
      <c r="N1020" t="n">
        <v>1.0</v>
      </c>
      <c r="O1020" s="1" t="n">
        <v>44544.99668981481</v>
      </c>
      <c r="P1020" s="1" t="n">
        <v>44545.291666666664</v>
      </c>
      <c r="Q1020" t="n">
        <v>25264.0</v>
      </c>
      <c r="R1020" t="n">
        <v>222.0</v>
      </c>
      <c r="S1020" t="b">
        <v>0</v>
      </c>
      <c r="T1020" t="inlineStr">
        <is>
          <t>N/A</t>
        </is>
      </c>
      <c r="U1020" t="b">
        <v>0</v>
      </c>
      <c r="V1020" t="inlineStr">
        <is>
          <t>Hemanshi Deshlahara</t>
        </is>
      </c>
      <c r="W1020" s="1" t="n">
        <v>44545.291666666664</v>
      </c>
      <c r="X1020" t="n">
        <v>116.0</v>
      </c>
      <c r="Y1020" t="n">
        <v>0.0</v>
      </c>
      <c r="Z1020" t="n">
        <v>0.0</v>
      </c>
      <c r="AA1020" t="n">
        <v>0.0</v>
      </c>
      <c r="AB1020" t="n">
        <v>0.0</v>
      </c>
      <c r="AC1020" t="n">
        <v>0.0</v>
      </c>
      <c r="AD1020" t="n">
        <v>95.0</v>
      </c>
      <c r="AE1020" t="n">
        <v>83.0</v>
      </c>
      <c r="AF1020" t="n">
        <v>0.0</v>
      </c>
      <c r="AG1020" t="n">
        <v>3.0</v>
      </c>
      <c r="AH1020" t="inlineStr">
        <is>
          <t>N/A</t>
        </is>
      </c>
      <c r="AI1020" t="inlineStr">
        <is>
          <t>N/A</t>
        </is>
      </c>
      <c r="AJ1020" t="inlineStr">
        <is>
          <t>N/A</t>
        </is>
      </c>
      <c r="AK1020" t="inlineStr">
        <is>
          <t>N/A</t>
        </is>
      </c>
      <c r="AL1020" t="inlineStr">
        <is>
          <t>N/A</t>
        </is>
      </c>
      <c r="AM1020" t="inlineStr">
        <is>
          <t>N/A</t>
        </is>
      </c>
      <c r="AN1020" t="inlineStr">
        <is>
          <t>N/A</t>
        </is>
      </c>
      <c r="AO1020" t="inlineStr">
        <is>
          <t>N/A</t>
        </is>
      </c>
      <c r="AP1020" t="inlineStr">
        <is>
          <t>N/A</t>
        </is>
      </c>
      <c r="AQ1020" t="inlineStr">
        <is>
          <t>N/A</t>
        </is>
      </c>
      <c r="AR1020" t="inlineStr">
        <is>
          <t>N/A</t>
        </is>
      </c>
      <c r="AS1020" t="inlineStr">
        <is>
          <t>N/A</t>
        </is>
      </c>
      <c r="AT1020" t="inlineStr">
        <is>
          <t>N/A</t>
        </is>
      </c>
      <c r="AU1020" t="inlineStr">
        <is>
          <t>N/A</t>
        </is>
      </c>
      <c r="AV1020" t="inlineStr">
        <is>
          <t>N/A</t>
        </is>
      </c>
      <c r="AW1020" t="inlineStr">
        <is>
          <t>N/A</t>
        </is>
      </c>
      <c r="AX1020" t="inlineStr">
        <is>
          <t>N/A</t>
        </is>
      </c>
      <c r="AY1020" t="inlineStr">
        <is>
          <t>N/A</t>
        </is>
      </c>
      <c r="AZ1020" t="inlineStr">
        <is>
          <t>N/A</t>
        </is>
      </c>
      <c r="BA1020" t="inlineStr">
        <is>
          <t>N/A</t>
        </is>
      </c>
      <c r="BB1020" t="inlineStr">
        <is>
          <t>N/A</t>
        </is>
      </c>
      <c r="BC1020" t="inlineStr">
        <is>
          <t>N/A</t>
        </is>
      </c>
      <c r="BD1020" t="inlineStr">
        <is>
          <t>N/A</t>
        </is>
      </c>
      <c r="BE1020" t="inlineStr">
        <is>
          <t>N/A</t>
        </is>
      </c>
    </row>
    <row r="1021">
      <c r="A1021" t="inlineStr">
        <is>
          <t>WI211248736</t>
        </is>
      </c>
      <c r="B1021" t="inlineStr">
        <is>
          <t>DATA_VALIDATION</t>
        </is>
      </c>
      <c r="C1021" t="inlineStr">
        <is>
          <t>201300020326</t>
        </is>
      </c>
      <c r="D1021" t="inlineStr">
        <is>
          <t>Folder</t>
        </is>
      </c>
      <c r="E1021" s="2">
        <f>HYPERLINK("capsilon://?command=openfolder&amp;siteaddress=FAM.docvelocity-na8.net&amp;folderid=FX52FC8A1E-00AD-8F38-6886-BCCEBE9A2ACD","FX21128413")</f>
        <v>0.0</v>
      </c>
      <c r="F1021" t="inlineStr">
        <is>
          <t/>
        </is>
      </c>
      <c r="G1021" t="inlineStr">
        <is>
          <t/>
        </is>
      </c>
      <c r="H1021" t="inlineStr">
        <is>
          <t>Mailitem</t>
        </is>
      </c>
      <c r="I1021" t="inlineStr">
        <is>
          <t>MI2112515883</t>
        </is>
      </c>
      <c r="J1021" t="n">
        <v>273.0</v>
      </c>
      <c r="K1021" t="inlineStr">
        <is>
          <t>COMPLETED</t>
        </is>
      </c>
      <c r="L1021" t="inlineStr">
        <is>
          <t>MARK_AS_COMPLETED</t>
        </is>
      </c>
      <c r="M1021" t="inlineStr">
        <is>
          <t>Queue</t>
        </is>
      </c>
      <c r="N1021" t="n">
        <v>1.0</v>
      </c>
      <c r="O1021" s="1" t="n">
        <v>44545.00928240741</v>
      </c>
      <c r="P1021" s="1" t="n">
        <v>44545.297372685185</v>
      </c>
      <c r="Q1021" t="n">
        <v>24365.0</v>
      </c>
      <c r="R1021" t="n">
        <v>526.0</v>
      </c>
      <c r="S1021" t="b">
        <v>0</v>
      </c>
      <c r="T1021" t="inlineStr">
        <is>
          <t>N/A</t>
        </is>
      </c>
      <c r="U1021" t="b">
        <v>0</v>
      </c>
      <c r="V1021" t="inlineStr">
        <is>
          <t>Hemanshi Deshlahara</t>
        </is>
      </c>
      <c r="W1021" s="1" t="n">
        <v>44545.297372685185</v>
      </c>
      <c r="X1021" t="n">
        <v>476.0</v>
      </c>
      <c r="Y1021" t="n">
        <v>0.0</v>
      </c>
      <c r="Z1021" t="n">
        <v>0.0</v>
      </c>
      <c r="AA1021" t="n">
        <v>0.0</v>
      </c>
      <c r="AB1021" t="n">
        <v>0.0</v>
      </c>
      <c r="AC1021" t="n">
        <v>0.0</v>
      </c>
      <c r="AD1021" t="n">
        <v>273.0</v>
      </c>
      <c r="AE1021" t="n">
        <v>249.0</v>
      </c>
      <c r="AF1021" t="n">
        <v>0.0</v>
      </c>
      <c r="AG1021" t="n">
        <v>6.0</v>
      </c>
      <c r="AH1021" t="inlineStr">
        <is>
          <t>N/A</t>
        </is>
      </c>
      <c r="AI1021" t="inlineStr">
        <is>
          <t>N/A</t>
        </is>
      </c>
      <c r="AJ1021" t="inlineStr">
        <is>
          <t>N/A</t>
        </is>
      </c>
      <c r="AK1021" t="inlineStr">
        <is>
          <t>N/A</t>
        </is>
      </c>
      <c r="AL1021" t="inlineStr">
        <is>
          <t>N/A</t>
        </is>
      </c>
      <c r="AM1021" t="inlineStr">
        <is>
          <t>N/A</t>
        </is>
      </c>
      <c r="AN1021" t="inlineStr">
        <is>
          <t>N/A</t>
        </is>
      </c>
      <c r="AO1021" t="inlineStr">
        <is>
          <t>N/A</t>
        </is>
      </c>
      <c r="AP1021" t="inlineStr">
        <is>
          <t>N/A</t>
        </is>
      </c>
      <c r="AQ1021" t="inlineStr">
        <is>
          <t>N/A</t>
        </is>
      </c>
      <c r="AR1021" t="inlineStr">
        <is>
          <t>N/A</t>
        </is>
      </c>
      <c r="AS1021" t="inlineStr">
        <is>
          <t>N/A</t>
        </is>
      </c>
      <c r="AT1021" t="inlineStr">
        <is>
          <t>N/A</t>
        </is>
      </c>
      <c r="AU1021" t="inlineStr">
        <is>
          <t>N/A</t>
        </is>
      </c>
      <c r="AV1021" t="inlineStr">
        <is>
          <t>N/A</t>
        </is>
      </c>
      <c r="AW1021" t="inlineStr">
        <is>
          <t>N/A</t>
        </is>
      </c>
      <c r="AX1021" t="inlineStr">
        <is>
          <t>N/A</t>
        </is>
      </c>
      <c r="AY1021" t="inlineStr">
        <is>
          <t>N/A</t>
        </is>
      </c>
      <c r="AZ1021" t="inlineStr">
        <is>
          <t>N/A</t>
        </is>
      </c>
      <c r="BA1021" t="inlineStr">
        <is>
          <t>N/A</t>
        </is>
      </c>
      <c r="BB1021" t="inlineStr">
        <is>
          <t>N/A</t>
        </is>
      </c>
      <c r="BC1021" t="inlineStr">
        <is>
          <t>N/A</t>
        </is>
      </c>
      <c r="BD1021" t="inlineStr">
        <is>
          <t>N/A</t>
        </is>
      </c>
      <c r="BE1021" t="inlineStr">
        <is>
          <t>N/A</t>
        </is>
      </c>
    </row>
    <row r="1022">
      <c r="A1022" t="inlineStr">
        <is>
          <t>WI211248761</t>
        </is>
      </c>
      <c r="B1022" t="inlineStr">
        <is>
          <t>DATA_VALIDATION</t>
        </is>
      </c>
      <c r="C1022" t="inlineStr">
        <is>
          <t>201300020157</t>
        </is>
      </c>
      <c r="D1022" t="inlineStr">
        <is>
          <t>Folder</t>
        </is>
      </c>
      <c r="E1022" s="2">
        <f>HYPERLINK("capsilon://?command=openfolder&amp;siteaddress=FAM.docvelocity-na8.net&amp;folderid=FX58978CC7-AD18-F701-08D7-904E2242719B","FX21125527")</f>
        <v>0.0</v>
      </c>
      <c r="F1022" t="inlineStr">
        <is>
          <t/>
        </is>
      </c>
      <c r="G1022" t="inlineStr">
        <is>
          <t/>
        </is>
      </c>
      <c r="H1022" t="inlineStr">
        <is>
          <t>Mailitem</t>
        </is>
      </c>
      <c r="I1022" t="inlineStr">
        <is>
          <t>MI2112516229</t>
        </is>
      </c>
      <c r="J1022" t="n">
        <v>28.0</v>
      </c>
      <c r="K1022" t="inlineStr">
        <is>
          <t>COMPLETED</t>
        </is>
      </c>
      <c r="L1022" t="inlineStr">
        <is>
          <t>MARK_AS_COMPLETED</t>
        </is>
      </c>
      <c r="M1022" t="inlineStr">
        <is>
          <t>Queue</t>
        </is>
      </c>
      <c r="N1022" t="n">
        <v>2.0</v>
      </c>
      <c r="O1022" s="1" t="n">
        <v>44545.037777777776</v>
      </c>
      <c r="P1022" s="1" t="n">
        <v>44545.56696759259</v>
      </c>
      <c r="Q1022" t="n">
        <v>45133.0</v>
      </c>
      <c r="R1022" t="n">
        <v>589.0</v>
      </c>
      <c r="S1022" t="b">
        <v>0</v>
      </c>
      <c r="T1022" t="inlineStr">
        <is>
          <t>N/A</t>
        </is>
      </c>
      <c r="U1022" t="b">
        <v>0</v>
      </c>
      <c r="V1022" t="inlineStr">
        <is>
          <t>Nisha Verma</t>
        </is>
      </c>
      <c r="W1022" s="1" t="n">
        <v>44545.29237268519</v>
      </c>
      <c r="X1022" t="n">
        <v>380.0</v>
      </c>
      <c r="Y1022" t="n">
        <v>21.0</v>
      </c>
      <c r="Z1022" t="n">
        <v>0.0</v>
      </c>
      <c r="AA1022" t="n">
        <v>21.0</v>
      </c>
      <c r="AB1022" t="n">
        <v>0.0</v>
      </c>
      <c r="AC1022" t="n">
        <v>17.0</v>
      </c>
      <c r="AD1022" t="n">
        <v>7.0</v>
      </c>
      <c r="AE1022" t="n">
        <v>0.0</v>
      </c>
      <c r="AF1022" t="n">
        <v>0.0</v>
      </c>
      <c r="AG1022" t="n">
        <v>0.0</v>
      </c>
      <c r="AH1022" t="inlineStr">
        <is>
          <t>Mohini Shinde</t>
        </is>
      </c>
      <c r="AI1022" s="1" t="n">
        <v>44545.56696759259</v>
      </c>
      <c r="AJ1022" t="n">
        <v>209.0</v>
      </c>
      <c r="AK1022" t="n">
        <v>0.0</v>
      </c>
      <c r="AL1022" t="n">
        <v>0.0</v>
      </c>
      <c r="AM1022" t="n">
        <v>0.0</v>
      </c>
      <c r="AN1022" t="n">
        <v>0.0</v>
      </c>
      <c r="AO1022" t="n">
        <v>0.0</v>
      </c>
      <c r="AP1022" t="n">
        <v>7.0</v>
      </c>
      <c r="AQ1022" t="n">
        <v>0.0</v>
      </c>
      <c r="AR1022" t="n">
        <v>0.0</v>
      </c>
      <c r="AS1022" t="n">
        <v>0.0</v>
      </c>
      <c r="AT1022" t="inlineStr">
        <is>
          <t>N/A</t>
        </is>
      </c>
      <c r="AU1022" t="inlineStr">
        <is>
          <t>N/A</t>
        </is>
      </c>
      <c r="AV1022" t="inlineStr">
        <is>
          <t>N/A</t>
        </is>
      </c>
      <c r="AW1022" t="inlineStr">
        <is>
          <t>N/A</t>
        </is>
      </c>
      <c r="AX1022" t="inlineStr">
        <is>
          <t>N/A</t>
        </is>
      </c>
      <c r="AY1022" t="inlineStr">
        <is>
          <t>N/A</t>
        </is>
      </c>
      <c r="AZ1022" t="inlineStr">
        <is>
          <t>N/A</t>
        </is>
      </c>
      <c r="BA1022" t="inlineStr">
        <is>
          <t>N/A</t>
        </is>
      </c>
      <c r="BB1022" t="inlineStr">
        <is>
          <t>N/A</t>
        </is>
      </c>
      <c r="BC1022" t="inlineStr">
        <is>
          <t>N/A</t>
        </is>
      </c>
      <c r="BD1022" t="inlineStr">
        <is>
          <t>N/A</t>
        </is>
      </c>
      <c r="BE1022" t="inlineStr">
        <is>
          <t>N/A</t>
        </is>
      </c>
    </row>
    <row r="1023">
      <c r="A1023" t="inlineStr">
        <is>
          <t>WI211248764</t>
        </is>
      </c>
      <c r="B1023" t="inlineStr">
        <is>
          <t>DATA_VALIDATION</t>
        </is>
      </c>
      <c r="C1023" t="inlineStr">
        <is>
          <t>201300019607</t>
        </is>
      </c>
      <c r="D1023" t="inlineStr">
        <is>
          <t>Folder</t>
        </is>
      </c>
      <c r="E1023" s="2">
        <f>HYPERLINK("capsilon://?command=openfolder&amp;siteaddress=FAM.docvelocity-na8.net&amp;folderid=FX1CB830A9-B63C-183D-7360-843A44D77A83","FX21116859")</f>
        <v>0.0</v>
      </c>
      <c r="F1023" t="inlineStr">
        <is>
          <t/>
        </is>
      </c>
      <c r="G1023" t="inlineStr">
        <is>
          <t/>
        </is>
      </c>
      <c r="H1023" t="inlineStr">
        <is>
          <t>Mailitem</t>
        </is>
      </c>
      <c r="I1023" t="inlineStr">
        <is>
          <t>MI2112516300</t>
        </is>
      </c>
      <c r="J1023" t="n">
        <v>85.0</v>
      </c>
      <c r="K1023" t="inlineStr">
        <is>
          <t>COMPLETED</t>
        </is>
      </c>
      <c r="L1023" t="inlineStr">
        <is>
          <t>MARK_AS_COMPLETED</t>
        </is>
      </c>
      <c r="M1023" t="inlineStr">
        <is>
          <t>Queue</t>
        </is>
      </c>
      <c r="N1023" t="n">
        <v>1.0</v>
      </c>
      <c r="O1023" s="1" t="n">
        <v>44545.04657407408</v>
      </c>
      <c r="P1023" s="1" t="n">
        <v>44545.298726851855</v>
      </c>
      <c r="Q1023" t="n">
        <v>21663.0</v>
      </c>
      <c r="R1023" t="n">
        <v>123.0</v>
      </c>
      <c r="S1023" t="b">
        <v>0</v>
      </c>
      <c r="T1023" t="inlineStr">
        <is>
          <t>N/A</t>
        </is>
      </c>
      <c r="U1023" t="b">
        <v>0</v>
      </c>
      <c r="V1023" t="inlineStr">
        <is>
          <t>Hemanshi Deshlahara</t>
        </is>
      </c>
      <c r="W1023" s="1" t="n">
        <v>44545.298726851855</v>
      </c>
      <c r="X1023" t="n">
        <v>116.0</v>
      </c>
      <c r="Y1023" t="n">
        <v>0.0</v>
      </c>
      <c r="Z1023" t="n">
        <v>0.0</v>
      </c>
      <c r="AA1023" t="n">
        <v>0.0</v>
      </c>
      <c r="AB1023" t="n">
        <v>0.0</v>
      </c>
      <c r="AC1023" t="n">
        <v>0.0</v>
      </c>
      <c r="AD1023" t="n">
        <v>85.0</v>
      </c>
      <c r="AE1023" t="n">
        <v>73.0</v>
      </c>
      <c r="AF1023" t="n">
        <v>0.0</v>
      </c>
      <c r="AG1023" t="n">
        <v>5.0</v>
      </c>
      <c r="AH1023" t="inlineStr">
        <is>
          <t>N/A</t>
        </is>
      </c>
      <c r="AI1023" t="inlineStr">
        <is>
          <t>N/A</t>
        </is>
      </c>
      <c r="AJ1023" t="inlineStr">
        <is>
          <t>N/A</t>
        </is>
      </c>
      <c r="AK1023" t="inlineStr">
        <is>
          <t>N/A</t>
        </is>
      </c>
      <c r="AL1023" t="inlineStr">
        <is>
          <t>N/A</t>
        </is>
      </c>
      <c r="AM1023" t="inlineStr">
        <is>
          <t>N/A</t>
        </is>
      </c>
      <c r="AN1023" t="inlineStr">
        <is>
          <t>N/A</t>
        </is>
      </c>
      <c r="AO1023" t="inlineStr">
        <is>
          <t>N/A</t>
        </is>
      </c>
      <c r="AP1023" t="inlineStr">
        <is>
          <t>N/A</t>
        </is>
      </c>
      <c r="AQ1023" t="inlineStr">
        <is>
          <t>N/A</t>
        </is>
      </c>
      <c r="AR1023" t="inlineStr">
        <is>
          <t>N/A</t>
        </is>
      </c>
      <c r="AS1023" t="inlineStr">
        <is>
          <t>N/A</t>
        </is>
      </c>
      <c r="AT1023" t="inlineStr">
        <is>
          <t>N/A</t>
        </is>
      </c>
      <c r="AU1023" t="inlineStr">
        <is>
          <t>N/A</t>
        </is>
      </c>
      <c r="AV1023" t="inlineStr">
        <is>
          <t>N/A</t>
        </is>
      </c>
      <c r="AW1023" t="inlineStr">
        <is>
          <t>N/A</t>
        </is>
      </c>
      <c r="AX1023" t="inlineStr">
        <is>
          <t>N/A</t>
        </is>
      </c>
      <c r="AY1023" t="inlineStr">
        <is>
          <t>N/A</t>
        </is>
      </c>
      <c r="AZ1023" t="inlineStr">
        <is>
          <t>N/A</t>
        </is>
      </c>
      <c r="BA1023" t="inlineStr">
        <is>
          <t>N/A</t>
        </is>
      </c>
      <c r="BB1023" t="inlineStr">
        <is>
          <t>N/A</t>
        </is>
      </c>
      <c r="BC1023" t="inlineStr">
        <is>
          <t>N/A</t>
        </is>
      </c>
      <c r="BD1023" t="inlineStr">
        <is>
          <t>N/A</t>
        </is>
      </c>
      <c r="BE1023" t="inlineStr">
        <is>
          <t>N/A</t>
        </is>
      </c>
    </row>
    <row r="1024">
      <c r="A1024" t="inlineStr">
        <is>
          <t>WI211248774</t>
        </is>
      </c>
      <c r="B1024" t="inlineStr">
        <is>
          <t>DATA_VALIDATION</t>
        </is>
      </c>
      <c r="C1024" t="inlineStr">
        <is>
          <t>201300020323</t>
        </is>
      </c>
      <c r="D1024" t="inlineStr">
        <is>
          <t>Folder</t>
        </is>
      </c>
      <c r="E1024" s="2">
        <f>HYPERLINK("capsilon://?command=openfolder&amp;siteaddress=FAM.docvelocity-na8.net&amp;folderid=FXB6F44256-B93C-C249-D048-29AE8568B4CC","FX21128401")</f>
        <v>0.0</v>
      </c>
      <c r="F1024" t="inlineStr">
        <is>
          <t/>
        </is>
      </c>
      <c r="G1024" t="inlineStr">
        <is>
          <t/>
        </is>
      </c>
      <c r="H1024" t="inlineStr">
        <is>
          <t>Mailitem</t>
        </is>
      </c>
      <c r="I1024" t="inlineStr">
        <is>
          <t>MI2112516456</t>
        </is>
      </c>
      <c r="J1024" t="n">
        <v>28.0</v>
      </c>
      <c r="K1024" t="inlineStr">
        <is>
          <t>COMPLETED</t>
        </is>
      </c>
      <c r="L1024" t="inlineStr">
        <is>
          <t>MARK_AS_COMPLETED</t>
        </is>
      </c>
      <c r="M1024" t="inlineStr">
        <is>
          <t>Queue</t>
        </is>
      </c>
      <c r="N1024" t="n">
        <v>2.0</v>
      </c>
      <c r="O1024" s="1" t="n">
        <v>44545.05840277778</v>
      </c>
      <c r="P1024" s="1" t="n">
        <v>44545.56821759259</v>
      </c>
      <c r="Q1024" t="n">
        <v>43606.0</v>
      </c>
      <c r="R1024" t="n">
        <v>442.0</v>
      </c>
      <c r="S1024" t="b">
        <v>0</v>
      </c>
      <c r="T1024" t="inlineStr">
        <is>
          <t>N/A</t>
        </is>
      </c>
      <c r="U1024" t="b">
        <v>0</v>
      </c>
      <c r="V1024" t="inlineStr">
        <is>
          <t>Hemanshi Deshlahara</t>
        </is>
      </c>
      <c r="W1024" s="1" t="n">
        <v>44545.30119212963</v>
      </c>
      <c r="X1024" t="n">
        <v>212.0</v>
      </c>
      <c r="Y1024" t="n">
        <v>21.0</v>
      </c>
      <c r="Z1024" t="n">
        <v>0.0</v>
      </c>
      <c r="AA1024" t="n">
        <v>21.0</v>
      </c>
      <c r="AB1024" t="n">
        <v>0.0</v>
      </c>
      <c r="AC1024" t="n">
        <v>7.0</v>
      </c>
      <c r="AD1024" t="n">
        <v>7.0</v>
      </c>
      <c r="AE1024" t="n">
        <v>0.0</v>
      </c>
      <c r="AF1024" t="n">
        <v>0.0</v>
      </c>
      <c r="AG1024" t="n">
        <v>0.0</v>
      </c>
      <c r="AH1024" t="inlineStr">
        <is>
          <t>Dashrath Soren</t>
        </is>
      </c>
      <c r="AI1024" s="1" t="n">
        <v>44545.56821759259</v>
      </c>
      <c r="AJ1024" t="n">
        <v>230.0</v>
      </c>
      <c r="AK1024" t="n">
        <v>0.0</v>
      </c>
      <c r="AL1024" t="n">
        <v>0.0</v>
      </c>
      <c r="AM1024" t="n">
        <v>0.0</v>
      </c>
      <c r="AN1024" t="n">
        <v>0.0</v>
      </c>
      <c r="AO1024" t="n">
        <v>0.0</v>
      </c>
      <c r="AP1024" t="n">
        <v>7.0</v>
      </c>
      <c r="AQ1024" t="n">
        <v>0.0</v>
      </c>
      <c r="AR1024" t="n">
        <v>0.0</v>
      </c>
      <c r="AS1024" t="n">
        <v>0.0</v>
      </c>
      <c r="AT1024" t="inlineStr">
        <is>
          <t>N/A</t>
        </is>
      </c>
      <c r="AU1024" t="inlineStr">
        <is>
          <t>N/A</t>
        </is>
      </c>
      <c r="AV1024" t="inlineStr">
        <is>
          <t>N/A</t>
        </is>
      </c>
      <c r="AW1024" t="inlineStr">
        <is>
          <t>N/A</t>
        </is>
      </c>
      <c r="AX1024" t="inlineStr">
        <is>
          <t>N/A</t>
        </is>
      </c>
      <c r="AY1024" t="inlineStr">
        <is>
          <t>N/A</t>
        </is>
      </c>
      <c r="AZ1024" t="inlineStr">
        <is>
          <t>N/A</t>
        </is>
      </c>
      <c r="BA1024" t="inlineStr">
        <is>
          <t>N/A</t>
        </is>
      </c>
      <c r="BB1024" t="inlineStr">
        <is>
          <t>N/A</t>
        </is>
      </c>
      <c r="BC1024" t="inlineStr">
        <is>
          <t>N/A</t>
        </is>
      </c>
      <c r="BD1024" t="inlineStr">
        <is>
          <t>N/A</t>
        </is>
      </c>
      <c r="BE1024" t="inlineStr">
        <is>
          <t>N/A</t>
        </is>
      </c>
    </row>
    <row r="1025">
      <c r="A1025" t="inlineStr">
        <is>
          <t>WI211248775</t>
        </is>
      </c>
      <c r="B1025" t="inlineStr">
        <is>
          <t>DATA_VALIDATION</t>
        </is>
      </c>
      <c r="C1025" t="inlineStr">
        <is>
          <t>201300020323</t>
        </is>
      </c>
      <c r="D1025" t="inlineStr">
        <is>
          <t>Folder</t>
        </is>
      </c>
      <c r="E1025" s="2">
        <f>HYPERLINK("capsilon://?command=openfolder&amp;siteaddress=FAM.docvelocity-na8.net&amp;folderid=FXB6F44256-B93C-C249-D048-29AE8568B4CC","FX21128401")</f>
        <v>0.0</v>
      </c>
      <c r="F1025" t="inlineStr">
        <is>
          <t/>
        </is>
      </c>
      <c r="G1025" t="inlineStr">
        <is>
          <t/>
        </is>
      </c>
      <c r="H1025" t="inlineStr">
        <is>
          <t>Mailitem</t>
        </is>
      </c>
      <c r="I1025" t="inlineStr">
        <is>
          <t>MI2112516458</t>
        </is>
      </c>
      <c r="J1025" t="n">
        <v>28.0</v>
      </c>
      <c r="K1025" t="inlineStr">
        <is>
          <t>COMPLETED</t>
        </is>
      </c>
      <c r="L1025" t="inlineStr">
        <is>
          <t>MARK_AS_COMPLETED</t>
        </is>
      </c>
      <c r="M1025" t="inlineStr">
        <is>
          <t>Queue</t>
        </is>
      </c>
      <c r="N1025" t="n">
        <v>2.0</v>
      </c>
      <c r="O1025" s="1" t="n">
        <v>44545.05875</v>
      </c>
      <c r="P1025" s="1" t="n">
        <v>44545.56798611111</v>
      </c>
      <c r="Q1025" t="n">
        <v>43712.0</v>
      </c>
      <c r="R1025" t="n">
        <v>286.0</v>
      </c>
      <c r="S1025" t="b">
        <v>0</v>
      </c>
      <c r="T1025" t="inlineStr">
        <is>
          <t>N/A</t>
        </is>
      </c>
      <c r="U1025" t="b">
        <v>0</v>
      </c>
      <c r="V1025" t="inlineStr">
        <is>
          <t>Hemanshi Deshlahara</t>
        </is>
      </c>
      <c r="W1025" s="1" t="n">
        <v>44545.3028125</v>
      </c>
      <c r="X1025" t="n">
        <v>121.0</v>
      </c>
      <c r="Y1025" t="n">
        <v>21.0</v>
      </c>
      <c r="Z1025" t="n">
        <v>0.0</v>
      </c>
      <c r="AA1025" t="n">
        <v>21.0</v>
      </c>
      <c r="AB1025" t="n">
        <v>0.0</v>
      </c>
      <c r="AC1025" t="n">
        <v>6.0</v>
      </c>
      <c r="AD1025" t="n">
        <v>7.0</v>
      </c>
      <c r="AE1025" t="n">
        <v>0.0</v>
      </c>
      <c r="AF1025" t="n">
        <v>0.0</v>
      </c>
      <c r="AG1025" t="n">
        <v>0.0</v>
      </c>
      <c r="AH1025" t="inlineStr">
        <is>
          <t>Vikash Suryakanth Parmar</t>
        </is>
      </c>
      <c r="AI1025" s="1" t="n">
        <v>44545.56798611111</v>
      </c>
      <c r="AJ1025" t="n">
        <v>165.0</v>
      </c>
      <c r="AK1025" t="n">
        <v>0.0</v>
      </c>
      <c r="AL1025" t="n">
        <v>0.0</v>
      </c>
      <c r="AM1025" t="n">
        <v>0.0</v>
      </c>
      <c r="AN1025" t="n">
        <v>0.0</v>
      </c>
      <c r="AO1025" t="n">
        <v>0.0</v>
      </c>
      <c r="AP1025" t="n">
        <v>7.0</v>
      </c>
      <c r="AQ1025" t="n">
        <v>0.0</v>
      </c>
      <c r="AR1025" t="n">
        <v>0.0</v>
      </c>
      <c r="AS1025" t="n">
        <v>0.0</v>
      </c>
      <c r="AT1025" t="inlineStr">
        <is>
          <t>N/A</t>
        </is>
      </c>
      <c r="AU1025" t="inlineStr">
        <is>
          <t>N/A</t>
        </is>
      </c>
      <c r="AV1025" t="inlineStr">
        <is>
          <t>N/A</t>
        </is>
      </c>
      <c r="AW1025" t="inlineStr">
        <is>
          <t>N/A</t>
        </is>
      </c>
      <c r="AX1025" t="inlineStr">
        <is>
          <t>N/A</t>
        </is>
      </c>
      <c r="AY1025" t="inlineStr">
        <is>
          <t>N/A</t>
        </is>
      </c>
      <c r="AZ1025" t="inlineStr">
        <is>
          <t>N/A</t>
        </is>
      </c>
      <c r="BA1025" t="inlineStr">
        <is>
          <t>N/A</t>
        </is>
      </c>
      <c r="BB1025" t="inlineStr">
        <is>
          <t>N/A</t>
        </is>
      </c>
      <c r="BC1025" t="inlineStr">
        <is>
          <t>N/A</t>
        </is>
      </c>
      <c r="BD1025" t="inlineStr">
        <is>
          <t>N/A</t>
        </is>
      </c>
      <c r="BE1025" t="inlineStr">
        <is>
          <t>N/A</t>
        </is>
      </c>
    </row>
    <row r="1026">
      <c r="A1026" t="inlineStr">
        <is>
          <t>WI211248777</t>
        </is>
      </c>
      <c r="B1026" t="inlineStr">
        <is>
          <t>DATA_VALIDATION</t>
        </is>
      </c>
      <c r="C1026" t="inlineStr">
        <is>
          <t>201300020323</t>
        </is>
      </c>
      <c r="D1026" t="inlineStr">
        <is>
          <t>Folder</t>
        </is>
      </c>
      <c r="E1026" s="2">
        <f>HYPERLINK("capsilon://?command=openfolder&amp;siteaddress=FAM.docvelocity-na8.net&amp;folderid=FXB6F44256-B93C-C249-D048-29AE8568B4CC","FX21128401")</f>
        <v>0.0</v>
      </c>
      <c r="F1026" t="inlineStr">
        <is>
          <t/>
        </is>
      </c>
      <c r="G1026" t="inlineStr">
        <is>
          <t/>
        </is>
      </c>
      <c r="H1026" t="inlineStr">
        <is>
          <t>Mailitem</t>
        </is>
      </c>
      <c r="I1026" t="inlineStr">
        <is>
          <t>MI2112516462</t>
        </is>
      </c>
      <c r="J1026" t="n">
        <v>46.0</v>
      </c>
      <c r="K1026" t="inlineStr">
        <is>
          <t>COMPLETED</t>
        </is>
      </c>
      <c r="L1026" t="inlineStr">
        <is>
          <t>MARK_AS_COMPLETED</t>
        </is>
      </c>
      <c r="M1026" t="inlineStr">
        <is>
          <t>Queue</t>
        </is>
      </c>
      <c r="N1026" t="n">
        <v>1.0</v>
      </c>
      <c r="O1026" s="1" t="n">
        <v>44545.06185185185</v>
      </c>
      <c r="P1026" s="1" t="n">
        <v>44545.30363425926</v>
      </c>
      <c r="Q1026" t="n">
        <v>20820.0</v>
      </c>
      <c r="R1026" t="n">
        <v>70.0</v>
      </c>
      <c r="S1026" t="b">
        <v>0</v>
      </c>
      <c r="T1026" t="inlineStr">
        <is>
          <t>N/A</t>
        </is>
      </c>
      <c r="U1026" t="b">
        <v>0</v>
      </c>
      <c r="V1026" t="inlineStr">
        <is>
          <t>Hemanshi Deshlahara</t>
        </is>
      </c>
      <c r="W1026" s="1" t="n">
        <v>44545.30363425926</v>
      </c>
      <c r="X1026" t="n">
        <v>70.0</v>
      </c>
      <c r="Y1026" t="n">
        <v>0.0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46.0</v>
      </c>
      <c r="AE1026" t="n">
        <v>41.0</v>
      </c>
      <c r="AF1026" t="n">
        <v>0.0</v>
      </c>
      <c r="AG1026" t="n">
        <v>3.0</v>
      </c>
      <c r="AH1026" t="inlineStr">
        <is>
          <t>N/A</t>
        </is>
      </c>
      <c r="AI1026" t="inlineStr">
        <is>
          <t>N/A</t>
        </is>
      </c>
      <c r="AJ1026" t="inlineStr">
        <is>
          <t>N/A</t>
        </is>
      </c>
      <c r="AK1026" t="inlineStr">
        <is>
          <t>N/A</t>
        </is>
      </c>
      <c r="AL1026" t="inlineStr">
        <is>
          <t>N/A</t>
        </is>
      </c>
      <c r="AM1026" t="inlineStr">
        <is>
          <t>N/A</t>
        </is>
      </c>
      <c r="AN1026" t="inlineStr">
        <is>
          <t>N/A</t>
        </is>
      </c>
      <c r="AO1026" t="inlineStr">
        <is>
          <t>N/A</t>
        </is>
      </c>
      <c r="AP1026" t="inlineStr">
        <is>
          <t>N/A</t>
        </is>
      </c>
      <c r="AQ1026" t="inlineStr">
        <is>
          <t>N/A</t>
        </is>
      </c>
      <c r="AR1026" t="inlineStr">
        <is>
          <t>N/A</t>
        </is>
      </c>
      <c r="AS1026" t="inlineStr">
        <is>
          <t>N/A</t>
        </is>
      </c>
      <c r="AT1026" t="inlineStr">
        <is>
          <t>N/A</t>
        </is>
      </c>
      <c r="AU1026" t="inlineStr">
        <is>
          <t>N/A</t>
        </is>
      </c>
      <c r="AV1026" t="inlineStr">
        <is>
          <t>N/A</t>
        </is>
      </c>
      <c r="AW1026" t="inlineStr">
        <is>
          <t>N/A</t>
        </is>
      </c>
      <c r="AX1026" t="inlineStr">
        <is>
          <t>N/A</t>
        </is>
      </c>
      <c r="AY1026" t="inlineStr">
        <is>
          <t>N/A</t>
        </is>
      </c>
      <c r="AZ1026" t="inlineStr">
        <is>
          <t>N/A</t>
        </is>
      </c>
      <c r="BA1026" t="inlineStr">
        <is>
          <t>N/A</t>
        </is>
      </c>
      <c r="BB1026" t="inlineStr">
        <is>
          <t>N/A</t>
        </is>
      </c>
      <c r="BC1026" t="inlineStr">
        <is>
          <t>N/A</t>
        </is>
      </c>
      <c r="BD1026" t="inlineStr">
        <is>
          <t>N/A</t>
        </is>
      </c>
      <c r="BE1026" t="inlineStr">
        <is>
          <t>N/A</t>
        </is>
      </c>
    </row>
    <row r="1027">
      <c r="A1027" t="inlineStr">
        <is>
          <t>WI211248806</t>
        </is>
      </c>
      <c r="B1027" t="inlineStr">
        <is>
          <t>DATA_VALIDATION</t>
        </is>
      </c>
      <c r="C1027" t="inlineStr">
        <is>
          <t>201308007920</t>
        </is>
      </c>
      <c r="D1027" t="inlineStr">
        <is>
          <t>Folder</t>
        </is>
      </c>
      <c r="E1027" s="2">
        <f>HYPERLINK("capsilon://?command=openfolder&amp;siteaddress=FAM.docvelocity-na8.net&amp;folderid=FX5689EB5B-4C06-C0E1-D0FF-862DCDCE9E8F","FX21125274")</f>
        <v>0.0</v>
      </c>
      <c r="F1027" t="inlineStr">
        <is>
          <t/>
        </is>
      </c>
      <c r="G1027" t="inlineStr">
        <is>
          <t/>
        </is>
      </c>
      <c r="H1027" t="inlineStr">
        <is>
          <t>Mailitem</t>
        </is>
      </c>
      <c r="I1027" t="inlineStr">
        <is>
          <t>MI2112516972</t>
        </is>
      </c>
      <c r="J1027" t="n">
        <v>66.0</v>
      </c>
      <c r="K1027" t="inlineStr">
        <is>
          <t>COMPLETED</t>
        </is>
      </c>
      <c r="L1027" t="inlineStr">
        <is>
          <t>MARK_AS_COMPLETED</t>
        </is>
      </c>
      <c r="M1027" t="inlineStr">
        <is>
          <t>Queue</t>
        </is>
      </c>
      <c r="N1027" t="n">
        <v>2.0</v>
      </c>
      <c r="O1027" s="1" t="n">
        <v>44545.1459375</v>
      </c>
      <c r="P1027" s="1" t="n">
        <v>44545.57165509259</v>
      </c>
      <c r="Q1027" t="n">
        <v>36207.0</v>
      </c>
      <c r="R1027" t="n">
        <v>575.0</v>
      </c>
      <c r="S1027" t="b">
        <v>0</v>
      </c>
      <c r="T1027" t="inlineStr">
        <is>
          <t>N/A</t>
        </is>
      </c>
      <c r="U1027" t="b">
        <v>0</v>
      </c>
      <c r="V1027" t="inlineStr">
        <is>
          <t>Hemanshi Deshlahara</t>
        </is>
      </c>
      <c r="W1027" s="1" t="n">
        <v>44545.305625</v>
      </c>
      <c r="X1027" t="n">
        <v>171.0</v>
      </c>
      <c r="Y1027" t="n">
        <v>52.0</v>
      </c>
      <c r="Z1027" t="n">
        <v>0.0</v>
      </c>
      <c r="AA1027" t="n">
        <v>52.0</v>
      </c>
      <c r="AB1027" t="n">
        <v>0.0</v>
      </c>
      <c r="AC1027" t="n">
        <v>23.0</v>
      </c>
      <c r="AD1027" t="n">
        <v>14.0</v>
      </c>
      <c r="AE1027" t="n">
        <v>0.0</v>
      </c>
      <c r="AF1027" t="n">
        <v>0.0</v>
      </c>
      <c r="AG1027" t="n">
        <v>0.0</v>
      </c>
      <c r="AH1027" t="inlineStr">
        <is>
          <t>Mohini Shinde</t>
        </is>
      </c>
      <c r="AI1027" s="1" t="n">
        <v>44545.57165509259</v>
      </c>
      <c r="AJ1027" t="n">
        <v>404.0</v>
      </c>
      <c r="AK1027" t="n">
        <v>0.0</v>
      </c>
      <c r="AL1027" t="n">
        <v>0.0</v>
      </c>
      <c r="AM1027" t="n">
        <v>0.0</v>
      </c>
      <c r="AN1027" t="n">
        <v>0.0</v>
      </c>
      <c r="AO1027" t="n">
        <v>0.0</v>
      </c>
      <c r="AP1027" t="n">
        <v>14.0</v>
      </c>
      <c r="AQ1027" t="n">
        <v>0.0</v>
      </c>
      <c r="AR1027" t="n">
        <v>0.0</v>
      </c>
      <c r="AS1027" t="n">
        <v>0.0</v>
      </c>
      <c r="AT1027" t="inlineStr">
        <is>
          <t>N/A</t>
        </is>
      </c>
      <c r="AU1027" t="inlineStr">
        <is>
          <t>N/A</t>
        </is>
      </c>
      <c r="AV1027" t="inlineStr">
        <is>
          <t>N/A</t>
        </is>
      </c>
      <c r="AW1027" t="inlineStr">
        <is>
          <t>N/A</t>
        </is>
      </c>
      <c r="AX1027" t="inlineStr">
        <is>
          <t>N/A</t>
        </is>
      </c>
      <c r="AY1027" t="inlineStr">
        <is>
          <t>N/A</t>
        </is>
      </c>
      <c r="AZ1027" t="inlineStr">
        <is>
          <t>N/A</t>
        </is>
      </c>
      <c r="BA1027" t="inlineStr">
        <is>
          <t>N/A</t>
        </is>
      </c>
      <c r="BB1027" t="inlineStr">
        <is>
          <t>N/A</t>
        </is>
      </c>
      <c r="BC1027" t="inlineStr">
        <is>
          <t>N/A</t>
        </is>
      </c>
      <c r="BD1027" t="inlineStr">
        <is>
          <t>N/A</t>
        </is>
      </c>
      <c r="BE1027" t="inlineStr">
        <is>
          <t>N/A</t>
        </is>
      </c>
    </row>
    <row r="1028">
      <c r="A1028" t="inlineStr">
        <is>
          <t>WI211248815</t>
        </is>
      </c>
      <c r="B1028" t="inlineStr">
        <is>
          <t>DATA_VALIDATION</t>
        </is>
      </c>
      <c r="C1028" t="inlineStr">
        <is>
          <t>201300020302</t>
        </is>
      </c>
      <c r="D1028" t="inlineStr">
        <is>
          <t>Folder</t>
        </is>
      </c>
      <c r="E1028" s="2">
        <f>HYPERLINK("capsilon://?command=openfolder&amp;siteaddress=FAM.docvelocity-na8.net&amp;folderid=FXCD616DD2-1564-68D4-DEDE-D3C356726A69","FX21127985")</f>
        <v>0.0</v>
      </c>
      <c r="F1028" t="inlineStr">
        <is>
          <t/>
        </is>
      </c>
      <c r="G1028" t="inlineStr">
        <is>
          <t/>
        </is>
      </c>
      <c r="H1028" t="inlineStr">
        <is>
          <t>Mailitem</t>
        </is>
      </c>
      <c r="I1028" t="inlineStr">
        <is>
          <t>MI2112482609</t>
        </is>
      </c>
      <c r="J1028" t="n">
        <v>581.0</v>
      </c>
      <c r="K1028" t="inlineStr">
        <is>
          <t>COMPLETED</t>
        </is>
      </c>
      <c r="L1028" t="inlineStr">
        <is>
          <t>MARK_AS_COMPLETED</t>
        </is>
      </c>
      <c r="M1028" t="inlineStr">
        <is>
          <t>Queue</t>
        </is>
      </c>
      <c r="N1028" t="n">
        <v>2.0</v>
      </c>
      <c r="O1028" s="1" t="n">
        <v>44545.18616898148</v>
      </c>
      <c r="P1028" s="1" t="n">
        <v>44545.3296412037</v>
      </c>
      <c r="Q1028" t="n">
        <v>4292.0</v>
      </c>
      <c r="R1028" t="n">
        <v>8104.0</v>
      </c>
      <c r="S1028" t="b">
        <v>0</v>
      </c>
      <c r="T1028" t="inlineStr">
        <is>
          <t>N/A</t>
        </is>
      </c>
      <c r="U1028" t="b">
        <v>1</v>
      </c>
      <c r="V1028" t="inlineStr">
        <is>
          <t>Karnal Akhare</t>
        </is>
      </c>
      <c r="W1028" s="1" t="n">
        <v>44545.246296296296</v>
      </c>
      <c r="X1028" t="n">
        <v>5183.0</v>
      </c>
      <c r="Y1028" t="n">
        <v>518.0</v>
      </c>
      <c r="Z1028" t="n">
        <v>0.0</v>
      </c>
      <c r="AA1028" t="n">
        <v>518.0</v>
      </c>
      <c r="AB1028" t="n">
        <v>0.0</v>
      </c>
      <c r="AC1028" t="n">
        <v>286.0</v>
      </c>
      <c r="AD1028" t="n">
        <v>63.0</v>
      </c>
      <c r="AE1028" t="n">
        <v>0.0</v>
      </c>
      <c r="AF1028" t="n">
        <v>0.0</v>
      </c>
      <c r="AG1028" t="n">
        <v>0.0</v>
      </c>
      <c r="AH1028" t="inlineStr">
        <is>
          <t>Saloni Uttekar</t>
        </is>
      </c>
      <c r="AI1028" s="1" t="n">
        <v>44545.3296412037</v>
      </c>
      <c r="AJ1028" t="n">
        <v>2899.0</v>
      </c>
      <c r="AK1028" t="n">
        <v>8.0</v>
      </c>
      <c r="AL1028" t="n">
        <v>0.0</v>
      </c>
      <c r="AM1028" t="n">
        <v>8.0</v>
      </c>
      <c r="AN1028" t="n">
        <v>0.0</v>
      </c>
      <c r="AO1028" t="n">
        <v>12.0</v>
      </c>
      <c r="AP1028" t="n">
        <v>55.0</v>
      </c>
      <c r="AQ1028" t="n">
        <v>0.0</v>
      </c>
      <c r="AR1028" t="n">
        <v>0.0</v>
      </c>
      <c r="AS1028" t="n">
        <v>0.0</v>
      </c>
      <c r="AT1028" t="inlineStr">
        <is>
          <t>N/A</t>
        </is>
      </c>
      <c r="AU1028" t="inlineStr">
        <is>
          <t>N/A</t>
        </is>
      </c>
      <c r="AV1028" t="inlineStr">
        <is>
          <t>N/A</t>
        </is>
      </c>
      <c r="AW1028" t="inlineStr">
        <is>
          <t>N/A</t>
        </is>
      </c>
      <c r="AX1028" t="inlineStr">
        <is>
          <t>N/A</t>
        </is>
      </c>
      <c r="AY1028" t="inlineStr">
        <is>
          <t>N/A</t>
        </is>
      </c>
      <c r="AZ1028" t="inlineStr">
        <is>
          <t>N/A</t>
        </is>
      </c>
      <c r="BA1028" t="inlineStr">
        <is>
          <t>N/A</t>
        </is>
      </c>
      <c r="BB1028" t="inlineStr">
        <is>
          <t>N/A</t>
        </is>
      </c>
      <c r="BC1028" t="inlineStr">
        <is>
          <t>N/A</t>
        </is>
      </c>
      <c r="BD1028" t="inlineStr">
        <is>
          <t>N/A</t>
        </is>
      </c>
      <c r="BE1028" t="inlineStr">
        <is>
          <t>N/A</t>
        </is>
      </c>
    </row>
    <row r="1029">
      <c r="A1029" t="inlineStr">
        <is>
          <t>WI211248816</t>
        </is>
      </c>
      <c r="B1029" t="inlineStr">
        <is>
          <t>DATA_VALIDATION</t>
        </is>
      </c>
      <c r="C1029" t="inlineStr">
        <is>
          <t>201110012265</t>
        </is>
      </c>
      <c r="D1029" t="inlineStr">
        <is>
          <t>Folder</t>
        </is>
      </c>
      <c r="E1029" s="2">
        <f>HYPERLINK("capsilon://?command=openfolder&amp;siteaddress=FAM.docvelocity-na8.net&amp;folderid=FX03DED340-C4A8-4EF9-EF04-1D7CB0623260","FX21126403")</f>
        <v>0.0</v>
      </c>
      <c r="F1029" t="inlineStr">
        <is>
          <t/>
        </is>
      </c>
      <c r="G1029" t="inlineStr">
        <is>
          <t/>
        </is>
      </c>
      <c r="H1029" t="inlineStr">
        <is>
          <t>Mailitem</t>
        </is>
      </c>
      <c r="I1029" t="inlineStr">
        <is>
          <t>MI2112484395</t>
        </is>
      </c>
      <c r="J1029" t="n">
        <v>272.0</v>
      </c>
      <c r="K1029" t="inlineStr">
        <is>
          <t>COMPLETED</t>
        </is>
      </c>
      <c r="L1029" t="inlineStr">
        <is>
          <t>MARK_AS_COMPLETED</t>
        </is>
      </c>
      <c r="M1029" t="inlineStr">
        <is>
          <t>Queue</t>
        </is>
      </c>
      <c r="N1029" t="n">
        <v>2.0</v>
      </c>
      <c r="O1029" s="1" t="n">
        <v>44545.189780092594</v>
      </c>
      <c r="P1029" s="1" t="n">
        <v>44545.33511574074</v>
      </c>
      <c r="Q1029" t="n">
        <v>974.0</v>
      </c>
      <c r="R1029" t="n">
        <v>11583.0</v>
      </c>
      <c r="S1029" t="b">
        <v>0</v>
      </c>
      <c r="T1029" t="inlineStr">
        <is>
          <t>N/A</t>
        </is>
      </c>
      <c r="U1029" t="b">
        <v>1</v>
      </c>
      <c r="V1029" t="inlineStr">
        <is>
          <t>Sanjana Uttekar</t>
        </is>
      </c>
      <c r="W1029" s="1" t="n">
        <v>44545.294699074075</v>
      </c>
      <c r="X1029" t="n">
        <v>8777.0</v>
      </c>
      <c r="Y1029" t="n">
        <v>273.0</v>
      </c>
      <c r="Z1029" t="n">
        <v>0.0</v>
      </c>
      <c r="AA1029" t="n">
        <v>273.0</v>
      </c>
      <c r="AB1029" t="n">
        <v>70.0</v>
      </c>
      <c r="AC1029" t="n">
        <v>218.0</v>
      </c>
      <c r="AD1029" t="n">
        <v>-1.0</v>
      </c>
      <c r="AE1029" t="n">
        <v>0.0</v>
      </c>
      <c r="AF1029" t="n">
        <v>0.0</v>
      </c>
      <c r="AG1029" t="n">
        <v>0.0</v>
      </c>
      <c r="AH1029" t="inlineStr">
        <is>
          <t>Ashish Sutar</t>
        </is>
      </c>
      <c r="AI1029" s="1" t="n">
        <v>44545.33511574074</v>
      </c>
      <c r="AJ1029" t="n">
        <v>2806.0</v>
      </c>
      <c r="AK1029" t="n">
        <v>21.0</v>
      </c>
      <c r="AL1029" t="n">
        <v>0.0</v>
      </c>
      <c r="AM1029" t="n">
        <v>21.0</v>
      </c>
      <c r="AN1029" t="n">
        <v>35.0</v>
      </c>
      <c r="AO1029" t="n">
        <v>22.0</v>
      </c>
      <c r="AP1029" t="n">
        <v>-22.0</v>
      </c>
      <c r="AQ1029" t="n">
        <v>0.0</v>
      </c>
      <c r="AR1029" t="n">
        <v>0.0</v>
      </c>
      <c r="AS1029" t="n">
        <v>0.0</v>
      </c>
      <c r="AT1029" t="inlineStr">
        <is>
          <t>N/A</t>
        </is>
      </c>
      <c r="AU1029" t="inlineStr">
        <is>
          <t>N/A</t>
        </is>
      </c>
      <c r="AV1029" t="inlineStr">
        <is>
          <t>N/A</t>
        </is>
      </c>
      <c r="AW1029" t="inlineStr">
        <is>
          <t>N/A</t>
        </is>
      </c>
      <c r="AX1029" t="inlineStr">
        <is>
          <t>N/A</t>
        </is>
      </c>
      <c r="AY1029" t="inlineStr">
        <is>
          <t>N/A</t>
        </is>
      </c>
      <c r="AZ1029" t="inlineStr">
        <is>
          <t>N/A</t>
        </is>
      </c>
      <c r="BA1029" t="inlineStr">
        <is>
          <t>N/A</t>
        </is>
      </c>
      <c r="BB1029" t="inlineStr">
        <is>
          <t>N/A</t>
        </is>
      </c>
      <c r="BC1029" t="inlineStr">
        <is>
          <t>N/A</t>
        </is>
      </c>
      <c r="BD1029" t="inlineStr">
        <is>
          <t>N/A</t>
        </is>
      </c>
      <c r="BE1029" t="inlineStr">
        <is>
          <t>N/A</t>
        </is>
      </c>
    </row>
    <row r="1030">
      <c r="A1030" t="inlineStr">
        <is>
          <t>WI211248819</t>
        </is>
      </c>
      <c r="B1030" t="inlineStr">
        <is>
          <t>DATA_VALIDATION</t>
        </is>
      </c>
      <c r="C1030" t="inlineStr">
        <is>
          <t>201130012943</t>
        </is>
      </c>
      <c r="D1030" t="inlineStr">
        <is>
          <t>Folder</t>
        </is>
      </c>
      <c r="E1030" s="2">
        <f>HYPERLINK("capsilon://?command=openfolder&amp;siteaddress=FAM.docvelocity-na8.net&amp;folderid=FX17D660FC-D41D-2A33-052C-A67F982070F9","FX21127039")</f>
        <v>0.0</v>
      </c>
      <c r="F1030" t="inlineStr">
        <is>
          <t/>
        </is>
      </c>
      <c r="G1030" t="inlineStr">
        <is>
          <t/>
        </is>
      </c>
      <c r="H1030" t="inlineStr">
        <is>
          <t>Mailitem</t>
        </is>
      </c>
      <c r="I1030" t="inlineStr">
        <is>
          <t>MI2112477282</t>
        </is>
      </c>
      <c r="J1030" t="n">
        <v>512.0</v>
      </c>
      <c r="K1030" t="inlineStr">
        <is>
          <t>COMPLETED</t>
        </is>
      </c>
      <c r="L1030" t="inlineStr">
        <is>
          <t>MARK_AS_COMPLETED</t>
        </is>
      </c>
      <c r="M1030" t="inlineStr">
        <is>
          <t>Queue</t>
        </is>
      </c>
      <c r="N1030" t="n">
        <v>2.0</v>
      </c>
      <c r="O1030" s="1" t="n">
        <v>44545.20866898148</v>
      </c>
      <c r="P1030" s="1" t="n">
        <v>44545.34792824074</v>
      </c>
      <c r="Q1030" t="n">
        <v>4999.0</v>
      </c>
      <c r="R1030" t="n">
        <v>7033.0</v>
      </c>
      <c r="S1030" t="b">
        <v>0</v>
      </c>
      <c r="T1030" t="inlineStr">
        <is>
          <t>N/A</t>
        </is>
      </c>
      <c r="U1030" t="b">
        <v>1</v>
      </c>
      <c r="V1030" t="inlineStr">
        <is>
          <t>Sadaf Khan</t>
        </is>
      </c>
      <c r="W1030" s="1" t="n">
        <v>44545.27835648148</v>
      </c>
      <c r="X1030" t="n">
        <v>5232.0</v>
      </c>
      <c r="Y1030" t="n">
        <v>445.0</v>
      </c>
      <c r="Z1030" t="n">
        <v>0.0</v>
      </c>
      <c r="AA1030" t="n">
        <v>445.0</v>
      </c>
      <c r="AB1030" t="n">
        <v>0.0</v>
      </c>
      <c r="AC1030" t="n">
        <v>90.0</v>
      </c>
      <c r="AD1030" t="n">
        <v>67.0</v>
      </c>
      <c r="AE1030" t="n">
        <v>0.0</v>
      </c>
      <c r="AF1030" t="n">
        <v>0.0</v>
      </c>
      <c r="AG1030" t="n">
        <v>0.0</v>
      </c>
      <c r="AH1030" t="inlineStr">
        <is>
          <t>Poonam Patil</t>
        </is>
      </c>
      <c r="AI1030" s="1" t="n">
        <v>44545.34792824074</v>
      </c>
      <c r="AJ1030" t="n">
        <v>1763.0</v>
      </c>
      <c r="AK1030" t="n">
        <v>4.0</v>
      </c>
      <c r="AL1030" t="n">
        <v>0.0</v>
      </c>
      <c r="AM1030" t="n">
        <v>4.0</v>
      </c>
      <c r="AN1030" t="n">
        <v>0.0</v>
      </c>
      <c r="AO1030" t="n">
        <v>3.0</v>
      </c>
      <c r="AP1030" t="n">
        <v>63.0</v>
      </c>
      <c r="AQ1030" t="n">
        <v>0.0</v>
      </c>
      <c r="AR1030" t="n">
        <v>0.0</v>
      </c>
      <c r="AS1030" t="n">
        <v>0.0</v>
      </c>
      <c r="AT1030" t="inlineStr">
        <is>
          <t>N/A</t>
        </is>
      </c>
      <c r="AU1030" t="inlineStr">
        <is>
          <t>N/A</t>
        </is>
      </c>
      <c r="AV1030" t="inlineStr">
        <is>
          <t>N/A</t>
        </is>
      </c>
      <c r="AW1030" t="inlineStr">
        <is>
          <t>N/A</t>
        </is>
      </c>
      <c r="AX1030" t="inlineStr">
        <is>
          <t>N/A</t>
        </is>
      </c>
      <c r="AY1030" t="inlineStr">
        <is>
          <t>N/A</t>
        </is>
      </c>
      <c r="AZ1030" t="inlineStr">
        <is>
          <t>N/A</t>
        </is>
      </c>
      <c r="BA1030" t="inlineStr">
        <is>
          <t>N/A</t>
        </is>
      </c>
      <c r="BB1030" t="inlineStr">
        <is>
          <t>N/A</t>
        </is>
      </c>
      <c r="BC1030" t="inlineStr">
        <is>
          <t>N/A</t>
        </is>
      </c>
      <c r="BD1030" t="inlineStr">
        <is>
          <t>N/A</t>
        </is>
      </c>
      <c r="BE1030" t="inlineStr">
        <is>
          <t>N/A</t>
        </is>
      </c>
    </row>
    <row r="1031">
      <c r="A1031" t="inlineStr">
        <is>
          <t>WI211248820</t>
        </is>
      </c>
      <c r="B1031" t="inlineStr">
        <is>
          <t>DATA_VALIDATION</t>
        </is>
      </c>
      <c r="C1031" t="inlineStr">
        <is>
          <t>201300020290</t>
        </is>
      </c>
      <c r="D1031" t="inlineStr">
        <is>
          <t>Folder</t>
        </is>
      </c>
      <c r="E1031" s="2">
        <f>HYPERLINK("capsilon://?command=openfolder&amp;siteaddress=FAM.docvelocity-na8.net&amp;folderid=FXA36FF837-2215-A954-FFC0-5FFB8F312CD2","FX21127828")</f>
        <v>0.0</v>
      </c>
      <c r="F1031" t="inlineStr">
        <is>
          <t/>
        </is>
      </c>
      <c r="G1031" t="inlineStr">
        <is>
          <t/>
        </is>
      </c>
      <c r="H1031" t="inlineStr">
        <is>
          <t>Mailitem</t>
        </is>
      </c>
      <c r="I1031" t="inlineStr">
        <is>
          <t>MI2112490601</t>
        </is>
      </c>
      <c r="J1031" t="n">
        <v>626.0</v>
      </c>
      <c r="K1031" t="inlineStr">
        <is>
          <t>COMPLETED</t>
        </is>
      </c>
      <c r="L1031" t="inlineStr">
        <is>
          <t>MARK_AS_COMPLETED</t>
        </is>
      </c>
      <c r="M1031" t="inlineStr">
        <is>
          <t>Queue</t>
        </is>
      </c>
      <c r="N1031" t="n">
        <v>2.0</v>
      </c>
      <c r="O1031" s="1" t="n">
        <v>44545.21150462963</v>
      </c>
      <c r="P1031" s="1" t="n">
        <v>44545.36550925926</v>
      </c>
      <c r="Q1031" t="n">
        <v>8347.0</v>
      </c>
      <c r="R1031" t="n">
        <v>4959.0</v>
      </c>
      <c r="S1031" t="b">
        <v>0</v>
      </c>
      <c r="T1031" t="inlineStr">
        <is>
          <t>N/A</t>
        </is>
      </c>
      <c r="U1031" t="b">
        <v>1</v>
      </c>
      <c r="V1031" t="inlineStr">
        <is>
          <t>Aditya Tade</t>
        </is>
      </c>
      <c r="W1031" s="1" t="n">
        <v>44545.25393518519</v>
      </c>
      <c r="X1031" t="n">
        <v>1831.0</v>
      </c>
      <c r="Y1031" t="n">
        <v>412.0</v>
      </c>
      <c r="Z1031" t="n">
        <v>0.0</v>
      </c>
      <c r="AA1031" t="n">
        <v>412.0</v>
      </c>
      <c r="AB1031" t="n">
        <v>0.0</v>
      </c>
      <c r="AC1031" t="n">
        <v>102.0</v>
      </c>
      <c r="AD1031" t="n">
        <v>214.0</v>
      </c>
      <c r="AE1031" t="n">
        <v>0.0</v>
      </c>
      <c r="AF1031" t="n">
        <v>0.0</v>
      </c>
      <c r="AG1031" t="n">
        <v>0.0</v>
      </c>
      <c r="AH1031" t="inlineStr">
        <is>
          <t>Saloni Uttekar</t>
        </is>
      </c>
      <c r="AI1031" s="1" t="n">
        <v>44545.36550925926</v>
      </c>
      <c r="AJ1031" t="n">
        <v>3098.0</v>
      </c>
      <c r="AK1031" t="n">
        <v>4.0</v>
      </c>
      <c r="AL1031" t="n">
        <v>0.0</v>
      </c>
      <c r="AM1031" t="n">
        <v>4.0</v>
      </c>
      <c r="AN1031" t="n">
        <v>0.0</v>
      </c>
      <c r="AO1031" t="n">
        <v>8.0</v>
      </c>
      <c r="AP1031" t="n">
        <v>210.0</v>
      </c>
      <c r="AQ1031" t="n">
        <v>0.0</v>
      </c>
      <c r="AR1031" t="n">
        <v>0.0</v>
      </c>
      <c r="AS1031" t="n">
        <v>0.0</v>
      </c>
      <c r="AT1031" t="inlineStr">
        <is>
          <t>N/A</t>
        </is>
      </c>
      <c r="AU1031" t="inlineStr">
        <is>
          <t>N/A</t>
        </is>
      </c>
      <c r="AV1031" t="inlineStr">
        <is>
          <t>N/A</t>
        </is>
      </c>
      <c r="AW1031" t="inlineStr">
        <is>
          <t>N/A</t>
        </is>
      </c>
      <c r="AX1031" t="inlineStr">
        <is>
          <t>N/A</t>
        </is>
      </c>
      <c r="AY1031" t="inlineStr">
        <is>
          <t>N/A</t>
        </is>
      </c>
      <c r="AZ1031" t="inlineStr">
        <is>
          <t>N/A</t>
        </is>
      </c>
      <c r="BA1031" t="inlineStr">
        <is>
          <t>N/A</t>
        </is>
      </c>
      <c r="BB1031" t="inlineStr">
        <is>
          <t>N/A</t>
        </is>
      </c>
      <c r="BC1031" t="inlineStr">
        <is>
          <t>N/A</t>
        </is>
      </c>
      <c r="BD1031" t="inlineStr">
        <is>
          <t>N/A</t>
        </is>
      </c>
      <c r="BE1031" t="inlineStr">
        <is>
          <t>N/A</t>
        </is>
      </c>
    </row>
    <row r="1032">
      <c r="A1032" t="inlineStr">
        <is>
          <t>WI211248821</t>
        </is>
      </c>
      <c r="B1032" t="inlineStr">
        <is>
          <t>DATA_VALIDATION</t>
        </is>
      </c>
      <c r="C1032" t="inlineStr">
        <is>
          <t>201130012883</t>
        </is>
      </c>
      <c r="D1032" t="inlineStr">
        <is>
          <t>Folder</t>
        </is>
      </c>
      <c r="E1032" s="2">
        <f>HYPERLINK("capsilon://?command=openfolder&amp;siteaddress=FAM.docvelocity-na8.net&amp;folderid=FX1CEE1F6F-FF80-5B45-051D-A69FE392C020","FX21123424")</f>
        <v>0.0</v>
      </c>
      <c r="F1032" t="inlineStr">
        <is>
          <t/>
        </is>
      </c>
      <c r="G1032" t="inlineStr">
        <is>
          <t/>
        </is>
      </c>
      <c r="H1032" t="inlineStr">
        <is>
          <t>Mailitem</t>
        </is>
      </c>
      <c r="I1032" t="inlineStr">
        <is>
          <t>MI2112491660</t>
        </is>
      </c>
      <c r="J1032" t="n">
        <v>100.0</v>
      </c>
      <c r="K1032" t="inlineStr">
        <is>
          <t>COMPLETED</t>
        </is>
      </c>
      <c r="L1032" t="inlineStr">
        <is>
          <t>MARK_AS_COMPLETED</t>
        </is>
      </c>
      <c r="M1032" t="inlineStr">
        <is>
          <t>Queue</t>
        </is>
      </c>
      <c r="N1032" t="n">
        <v>2.0</v>
      </c>
      <c r="O1032" s="1" t="n">
        <v>44545.21550925926</v>
      </c>
      <c r="P1032" s="1" t="n">
        <v>44545.35219907408</v>
      </c>
      <c r="Q1032" t="n">
        <v>4784.0</v>
      </c>
      <c r="R1032" t="n">
        <v>7026.0</v>
      </c>
      <c r="S1032" t="b">
        <v>0</v>
      </c>
      <c r="T1032" t="inlineStr">
        <is>
          <t>N/A</t>
        </is>
      </c>
      <c r="U1032" t="b">
        <v>1</v>
      </c>
      <c r="V1032" t="inlineStr">
        <is>
          <t>Devendra Naidu</t>
        </is>
      </c>
      <c r="W1032" s="1" t="n">
        <v>44545.30982638889</v>
      </c>
      <c r="X1032" t="n">
        <v>5525.0</v>
      </c>
      <c r="Y1032" t="n">
        <v>147.0</v>
      </c>
      <c r="Z1032" t="n">
        <v>0.0</v>
      </c>
      <c r="AA1032" t="n">
        <v>147.0</v>
      </c>
      <c r="AB1032" t="n">
        <v>0.0</v>
      </c>
      <c r="AC1032" t="n">
        <v>103.0</v>
      </c>
      <c r="AD1032" t="n">
        <v>-47.0</v>
      </c>
      <c r="AE1032" t="n">
        <v>0.0</v>
      </c>
      <c r="AF1032" t="n">
        <v>0.0</v>
      </c>
      <c r="AG1032" t="n">
        <v>0.0</v>
      </c>
      <c r="AH1032" t="inlineStr">
        <is>
          <t>Ashish Sutar</t>
        </is>
      </c>
      <c r="AI1032" s="1" t="n">
        <v>44545.35219907408</v>
      </c>
      <c r="AJ1032" t="n">
        <v>1476.0</v>
      </c>
      <c r="AK1032" t="n">
        <v>8.0</v>
      </c>
      <c r="AL1032" t="n">
        <v>0.0</v>
      </c>
      <c r="AM1032" t="n">
        <v>8.0</v>
      </c>
      <c r="AN1032" t="n">
        <v>0.0</v>
      </c>
      <c r="AO1032" t="n">
        <v>8.0</v>
      </c>
      <c r="AP1032" t="n">
        <v>-55.0</v>
      </c>
      <c r="AQ1032" t="n">
        <v>0.0</v>
      </c>
      <c r="AR1032" t="n">
        <v>0.0</v>
      </c>
      <c r="AS1032" t="n">
        <v>0.0</v>
      </c>
      <c r="AT1032" t="inlineStr">
        <is>
          <t>N/A</t>
        </is>
      </c>
      <c r="AU1032" t="inlineStr">
        <is>
          <t>N/A</t>
        </is>
      </c>
      <c r="AV1032" t="inlineStr">
        <is>
          <t>N/A</t>
        </is>
      </c>
      <c r="AW1032" t="inlineStr">
        <is>
          <t>N/A</t>
        </is>
      </c>
      <c r="AX1032" t="inlineStr">
        <is>
          <t>N/A</t>
        </is>
      </c>
      <c r="AY1032" t="inlineStr">
        <is>
          <t>N/A</t>
        </is>
      </c>
      <c r="AZ1032" t="inlineStr">
        <is>
          <t>N/A</t>
        </is>
      </c>
      <c r="BA1032" t="inlineStr">
        <is>
          <t>N/A</t>
        </is>
      </c>
      <c r="BB1032" t="inlineStr">
        <is>
          <t>N/A</t>
        </is>
      </c>
      <c r="BC1032" t="inlineStr">
        <is>
          <t>N/A</t>
        </is>
      </c>
      <c r="BD1032" t="inlineStr">
        <is>
          <t>N/A</t>
        </is>
      </c>
      <c r="BE1032" t="inlineStr">
        <is>
          <t>N/A</t>
        </is>
      </c>
    </row>
    <row r="1033">
      <c r="A1033" t="inlineStr">
        <is>
          <t>WI211248822</t>
        </is>
      </c>
      <c r="B1033" t="inlineStr">
        <is>
          <t>DATA_VALIDATION</t>
        </is>
      </c>
      <c r="C1033" t="inlineStr">
        <is>
          <t>201300020287</t>
        </is>
      </c>
      <c r="D1033" t="inlineStr">
        <is>
          <t>Folder</t>
        </is>
      </c>
      <c r="E1033" s="2">
        <f>HYPERLINK("capsilon://?command=openfolder&amp;siteaddress=FAM.docvelocity-na8.net&amp;folderid=FX16BA4F3A-E399-37D7-76CB-E0AB5F710896","FX21127759")</f>
        <v>0.0</v>
      </c>
      <c r="F1033" t="inlineStr">
        <is>
          <t/>
        </is>
      </c>
      <c r="G1033" t="inlineStr">
        <is>
          <t/>
        </is>
      </c>
      <c r="H1033" t="inlineStr">
        <is>
          <t>Mailitem</t>
        </is>
      </c>
      <c r="I1033" t="inlineStr">
        <is>
          <t>MI2112492481</t>
        </is>
      </c>
      <c r="J1033" t="n">
        <v>271.0</v>
      </c>
      <c r="K1033" t="inlineStr">
        <is>
          <t>COMPLETED</t>
        </is>
      </c>
      <c r="L1033" t="inlineStr">
        <is>
          <t>MARK_AS_COMPLETED</t>
        </is>
      </c>
      <c r="M1033" t="inlineStr">
        <is>
          <t>Queue</t>
        </is>
      </c>
      <c r="N1033" t="n">
        <v>2.0</v>
      </c>
      <c r="O1033" s="1" t="n">
        <v>44545.221134259256</v>
      </c>
      <c r="P1033" s="1" t="n">
        <v>44545.36997685185</v>
      </c>
      <c r="Q1033" t="n">
        <v>8432.0</v>
      </c>
      <c r="R1033" t="n">
        <v>4428.0</v>
      </c>
      <c r="S1033" t="b">
        <v>0</v>
      </c>
      <c r="T1033" t="inlineStr">
        <is>
          <t>N/A</t>
        </is>
      </c>
      <c r="U1033" t="b">
        <v>1</v>
      </c>
      <c r="V1033" t="inlineStr">
        <is>
          <t>Karnal Akhare</t>
        </is>
      </c>
      <c r="W1033" s="1" t="n">
        <v>44545.274872685186</v>
      </c>
      <c r="X1033" t="n">
        <v>2469.0</v>
      </c>
      <c r="Y1033" t="n">
        <v>245.0</v>
      </c>
      <c r="Z1033" t="n">
        <v>0.0</v>
      </c>
      <c r="AA1033" t="n">
        <v>245.0</v>
      </c>
      <c r="AB1033" t="n">
        <v>0.0</v>
      </c>
      <c r="AC1033" t="n">
        <v>111.0</v>
      </c>
      <c r="AD1033" t="n">
        <v>26.0</v>
      </c>
      <c r="AE1033" t="n">
        <v>0.0</v>
      </c>
      <c r="AF1033" t="n">
        <v>0.0</v>
      </c>
      <c r="AG1033" t="n">
        <v>0.0</v>
      </c>
      <c r="AH1033" t="inlineStr">
        <is>
          <t>Poonam Patil</t>
        </is>
      </c>
      <c r="AI1033" s="1" t="n">
        <v>44545.36997685185</v>
      </c>
      <c r="AJ1033" t="n">
        <v>17.0</v>
      </c>
      <c r="AK1033" t="n">
        <v>0.0</v>
      </c>
      <c r="AL1033" t="n">
        <v>0.0</v>
      </c>
      <c r="AM1033" t="n">
        <v>0.0</v>
      </c>
      <c r="AN1033" t="n">
        <v>0.0</v>
      </c>
      <c r="AO1033" t="n">
        <v>0.0</v>
      </c>
      <c r="AP1033" t="n">
        <v>26.0</v>
      </c>
      <c r="AQ1033" t="n">
        <v>0.0</v>
      </c>
      <c r="AR1033" t="n">
        <v>0.0</v>
      </c>
      <c r="AS1033" t="n">
        <v>0.0</v>
      </c>
      <c r="AT1033" t="inlineStr">
        <is>
          <t>N/A</t>
        </is>
      </c>
      <c r="AU1033" t="inlineStr">
        <is>
          <t>N/A</t>
        </is>
      </c>
      <c r="AV1033" t="inlineStr">
        <is>
          <t>N/A</t>
        </is>
      </c>
      <c r="AW1033" t="inlineStr">
        <is>
          <t>N/A</t>
        </is>
      </c>
      <c r="AX1033" t="inlineStr">
        <is>
          <t>N/A</t>
        </is>
      </c>
      <c r="AY1033" t="inlineStr">
        <is>
          <t>N/A</t>
        </is>
      </c>
      <c r="AZ1033" t="inlineStr">
        <is>
          <t>N/A</t>
        </is>
      </c>
      <c r="BA1033" t="inlineStr">
        <is>
          <t>N/A</t>
        </is>
      </c>
      <c r="BB1033" t="inlineStr">
        <is>
          <t>N/A</t>
        </is>
      </c>
      <c r="BC1033" t="inlineStr">
        <is>
          <t>N/A</t>
        </is>
      </c>
      <c r="BD1033" t="inlineStr">
        <is>
          <t>N/A</t>
        </is>
      </c>
      <c r="BE1033" t="inlineStr">
        <is>
          <t>N/A</t>
        </is>
      </c>
    </row>
    <row r="1034">
      <c r="A1034" t="inlineStr">
        <is>
          <t>WI211248823</t>
        </is>
      </c>
      <c r="B1034" t="inlineStr">
        <is>
          <t>DATA_VALIDATION</t>
        </is>
      </c>
      <c r="C1034" t="inlineStr">
        <is>
          <t>201300020251</t>
        </is>
      </c>
      <c r="D1034" t="inlineStr">
        <is>
          <t>Folder</t>
        </is>
      </c>
      <c r="E1034" s="2">
        <f>HYPERLINK("capsilon://?command=openfolder&amp;siteaddress=FAM.docvelocity-na8.net&amp;folderid=FX362C1E6B-E844-DB47-82D0-BF1CE885F566","FX21127037")</f>
        <v>0.0</v>
      </c>
      <c r="F1034" t="inlineStr">
        <is>
          <t/>
        </is>
      </c>
      <c r="G1034" t="inlineStr">
        <is>
          <t/>
        </is>
      </c>
      <c r="H1034" t="inlineStr">
        <is>
          <t>Mailitem</t>
        </is>
      </c>
      <c r="I1034" t="inlineStr">
        <is>
          <t>MI2112499645</t>
        </is>
      </c>
      <c r="J1034" t="n">
        <v>151.0</v>
      </c>
      <c r="K1034" t="inlineStr">
        <is>
          <t>COMPLETED</t>
        </is>
      </c>
      <c r="L1034" t="inlineStr">
        <is>
          <t>MARK_AS_COMPLETED</t>
        </is>
      </c>
      <c r="M1034" t="inlineStr">
        <is>
          <t>Queue</t>
        </is>
      </c>
      <c r="N1034" t="n">
        <v>2.0</v>
      </c>
      <c r="O1034" s="1" t="n">
        <v>44545.222395833334</v>
      </c>
      <c r="P1034" s="1" t="n">
        <v>44545.36601851852</v>
      </c>
      <c r="Q1034" t="n">
        <v>8698.0</v>
      </c>
      <c r="R1034" t="n">
        <v>3711.0</v>
      </c>
      <c r="S1034" t="b">
        <v>0</v>
      </c>
      <c r="T1034" t="inlineStr">
        <is>
          <t>N/A</t>
        </is>
      </c>
      <c r="U1034" t="b">
        <v>1</v>
      </c>
      <c r="V1034" t="inlineStr">
        <is>
          <t>Aditya Tade</t>
        </is>
      </c>
      <c r="W1034" s="1" t="n">
        <v>44545.28289351852</v>
      </c>
      <c r="X1034" t="n">
        <v>2501.0</v>
      </c>
      <c r="Y1034" t="n">
        <v>158.0</v>
      </c>
      <c r="Z1034" t="n">
        <v>0.0</v>
      </c>
      <c r="AA1034" t="n">
        <v>158.0</v>
      </c>
      <c r="AB1034" t="n">
        <v>21.0</v>
      </c>
      <c r="AC1034" t="n">
        <v>105.0</v>
      </c>
      <c r="AD1034" t="n">
        <v>-7.0</v>
      </c>
      <c r="AE1034" t="n">
        <v>0.0</v>
      </c>
      <c r="AF1034" t="n">
        <v>0.0</v>
      </c>
      <c r="AG1034" t="n">
        <v>0.0</v>
      </c>
      <c r="AH1034" t="inlineStr">
        <is>
          <t>Ashish Sutar</t>
        </is>
      </c>
      <c r="AI1034" s="1" t="n">
        <v>44545.36601851852</v>
      </c>
      <c r="AJ1034" t="n">
        <v>1193.0</v>
      </c>
      <c r="AK1034" t="n">
        <v>2.0</v>
      </c>
      <c r="AL1034" t="n">
        <v>0.0</v>
      </c>
      <c r="AM1034" t="n">
        <v>2.0</v>
      </c>
      <c r="AN1034" t="n">
        <v>21.0</v>
      </c>
      <c r="AO1034" t="n">
        <v>2.0</v>
      </c>
      <c r="AP1034" t="n">
        <v>-9.0</v>
      </c>
      <c r="AQ1034" t="n">
        <v>0.0</v>
      </c>
      <c r="AR1034" t="n">
        <v>0.0</v>
      </c>
      <c r="AS1034" t="n">
        <v>0.0</v>
      </c>
      <c r="AT1034" t="inlineStr">
        <is>
          <t>N/A</t>
        </is>
      </c>
      <c r="AU1034" t="inlineStr">
        <is>
          <t>N/A</t>
        </is>
      </c>
      <c r="AV1034" t="inlineStr">
        <is>
          <t>N/A</t>
        </is>
      </c>
      <c r="AW1034" t="inlineStr">
        <is>
          <t>N/A</t>
        </is>
      </c>
      <c r="AX1034" t="inlineStr">
        <is>
          <t>N/A</t>
        </is>
      </c>
      <c r="AY1034" t="inlineStr">
        <is>
          <t>N/A</t>
        </is>
      </c>
      <c r="AZ1034" t="inlineStr">
        <is>
          <t>N/A</t>
        </is>
      </c>
      <c r="BA1034" t="inlineStr">
        <is>
          <t>N/A</t>
        </is>
      </c>
      <c r="BB1034" t="inlineStr">
        <is>
          <t>N/A</t>
        </is>
      </c>
      <c r="BC1034" t="inlineStr">
        <is>
          <t>N/A</t>
        </is>
      </c>
      <c r="BD1034" t="inlineStr">
        <is>
          <t>N/A</t>
        </is>
      </c>
      <c r="BE1034" t="inlineStr">
        <is>
          <t>N/A</t>
        </is>
      </c>
    </row>
    <row r="1035">
      <c r="A1035" t="inlineStr">
        <is>
          <t>WI211248826</t>
        </is>
      </c>
      <c r="B1035" t="inlineStr">
        <is>
          <t>DATA_VALIDATION</t>
        </is>
      </c>
      <c r="C1035" t="inlineStr">
        <is>
          <t>201300020292</t>
        </is>
      </c>
      <c r="D1035" t="inlineStr">
        <is>
          <t>Folder</t>
        </is>
      </c>
      <c r="E1035" s="2">
        <f>HYPERLINK("capsilon://?command=openfolder&amp;siteaddress=FAM.docvelocity-na8.net&amp;folderid=FX815BBCF2-6CD3-4806-8BC5-5296043CDD45","FX21127841")</f>
        <v>0.0</v>
      </c>
      <c r="F1035" t="inlineStr">
        <is>
          <t/>
        </is>
      </c>
      <c r="G1035" t="inlineStr">
        <is>
          <t/>
        </is>
      </c>
      <c r="H1035" t="inlineStr">
        <is>
          <t>Mailitem</t>
        </is>
      </c>
      <c r="I1035" t="inlineStr">
        <is>
          <t>MI2112503609</t>
        </is>
      </c>
      <c r="J1035" t="n">
        <v>397.0</v>
      </c>
      <c r="K1035" t="inlineStr">
        <is>
          <t>COMPLETED</t>
        </is>
      </c>
      <c r="L1035" t="inlineStr">
        <is>
          <t>MARK_AS_COMPLETED</t>
        </is>
      </c>
      <c r="M1035" t="inlineStr">
        <is>
          <t>Queue</t>
        </is>
      </c>
      <c r="N1035" t="n">
        <v>2.0</v>
      </c>
      <c r="O1035" s="1" t="n">
        <v>44545.23809027778</v>
      </c>
      <c r="P1035" s="1" t="n">
        <v>44545.40027777778</v>
      </c>
      <c r="Q1035" t="n">
        <v>8163.0</v>
      </c>
      <c r="R1035" t="n">
        <v>5850.0</v>
      </c>
      <c r="S1035" t="b">
        <v>0</v>
      </c>
      <c r="T1035" t="inlineStr">
        <is>
          <t>N/A</t>
        </is>
      </c>
      <c r="U1035" t="b">
        <v>1</v>
      </c>
      <c r="V1035" t="inlineStr">
        <is>
          <t>Raman Vaidya</t>
        </is>
      </c>
      <c r="W1035" s="1" t="n">
        <v>44545.293287037035</v>
      </c>
      <c r="X1035" t="n">
        <v>2821.0</v>
      </c>
      <c r="Y1035" t="n">
        <v>334.0</v>
      </c>
      <c r="Z1035" t="n">
        <v>0.0</v>
      </c>
      <c r="AA1035" t="n">
        <v>334.0</v>
      </c>
      <c r="AB1035" t="n">
        <v>0.0</v>
      </c>
      <c r="AC1035" t="n">
        <v>282.0</v>
      </c>
      <c r="AD1035" t="n">
        <v>63.0</v>
      </c>
      <c r="AE1035" t="n">
        <v>0.0</v>
      </c>
      <c r="AF1035" t="n">
        <v>0.0</v>
      </c>
      <c r="AG1035" t="n">
        <v>0.0</v>
      </c>
      <c r="AH1035" t="inlineStr">
        <is>
          <t>Saloni Uttekar</t>
        </is>
      </c>
      <c r="AI1035" s="1" t="n">
        <v>44545.40027777778</v>
      </c>
      <c r="AJ1035" t="n">
        <v>3003.0</v>
      </c>
      <c r="AK1035" t="n">
        <v>11.0</v>
      </c>
      <c r="AL1035" t="n">
        <v>0.0</v>
      </c>
      <c r="AM1035" t="n">
        <v>11.0</v>
      </c>
      <c r="AN1035" t="n">
        <v>0.0</v>
      </c>
      <c r="AO1035" t="n">
        <v>11.0</v>
      </c>
      <c r="AP1035" t="n">
        <v>52.0</v>
      </c>
      <c r="AQ1035" t="n">
        <v>0.0</v>
      </c>
      <c r="AR1035" t="n">
        <v>0.0</v>
      </c>
      <c r="AS1035" t="n">
        <v>0.0</v>
      </c>
      <c r="AT1035" t="inlineStr">
        <is>
          <t>N/A</t>
        </is>
      </c>
      <c r="AU1035" t="inlineStr">
        <is>
          <t>N/A</t>
        </is>
      </c>
      <c r="AV1035" t="inlineStr">
        <is>
          <t>N/A</t>
        </is>
      </c>
      <c r="AW1035" t="inlineStr">
        <is>
          <t>N/A</t>
        </is>
      </c>
      <c r="AX1035" t="inlineStr">
        <is>
          <t>N/A</t>
        </is>
      </c>
      <c r="AY1035" t="inlineStr">
        <is>
          <t>N/A</t>
        </is>
      </c>
      <c r="AZ1035" t="inlineStr">
        <is>
          <t>N/A</t>
        </is>
      </c>
      <c r="BA1035" t="inlineStr">
        <is>
          <t>N/A</t>
        </is>
      </c>
      <c r="BB1035" t="inlineStr">
        <is>
          <t>N/A</t>
        </is>
      </c>
      <c r="BC1035" t="inlineStr">
        <is>
          <t>N/A</t>
        </is>
      </c>
      <c r="BD1035" t="inlineStr">
        <is>
          <t>N/A</t>
        </is>
      </c>
      <c r="BE1035" t="inlineStr">
        <is>
          <t>N/A</t>
        </is>
      </c>
    </row>
    <row r="1036">
      <c r="A1036" t="inlineStr">
        <is>
          <t>WI211248834</t>
        </is>
      </c>
      <c r="B1036" t="inlineStr">
        <is>
          <t>DATA_VALIDATION</t>
        </is>
      </c>
      <c r="C1036" t="inlineStr">
        <is>
          <t>201300020291</t>
        </is>
      </c>
      <c r="D1036" t="inlineStr">
        <is>
          <t>Folder</t>
        </is>
      </c>
      <c r="E1036" s="2">
        <f>HYPERLINK("capsilon://?command=openfolder&amp;siteaddress=FAM.docvelocity-na8.net&amp;folderid=FXEA81E252-E26C-4FBA-56F7-36B5EB892232","FX21127831")</f>
        <v>0.0</v>
      </c>
      <c r="F1036" t="inlineStr">
        <is>
          <t/>
        </is>
      </c>
      <c r="G1036" t="inlineStr">
        <is>
          <t/>
        </is>
      </c>
      <c r="H1036" t="inlineStr">
        <is>
          <t>Mailitem</t>
        </is>
      </c>
      <c r="I1036" t="inlineStr">
        <is>
          <t>MI2112504714</t>
        </is>
      </c>
      <c r="J1036" t="n">
        <v>250.0</v>
      </c>
      <c r="K1036" t="inlineStr">
        <is>
          <t>COMPLETED</t>
        </is>
      </c>
      <c r="L1036" t="inlineStr">
        <is>
          <t>MARK_AS_COMPLETED</t>
        </is>
      </c>
      <c r="M1036" t="inlineStr">
        <is>
          <t>Queue</t>
        </is>
      </c>
      <c r="N1036" t="n">
        <v>2.0</v>
      </c>
      <c r="O1036" s="1" t="n">
        <v>44545.252280092594</v>
      </c>
      <c r="P1036" s="1" t="n">
        <v>44545.38894675926</v>
      </c>
      <c r="Q1036" t="n">
        <v>8377.0</v>
      </c>
      <c r="R1036" t="n">
        <v>3431.0</v>
      </c>
      <c r="S1036" t="b">
        <v>0</v>
      </c>
      <c r="T1036" t="inlineStr">
        <is>
          <t>N/A</t>
        </is>
      </c>
      <c r="U1036" t="b">
        <v>1</v>
      </c>
      <c r="V1036" t="inlineStr">
        <is>
          <t>Amruta Erande</t>
        </is>
      </c>
      <c r="W1036" s="1" t="n">
        <v>44545.28371527778</v>
      </c>
      <c r="X1036" t="n">
        <v>1762.0</v>
      </c>
      <c r="Y1036" t="n">
        <v>228.0</v>
      </c>
      <c r="Z1036" t="n">
        <v>0.0</v>
      </c>
      <c r="AA1036" t="n">
        <v>228.0</v>
      </c>
      <c r="AB1036" t="n">
        <v>0.0</v>
      </c>
      <c r="AC1036" t="n">
        <v>49.0</v>
      </c>
      <c r="AD1036" t="n">
        <v>22.0</v>
      </c>
      <c r="AE1036" t="n">
        <v>0.0</v>
      </c>
      <c r="AF1036" t="n">
        <v>0.0</v>
      </c>
      <c r="AG1036" t="n">
        <v>0.0</v>
      </c>
      <c r="AH1036" t="inlineStr">
        <is>
          <t>Poonam Patil</t>
        </is>
      </c>
      <c r="AI1036" s="1" t="n">
        <v>44545.38894675926</v>
      </c>
      <c r="AJ1036" t="n">
        <v>1639.0</v>
      </c>
      <c r="AK1036" t="n">
        <v>0.0</v>
      </c>
      <c r="AL1036" t="n">
        <v>0.0</v>
      </c>
      <c r="AM1036" t="n">
        <v>0.0</v>
      </c>
      <c r="AN1036" t="n">
        <v>0.0</v>
      </c>
      <c r="AO1036" t="n">
        <v>0.0</v>
      </c>
      <c r="AP1036" t="n">
        <v>22.0</v>
      </c>
      <c r="AQ1036" t="n">
        <v>0.0</v>
      </c>
      <c r="AR1036" t="n">
        <v>0.0</v>
      </c>
      <c r="AS1036" t="n">
        <v>0.0</v>
      </c>
      <c r="AT1036" t="inlineStr">
        <is>
          <t>N/A</t>
        </is>
      </c>
      <c r="AU1036" t="inlineStr">
        <is>
          <t>N/A</t>
        </is>
      </c>
      <c r="AV1036" t="inlineStr">
        <is>
          <t>N/A</t>
        </is>
      </c>
      <c r="AW1036" t="inlineStr">
        <is>
          <t>N/A</t>
        </is>
      </c>
      <c r="AX1036" t="inlineStr">
        <is>
          <t>N/A</t>
        </is>
      </c>
      <c r="AY1036" t="inlineStr">
        <is>
          <t>N/A</t>
        </is>
      </c>
      <c r="AZ1036" t="inlineStr">
        <is>
          <t>N/A</t>
        </is>
      </c>
      <c r="BA1036" t="inlineStr">
        <is>
          <t>N/A</t>
        </is>
      </c>
      <c r="BB1036" t="inlineStr">
        <is>
          <t>N/A</t>
        </is>
      </c>
      <c r="BC1036" t="inlineStr">
        <is>
          <t>N/A</t>
        </is>
      </c>
      <c r="BD1036" t="inlineStr">
        <is>
          <t>N/A</t>
        </is>
      </c>
      <c r="BE1036" t="inlineStr">
        <is>
          <t>N/A</t>
        </is>
      </c>
    </row>
    <row r="1037">
      <c r="A1037" t="inlineStr">
        <is>
          <t>WI211248835</t>
        </is>
      </c>
      <c r="B1037" t="inlineStr">
        <is>
          <t>DATA_VALIDATION</t>
        </is>
      </c>
      <c r="C1037" t="inlineStr">
        <is>
          <t>201330004200</t>
        </is>
      </c>
      <c r="D1037" t="inlineStr">
        <is>
          <t>Folder</t>
        </is>
      </c>
      <c r="E1037" s="2">
        <f>HYPERLINK("capsilon://?command=openfolder&amp;siteaddress=FAM.docvelocity-na8.net&amp;folderid=FX96634C4C-6E85-3F46-662F-FEC80DAC6B6C","FX21127694")</f>
        <v>0.0</v>
      </c>
      <c r="F1037" t="inlineStr">
        <is>
          <t/>
        </is>
      </c>
      <c r="G1037" t="inlineStr">
        <is>
          <t/>
        </is>
      </c>
      <c r="H1037" t="inlineStr">
        <is>
          <t>Mailitem</t>
        </is>
      </c>
      <c r="I1037" t="inlineStr">
        <is>
          <t>MI2112505186</t>
        </is>
      </c>
      <c r="J1037" t="n">
        <v>100.0</v>
      </c>
      <c r="K1037" t="inlineStr">
        <is>
          <t>COMPLETED</t>
        </is>
      </c>
      <c r="L1037" t="inlineStr">
        <is>
          <t>MARK_AS_COMPLETED</t>
        </is>
      </c>
      <c r="M1037" t="inlineStr">
        <is>
          <t>Queue</t>
        </is>
      </c>
      <c r="N1037" t="n">
        <v>2.0</v>
      </c>
      <c r="O1037" s="1" t="n">
        <v>44545.253657407404</v>
      </c>
      <c r="P1037" s="1" t="n">
        <v>44545.395625</v>
      </c>
      <c r="Q1037" t="n">
        <v>11292.0</v>
      </c>
      <c r="R1037" t="n">
        <v>974.0</v>
      </c>
      <c r="S1037" t="b">
        <v>0</v>
      </c>
      <c r="T1037" t="inlineStr">
        <is>
          <t>N/A</t>
        </is>
      </c>
      <c r="U1037" t="b">
        <v>1</v>
      </c>
      <c r="V1037" t="inlineStr">
        <is>
          <t>Hemanshi Deshlahara</t>
        </is>
      </c>
      <c r="W1037" s="1" t="n">
        <v>44545.25884259259</v>
      </c>
      <c r="X1037" t="n">
        <v>398.0</v>
      </c>
      <c r="Y1037" t="n">
        <v>72.0</v>
      </c>
      <c r="Z1037" t="n">
        <v>0.0</v>
      </c>
      <c r="AA1037" t="n">
        <v>72.0</v>
      </c>
      <c r="AB1037" t="n">
        <v>0.0</v>
      </c>
      <c r="AC1037" t="n">
        <v>33.0</v>
      </c>
      <c r="AD1037" t="n">
        <v>28.0</v>
      </c>
      <c r="AE1037" t="n">
        <v>0.0</v>
      </c>
      <c r="AF1037" t="n">
        <v>0.0</v>
      </c>
      <c r="AG1037" t="n">
        <v>0.0</v>
      </c>
      <c r="AH1037" t="inlineStr">
        <is>
          <t>Poonam Patil</t>
        </is>
      </c>
      <c r="AI1037" s="1" t="n">
        <v>44545.395625</v>
      </c>
      <c r="AJ1037" t="n">
        <v>576.0</v>
      </c>
      <c r="AK1037" t="n">
        <v>0.0</v>
      </c>
      <c r="AL1037" t="n">
        <v>0.0</v>
      </c>
      <c r="AM1037" t="n">
        <v>0.0</v>
      </c>
      <c r="AN1037" t="n">
        <v>0.0</v>
      </c>
      <c r="AO1037" t="n">
        <v>0.0</v>
      </c>
      <c r="AP1037" t="n">
        <v>28.0</v>
      </c>
      <c r="AQ1037" t="n">
        <v>0.0</v>
      </c>
      <c r="AR1037" t="n">
        <v>0.0</v>
      </c>
      <c r="AS1037" t="n">
        <v>0.0</v>
      </c>
      <c r="AT1037" t="inlineStr">
        <is>
          <t>N/A</t>
        </is>
      </c>
      <c r="AU1037" t="inlineStr">
        <is>
          <t>N/A</t>
        </is>
      </c>
      <c r="AV1037" t="inlineStr">
        <is>
          <t>N/A</t>
        </is>
      </c>
      <c r="AW1037" t="inlineStr">
        <is>
          <t>N/A</t>
        </is>
      </c>
      <c r="AX1037" t="inlineStr">
        <is>
          <t>N/A</t>
        </is>
      </c>
      <c r="AY1037" t="inlineStr">
        <is>
          <t>N/A</t>
        </is>
      </c>
      <c r="AZ1037" t="inlineStr">
        <is>
          <t>N/A</t>
        </is>
      </c>
      <c r="BA1037" t="inlineStr">
        <is>
          <t>N/A</t>
        </is>
      </c>
      <c r="BB1037" t="inlineStr">
        <is>
          <t>N/A</t>
        </is>
      </c>
      <c r="BC1037" t="inlineStr">
        <is>
          <t>N/A</t>
        </is>
      </c>
      <c r="BD1037" t="inlineStr">
        <is>
          <t>N/A</t>
        </is>
      </c>
      <c r="BE1037" t="inlineStr">
        <is>
          <t>N/A</t>
        </is>
      </c>
    </row>
    <row r="1038">
      <c r="A1038" t="inlineStr">
        <is>
          <t>WI211248837</t>
        </is>
      </c>
      <c r="B1038" t="inlineStr">
        <is>
          <t>DATA_VALIDATION</t>
        </is>
      </c>
      <c r="C1038" t="inlineStr">
        <is>
          <t>201300020202</t>
        </is>
      </c>
      <c r="D1038" t="inlineStr">
        <is>
          <t>Folder</t>
        </is>
      </c>
      <c r="E1038" s="2">
        <f>HYPERLINK("capsilon://?command=openfolder&amp;siteaddress=FAM.docvelocity-na8.net&amp;folderid=FX5B7E8631-5827-94FA-1F56-39E706E46917","FX21126170")</f>
        <v>0.0</v>
      </c>
      <c r="F1038" t="inlineStr">
        <is>
          <t/>
        </is>
      </c>
      <c r="G1038" t="inlineStr">
        <is>
          <t/>
        </is>
      </c>
      <c r="H1038" t="inlineStr">
        <is>
          <t>Mailitem</t>
        </is>
      </c>
      <c r="I1038" t="inlineStr">
        <is>
          <t>MI2112505392</t>
        </is>
      </c>
      <c r="J1038" t="n">
        <v>116.0</v>
      </c>
      <c r="K1038" t="inlineStr">
        <is>
          <t>COMPLETED</t>
        </is>
      </c>
      <c r="L1038" t="inlineStr">
        <is>
          <t>MARK_AS_COMPLETED</t>
        </is>
      </c>
      <c r="M1038" t="inlineStr">
        <is>
          <t>Queue</t>
        </is>
      </c>
      <c r="N1038" t="n">
        <v>2.0</v>
      </c>
      <c r="O1038" s="1" t="n">
        <v>44545.25482638889</v>
      </c>
      <c r="P1038" s="1" t="n">
        <v>44545.404502314814</v>
      </c>
      <c r="Q1038" t="n">
        <v>9992.0</v>
      </c>
      <c r="R1038" t="n">
        <v>2940.0</v>
      </c>
      <c r="S1038" t="b">
        <v>0</v>
      </c>
      <c r="T1038" t="inlineStr">
        <is>
          <t>N/A</t>
        </is>
      </c>
      <c r="U1038" t="b">
        <v>1</v>
      </c>
      <c r="V1038" t="inlineStr">
        <is>
          <t>Ujwala Ajabe</t>
        </is>
      </c>
      <c r="W1038" s="1" t="n">
        <v>44545.2921412037</v>
      </c>
      <c r="X1038" t="n">
        <v>2088.0</v>
      </c>
      <c r="Y1038" t="n">
        <v>99.0</v>
      </c>
      <c r="Z1038" t="n">
        <v>0.0</v>
      </c>
      <c r="AA1038" t="n">
        <v>99.0</v>
      </c>
      <c r="AB1038" t="n">
        <v>0.0</v>
      </c>
      <c r="AC1038" t="n">
        <v>61.0</v>
      </c>
      <c r="AD1038" t="n">
        <v>17.0</v>
      </c>
      <c r="AE1038" t="n">
        <v>0.0</v>
      </c>
      <c r="AF1038" t="n">
        <v>0.0</v>
      </c>
      <c r="AG1038" t="n">
        <v>0.0</v>
      </c>
      <c r="AH1038" t="inlineStr">
        <is>
          <t>Poonam Patil</t>
        </is>
      </c>
      <c r="AI1038" s="1" t="n">
        <v>44545.404502314814</v>
      </c>
      <c r="AJ1038" t="n">
        <v>766.0</v>
      </c>
      <c r="AK1038" t="n">
        <v>0.0</v>
      </c>
      <c r="AL1038" t="n">
        <v>0.0</v>
      </c>
      <c r="AM1038" t="n">
        <v>0.0</v>
      </c>
      <c r="AN1038" t="n">
        <v>0.0</v>
      </c>
      <c r="AO1038" t="n">
        <v>0.0</v>
      </c>
      <c r="AP1038" t="n">
        <v>17.0</v>
      </c>
      <c r="AQ1038" t="n">
        <v>0.0</v>
      </c>
      <c r="AR1038" t="n">
        <v>0.0</v>
      </c>
      <c r="AS1038" t="n">
        <v>0.0</v>
      </c>
      <c r="AT1038" t="inlineStr">
        <is>
          <t>N/A</t>
        </is>
      </c>
      <c r="AU1038" t="inlineStr">
        <is>
          <t>N/A</t>
        </is>
      </c>
      <c r="AV1038" t="inlineStr">
        <is>
          <t>N/A</t>
        </is>
      </c>
      <c r="AW1038" t="inlineStr">
        <is>
          <t>N/A</t>
        </is>
      </c>
      <c r="AX1038" t="inlineStr">
        <is>
          <t>N/A</t>
        </is>
      </c>
      <c r="AY1038" t="inlineStr">
        <is>
          <t>N/A</t>
        </is>
      </c>
      <c r="AZ1038" t="inlineStr">
        <is>
          <t>N/A</t>
        </is>
      </c>
      <c r="BA1038" t="inlineStr">
        <is>
          <t>N/A</t>
        </is>
      </c>
      <c r="BB1038" t="inlineStr">
        <is>
          <t>N/A</t>
        </is>
      </c>
      <c r="BC1038" t="inlineStr">
        <is>
          <t>N/A</t>
        </is>
      </c>
      <c r="BD1038" t="inlineStr">
        <is>
          <t>N/A</t>
        </is>
      </c>
      <c r="BE1038" t="inlineStr">
        <is>
          <t>N/A</t>
        </is>
      </c>
    </row>
    <row r="1039">
      <c r="A1039" t="inlineStr">
        <is>
          <t>WI211248841</t>
        </is>
      </c>
      <c r="B1039" t="inlineStr">
        <is>
          <t>DATA_VALIDATION</t>
        </is>
      </c>
      <c r="C1039" t="inlineStr">
        <is>
          <t>201300020269</t>
        </is>
      </c>
      <c r="D1039" t="inlineStr">
        <is>
          <t>Folder</t>
        </is>
      </c>
      <c r="E1039" s="2">
        <f>HYPERLINK("capsilon://?command=openfolder&amp;siteaddress=FAM.docvelocity-na8.net&amp;folderid=FX2E1B4B13-5936-5149-514F-807219A169C7","FX21127242")</f>
        <v>0.0</v>
      </c>
      <c r="F1039" t="inlineStr">
        <is>
          <t/>
        </is>
      </c>
      <c r="G1039" t="inlineStr">
        <is>
          <t/>
        </is>
      </c>
      <c r="H1039" t="inlineStr">
        <is>
          <t>Mailitem</t>
        </is>
      </c>
      <c r="I1039" t="inlineStr">
        <is>
          <t>MI2112506158</t>
        </is>
      </c>
      <c r="J1039" t="n">
        <v>84.0</v>
      </c>
      <c r="K1039" t="inlineStr">
        <is>
          <t>COMPLETED</t>
        </is>
      </c>
      <c r="L1039" t="inlineStr">
        <is>
          <t>MARK_AS_COMPLETED</t>
        </is>
      </c>
      <c r="M1039" t="inlineStr">
        <is>
          <t>Queue</t>
        </is>
      </c>
      <c r="N1039" t="n">
        <v>2.0</v>
      </c>
      <c r="O1039" s="1" t="n">
        <v>44545.26482638889</v>
      </c>
      <c r="P1039" s="1" t="n">
        <v>44545.40703703704</v>
      </c>
      <c r="Q1039" t="n">
        <v>10632.0</v>
      </c>
      <c r="R1039" t="n">
        <v>1655.0</v>
      </c>
      <c r="S1039" t="b">
        <v>0</v>
      </c>
      <c r="T1039" t="inlineStr">
        <is>
          <t>N/A</t>
        </is>
      </c>
      <c r="U1039" t="b">
        <v>1</v>
      </c>
      <c r="V1039" t="inlineStr">
        <is>
          <t>Supriya Khape</t>
        </is>
      </c>
      <c r="W1039" s="1" t="n">
        <v>44545.27789351852</v>
      </c>
      <c r="X1039" t="n">
        <v>855.0</v>
      </c>
      <c r="Y1039" t="n">
        <v>64.0</v>
      </c>
      <c r="Z1039" t="n">
        <v>0.0</v>
      </c>
      <c r="AA1039" t="n">
        <v>64.0</v>
      </c>
      <c r="AB1039" t="n">
        <v>0.0</v>
      </c>
      <c r="AC1039" t="n">
        <v>34.0</v>
      </c>
      <c r="AD1039" t="n">
        <v>20.0</v>
      </c>
      <c r="AE1039" t="n">
        <v>0.0</v>
      </c>
      <c r="AF1039" t="n">
        <v>0.0</v>
      </c>
      <c r="AG1039" t="n">
        <v>0.0</v>
      </c>
      <c r="AH1039" t="inlineStr">
        <is>
          <t>Sangeeta Kumari</t>
        </is>
      </c>
      <c r="AI1039" s="1" t="n">
        <v>44545.40703703704</v>
      </c>
      <c r="AJ1039" t="n">
        <v>760.0</v>
      </c>
      <c r="AK1039" t="n">
        <v>2.0</v>
      </c>
      <c r="AL1039" t="n">
        <v>0.0</v>
      </c>
      <c r="AM1039" t="n">
        <v>2.0</v>
      </c>
      <c r="AN1039" t="n">
        <v>0.0</v>
      </c>
      <c r="AO1039" t="n">
        <v>2.0</v>
      </c>
      <c r="AP1039" t="n">
        <v>18.0</v>
      </c>
      <c r="AQ1039" t="n">
        <v>0.0</v>
      </c>
      <c r="AR1039" t="n">
        <v>0.0</v>
      </c>
      <c r="AS1039" t="n">
        <v>0.0</v>
      </c>
      <c r="AT1039" t="inlineStr">
        <is>
          <t>N/A</t>
        </is>
      </c>
      <c r="AU1039" t="inlineStr">
        <is>
          <t>N/A</t>
        </is>
      </c>
      <c r="AV1039" t="inlineStr">
        <is>
          <t>N/A</t>
        </is>
      </c>
      <c r="AW1039" t="inlineStr">
        <is>
          <t>N/A</t>
        </is>
      </c>
      <c r="AX1039" t="inlineStr">
        <is>
          <t>N/A</t>
        </is>
      </c>
      <c r="AY1039" t="inlineStr">
        <is>
          <t>N/A</t>
        </is>
      </c>
      <c r="AZ1039" t="inlineStr">
        <is>
          <t>N/A</t>
        </is>
      </c>
      <c r="BA1039" t="inlineStr">
        <is>
          <t>N/A</t>
        </is>
      </c>
      <c r="BB1039" t="inlineStr">
        <is>
          <t>N/A</t>
        </is>
      </c>
      <c r="BC1039" t="inlineStr">
        <is>
          <t>N/A</t>
        </is>
      </c>
      <c r="BD1039" t="inlineStr">
        <is>
          <t>N/A</t>
        </is>
      </c>
      <c r="BE1039" t="inlineStr">
        <is>
          <t>N/A</t>
        </is>
      </c>
    </row>
    <row r="1040">
      <c r="A1040" t="inlineStr">
        <is>
          <t>WI211248844</t>
        </is>
      </c>
      <c r="B1040" t="inlineStr">
        <is>
          <t>DATA_VALIDATION</t>
        </is>
      </c>
      <c r="C1040" t="inlineStr">
        <is>
          <t>201330004230</t>
        </is>
      </c>
      <c r="D1040" t="inlineStr">
        <is>
          <t>Folder</t>
        </is>
      </c>
      <c r="E1040" s="2">
        <f>HYPERLINK("capsilon://?command=openfolder&amp;siteaddress=FAM.docvelocity-na8.net&amp;folderid=FX05E9226E-9981-C3F1-E4DB-B050D745B62D","FX21128334")</f>
        <v>0.0</v>
      </c>
      <c r="F1040" t="inlineStr">
        <is>
          <t/>
        </is>
      </c>
      <c r="G1040" t="inlineStr">
        <is>
          <t/>
        </is>
      </c>
      <c r="H1040" t="inlineStr">
        <is>
          <t>Mailitem</t>
        </is>
      </c>
      <c r="I1040" t="inlineStr">
        <is>
          <t>MI2112507774</t>
        </is>
      </c>
      <c r="J1040" t="n">
        <v>464.0</v>
      </c>
      <c r="K1040" t="inlineStr">
        <is>
          <t>COMPLETED</t>
        </is>
      </c>
      <c r="L1040" t="inlineStr">
        <is>
          <t>MARK_AS_COMPLETED</t>
        </is>
      </c>
      <c r="M1040" t="inlineStr">
        <is>
          <t>Queue</t>
        </is>
      </c>
      <c r="N1040" t="n">
        <v>2.0</v>
      </c>
      <c r="O1040" s="1" t="n">
        <v>44545.273981481485</v>
      </c>
      <c r="P1040" s="1" t="n">
        <v>44545.423680555556</v>
      </c>
      <c r="Q1040" t="n">
        <v>7570.0</v>
      </c>
      <c r="R1040" t="n">
        <v>5364.0</v>
      </c>
      <c r="S1040" t="b">
        <v>0</v>
      </c>
      <c r="T1040" t="inlineStr">
        <is>
          <t>N/A</t>
        </is>
      </c>
      <c r="U1040" t="b">
        <v>1</v>
      </c>
      <c r="V1040" t="inlineStr">
        <is>
          <t>Karnal Akhare</t>
        </is>
      </c>
      <c r="W1040" s="1" t="n">
        <v>44545.31862268518</v>
      </c>
      <c r="X1040" t="n">
        <v>3688.0</v>
      </c>
      <c r="Y1040" t="n">
        <v>479.0</v>
      </c>
      <c r="Z1040" t="n">
        <v>0.0</v>
      </c>
      <c r="AA1040" t="n">
        <v>479.0</v>
      </c>
      <c r="AB1040" t="n">
        <v>0.0</v>
      </c>
      <c r="AC1040" t="n">
        <v>201.0</v>
      </c>
      <c r="AD1040" t="n">
        <v>-15.0</v>
      </c>
      <c r="AE1040" t="n">
        <v>0.0</v>
      </c>
      <c r="AF1040" t="n">
        <v>0.0</v>
      </c>
      <c r="AG1040" t="n">
        <v>0.0</v>
      </c>
      <c r="AH1040" t="inlineStr">
        <is>
          <t>Poonam Patil</t>
        </is>
      </c>
      <c r="AI1040" s="1" t="n">
        <v>44545.423680555556</v>
      </c>
      <c r="AJ1040" t="n">
        <v>1656.0</v>
      </c>
      <c r="AK1040" t="n">
        <v>2.0</v>
      </c>
      <c r="AL1040" t="n">
        <v>0.0</v>
      </c>
      <c r="AM1040" t="n">
        <v>2.0</v>
      </c>
      <c r="AN1040" t="n">
        <v>0.0</v>
      </c>
      <c r="AO1040" t="n">
        <v>1.0</v>
      </c>
      <c r="AP1040" t="n">
        <v>-17.0</v>
      </c>
      <c r="AQ1040" t="n">
        <v>0.0</v>
      </c>
      <c r="AR1040" t="n">
        <v>0.0</v>
      </c>
      <c r="AS1040" t="n">
        <v>0.0</v>
      </c>
      <c r="AT1040" t="inlineStr">
        <is>
          <t>N/A</t>
        </is>
      </c>
      <c r="AU1040" t="inlineStr">
        <is>
          <t>N/A</t>
        </is>
      </c>
      <c r="AV1040" t="inlineStr">
        <is>
          <t>N/A</t>
        </is>
      </c>
      <c r="AW1040" t="inlineStr">
        <is>
          <t>N/A</t>
        </is>
      </c>
      <c r="AX1040" t="inlineStr">
        <is>
          <t>N/A</t>
        </is>
      </c>
      <c r="AY1040" t="inlineStr">
        <is>
          <t>N/A</t>
        </is>
      </c>
      <c r="AZ1040" t="inlineStr">
        <is>
          <t>N/A</t>
        </is>
      </c>
      <c r="BA1040" t="inlineStr">
        <is>
          <t>N/A</t>
        </is>
      </c>
      <c r="BB1040" t="inlineStr">
        <is>
          <t>N/A</t>
        </is>
      </c>
      <c r="BC1040" t="inlineStr">
        <is>
          <t>N/A</t>
        </is>
      </c>
      <c r="BD1040" t="inlineStr">
        <is>
          <t>N/A</t>
        </is>
      </c>
      <c r="BE1040" t="inlineStr">
        <is>
          <t>N/A</t>
        </is>
      </c>
    </row>
    <row r="1041">
      <c r="A1041" t="inlineStr">
        <is>
          <t>WI211248845</t>
        </is>
      </c>
      <c r="B1041" t="inlineStr">
        <is>
          <t>DATA_VALIDATION</t>
        </is>
      </c>
      <c r="C1041" t="inlineStr">
        <is>
          <t>201130012957</t>
        </is>
      </c>
      <c r="D1041" t="inlineStr">
        <is>
          <t>Folder</t>
        </is>
      </c>
      <c r="E1041" s="2">
        <f>HYPERLINK("capsilon://?command=openfolder&amp;siteaddress=FAM.docvelocity-na8.net&amp;folderid=FX385E0A70-4F01-7B6D-5DDE-EB7B97F0A075","FX21128302")</f>
        <v>0.0</v>
      </c>
      <c r="F1041" t="inlineStr">
        <is>
          <t/>
        </is>
      </c>
      <c r="G1041" t="inlineStr">
        <is>
          <t/>
        </is>
      </c>
      <c r="H1041" t="inlineStr">
        <is>
          <t>Mailitem</t>
        </is>
      </c>
      <c r="I1041" t="inlineStr">
        <is>
          <t>MI2112509324</t>
        </is>
      </c>
      <c r="J1041" t="n">
        <v>163.0</v>
      </c>
      <c r="K1041" t="inlineStr">
        <is>
          <t>COMPLETED</t>
        </is>
      </c>
      <c r="L1041" t="inlineStr">
        <is>
          <t>MARK_AS_COMPLETED</t>
        </is>
      </c>
      <c r="M1041" t="inlineStr">
        <is>
          <t>Queue</t>
        </is>
      </c>
      <c r="N1041" t="n">
        <v>2.0</v>
      </c>
      <c r="O1041" s="1" t="n">
        <v>44545.27584490741</v>
      </c>
      <c r="P1041" s="1" t="n">
        <v>44545.462175925924</v>
      </c>
      <c r="Q1041" t="n">
        <v>5260.0</v>
      </c>
      <c r="R1041" t="n">
        <v>10839.0</v>
      </c>
      <c r="S1041" t="b">
        <v>0</v>
      </c>
      <c r="T1041" t="inlineStr">
        <is>
          <t>N/A</t>
        </is>
      </c>
      <c r="U1041" t="b">
        <v>1</v>
      </c>
      <c r="V1041" t="inlineStr">
        <is>
          <t>Ujwala Ajabe</t>
        </is>
      </c>
      <c r="W1041" s="1" t="n">
        <v>44545.35627314815</v>
      </c>
      <c r="X1041" t="n">
        <v>6252.0</v>
      </c>
      <c r="Y1041" t="n">
        <v>373.0</v>
      </c>
      <c r="Z1041" t="n">
        <v>0.0</v>
      </c>
      <c r="AA1041" t="n">
        <v>373.0</v>
      </c>
      <c r="AB1041" t="n">
        <v>0.0</v>
      </c>
      <c r="AC1041" t="n">
        <v>280.0</v>
      </c>
      <c r="AD1041" t="n">
        <v>-210.0</v>
      </c>
      <c r="AE1041" t="n">
        <v>0.0</v>
      </c>
      <c r="AF1041" t="n">
        <v>0.0</v>
      </c>
      <c r="AG1041" t="n">
        <v>0.0</v>
      </c>
      <c r="AH1041" t="inlineStr">
        <is>
          <t>Sangeeta Kumari</t>
        </is>
      </c>
      <c r="AI1041" s="1" t="n">
        <v>44545.462175925924</v>
      </c>
      <c r="AJ1041" t="n">
        <v>186.0</v>
      </c>
      <c r="AK1041" t="n">
        <v>0.0</v>
      </c>
      <c r="AL1041" t="n">
        <v>0.0</v>
      </c>
      <c r="AM1041" t="n">
        <v>0.0</v>
      </c>
      <c r="AN1041" t="n">
        <v>0.0</v>
      </c>
      <c r="AO1041" t="n">
        <v>0.0</v>
      </c>
      <c r="AP1041" t="n">
        <v>-210.0</v>
      </c>
      <c r="AQ1041" t="n">
        <v>0.0</v>
      </c>
      <c r="AR1041" t="n">
        <v>0.0</v>
      </c>
      <c r="AS1041" t="n">
        <v>0.0</v>
      </c>
      <c r="AT1041" t="inlineStr">
        <is>
          <t>N/A</t>
        </is>
      </c>
      <c r="AU1041" t="inlineStr">
        <is>
          <t>N/A</t>
        </is>
      </c>
      <c r="AV1041" t="inlineStr">
        <is>
          <t>N/A</t>
        </is>
      </c>
      <c r="AW1041" t="inlineStr">
        <is>
          <t>N/A</t>
        </is>
      </c>
      <c r="AX1041" t="inlineStr">
        <is>
          <t>N/A</t>
        </is>
      </c>
      <c r="AY1041" t="inlineStr">
        <is>
          <t>N/A</t>
        </is>
      </c>
      <c r="AZ1041" t="inlineStr">
        <is>
          <t>N/A</t>
        </is>
      </c>
      <c r="BA1041" t="inlineStr">
        <is>
          <t>N/A</t>
        </is>
      </c>
      <c r="BB1041" t="inlineStr">
        <is>
          <t>N/A</t>
        </is>
      </c>
      <c r="BC1041" t="inlineStr">
        <is>
          <t>N/A</t>
        </is>
      </c>
      <c r="BD1041" t="inlineStr">
        <is>
          <t>N/A</t>
        </is>
      </c>
      <c r="BE1041" t="inlineStr">
        <is>
          <t>N/A</t>
        </is>
      </c>
    </row>
    <row r="1042">
      <c r="A1042" t="inlineStr">
        <is>
          <t>WI211248846</t>
        </is>
      </c>
      <c r="B1042" t="inlineStr">
        <is>
          <t>DATA_VALIDATION</t>
        </is>
      </c>
      <c r="C1042" t="inlineStr">
        <is>
          <t>201100014344</t>
        </is>
      </c>
      <c r="D1042" t="inlineStr">
        <is>
          <t>Folder</t>
        </is>
      </c>
      <c r="E1042" s="2">
        <f>HYPERLINK("capsilon://?command=openfolder&amp;siteaddress=FAM.docvelocity-na8.net&amp;folderid=FX26F373BF-5E08-8121-36FC-C6A0CEDC8E76","FX21128405")</f>
        <v>0.0</v>
      </c>
      <c r="F1042" t="inlineStr">
        <is>
          <t/>
        </is>
      </c>
      <c r="G1042" t="inlineStr">
        <is>
          <t/>
        </is>
      </c>
      <c r="H1042" t="inlineStr">
        <is>
          <t>Mailitem</t>
        </is>
      </c>
      <c r="I1042" t="inlineStr">
        <is>
          <t>MI2112510707</t>
        </is>
      </c>
      <c r="J1042" t="n">
        <v>76.0</v>
      </c>
      <c r="K1042" t="inlineStr">
        <is>
          <t>COMPLETED</t>
        </is>
      </c>
      <c r="L1042" t="inlineStr">
        <is>
          <t>MARK_AS_COMPLETED</t>
        </is>
      </c>
      <c r="M1042" t="inlineStr">
        <is>
          <t>Queue</t>
        </is>
      </c>
      <c r="N1042" t="n">
        <v>2.0</v>
      </c>
      <c r="O1042" s="1" t="n">
        <v>44545.27773148148</v>
      </c>
      <c r="P1042" s="1" t="n">
        <v>44545.41480324074</v>
      </c>
      <c r="Q1042" t="n">
        <v>11081.0</v>
      </c>
      <c r="R1042" t="n">
        <v>762.0</v>
      </c>
      <c r="S1042" t="b">
        <v>0</v>
      </c>
      <c r="T1042" t="inlineStr">
        <is>
          <t>N/A</t>
        </is>
      </c>
      <c r="U1042" t="b">
        <v>1</v>
      </c>
      <c r="V1042" t="inlineStr">
        <is>
          <t>Hemanshi Deshlahara</t>
        </is>
      </c>
      <c r="W1042" s="1" t="n">
        <v>44545.28203703704</v>
      </c>
      <c r="X1042" t="n">
        <v>291.0</v>
      </c>
      <c r="Y1042" t="n">
        <v>78.0</v>
      </c>
      <c r="Z1042" t="n">
        <v>0.0</v>
      </c>
      <c r="AA1042" t="n">
        <v>78.0</v>
      </c>
      <c r="AB1042" t="n">
        <v>0.0</v>
      </c>
      <c r="AC1042" t="n">
        <v>49.0</v>
      </c>
      <c r="AD1042" t="n">
        <v>-2.0</v>
      </c>
      <c r="AE1042" t="n">
        <v>0.0</v>
      </c>
      <c r="AF1042" t="n">
        <v>0.0</v>
      </c>
      <c r="AG1042" t="n">
        <v>0.0</v>
      </c>
      <c r="AH1042" t="inlineStr">
        <is>
          <t>Saloni Uttekar</t>
        </is>
      </c>
      <c r="AI1042" s="1" t="n">
        <v>44545.41480324074</v>
      </c>
      <c r="AJ1042" t="n">
        <v>471.0</v>
      </c>
      <c r="AK1042" t="n">
        <v>1.0</v>
      </c>
      <c r="AL1042" t="n">
        <v>0.0</v>
      </c>
      <c r="AM1042" t="n">
        <v>1.0</v>
      </c>
      <c r="AN1042" t="n">
        <v>0.0</v>
      </c>
      <c r="AO1042" t="n">
        <v>1.0</v>
      </c>
      <c r="AP1042" t="n">
        <v>-3.0</v>
      </c>
      <c r="AQ1042" t="n">
        <v>0.0</v>
      </c>
      <c r="AR1042" t="n">
        <v>0.0</v>
      </c>
      <c r="AS1042" t="n">
        <v>0.0</v>
      </c>
      <c r="AT1042" t="inlineStr">
        <is>
          <t>N/A</t>
        </is>
      </c>
      <c r="AU1042" t="inlineStr">
        <is>
          <t>N/A</t>
        </is>
      </c>
      <c r="AV1042" t="inlineStr">
        <is>
          <t>N/A</t>
        </is>
      </c>
      <c r="AW1042" t="inlineStr">
        <is>
          <t>N/A</t>
        </is>
      </c>
      <c r="AX1042" t="inlineStr">
        <is>
          <t>N/A</t>
        </is>
      </c>
      <c r="AY1042" t="inlineStr">
        <is>
          <t>N/A</t>
        </is>
      </c>
      <c r="AZ1042" t="inlineStr">
        <is>
          <t>N/A</t>
        </is>
      </c>
      <c r="BA1042" t="inlineStr">
        <is>
          <t>N/A</t>
        </is>
      </c>
      <c r="BB1042" t="inlineStr">
        <is>
          <t>N/A</t>
        </is>
      </c>
      <c r="BC1042" t="inlineStr">
        <is>
          <t>N/A</t>
        </is>
      </c>
      <c r="BD1042" t="inlineStr">
        <is>
          <t>N/A</t>
        </is>
      </c>
      <c r="BE1042" t="inlineStr">
        <is>
          <t>N/A</t>
        </is>
      </c>
    </row>
    <row r="1043">
      <c r="A1043" t="inlineStr">
        <is>
          <t>WI211248847</t>
        </is>
      </c>
      <c r="B1043" t="inlineStr">
        <is>
          <t>DATA_VALIDATION</t>
        </is>
      </c>
      <c r="C1043" t="inlineStr">
        <is>
          <t>201308007929</t>
        </is>
      </c>
      <c r="D1043" t="inlineStr">
        <is>
          <t>Folder</t>
        </is>
      </c>
      <c r="E1043" s="2">
        <f>HYPERLINK("capsilon://?command=openfolder&amp;siteaddress=FAM.docvelocity-na8.net&amp;folderid=FX8192DB19-F1F5-AE73-2FBF-EBA6DB33BD90","FX21126184")</f>
        <v>0.0</v>
      </c>
      <c r="F1043" t="inlineStr">
        <is>
          <t/>
        </is>
      </c>
      <c r="G1043" t="inlineStr">
        <is>
          <t/>
        </is>
      </c>
      <c r="H1043" t="inlineStr">
        <is>
          <t>Mailitem</t>
        </is>
      </c>
      <c r="I1043" t="inlineStr">
        <is>
          <t>MI2112511295</t>
        </is>
      </c>
      <c r="J1043" t="n">
        <v>138.0</v>
      </c>
      <c r="K1043" t="inlineStr">
        <is>
          <t>COMPLETED</t>
        </is>
      </c>
      <c r="L1043" t="inlineStr">
        <is>
          <t>MARK_AS_COMPLETED</t>
        </is>
      </c>
      <c r="M1043" t="inlineStr">
        <is>
          <t>Queue</t>
        </is>
      </c>
      <c r="N1043" t="n">
        <v>2.0</v>
      </c>
      <c r="O1043" s="1" t="n">
        <v>44545.278715277775</v>
      </c>
      <c r="P1043" s="1" t="n">
        <v>44545.46207175926</v>
      </c>
      <c r="Q1043" t="n">
        <v>14009.0</v>
      </c>
      <c r="R1043" t="n">
        <v>1833.0</v>
      </c>
      <c r="S1043" t="b">
        <v>0</v>
      </c>
      <c r="T1043" t="inlineStr">
        <is>
          <t>N/A</t>
        </is>
      </c>
      <c r="U1043" t="b">
        <v>1</v>
      </c>
      <c r="V1043" t="inlineStr">
        <is>
          <t>Aditya Tade</t>
        </is>
      </c>
      <c r="W1043" s="1" t="n">
        <v>44545.288460648146</v>
      </c>
      <c r="X1043" t="n">
        <v>480.0</v>
      </c>
      <c r="Y1043" t="n">
        <v>97.0</v>
      </c>
      <c r="Z1043" t="n">
        <v>0.0</v>
      </c>
      <c r="AA1043" t="n">
        <v>97.0</v>
      </c>
      <c r="AB1043" t="n">
        <v>0.0</v>
      </c>
      <c r="AC1043" t="n">
        <v>33.0</v>
      </c>
      <c r="AD1043" t="n">
        <v>41.0</v>
      </c>
      <c r="AE1043" t="n">
        <v>0.0</v>
      </c>
      <c r="AF1043" t="n">
        <v>0.0</v>
      </c>
      <c r="AG1043" t="n">
        <v>0.0</v>
      </c>
      <c r="AH1043" t="inlineStr">
        <is>
          <t>Saloni Uttekar</t>
        </is>
      </c>
      <c r="AI1043" s="1" t="n">
        <v>44545.46207175926</v>
      </c>
      <c r="AJ1043" t="n">
        <v>172.0</v>
      </c>
      <c r="AK1043" t="n">
        <v>0.0</v>
      </c>
      <c r="AL1043" t="n">
        <v>0.0</v>
      </c>
      <c r="AM1043" t="n">
        <v>0.0</v>
      </c>
      <c r="AN1043" t="n">
        <v>0.0</v>
      </c>
      <c r="AO1043" t="n">
        <v>0.0</v>
      </c>
      <c r="AP1043" t="n">
        <v>41.0</v>
      </c>
      <c r="AQ1043" t="n">
        <v>0.0</v>
      </c>
      <c r="AR1043" t="n">
        <v>0.0</v>
      </c>
      <c r="AS1043" t="n">
        <v>0.0</v>
      </c>
      <c r="AT1043" t="inlineStr">
        <is>
          <t>N/A</t>
        </is>
      </c>
      <c r="AU1043" t="inlineStr">
        <is>
          <t>N/A</t>
        </is>
      </c>
      <c r="AV1043" t="inlineStr">
        <is>
          <t>N/A</t>
        </is>
      </c>
      <c r="AW1043" t="inlineStr">
        <is>
          <t>N/A</t>
        </is>
      </c>
      <c r="AX1043" t="inlineStr">
        <is>
          <t>N/A</t>
        </is>
      </c>
      <c r="AY1043" t="inlineStr">
        <is>
          <t>N/A</t>
        </is>
      </c>
      <c r="AZ1043" t="inlineStr">
        <is>
          <t>N/A</t>
        </is>
      </c>
      <c r="BA1043" t="inlineStr">
        <is>
          <t>N/A</t>
        </is>
      </c>
      <c r="BB1043" t="inlineStr">
        <is>
          <t>N/A</t>
        </is>
      </c>
      <c r="BC1043" t="inlineStr">
        <is>
          <t>N/A</t>
        </is>
      </c>
      <c r="BD1043" t="inlineStr">
        <is>
          <t>N/A</t>
        </is>
      </c>
      <c r="BE1043" t="inlineStr">
        <is>
          <t>N/A</t>
        </is>
      </c>
    </row>
    <row r="1044">
      <c r="A1044" t="inlineStr">
        <is>
          <t>WI211248848</t>
        </is>
      </c>
      <c r="B1044" t="inlineStr">
        <is>
          <t>DATA_VALIDATION</t>
        </is>
      </c>
      <c r="C1044" t="inlineStr">
        <is>
          <t>201340000487</t>
        </is>
      </c>
      <c r="D1044" t="inlineStr">
        <is>
          <t>Folder</t>
        </is>
      </c>
      <c r="E1044" s="2">
        <f>HYPERLINK("capsilon://?command=openfolder&amp;siteaddress=FAM.docvelocity-na8.net&amp;folderid=FXC5A65BF7-3C12-056B-DDAC-260041DD147C","FX21127000")</f>
        <v>0.0</v>
      </c>
      <c r="F1044" t="inlineStr">
        <is>
          <t/>
        </is>
      </c>
      <c r="G1044" t="inlineStr">
        <is>
          <t/>
        </is>
      </c>
      <c r="H1044" t="inlineStr">
        <is>
          <t>Mailitem</t>
        </is>
      </c>
      <c r="I1044" t="inlineStr">
        <is>
          <t>MI2112513855</t>
        </is>
      </c>
      <c r="J1044" t="n">
        <v>56.0</v>
      </c>
      <c r="K1044" t="inlineStr">
        <is>
          <t>COMPLETED</t>
        </is>
      </c>
      <c r="L1044" t="inlineStr">
        <is>
          <t>MARK_AS_COMPLETED</t>
        </is>
      </c>
      <c r="M1044" t="inlineStr">
        <is>
          <t>Queue</t>
        </is>
      </c>
      <c r="N1044" t="n">
        <v>2.0</v>
      </c>
      <c r="O1044" s="1" t="n">
        <v>44545.278912037036</v>
      </c>
      <c r="P1044" s="1" t="n">
        <v>44545.42707175926</v>
      </c>
      <c r="Q1044" t="n">
        <v>12443.0</v>
      </c>
      <c r="R1044" t="n">
        <v>358.0</v>
      </c>
      <c r="S1044" t="b">
        <v>0</v>
      </c>
      <c r="T1044" t="inlineStr">
        <is>
          <t>N/A</t>
        </is>
      </c>
      <c r="U1044" t="b">
        <v>1</v>
      </c>
      <c r="V1044" t="inlineStr">
        <is>
          <t>Hemanshi Deshlahara</t>
        </is>
      </c>
      <c r="W1044" s="1" t="n">
        <v>44545.28296296296</v>
      </c>
      <c r="X1044" t="n">
        <v>66.0</v>
      </c>
      <c r="Y1044" t="n">
        <v>42.0</v>
      </c>
      <c r="Z1044" t="n">
        <v>0.0</v>
      </c>
      <c r="AA1044" t="n">
        <v>42.0</v>
      </c>
      <c r="AB1044" t="n">
        <v>0.0</v>
      </c>
      <c r="AC1044" t="n">
        <v>2.0</v>
      </c>
      <c r="AD1044" t="n">
        <v>14.0</v>
      </c>
      <c r="AE1044" t="n">
        <v>0.0</v>
      </c>
      <c r="AF1044" t="n">
        <v>0.0</v>
      </c>
      <c r="AG1044" t="n">
        <v>0.0</v>
      </c>
      <c r="AH1044" t="inlineStr">
        <is>
          <t>Poonam Patil</t>
        </is>
      </c>
      <c r="AI1044" s="1" t="n">
        <v>44545.42707175926</v>
      </c>
      <c r="AJ1044" t="n">
        <v>292.0</v>
      </c>
      <c r="AK1044" t="n">
        <v>0.0</v>
      </c>
      <c r="AL1044" t="n">
        <v>0.0</v>
      </c>
      <c r="AM1044" t="n">
        <v>0.0</v>
      </c>
      <c r="AN1044" t="n">
        <v>0.0</v>
      </c>
      <c r="AO1044" t="n">
        <v>0.0</v>
      </c>
      <c r="AP1044" t="n">
        <v>14.0</v>
      </c>
      <c r="AQ1044" t="n">
        <v>0.0</v>
      </c>
      <c r="AR1044" t="n">
        <v>0.0</v>
      </c>
      <c r="AS1044" t="n">
        <v>0.0</v>
      </c>
      <c r="AT1044" t="inlineStr">
        <is>
          <t>N/A</t>
        </is>
      </c>
      <c r="AU1044" t="inlineStr">
        <is>
          <t>N/A</t>
        </is>
      </c>
      <c r="AV1044" t="inlineStr">
        <is>
          <t>N/A</t>
        </is>
      </c>
      <c r="AW1044" t="inlineStr">
        <is>
          <t>N/A</t>
        </is>
      </c>
      <c r="AX1044" t="inlineStr">
        <is>
          <t>N/A</t>
        </is>
      </c>
      <c r="AY1044" t="inlineStr">
        <is>
          <t>N/A</t>
        </is>
      </c>
      <c r="AZ1044" t="inlineStr">
        <is>
          <t>N/A</t>
        </is>
      </c>
      <c r="BA1044" t="inlineStr">
        <is>
          <t>N/A</t>
        </is>
      </c>
      <c r="BB1044" t="inlineStr">
        <is>
          <t>N/A</t>
        </is>
      </c>
      <c r="BC1044" t="inlineStr">
        <is>
          <t>N/A</t>
        </is>
      </c>
      <c r="BD1044" t="inlineStr">
        <is>
          <t>N/A</t>
        </is>
      </c>
      <c r="BE1044" t="inlineStr">
        <is>
          <t>N/A</t>
        </is>
      </c>
    </row>
    <row r="1045">
      <c r="A1045" t="inlineStr">
        <is>
          <t>WI211248849</t>
        </is>
      </c>
      <c r="B1045" t="inlineStr">
        <is>
          <t>DATA_VALIDATION</t>
        </is>
      </c>
      <c r="C1045" t="inlineStr">
        <is>
          <t>201300020247</t>
        </is>
      </c>
      <c r="D1045" t="inlineStr">
        <is>
          <t>Folder</t>
        </is>
      </c>
      <c r="E1045" s="2">
        <f>HYPERLINK("capsilon://?command=openfolder&amp;siteaddress=FAM.docvelocity-na8.net&amp;folderid=FX905C134D-6006-C856-963E-A096DB737BEC","FX21126828")</f>
        <v>0.0</v>
      </c>
      <c r="F1045" t="inlineStr">
        <is>
          <t/>
        </is>
      </c>
      <c r="G1045" t="inlineStr">
        <is>
          <t/>
        </is>
      </c>
      <c r="H1045" t="inlineStr">
        <is>
          <t>Mailitem</t>
        </is>
      </c>
      <c r="I1045" t="inlineStr">
        <is>
          <t>MI2112514473</t>
        </is>
      </c>
      <c r="J1045" t="n">
        <v>96.0</v>
      </c>
      <c r="K1045" t="inlineStr">
        <is>
          <t>COMPLETED</t>
        </is>
      </c>
      <c r="L1045" t="inlineStr">
        <is>
          <t>MARK_AS_COMPLETED</t>
        </is>
      </c>
      <c r="M1045" t="inlineStr">
        <is>
          <t>Queue</t>
        </is>
      </c>
      <c r="N1045" t="n">
        <v>2.0</v>
      </c>
      <c r="O1045" s="1" t="n">
        <v>44545.27982638889</v>
      </c>
      <c r="P1045" s="1" t="n">
        <v>44545.52195601852</v>
      </c>
      <c r="Q1045" t="n">
        <v>16151.0</v>
      </c>
      <c r="R1045" t="n">
        <v>4769.0</v>
      </c>
      <c r="S1045" t="b">
        <v>0</v>
      </c>
      <c r="T1045" t="inlineStr">
        <is>
          <t>N/A</t>
        </is>
      </c>
      <c r="U1045" t="b">
        <v>1</v>
      </c>
      <c r="V1045" t="inlineStr">
        <is>
          <t>Amruta Erande</t>
        </is>
      </c>
      <c r="W1045" s="1" t="n">
        <v>44545.31297453704</v>
      </c>
      <c r="X1045" t="n">
        <v>2527.0</v>
      </c>
      <c r="Y1045" t="n">
        <v>127.0</v>
      </c>
      <c r="Z1045" t="n">
        <v>0.0</v>
      </c>
      <c r="AA1045" t="n">
        <v>127.0</v>
      </c>
      <c r="AB1045" t="n">
        <v>0.0</v>
      </c>
      <c r="AC1045" t="n">
        <v>106.0</v>
      </c>
      <c r="AD1045" t="n">
        <v>-31.0</v>
      </c>
      <c r="AE1045" t="n">
        <v>0.0</v>
      </c>
      <c r="AF1045" t="n">
        <v>0.0</v>
      </c>
      <c r="AG1045" t="n">
        <v>0.0</v>
      </c>
      <c r="AH1045" t="inlineStr">
        <is>
          <t>Dashrath Soren</t>
        </is>
      </c>
      <c r="AI1045" s="1" t="n">
        <v>44545.52195601852</v>
      </c>
      <c r="AJ1045" t="n">
        <v>941.0</v>
      </c>
      <c r="AK1045" t="n">
        <v>6.0</v>
      </c>
      <c r="AL1045" t="n">
        <v>0.0</v>
      </c>
      <c r="AM1045" t="n">
        <v>6.0</v>
      </c>
      <c r="AN1045" t="n">
        <v>0.0</v>
      </c>
      <c r="AO1045" t="n">
        <v>6.0</v>
      </c>
      <c r="AP1045" t="n">
        <v>-37.0</v>
      </c>
      <c r="AQ1045" t="n">
        <v>0.0</v>
      </c>
      <c r="AR1045" t="n">
        <v>0.0</v>
      </c>
      <c r="AS1045" t="n">
        <v>0.0</v>
      </c>
      <c r="AT1045" t="inlineStr">
        <is>
          <t>N/A</t>
        </is>
      </c>
      <c r="AU1045" t="inlineStr">
        <is>
          <t>N/A</t>
        </is>
      </c>
      <c r="AV1045" t="inlineStr">
        <is>
          <t>N/A</t>
        </is>
      </c>
      <c r="AW1045" t="inlineStr">
        <is>
          <t>N/A</t>
        </is>
      </c>
      <c r="AX1045" t="inlineStr">
        <is>
          <t>N/A</t>
        </is>
      </c>
      <c r="AY1045" t="inlineStr">
        <is>
          <t>N/A</t>
        </is>
      </c>
      <c r="AZ1045" t="inlineStr">
        <is>
          <t>N/A</t>
        </is>
      </c>
      <c r="BA1045" t="inlineStr">
        <is>
          <t>N/A</t>
        </is>
      </c>
      <c r="BB1045" t="inlineStr">
        <is>
          <t>N/A</t>
        </is>
      </c>
      <c r="BC1045" t="inlineStr">
        <is>
          <t>N/A</t>
        </is>
      </c>
      <c r="BD1045" t="inlineStr">
        <is>
          <t>N/A</t>
        </is>
      </c>
      <c r="BE1045" t="inlineStr">
        <is>
          <t>N/A</t>
        </is>
      </c>
    </row>
    <row r="1046">
      <c r="A1046" t="inlineStr">
        <is>
          <t>WI211248850</t>
        </is>
      </c>
      <c r="B1046" t="inlineStr">
        <is>
          <t>DATA_VALIDATION</t>
        </is>
      </c>
      <c r="C1046" t="inlineStr">
        <is>
          <t>201300020271</t>
        </is>
      </c>
      <c r="D1046" t="inlineStr">
        <is>
          <t>Folder</t>
        </is>
      </c>
      <c r="E1046" s="2">
        <f>HYPERLINK("capsilon://?command=openfolder&amp;siteaddress=FAM.docvelocity-na8.net&amp;folderid=FXD42AB346-EFAE-958E-BB1A-8C964A19AAF7","FX21127260")</f>
        <v>0.0</v>
      </c>
      <c r="F1046" t="inlineStr">
        <is>
          <t/>
        </is>
      </c>
      <c r="G1046" t="inlineStr">
        <is>
          <t/>
        </is>
      </c>
      <c r="H1046" t="inlineStr">
        <is>
          <t>Mailitem</t>
        </is>
      </c>
      <c r="I1046" t="inlineStr">
        <is>
          <t>MI2112514871</t>
        </is>
      </c>
      <c r="J1046" t="n">
        <v>635.0</v>
      </c>
      <c r="K1046" t="inlineStr">
        <is>
          <t>COMPLETED</t>
        </is>
      </c>
      <c r="L1046" t="inlineStr">
        <is>
          <t>MARK_AS_COMPLETED</t>
        </is>
      </c>
      <c r="M1046" t="inlineStr">
        <is>
          <t>Queue</t>
        </is>
      </c>
      <c r="N1046" t="n">
        <v>2.0</v>
      </c>
      <c r="O1046" s="1" t="n">
        <v>44545.28905092592</v>
      </c>
      <c r="P1046" s="1" t="n">
        <v>44545.51106481482</v>
      </c>
      <c r="Q1046" t="n">
        <v>14627.0</v>
      </c>
      <c r="R1046" t="n">
        <v>4555.0</v>
      </c>
      <c r="S1046" t="b">
        <v>0</v>
      </c>
      <c r="T1046" t="inlineStr">
        <is>
          <t>N/A</t>
        </is>
      </c>
      <c r="U1046" t="b">
        <v>1</v>
      </c>
      <c r="V1046" t="inlineStr">
        <is>
          <t>Ujwala Ajabe</t>
        </is>
      </c>
      <c r="W1046" s="1" t="n">
        <v>44545.31821759259</v>
      </c>
      <c r="X1046" t="n">
        <v>2252.0</v>
      </c>
      <c r="Y1046" t="n">
        <v>296.0</v>
      </c>
      <c r="Z1046" t="n">
        <v>0.0</v>
      </c>
      <c r="AA1046" t="n">
        <v>296.0</v>
      </c>
      <c r="AB1046" t="n">
        <v>125.0</v>
      </c>
      <c r="AC1046" t="n">
        <v>100.0</v>
      </c>
      <c r="AD1046" t="n">
        <v>339.0</v>
      </c>
      <c r="AE1046" t="n">
        <v>0.0</v>
      </c>
      <c r="AF1046" t="n">
        <v>0.0</v>
      </c>
      <c r="AG1046" t="n">
        <v>0.0</v>
      </c>
      <c r="AH1046" t="inlineStr">
        <is>
          <t>Dashrath Soren</t>
        </is>
      </c>
      <c r="AI1046" s="1" t="n">
        <v>44545.51106481482</v>
      </c>
      <c r="AJ1046" t="n">
        <v>2273.0</v>
      </c>
      <c r="AK1046" t="n">
        <v>6.0</v>
      </c>
      <c r="AL1046" t="n">
        <v>0.0</v>
      </c>
      <c r="AM1046" t="n">
        <v>6.0</v>
      </c>
      <c r="AN1046" t="n">
        <v>125.0</v>
      </c>
      <c r="AO1046" t="n">
        <v>6.0</v>
      </c>
      <c r="AP1046" t="n">
        <v>333.0</v>
      </c>
      <c r="AQ1046" t="n">
        <v>0.0</v>
      </c>
      <c r="AR1046" t="n">
        <v>0.0</v>
      </c>
      <c r="AS1046" t="n">
        <v>0.0</v>
      </c>
      <c r="AT1046" t="inlineStr">
        <is>
          <t>N/A</t>
        </is>
      </c>
      <c r="AU1046" t="inlineStr">
        <is>
          <t>N/A</t>
        </is>
      </c>
      <c r="AV1046" t="inlineStr">
        <is>
          <t>N/A</t>
        </is>
      </c>
      <c r="AW1046" t="inlineStr">
        <is>
          <t>N/A</t>
        </is>
      </c>
      <c r="AX1046" t="inlineStr">
        <is>
          <t>N/A</t>
        </is>
      </c>
      <c r="AY1046" t="inlineStr">
        <is>
          <t>N/A</t>
        </is>
      </c>
      <c r="AZ1046" t="inlineStr">
        <is>
          <t>N/A</t>
        </is>
      </c>
      <c r="BA1046" t="inlineStr">
        <is>
          <t>N/A</t>
        </is>
      </c>
      <c r="BB1046" t="inlineStr">
        <is>
          <t>N/A</t>
        </is>
      </c>
      <c r="BC1046" t="inlineStr">
        <is>
          <t>N/A</t>
        </is>
      </c>
      <c r="BD1046" t="inlineStr">
        <is>
          <t>N/A</t>
        </is>
      </c>
      <c r="BE1046" t="inlineStr">
        <is>
          <t>N/A</t>
        </is>
      </c>
    </row>
    <row r="1047">
      <c r="A1047" t="inlineStr">
        <is>
          <t>WI211248853</t>
        </is>
      </c>
      <c r="B1047" t="inlineStr">
        <is>
          <t>DATA_VALIDATION</t>
        </is>
      </c>
      <c r="C1047" t="inlineStr">
        <is>
          <t>201300020193</t>
        </is>
      </c>
      <c r="D1047" t="inlineStr">
        <is>
          <t>Folder</t>
        </is>
      </c>
      <c r="E1047" s="2">
        <f>HYPERLINK("capsilon://?command=openfolder&amp;siteaddress=FAM.docvelocity-na8.net&amp;folderid=FX73BB2453-B36F-D4F3-2F09-E324AD08C777","FX21126063")</f>
        <v>0.0</v>
      </c>
      <c r="F1047" t="inlineStr">
        <is>
          <t/>
        </is>
      </c>
      <c r="G1047" t="inlineStr">
        <is>
          <t/>
        </is>
      </c>
      <c r="H1047" t="inlineStr">
        <is>
          <t>Mailitem</t>
        </is>
      </c>
      <c r="I1047" t="inlineStr">
        <is>
          <t>MI2112515093</t>
        </is>
      </c>
      <c r="J1047" t="n">
        <v>246.0</v>
      </c>
      <c r="K1047" t="inlineStr">
        <is>
          <t>COMPLETED</t>
        </is>
      </c>
      <c r="L1047" t="inlineStr">
        <is>
          <t>MARK_AS_COMPLETED</t>
        </is>
      </c>
      <c r="M1047" t="inlineStr">
        <is>
          <t>Queue</t>
        </is>
      </c>
      <c r="N1047" t="n">
        <v>2.0</v>
      </c>
      <c r="O1047" s="1" t="n">
        <v>44545.291608796295</v>
      </c>
      <c r="P1047" s="1" t="n">
        <v>44545.54100694445</v>
      </c>
      <c r="Q1047" t="n">
        <v>18099.0</v>
      </c>
      <c r="R1047" t="n">
        <v>3449.0</v>
      </c>
      <c r="S1047" t="b">
        <v>0</v>
      </c>
      <c r="T1047" t="inlineStr">
        <is>
          <t>N/A</t>
        </is>
      </c>
      <c r="U1047" t="b">
        <v>1</v>
      </c>
      <c r="V1047" t="inlineStr">
        <is>
          <t>Nisha Verma</t>
        </is>
      </c>
      <c r="W1047" s="1" t="n">
        <v>44545.312685185185</v>
      </c>
      <c r="X1047" t="n">
        <v>1754.0</v>
      </c>
      <c r="Y1047" t="n">
        <v>226.0</v>
      </c>
      <c r="Z1047" t="n">
        <v>0.0</v>
      </c>
      <c r="AA1047" t="n">
        <v>226.0</v>
      </c>
      <c r="AB1047" t="n">
        <v>0.0</v>
      </c>
      <c r="AC1047" t="n">
        <v>112.0</v>
      </c>
      <c r="AD1047" t="n">
        <v>20.0</v>
      </c>
      <c r="AE1047" t="n">
        <v>0.0</v>
      </c>
      <c r="AF1047" t="n">
        <v>0.0</v>
      </c>
      <c r="AG1047" t="n">
        <v>0.0</v>
      </c>
      <c r="AH1047" t="inlineStr">
        <is>
          <t>Dashrath Soren</t>
        </is>
      </c>
      <c r="AI1047" s="1" t="n">
        <v>44545.54100694445</v>
      </c>
      <c r="AJ1047" t="n">
        <v>1645.0</v>
      </c>
      <c r="AK1047" t="n">
        <v>12.0</v>
      </c>
      <c r="AL1047" t="n">
        <v>0.0</v>
      </c>
      <c r="AM1047" t="n">
        <v>12.0</v>
      </c>
      <c r="AN1047" t="n">
        <v>0.0</v>
      </c>
      <c r="AO1047" t="n">
        <v>12.0</v>
      </c>
      <c r="AP1047" t="n">
        <v>8.0</v>
      </c>
      <c r="AQ1047" t="n">
        <v>0.0</v>
      </c>
      <c r="AR1047" t="n">
        <v>0.0</v>
      </c>
      <c r="AS1047" t="n">
        <v>0.0</v>
      </c>
      <c r="AT1047" t="inlineStr">
        <is>
          <t>N/A</t>
        </is>
      </c>
      <c r="AU1047" t="inlineStr">
        <is>
          <t>N/A</t>
        </is>
      </c>
      <c r="AV1047" t="inlineStr">
        <is>
          <t>N/A</t>
        </is>
      </c>
      <c r="AW1047" t="inlineStr">
        <is>
          <t>N/A</t>
        </is>
      </c>
      <c r="AX1047" t="inlineStr">
        <is>
          <t>N/A</t>
        </is>
      </c>
      <c r="AY1047" t="inlineStr">
        <is>
          <t>N/A</t>
        </is>
      </c>
      <c r="AZ1047" t="inlineStr">
        <is>
          <t>N/A</t>
        </is>
      </c>
      <c r="BA1047" t="inlineStr">
        <is>
          <t>N/A</t>
        </is>
      </c>
      <c r="BB1047" t="inlineStr">
        <is>
          <t>N/A</t>
        </is>
      </c>
      <c r="BC1047" t="inlineStr">
        <is>
          <t>N/A</t>
        </is>
      </c>
      <c r="BD1047" t="inlineStr">
        <is>
          <t>N/A</t>
        </is>
      </c>
      <c r="BE1047" t="inlineStr">
        <is>
          <t>N/A</t>
        </is>
      </c>
    </row>
    <row r="1048">
      <c r="A1048" t="inlineStr">
        <is>
          <t>WI211248854</t>
        </is>
      </c>
      <c r="B1048" t="inlineStr">
        <is>
          <t>DATA_VALIDATION</t>
        </is>
      </c>
      <c r="C1048" t="inlineStr">
        <is>
          <t>201300020341</t>
        </is>
      </c>
      <c r="D1048" t="inlineStr">
        <is>
          <t>Folder</t>
        </is>
      </c>
      <c r="E1048" s="2">
        <f>HYPERLINK("capsilon://?command=openfolder&amp;siteaddress=FAM.docvelocity-na8.net&amp;folderid=FXD5E91DA5-588F-2FFD-D76E-2C93F15B455E","FX21128714")</f>
        <v>0.0</v>
      </c>
      <c r="F1048" t="inlineStr">
        <is>
          <t/>
        </is>
      </c>
      <c r="G1048" t="inlineStr">
        <is>
          <t/>
        </is>
      </c>
      <c r="H1048" t="inlineStr">
        <is>
          <t>Mailitem</t>
        </is>
      </c>
      <c r="I1048" t="inlineStr">
        <is>
          <t>MI2112515731</t>
        </is>
      </c>
      <c r="J1048" t="n">
        <v>123.0</v>
      </c>
      <c r="K1048" t="inlineStr">
        <is>
          <t>COMPLETED</t>
        </is>
      </c>
      <c r="L1048" t="inlineStr">
        <is>
          <t>MARK_AS_COMPLETED</t>
        </is>
      </c>
      <c r="M1048" t="inlineStr">
        <is>
          <t>Queue</t>
        </is>
      </c>
      <c r="N1048" t="n">
        <v>2.0</v>
      </c>
      <c r="O1048" s="1" t="n">
        <v>44545.292858796296</v>
      </c>
      <c r="P1048" s="1" t="n">
        <v>44545.540243055555</v>
      </c>
      <c r="Q1048" t="n">
        <v>20046.0</v>
      </c>
      <c r="R1048" t="n">
        <v>1328.0</v>
      </c>
      <c r="S1048" t="b">
        <v>0</v>
      </c>
      <c r="T1048" t="inlineStr">
        <is>
          <t>N/A</t>
        </is>
      </c>
      <c r="U1048" t="b">
        <v>1</v>
      </c>
      <c r="V1048" t="inlineStr">
        <is>
          <t>Supriya Khape</t>
        </is>
      </c>
      <c r="W1048" s="1" t="n">
        <v>44545.301412037035</v>
      </c>
      <c r="X1048" t="n">
        <v>724.0</v>
      </c>
      <c r="Y1048" t="n">
        <v>114.0</v>
      </c>
      <c r="Z1048" t="n">
        <v>0.0</v>
      </c>
      <c r="AA1048" t="n">
        <v>114.0</v>
      </c>
      <c r="AB1048" t="n">
        <v>0.0</v>
      </c>
      <c r="AC1048" t="n">
        <v>25.0</v>
      </c>
      <c r="AD1048" t="n">
        <v>9.0</v>
      </c>
      <c r="AE1048" t="n">
        <v>0.0</v>
      </c>
      <c r="AF1048" t="n">
        <v>0.0</v>
      </c>
      <c r="AG1048" t="n">
        <v>0.0</v>
      </c>
      <c r="AH1048" t="inlineStr">
        <is>
          <t>Vikash Suryakanth Parmar</t>
        </is>
      </c>
      <c r="AI1048" s="1" t="n">
        <v>44545.540243055555</v>
      </c>
      <c r="AJ1048" t="n">
        <v>585.0</v>
      </c>
      <c r="AK1048" t="n">
        <v>0.0</v>
      </c>
      <c r="AL1048" t="n">
        <v>0.0</v>
      </c>
      <c r="AM1048" t="n">
        <v>0.0</v>
      </c>
      <c r="AN1048" t="n">
        <v>0.0</v>
      </c>
      <c r="AO1048" t="n">
        <v>0.0</v>
      </c>
      <c r="AP1048" t="n">
        <v>9.0</v>
      </c>
      <c r="AQ1048" t="n">
        <v>0.0</v>
      </c>
      <c r="AR1048" t="n">
        <v>0.0</v>
      </c>
      <c r="AS1048" t="n">
        <v>0.0</v>
      </c>
      <c r="AT1048" t="inlineStr">
        <is>
          <t>N/A</t>
        </is>
      </c>
      <c r="AU1048" t="inlineStr">
        <is>
          <t>N/A</t>
        </is>
      </c>
      <c r="AV1048" t="inlineStr">
        <is>
          <t>N/A</t>
        </is>
      </c>
      <c r="AW1048" t="inlineStr">
        <is>
          <t>N/A</t>
        </is>
      </c>
      <c r="AX1048" t="inlineStr">
        <is>
          <t>N/A</t>
        </is>
      </c>
      <c r="AY1048" t="inlineStr">
        <is>
          <t>N/A</t>
        </is>
      </c>
      <c r="AZ1048" t="inlineStr">
        <is>
          <t>N/A</t>
        </is>
      </c>
      <c r="BA1048" t="inlineStr">
        <is>
          <t>N/A</t>
        </is>
      </c>
      <c r="BB1048" t="inlineStr">
        <is>
          <t>N/A</t>
        </is>
      </c>
      <c r="BC1048" t="inlineStr">
        <is>
          <t>N/A</t>
        </is>
      </c>
      <c r="BD1048" t="inlineStr">
        <is>
          <t>N/A</t>
        </is>
      </c>
      <c r="BE1048" t="inlineStr">
        <is>
          <t>N/A</t>
        </is>
      </c>
    </row>
    <row r="1049">
      <c r="A1049" t="inlineStr">
        <is>
          <t>WI211248858</t>
        </is>
      </c>
      <c r="B1049" t="inlineStr">
        <is>
          <t>DATA_VALIDATION</t>
        </is>
      </c>
      <c r="C1049" t="inlineStr">
        <is>
          <t>201300020326</t>
        </is>
      </c>
      <c r="D1049" t="inlineStr">
        <is>
          <t>Folder</t>
        </is>
      </c>
      <c r="E1049" s="2">
        <f>HYPERLINK("capsilon://?command=openfolder&amp;siteaddress=FAM.docvelocity-na8.net&amp;folderid=FX52FC8A1E-00AD-8F38-6886-BCCEBE9A2ACD","FX21128413")</f>
        <v>0.0</v>
      </c>
      <c r="F1049" t="inlineStr">
        <is>
          <t/>
        </is>
      </c>
      <c r="G1049" t="inlineStr">
        <is>
          <t/>
        </is>
      </c>
      <c r="H1049" t="inlineStr">
        <is>
          <t>Mailitem</t>
        </is>
      </c>
      <c r="I1049" t="inlineStr">
        <is>
          <t>MI2112515883</t>
        </is>
      </c>
      <c r="J1049" t="n">
        <v>329.0</v>
      </c>
      <c r="K1049" t="inlineStr">
        <is>
          <t>COMPLETED</t>
        </is>
      </c>
      <c r="L1049" t="inlineStr">
        <is>
          <t>MARK_AS_COMPLETED</t>
        </is>
      </c>
      <c r="M1049" t="inlineStr">
        <is>
          <t>Queue</t>
        </is>
      </c>
      <c r="N1049" t="n">
        <v>2.0</v>
      </c>
      <c r="O1049" s="1" t="n">
        <v>44545.29887731482</v>
      </c>
      <c r="P1049" s="1" t="n">
        <v>44545.55641203704</v>
      </c>
      <c r="Q1049" t="n">
        <v>19181.0</v>
      </c>
      <c r="R1049" t="n">
        <v>3070.0</v>
      </c>
      <c r="S1049" t="b">
        <v>0</v>
      </c>
      <c r="T1049" t="inlineStr">
        <is>
          <t>N/A</t>
        </is>
      </c>
      <c r="U1049" t="b">
        <v>1</v>
      </c>
      <c r="V1049" t="inlineStr">
        <is>
          <t>Supriya Khape</t>
        </is>
      </c>
      <c r="W1049" s="1" t="n">
        <v>44545.32064814815</v>
      </c>
      <c r="X1049" t="n">
        <v>1659.0</v>
      </c>
      <c r="Y1049" t="n">
        <v>240.0</v>
      </c>
      <c r="Z1049" t="n">
        <v>0.0</v>
      </c>
      <c r="AA1049" t="n">
        <v>240.0</v>
      </c>
      <c r="AB1049" t="n">
        <v>0.0</v>
      </c>
      <c r="AC1049" t="n">
        <v>70.0</v>
      </c>
      <c r="AD1049" t="n">
        <v>89.0</v>
      </c>
      <c r="AE1049" t="n">
        <v>0.0</v>
      </c>
      <c r="AF1049" t="n">
        <v>0.0</v>
      </c>
      <c r="AG1049" t="n">
        <v>0.0</v>
      </c>
      <c r="AH1049" t="inlineStr">
        <is>
          <t>Vikash Suryakanth Parmar</t>
        </is>
      </c>
      <c r="AI1049" s="1" t="n">
        <v>44545.55641203704</v>
      </c>
      <c r="AJ1049" t="n">
        <v>1396.0</v>
      </c>
      <c r="AK1049" t="n">
        <v>7.0</v>
      </c>
      <c r="AL1049" t="n">
        <v>0.0</v>
      </c>
      <c r="AM1049" t="n">
        <v>7.0</v>
      </c>
      <c r="AN1049" t="n">
        <v>0.0</v>
      </c>
      <c r="AO1049" t="n">
        <v>7.0</v>
      </c>
      <c r="AP1049" t="n">
        <v>82.0</v>
      </c>
      <c r="AQ1049" t="n">
        <v>0.0</v>
      </c>
      <c r="AR1049" t="n">
        <v>0.0</v>
      </c>
      <c r="AS1049" t="n">
        <v>0.0</v>
      </c>
      <c r="AT1049" t="inlineStr">
        <is>
          <t>N/A</t>
        </is>
      </c>
      <c r="AU1049" t="inlineStr">
        <is>
          <t>N/A</t>
        </is>
      </c>
      <c r="AV1049" t="inlineStr">
        <is>
          <t>N/A</t>
        </is>
      </c>
      <c r="AW1049" t="inlineStr">
        <is>
          <t>N/A</t>
        </is>
      </c>
      <c r="AX1049" t="inlineStr">
        <is>
          <t>N/A</t>
        </is>
      </c>
      <c r="AY1049" t="inlineStr">
        <is>
          <t>N/A</t>
        </is>
      </c>
      <c r="AZ1049" t="inlineStr">
        <is>
          <t>N/A</t>
        </is>
      </c>
      <c r="BA1049" t="inlineStr">
        <is>
          <t>N/A</t>
        </is>
      </c>
      <c r="BB1049" t="inlineStr">
        <is>
          <t>N/A</t>
        </is>
      </c>
      <c r="BC1049" t="inlineStr">
        <is>
          <t>N/A</t>
        </is>
      </c>
      <c r="BD1049" t="inlineStr">
        <is>
          <t>N/A</t>
        </is>
      </c>
      <c r="BE1049" t="inlineStr">
        <is>
          <t>N/A</t>
        </is>
      </c>
    </row>
    <row r="1050">
      <c r="A1050" t="inlineStr">
        <is>
          <t>WI211248859</t>
        </is>
      </c>
      <c r="B1050" t="inlineStr">
        <is>
          <t>DATA_VALIDATION</t>
        </is>
      </c>
      <c r="C1050" t="inlineStr">
        <is>
          <t>201300019607</t>
        </is>
      </c>
      <c r="D1050" t="inlineStr">
        <is>
          <t>Folder</t>
        </is>
      </c>
      <c r="E1050" s="2">
        <f>HYPERLINK("capsilon://?command=openfolder&amp;siteaddress=FAM.docvelocity-na8.net&amp;folderid=FX1CB830A9-B63C-183D-7360-843A44D77A83","FX21116859")</f>
        <v>0.0</v>
      </c>
      <c r="F1050" t="inlineStr">
        <is>
          <t/>
        </is>
      </c>
      <c r="G1050" t="inlineStr">
        <is>
          <t/>
        </is>
      </c>
      <c r="H1050" t="inlineStr">
        <is>
          <t>Mailitem</t>
        </is>
      </c>
      <c r="I1050" t="inlineStr">
        <is>
          <t>MI2112516300</t>
        </is>
      </c>
      <c r="J1050" t="n">
        <v>217.0</v>
      </c>
      <c r="K1050" t="inlineStr">
        <is>
          <t>COMPLETED</t>
        </is>
      </c>
      <c r="L1050" t="inlineStr">
        <is>
          <t>MARK_AS_COMPLETED</t>
        </is>
      </c>
      <c r="M1050" t="inlineStr">
        <is>
          <t>Queue</t>
        </is>
      </c>
      <c r="N1050" t="n">
        <v>2.0</v>
      </c>
      <c r="O1050" s="1" t="n">
        <v>44545.30025462963</v>
      </c>
      <c r="P1050" s="1" t="n">
        <v>44545.55710648148</v>
      </c>
      <c r="Q1050" t="n">
        <v>19754.0</v>
      </c>
      <c r="R1050" t="n">
        <v>2438.0</v>
      </c>
      <c r="S1050" t="b">
        <v>0</v>
      </c>
      <c r="T1050" t="inlineStr">
        <is>
          <t>N/A</t>
        </is>
      </c>
      <c r="U1050" t="b">
        <v>1</v>
      </c>
      <c r="V1050" t="inlineStr">
        <is>
          <t>Nisha Verma</t>
        </is>
      </c>
      <c r="W1050" s="1" t="n">
        <v>44545.32454861111</v>
      </c>
      <c r="X1050" t="n">
        <v>1024.0</v>
      </c>
      <c r="Y1050" t="n">
        <v>186.0</v>
      </c>
      <c r="Z1050" t="n">
        <v>0.0</v>
      </c>
      <c r="AA1050" t="n">
        <v>186.0</v>
      </c>
      <c r="AB1050" t="n">
        <v>0.0</v>
      </c>
      <c r="AC1050" t="n">
        <v>71.0</v>
      </c>
      <c r="AD1050" t="n">
        <v>31.0</v>
      </c>
      <c r="AE1050" t="n">
        <v>0.0</v>
      </c>
      <c r="AF1050" t="n">
        <v>0.0</v>
      </c>
      <c r="AG1050" t="n">
        <v>0.0</v>
      </c>
      <c r="AH1050" t="inlineStr">
        <is>
          <t>Dashrath Soren</t>
        </is>
      </c>
      <c r="AI1050" s="1" t="n">
        <v>44545.55710648148</v>
      </c>
      <c r="AJ1050" t="n">
        <v>1390.0</v>
      </c>
      <c r="AK1050" t="n">
        <v>16.0</v>
      </c>
      <c r="AL1050" t="n">
        <v>0.0</v>
      </c>
      <c r="AM1050" t="n">
        <v>16.0</v>
      </c>
      <c r="AN1050" t="n">
        <v>0.0</v>
      </c>
      <c r="AO1050" t="n">
        <v>16.0</v>
      </c>
      <c r="AP1050" t="n">
        <v>15.0</v>
      </c>
      <c r="AQ1050" t="n">
        <v>0.0</v>
      </c>
      <c r="AR1050" t="n">
        <v>0.0</v>
      </c>
      <c r="AS1050" t="n">
        <v>0.0</v>
      </c>
      <c r="AT1050" t="inlineStr">
        <is>
          <t>N/A</t>
        </is>
      </c>
      <c r="AU1050" t="inlineStr">
        <is>
          <t>N/A</t>
        </is>
      </c>
      <c r="AV1050" t="inlineStr">
        <is>
          <t>N/A</t>
        </is>
      </c>
      <c r="AW1050" t="inlineStr">
        <is>
          <t>N/A</t>
        </is>
      </c>
      <c r="AX1050" t="inlineStr">
        <is>
          <t>N/A</t>
        </is>
      </c>
      <c r="AY1050" t="inlineStr">
        <is>
          <t>N/A</t>
        </is>
      </c>
      <c r="AZ1050" t="inlineStr">
        <is>
          <t>N/A</t>
        </is>
      </c>
      <c r="BA1050" t="inlineStr">
        <is>
          <t>N/A</t>
        </is>
      </c>
      <c r="BB1050" t="inlineStr">
        <is>
          <t>N/A</t>
        </is>
      </c>
      <c r="BC1050" t="inlineStr">
        <is>
          <t>N/A</t>
        </is>
      </c>
      <c r="BD1050" t="inlineStr">
        <is>
          <t>N/A</t>
        </is>
      </c>
      <c r="BE1050" t="inlineStr">
        <is>
          <t>N/A</t>
        </is>
      </c>
    </row>
    <row r="1051">
      <c r="A1051" t="inlineStr">
        <is>
          <t>WI21124886</t>
        </is>
      </c>
      <c r="B1051" t="inlineStr">
        <is>
          <t>DATA_VALIDATION</t>
        </is>
      </c>
      <c r="C1051" t="inlineStr">
        <is>
          <t>201330003986</t>
        </is>
      </c>
      <c r="D1051" t="inlineStr">
        <is>
          <t>Folder</t>
        </is>
      </c>
      <c r="E1051" s="2">
        <f>HYPERLINK("capsilon://?command=openfolder&amp;siteaddress=FAM.docvelocity-na8.net&amp;folderid=FX035191A9-22F4-C62C-1F37-E48AE93C559A","FX211114642")</f>
        <v>0.0</v>
      </c>
      <c r="F1051" t="inlineStr">
        <is>
          <t/>
        </is>
      </c>
      <c r="G1051" t="inlineStr">
        <is>
          <t/>
        </is>
      </c>
      <c r="H1051" t="inlineStr">
        <is>
          <t>Mailitem</t>
        </is>
      </c>
      <c r="I1051" t="inlineStr">
        <is>
          <t>MI211250473</t>
        </is>
      </c>
      <c r="J1051" t="n">
        <v>60.0</v>
      </c>
      <c r="K1051" t="inlineStr">
        <is>
          <t>COMPLETED</t>
        </is>
      </c>
      <c r="L1051" t="inlineStr">
        <is>
          <t>MARK_AS_COMPLETED</t>
        </is>
      </c>
      <c r="M1051" t="inlineStr">
        <is>
          <t>Queue</t>
        </is>
      </c>
      <c r="N1051" t="n">
        <v>1.0</v>
      </c>
      <c r="O1051" s="1" t="n">
        <v>44531.777025462965</v>
      </c>
      <c r="P1051" s="1" t="n">
        <v>44532.30116898148</v>
      </c>
      <c r="Q1051" t="n">
        <v>44916.0</v>
      </c>
      <c r="R1051" t="n">
        <v>370.0</v>
      </c>
      <c r="S1051" t="b">
        <v>0</v>
      </c>
      <c r="T1051" t="inlineStr">
        <is>
          <t>N/A</t>
        </is>
      </c>
      <c r="U1051" t="b">
        <v>0</v>
      </c>
      <c r="V1051" t="inlineStr">
        <is>
          <t>Hemanshi Deshlahara</t>
        </is>
      </c>
      <c r="W1051" s="1" t="n">
        <v>44532.30116898148</v>
      </c>
      <c r="X1051" t="n">
        <v>231.0</v>
      </c>
      <c r="Y1051" t="n">
        <v>0.0</v>
      </c>
      <c r="Z1051" t="n">
        <v>0.0</v>
      </c>
      <c r="AA1051" t="n">
        <v>0.0</v>
      </c>
      <c r="AB1051" t="n">
        <v>0.0</v>
      </c>
      <c r="AC1051" t="n">
        <v>0.0</v>
      </c>
      <c r="AD1051" t="n">
        <v>60.0</v>
      </c>
      <c r="AE1051" t="n">
        <v>48.0</v>
      </c>
      <c r="AF1051" t="n">
        <v>0.0</v>
      </c>
      <c r="AG1051" t="n">
        <v>6.0</v>
      </c>
      <c r="AH1051" t="inlineStr">
        <is>
          <t>N/A</t>
        </is>
      </c>
      <c r="AI1051" t="inlineStr">
        <is>
          <t>N/A</t>
        </is>
      </c>
      <c r="AJ1051" t="inlineStr">
        <is>
          <t>N/A</t>
        </is>
      </c>
      <c r="AK1051" t="inlineStr">
        <is>
          <t>N/A</t>
        </is>
      </c>
      <c r="AL1051" t="inlineStr">
        <is>
          <t>N/A</t>
        </is>
      </c>
      <c r="AM1051" t="inlineStr">
        <is>
          <t>N/A</t>
        </is>
      </c>
      <c r="AN1051" t="inlineStr">
        <is>
          <t>N/A</t>
        </is>
      </c>
      <c r="AO1051" t="inlineStr">
        <is>
          <t>N/A</t>
        </is>
      </c>
      <c r="AP1051" t="inlineStr">
        <is>
          <t>N/A</t>
        </is>
      </c>
      <c r="AQ1051" t="inlineStr">
        <is>
          <t>N/A</t>
        </is>
      </c>
      <c r="AR1051" t="inlineStr">
        <is>
          <t>N/A</t>
        </is>
      </c>
      <c r="AS1051" t="inlineStr">
        <is>
          <t>N/A</t>
        </is>
      </c>
      <c r="AT1051" t="inlineStr">
        <is>
          <t>N/A</t>
        </is>
      </c>
      <c r="AU1051" t="inlineStr">
        <is>
          <t>N/A</t>
        </is>
      </c>
      <c r="AV1051" t="inlineStr">
        <is>
          <t>N/A</t>
        </is>
      </c>
      <c r="AW1051" t="inlineStr">
        <is>
          <t>N/A</t>
        </is>
      </c>
      <c r="AX1051" t="inlineStr">
        <is>
          <t>N/A</t>
        </is>
      </c>
      <c r="AY1051" t="inlineStr">
        <is>
          <t>N/A</t>
        </is>
      </c>
      <c r="AZ1051" t="inlineStr">
        <is>
          <t>N/A</t>
        </is>
      </c>
      <c r="BA1051" t="inlineStr">
        <is>
          <t>N/A</t>
        </is>
      </c>
      <c r="BB1051" t="inlineStr">
        <is>
          <t>N/A</t>
        </is>
      </c>
      <c r="BC1051" t="inlineStr">
        <is>
          <t>N/A</t>
        </is>
      </c>
      <c r="BD1051" t="inlineStr">
        <is>
          <t>N/A</t>
        </is>
      </c>
      <c r="BE1051" t="inlineStr">
        <is>
          <t>N/A</t>
        </is>
      </c>
    </row>
    <row r="1052">
      <c r="A1052" t="inlineStr">
        <is>
          <t>WI211248860</t>
        </is>
      </c>
      <c r="B1052" t="inlineStr">
        <is>
          <t>DATA_VALIDATION</t>
        </is>
      </c>
      <c r="C1052" t="inlineStr">
        <is>
          <t>201300020323</t>
        </is>
      </c>
      <c r="D1052" t="inlineStr">
        <is>
          <t>Folder</t>
        </is>
      </c>
      <c r="E1052" s="2">
        <f>HYPERLINK("capsilon://?command=openfolder&amp;siteaddress=FAM.docvelocity-na8.net&amp;folderid=FXB6F44256-B93C-C249-D048-29AE8568B4CC","FX21128401")</f>
        <v>0.0</v>
      </c>
      <c r="F1052" t="inlineStr">
        <is>
          <t/>
        </is>
      </c>
      <c r="G1052" t="inlineStr">
        <is>
          <t/>
        </is>
      </c>
      <c r="H1052" t="inlineStr">
        <is>
          <t>Mailitem</t>
        </is>
      </c>
      <c r="I1052" t="inlineStr">
        <is>
          <t>MI2112516462</t>
        </is>
      </c>
      <c r="J1052" t="n">
        <v>128.0</v>
      </c>
      <c r="K1052" t="inlineStr">
        <is>
          <t>COMPLETED</t>
        </is>
      </c>
      <c r="L1052" t="inlineStr">
        <is>
          <t>MARK_AS_COMPLETED</t>
        </is>
      </c>
      <c r="M1052" t="inlineStr">
        <is>
          <t>Queue</t>
        </is>
      </c>
      <c r="N1052" t="n">
        <v>2.0</v>
      </c>
      <c r="O1052" s="1" t="n">
        <v>44545.305</v>
      </c>
      <c r="P1052" s="1" t="n">
        <v>44545.56606481481</v>
      </c>
      <c r="Q1052" t="n">
        <v>17440.0</v>
      </c>
      <c r="R1052" t="n">
        <v>5116.0</v>
      </c>
      <c r="S1052" t="b">
        <v>0</v>
      </c>
      <c r="T1052" t="inlineStr">
        <is>
          <t>N/A</t>
        </is>
      </c>
      <c r="U1052" t="b">
        <v>1</v>
      </c>
      <c r="V1052" t="inlineStr">
        <is>
          <t>Raman Vaidya</t>
        </is>
      </c>
      <c r="W1052" s="1" t="n">
        <v>44545.36383101852</v>
      </c>
      <c r="X1052" t="n">
        <v>4254.0</v>
      </c>
      <c r="Y1052" t="n">
        <v>233.0</v>
      </c>
      <c r="Z1052" t="n">
        <v>0.0</v>
      </c>
      <c r="AA1052" t="n">
        <v>233.0</v>
      </c>
      <c r="AB1052" t="n">
        <v>0.0</v>
      </c>
      <c r="AC1052" t="n">
        <v>215.0</v>
      </c>
      <c r="AD1052" t="n">
        <v>-105.0</v>
      </c>
      <c r="AE1052" t="n">
        <v>0.0</v>
      </c>
      <c r="AF1052" t="n">
        <v>0.0</v>
      </c>
      <c r="AG1052" t="n">
        <v>0.0</v>
      </c>
      <c r="AH1052" t="inlineStr">
        <is>
          <t>Vikash Suryakanth Parmar</t>
        </is>
      </c>
      <c r="AI1052" s="1" t="n">
        <v>44545.56606481481</v>
      </c>
      <c r="AJ1052" t="n">
        <v>833.0</v>
      </c>
      <c r="AK1052" t="n">
        <v>0.0</v>
      </c>
      <c r="AL1052" t="n">
        <v>0.0</v>
      </c>
      <c r="AM1052" t="n">
        <v>0.0</v>
      </c>
      <c r="AN1052" t="n">
        <v>0.0</v>
      </c>
      <c r="AO1052" t="n">
        <v>0.0</v>
      </c>
      <c r="AP1052" t="n">
        <v>-105.0</v>
      </c>
      <c r="AQ1052" t="n">
        <v>0.0</v>
      </c>
      <c r="AR1052" t="n">
        <v>0.0</v>
      </c>
      <c r="AS1052" t="n">
        <v>0.0</v>
      </c>
      <c r="AT1052" t="inlineStr">
        <is>
          <t>N/A</t>
        </is>
      </c>
      <c r="AU1052" t="inlineStr">
        <is>
          <t>N/A</t>
        </is>
      </c>
      <c r="AV1052" t="inlineStr">
        <is>
          <t>N/A</t>
        </is>
      </c>
      <c r="AW1052" t="inlineStr">
        <is>
          <t>N/A</t>
        </is>
      </c>
      <c r="AX1052" t="inlineStr">
        <is>
          <t>N/A</t>
        </is>
      </c>
      <c r="AY1052" t="inlineStr">
        <is>
          <t>N/A</t>
        </is>
      </c>
      <c r="AZ1052" t="inlineStr">
        <is>
          <t>N/A</t>
        </is>
      </c>
      <c r="BA1052" t="inlineStr">
        <is>
          <t>N/A</t>
        </is>
      </c>
      <c r="BB1052" t="inlineStr">
        <is>
          <t>N/A</t>
        </is>
      </c>
      <c r="BC1052" t="inlineStr">
        <is>
          <t>N/A</t>
        </is>
      </c>
      <c r="BD1052" t="inlineStr">
        <is>
          <t>N/A</t>
        </is>
      </c>
      <c r="BE1052" t="inlineStr">
        <is>
          <t>N/A</t>
        </is>
      </c>
    </row>
    <row r="1053">
      <c r="A1053" t="inlineStr">
        <is>
          <t>WI211249013</t>
        </is>
      </c>
      <c r="B1053" t="inlineStr">
        <is>
          <t>DATA_VALIDATION</t>
        </is>
      </c>
      <c r="C1053" t="inlineStr">
        <is>
          <t>201308007951</t>
        </is>
      </c>
      <c r="D1053" t="inlineStr">
        <is>
          <t>Folder</t>
        </is>
      </c>
      <c r="E1053" s="2">
        <f>HYPERLINK("capsilon://?command=openfolder&amp;siteaddress=FAM.docvelocity-na8.net&amp;folderid=FXC1DEA472-CDF9-25A7-BB37-60D7F3AD368A","FX21127978")</f>
        <v>0.0</v>
      </c>
      <c r="F1053" t="inlineStr">
        <is>
          <t/>
        </is>
      </c>
      <c r="G1053" t="inlineStr">
        <is>
          <t/>
        </is>
      </c>
      <c r="H1053" t="inlineStr">
        <is>
          <t>Mailitem</t>
        </is>
      </c>
      <c r="I1053" t="inlineStr">
        <is>
          <t>MI2112519076</t>
        </is>
      </c>
      <c r="J1053" t="n">
        <v>51.0</v>
      </c>
      <c r="K1053" t="inlineStr">
        <is>
          <t>COMPLETED</t>
        </is>
      </c>
      <c r="L1053" t="inlineStr">
        <is>
          <t>MARK_AS_COMPLETED</t>
        </is>
      </c>
      <c r="M1053" t="inlineStr">
        <is>
          <t>Queue</t>
        </is>
      </c>
      <c r="N1053" t="n">
        <v>2.0</v>
      </c>
      <c r="O1053" s="1" t="n">
        <v>44545.38825231481</v>
      </c>
      <c r="P1053" s="1" t="n">
        <v>44545.5703587963</v>
      </c>
      <c r="Q1053" t="n">
        <v>15333.0</v>
      </c>
      <c r="R1053" t="n">
        <v>401.0</v>
      </c>
      <c r="S1053" t="b">
        <v>0</v>
      </c>
      <c r="T1053" t="inlineStr">
        <is>
          <t>N/A</t>
        </is>
      </c>
      <c r="U1053" t="b">
        <v>0</v>
      </c>
      <c r="V1053" t="inlineStr">
        <is>
          <t>Hemanshi Deshlahara</t>
        </is>
      </c>
      <c r="W1053" s="1" t="n">
        <v>44545.39533564815</v>
      </c>
      <c r="X1053" t="n">
        <v>197.0</v>
      </c>
      <c r="Y1053" t="n">
        <v>49.0</v>
      </c>
      <c r="Z1053" t="n">
        <v>0.0</v>
      </c>
      <c r="AA1053" t="n">
        <v>49.0</v>
      </c>
      <c r="AB1053" t="n">
        <v>0.0</v>
      </c>
      <c r="AC1053" t="n">
        <v>25.0</v>
      </c>
      <c r="AD1053" t="n">
        <v>2.0</v>
      </c>
      <c r="AE1053" t="n">
        <v>0.0</v>
      </c>
      <c r="AF1053" t="n">
        <v>0.0</v>
      </c>
      <c r="AG1053" t="n">
        <v>0.0</v>
      </c>
      <c r="AH1053" t="inlineStr">
        <is>
          <t>Vikash Suryakanth Parmar</t>
        </is>
      </c>
      <c r="AI1053" s="1" t="n">
        <v>44545.5703587963</v>
      </c>
      <c r="AJ1053" t="n">
        <v>204.0</v>
      </c>
      <c r="AK1053" t="n">
        <v>1.0</v>
      </c>
      <c r="AL1053" t="n">
        <v>0.0</v>
      </c>
      <c r="AM1053" t="n">
        <v>1.0</v>
      </c>
      <c r="AN1053" t="n">
        <v>0.0</v>
      </c>
      <c r="AO1053" t="n">
        <v>0.0</v>
      </c>
      <c r="AP1053" t="n">
        <v>1.0</v>
      </c>
      <c r="AQ1053" t="n">
        <v>0.0</v>
      </c>
      <c r="AR1053" t="n">
        <v>0.0</v>
      </c>
      <c r="AS1053" t="n">
        <v>0.0</v>
      </c>
      <c r="AT1053" t="inlineStr">
        <is>
          <t>N/A</t>
        </is>
      </c>
      <c r="AU1053" t="inlineStr">
        <is>
          <t>N/A</t>
        </is>
      </c>
      <c r="AV1053" t="inlineStr">
        <is>
          <t>N/A</t>
        </is>
      </c>
      <c r="AW1053" t="inlineStr">
        <is>
          <t>N/A</t>
        </is>
      </c>
      <c r="AX1053" t="inlineStr">
        <is>
          <t>N/A</t>
        </is>
      </c>
      <c r="AY1053" t="inlineStr">
        <is>
          <t>N/A</t>
        </is>
      </c>
      <c r="AZ1053" t="inlineStr">
        <is>
          <t>N/A</t>
        </is>
      </c>
      <c r="BA1053" t="inlineStr">
        <is>
          <t>N/A</t>
        </is>
      </c>
      <c r="BB1053" t="inlineStr">
        <is>
          <t>N/A</t>
        </is>
      </c>
      <c r="BC1053" t="inlineStr">
        <is>
          <t>N/A</t>
        </is>
      </c>
      <c r="BD1053" t="inlineStr">
        <is>
          <t>N/A</t>
        </is>
      </c>
      <c r="BE1053" t="inlineStr">
        <is>
          <t>N/A</t>
        </is>
      </c>
    </row>
    <row r="1054">
      <c r="A1054" t="inlineStr">
        <is>
          <t>WI211249021</t>
        </is>
      </c>
      <c r="B1054" t="inlineStr">
        <is>
          <t>DATA_VALIDATION</t>
        </is>
      </c>
      <c r="C1054" t="inlineStr">
        <is>
          <t>201308007951</t>
        </is>
      </c>
      <c r="D1054" t="inlineStr">
        <is>
          <t>Folder</t>
        </is>
      </c>
      <c r="E1054" s="2">
        <f>HYPERLINK("capsilon://?command=openfolder&amp;siteaddress=FAM.docvelocity-na8.net&amp;folderid=FXC1DEA472-CDF9-25A7-BB37-60D7F3AD368A","FX21127978")</f>
        <v>0.0</v>
      </c>
      <c r="F1054" t="inlineStr">
        <is>
          <t/>
        </is>
      </c>
      <c r="G1054" t="inlineStr">
        <is>
          <t/>
        </is>
      </c>
      <c r="H1054" t="inlineStr">
        <is>
          <t>Mailitem</t>
        </is>
      </c>
      <c r="I1054" t="inlineStr">
        <is>
          <t>MI2112519083</t>
        </is>
      </c>
      <c r="J1054" t="n">
        <v>51.0</v>
      </c>
      <c r="K1054" t="inlineStr">
        <is>
          <t>COMPLETED</t>
        </is>
      </c>
      <c r="L1054" t="inlineStr">
        <is>
          <t>MARK_AS_COMPLETED</t>
        </is>
      </c>
      <c r="M1054" t="inlineStr">
        <is>
          <t>Queue</t>
        </is>
      </c>
      <c r="N1054" t="n">
        <v>2.0</v>
      </c>
      <c r="O1054" s="1" t="n">
        <v>44545.38925925926</v>
      </c>
      <c r="P1054" s="1" t="n">
        <v>44545.57135416667</v>
      </c>
      <c r="Q1054" t="n">
        <v>15343.0</v>
      </c>
      <c r="R1054" t="n">
        <v>390.0</v>
      </c>
      <c r="S1054" t="b">
        <v>0</v>
      </c>
      <c r="T1054" t="inlineStr">
        <is>
          <t>N/A</t>
        </is>
      </c>
      <c r="U1054" t="b">
        <v>0</v>
      </c>
      <c r="V1054" t="inlineStr">
        <is>
          <t>Hemanshi Deshlahara</t>
        </is>
      </c>
      <c r="W1054" s="1" t="n">
        <v>44545.39673611111</v>
      </c>
      <c r="X1054" t="n">
        <v>120.0</v>
      </c>
      <c r="Y1054" t="n">
        <v>49.0</v>
      </c>
      <c r="Z1054" t="n">
        <v>0.0</v>
      </c>
      <c r="AA1054" t="n">
        <v>49.0</v>
      </c>
      <c r="AB1054" t="n">
        <v>0.0</v>
      </c>
      <c r="AC1054" t="n">
        <v>26.0</v>
      </c>
      <c r="AD1054" t="n">
        <v>2.0</v>
      </c>
      <c r="AE1054" t="n">
        <v>0.0</v>
      </c>
      <c r="AF1054" t="n">
        <v>0.0</v>
      </c>
      <c r="AG1054" t="n">
        <v>0.0</v>
      </c>
      <c r="AH1054" t="inlineStr">
        <is>
          <t>Dashrath Soren</t>
        </is>
      </c>
      <c r="AI1054" s="1" t="n">
        <v>44545.57135416667</v>
      </c>
      <c r="AJ1054" t="n">
        <v>270.0</v>
      </c>
      <c r="AK1054" t="n">
        <v>0.0</v>
      </c>
      <c r="AL1054" t="n">
        <v>0.0</v>
      </c>
      <c r="AM1054" t="n">
        <v>0.0</v>
      </c>
      <c r="AN1054" t="n">
        <v>0.0</v>
      </c>
      <c r="AO1054" t="n">
        <v>0.0</v>
      </c>
      <c r="AP1054" t="n">
        <v>2.0</v>
      </c>
      <c r="AQ1054" t="n">
        <v>0.0</v>
      </c>
      <c r="AR1054" t="n">
        <v>0.0</v>
      </c>
      <c r="AS1054" t="n">
        <v>0.0</v>
      </c>
      <c r="AT1054" t="inlineStr">
        <is>
          <t>N/A</t>
        </is>
      </c>
      <c r="AU1054" t="inlineStr">
        <is>
          <t>N/A</t>
        </is>
      </c>
      <c r="AV1054" t="inlineStr">
        <is>
          <t>N/A</t>
        </is>
      </c>
      <c r="AW1054" t="inlineStr">
        <is>
          <t>N/A</t>
        </is>
      </c>
      <c r="AX1054" t="inlineStr">
        <is>
          <t>N/A</t>
        </is>
      </c>
      <c r="AY1054" t="inlineStr">
        <is>
          <t>N/A</t>
        </is>
      </c>
      <c r="AZ1054" t="inlineStr">
        <is>
          <t>N/A</t>
        </is>
      </c>
      <c r="BA1054" t="inlineStr">
        <is>
          <t>N/A</t>
        </is>
      </c>
      <c r="BB1054" t="inlineStr">
        <is>
          <t>N/A</t>
        </is>
      </c>
      <c r="BC1054" t="inlineStr">
        <is>
          <t>N/A</t>
        </is>
      </c>
      <c r="BD1054" t="inlineStr">
        <is>
          <t>N/A</t>
        </is>
      </c>
      <c r="BE1054" t="inlineStr">
        <is>
          <t>N/A</t>
        </is>
      </c>
    </row>
    <row r="1055">
      <c r="A1055" t="inlineStr">
        <is>
          <t>WI21124906</t>
        </is>
      </c>
      <c r="B1055" t="inlineStr">
        <is>
          <t>DATA_VALIDATION</t>
        </is>
      </c>
      <c r="C1055" t="inlineStr">
        <is>
          <t>201308007719</t>
        </is>
      </c>
      <c r="D1055" t="inlineStr">
        <is>
          <t>Folder</t>
        </is>
      </c>
      <c r="E1055" s="2">
        <f>HYPERLINK("capsilon://?command=openfolder&amp;siteaddress=FAM.docvelocity-na8.net&amp;folderid=FX02C4E2A7-8E18-04D0-24D4-12DD636674E2","FX21113385")</f>
        <v>0.0</v>
      </c>
      <c r="F1055" t="inlineStr">
        <is>
          <t/>
        </is>
      </c>
      <c r="G1055" t="inlineStr">
        <is>
          <t/>
        </is>
      </c>
      <c r="H1055" t="inlineStr">
        <is>
          <t>Mailitem</t>
        </is>
      </c>
      <c r="I1055" t="inlineStr">
        <is>
          <t>MI211251067</t>
        </is>
      </c>
      <c r="J1055" t="n">
        <v>38.0</v>
      </c>
      <c r="K1055" t="inlineStr">
        <is>
          <t>COMPLETED</t>
        </is>
      </c>
      <c r="L1055" t="inlineStr">
        <is>
          <t>MARK_AS_COMPLETED</t>
        </is>
      </c>
      <c r="M1055" t="inlineStr">
        <is>
          <t>Queue</t>
        </is>
      </c>
      <c r="N1055" t="n">
        <v>2.0</v>
      </c>
      <c r="O1055" s="1" t="n">
        <v>44531.78109953704</v>
      </c>
      <c r="P1055" s="1" t="n">
        <v>44531.83755787037</v>
      </c>
      <c r="Q1055" t="n">
        <v>4837.0</v>
      </c>
      <c r="R1055" t="n">
        <v>41.0</v>
      </c>
      <c r="S1055" t="b">
        <v>0</v>
      </c>
      <c r="T1055" t="inlineStr">
        <is>
          <t>N/A</t>
        </is>
      </c>
      <c r="U1055" t="b">
        <v>0</v>
      </c>
      <c r="V1055" t="inlineStr">
        <is>
          <t>Poonam Patil</t>
        </is>
      </c>
      <c r="W1055" s="1" t="n">
        <v>44531.83113425926</v>
      </c>
      <c r="X1055" t="n">
        <v>25.0</v>
      </c>
      <c r="Y1055" t="n">
        <v>0.0</v>
      </c>
      <c r="Z1055" t="n">
        <v>0.0</v>
      </c>
      <c r="AA1055" t="n">
        <v>0.0</v>
      </c>
      <c r="AB1055" t="n">
        <v>37.0</v>
      </c>
      <c r="AC1055" t="n">
        <v>0.0</v>
      </c>
      <c r="AD1055" t="n">
        <v>38.0</v>
      </c>
      <c r="AE1055" t="n">
        <v>0.0</v>
      </c>
      <c r="AF1055" t="n">
        <v>0.0</v>
      </c>
      <c r="AG1055" t="n">
        <v>0.0</v>
      </c>
      <c r="AH1055" t="inlineStr">
        <is>
          <t>Vikash Suryakanth Parmar</t>
        </is>
      </c>
      <c r="AI1055" s="1" t="n">
        <v>44531.83755787037</v>
      </c>
      <c r="AJ1055" t="n">
        <v>16.0</v>
      </c>
      <c r="AK1055" t="n">
        <v>0.0</v>
      </c>
      <c r="AL1055" t="n">
        <v>0.0</v>
      </c>
      <c r="AM1055" t="n">
        <v>0.0</v>
      </c>
      <c r="AN1055" t="n">
        <v>37.0</v>
      </c>
      <c r="AO1055" t="n">
        <v>0.0</v>
      </c>
      <c r="AP1055" t="n">
        <v>38.0</v>
      </c>
      <c r="AQ1055" t="n">
        <v>0.0</v>
      </c>
      <c r="AR1055" t="n">
        <v>0.0</v>
      </c>
      <c r="AS1055" t="n">
        <v>0.0</v>
      </c>
      <c r="AT1055" t="inlineStr">
        <is>
          <t>N/A</t>
        </is>
      </c>
      <c r="AU1055" t="inlineStr">
        <is>
          <t>N/A</t>
        </is>
      </c>
      <c r="AV1055" t="inlineStr">
        <is>
          <t>N/A</t>
        </is>
      </c>
      <c r="AW1055" t="inlineStr">
        <is>
          <t>N/A</t>
        </is>
      </c>
      <c r="AX1055" t="inlineStr">
        <is>
          <t>N/A</t>
        </is>
      </c>
      <c r="AY1055" t="inlineStr">
        <is>
          <t>N/A</t>
        </is>
      </c>
      <c r="AZ1055" t="inlineStr">
        <is>
          <t>N/A</t>
        </is>
      </c>
      <c r="BA1055" t="inlineStr">
        <is>
          <t>N/A</t>
        </is>
      </c>
      <c r="BB1055" t="inlineStr">
        <is>
          <t>N/A</t>
        </is>
      </c>
      <c r="BC1055" t="inlineStr">
        <is>
          <t>N/A</t>
        </is>
      </c>
      <c r="BD1055" t="inlineStr">
        <is>
          <t>N/A</t>
        </is>
      </c>
      <c r="BE1055" t="inlineStr">
        <is>
          <t>N/A</t>
        </is>
      </c>
    </row>
    <row r="1056">
      <c r="A1056" t="inlineStr">
        <is>
          <t>WI211249467</t>
        </is>
      </c>
      <c r="B1056" t="inlineStr">
        <is>
          <t>DATA_VALIDATION</t>
        </is>
      </c>
      <c r="C1056" t="inlineStr">
        <is>
          <t>201330003927</t>
        </is>
      </c>
      <c r="D1056" t="inlineStr">
        <is>
          <t>Folder</t>
        </is>
      </c>
      <c r="E1056" s="2">
        <f>HYPERLINK("capsilon://?command=openfolder&amp;siteaddress=FAM.docvelocity-na8.net&amp;folderid=FXA9178C28-8ACA-05EF-AC7C-C674000BD4E1","FX211113058")</f>
        <v>0.0</v>
      </c>
      <c r="F1056" t="inlineStr">
        <is>
          <t/>
        </is>
      </c>
      <c r="G1056" t="inlineStr">
        <is>
          <t/>
        </is>
      </c>
      <c r="H1056" t="inlineStr">
        <is>
          <t>Mailitem</t>
        </is>
      </c>
      <c r="I1056" t="inlineStr">
        <is>
          <t>MI2112522956</t>
        </is>
      </c>
      <c r="J1056" t="n">
        <v>51.0</v>
      </c>
      <c r="K1056" t="inlineStr">
        <is>
          <t>COMPLETED</t>
        </is>
      </c>
      <c r="L1056" t="inlineStr">
        <is>
          <t>MARK_AS_COMPLETED</t>
        </is>
      </c>
      <c r="M1056" t="inlineStr">
        <is>
          <t>Queue</t>
        </is>
      </c>
      <c r="N1056" t="n">
        <v>1.0</v>
      </c>
      <c r="O1056" s="1" t="n">
        <v>44545.477175925924</v>
      </c>
      <c r="P1056" s="1" t="n">
        <v>44545.480729166666</v>
      </c>
      <c r="Q1056" t="n">
        <v>113.0</v>
      </c>
      <c r="R1056" t="n">
        <v>194.0</v>
      </c>
      <c r="S1056" t="b">
        <v>0</v>
      </c>
      <c r="T1056" t="inlineStr">
        <is>
          <t>N/A</t>
        </is>
      </c>
      <c r="U1056" t="b">
        <v>0</v>
      </c>
      <c r="V1056" t="inlineStr">
        <is>
          <t>Sumit Jarhad</t>
        </is>
      </c>
      <c r="W1056" s="1" t="n">
        <v>44545.480729166666</v>
      </c>
      <c r="X1056" t="n">
        <v>125.0</v>
      </c>
      <c r="Y1056" t="n">
        <v>0.0</v>
      </c>
      <c r="Z1056" t="n">
        <v>0.0</v>
      </c>
      <c r="AA1056" t="n">
        <v>0.0</v>
      </c>
      <c r="AB1056" t="n">
        <v>0.0</v>
      </c>
      <c r="AC1056" t="n">
        <v>0.0</v>
      </c>
      <c r="AD1056" t="n">
        <v>51.0</v>
      </c>
      <c r="AE1056" t="n">
        <v>46.0</v>
      </c>
      <c r="AF1056" t="n">
        <v>0.0</v>
      </c>
      <c r="AG1056" t="n">
        <v>2.0</v>
      </c>
      <c r="AH1056" t="inlineStr">
        <is>
          <t>N/A</t>
        </is>
      </c>
      <c r="AI1056" t="inlineStr">
        <is>
          <t>N/A</t>
        </is>
      </c>
      <c r="AJ1056" t="inlineStr">
        <is>
          <t>N/A</t>
        </is>
      </c>
      <c r="AK1056" t="inlineStr">
        <is>
          <t>N/A</t>
        </is>
      </c>
      <c r="AL1056" t="inlineStr">
        <is>
          <t>N/A</t>
        </is>
      </c>
      <c r="AM1056" t="inlineStr">
        <is>
          <t>N/A</t>
        </is>
      </c>
      <c r="AN1056" t="inlineStr">
        <is>
          <t>N/A</t>
        </is>
      </c>
      <c r="AO1056" t="inlineStr">
        <is>
          <t>N/A</t>
        </is>
      </c>
      <c r="AP1056" t="inlineStr">
        <is>
          <t>N/A</t>
        </is>
      </c>
      <c r="AQ1056" t="inlineStr">
        <is>
          <t>N/A</t>
        </is>
      </c>
      <c r="AR1056" t="inlineStr">
        <is>
          <t>N/A</t>
        </is>
      </c>
      <c r="AS1056" t="inlineStr">
        <is>
          <t>N/A</t>
        </is>
      </c>
      <c r="AT1056" t="inlineStr">
        <is>
          <t>N/A</t>
        </is>
      </c>
      <c r="AU1056" t="inlineStr">
        <is>
          <t>N/A</t>
        </is>
      </c>
      <c r="AV1056" t="inlineStr">
        <is>
          <t>N/A</t>
        </is>
      </c>
      <c r="AW1056" t="inlineStr">
        <is>
          <t>N/A</t>
        </is>
      </c>
      <c r="AX1056" t="inlineStr">
        <is>
          <t>N/A</t>
        </is>
      </c>
      <c r="AY1056" t="inlineStr">
        <is>
          <t>N/A</t>
        </is>
      </c>
      <c r="AZ1056" t="inlineStr">
        <is>
          <t>N/A</t>
        </is>
      </c>
      <c r="BA1056" t="inlineStr">
        <is>
          <t>N/A</t>
        </is>
      </c>
      <c r="BB1056" t="inlineStr">
        <is>
          <t>N/A</t>
        </is>
      </c>
      <c r="BC1056" t="inlineStr">
        <is>
          <t>N/A</t>
        </is>
      </c>
      <c r="BD1056" t="inlineStr">
        <is>
          <t>N/A</t>
        </is>
      </c>
      <c r="BE1056" t="inlineStr">
        <is>
          <t>N/A</t>
        </is>
      </c>
    </row>
    <row r="1057">
      <c r="A1057" t="inlineStr">
        <is>
          <t>WI211249472</t>
        </is>
      </c>
      <c r="B1057" t="inlineStr">
        <is>
          <t>DATA_VALIDATION</t>
        </is>
      </c>
      <c r="C1057" t="inlineStr">
        <is>
          <t>201330003927</t>
        </is>
      </c>
      <c r="D1057" t="inlineStr">
        <is>
          <t>Folder</t>
        </is>
      </c>
      <c r="E1057" s="2">
        <f>HYPERLINK("capsilon://?command=openfolder&amp;siteaddress=FAM.docvelocity-na8.net&amp;folderid=FXA9178C28-8ACA-05EF-AC7C-C674000BD4E1","FX211113058")</f>
        <v>0.0</v>
      </c>
      <c r="F1057" t="inlineStr">
        <is>
          <t/>
        </is>
      </c>
      <c r="G1057" t="inlineStr">
        <is>
          <t/>
        </is>
      </c>
      <c r="H1057" t="inlineStr">
        <is>
          <t>Mailitem</t>
        </is>
      </c>
      <c r="I1057" t="inlineStr">
        <is>
          <t>MI2112522968</t>
        </is>
      </c>
      <c r="J1057" t="n">
        <v>28.0</v>
      </c>
      <c r="K1057" t="inlineStr">
        <is>
          <t>COMPLETED</t>
        </is>
      </c>
      <c r="L1057" t="inlineStr">
        <is>
          <t>MARK_AS_COMPLETED</t>
        </is>
      </c>
      <c r="M1057" t="inlineStr">
        <is>
          <t>Queue</t>
        </is>
      </c>
      <c r="N1057" t="n">
        <v>2.0</v>
      </c>
      <c r="O1057" s="1" t="n">
        <v>44545.477476851855</v>
      </c>
      <c r="P1057" s="1" t="n">
        <v>44545.57150462963</v>
      </c>
      <c r="Q1057" t="n">
        <v>7915.0</v>
      </c>
      <c r="R1057" t="n">
        <v>209.0</v>
      </c>
      <c r="S1057" t="b">
        <v>0</v>
      </c>
      <c r="T1057" t="inlineStr">
        <is>
          <t>N/A</t>
        </is>
      </c>
      <c r="U1057" t="b">
        <v>0</v>
      </c>
      <c r="V1057" t="inlineStr">
        <is>
          <t>Sanjay Kharade</t>
        </is>
      </c>
      <c r="W1057" s="1" t="n">
        <v>44545.47924768519</v>
      </c>
      <c r="X1057" t="n">
        <v>111.0</v>
      </c>
      <c r="Y1057" t="n">
        <v>21.0</v>
      </c>
      <c r="Z1057" t="n">
        <v>0.0</v>
      </c>
      <c r="AA1057" t="n">
        <v>21.0</v>
      </c>
      <c r="AB1057" t="n">
        <v>0.0</v>
      </c>
      <c r="AC1057" t="n">
        <v>5.0</v>
      </c>
      <c r="AD1057" t="n">
        <v>7.0</v>
      </c>
      <c r="AE1057" t="n">
        <v>0.0</v>
      </c>
      <c r="AF1057" t="n">
        <v>0.0</v>
      </c>
      <c r="AG1057" t="n">
        <v>0.0</v>
      </c>
      <c r="AH1057" t="inlineStr">
        <is>
          <t>Vikash Suryakanth Parmar</t>
        </is>
      </c>
      <c r="AI1057" s="1" t="n">
        <v>44545.57150462963</v>
      </c>
      <c r="AJ1057" t="n">
        <v>98.0</v>
      </c>
      <c r="AK1057" t="n">
        <v>0.0</v>
      </c>
      <c r="AL1057" t="n">
        <v>0.0</v>
      </c>
      <c r="AM1057" t="n">
        <v>0.0</v>
      </c>
      <c r="AN1057" t="n">
        <v>0.0</v>
      </c>
      <c r="AO1057" t="n">
        <v>0.0</v>
      </c>
      <c r="AP1057" t="n">
        <v>7.0</v>
      </c>
      <c r="AQ1057" t="n">
        <v>0.0</v>
      </c>
      <c r="AR1057" t="n">
        <v>0.0</v>
      </c>
      <c r="AS1057" t="n">
        <v>0.0</v>
      </c>
      <c r="AT1057" t="inlineStr">
        <is>
          <t>N/A</t>
        </is>
      </c>
      <c r="AU1057" t="inlineStr">
        <is>
          <t>N/A</t>
        </is>
      </c>
      <c r="AV1057" t="inlineStr">
        <is>
          <t>N/A</t>
        </is>
      </c>
      <c r="AW1057" t="inlineStr">
        <is>
          <t>N/A</t>
        </is>
      </c>
      <c r="AX1057" t="inlineStr">
        <is>
          <t>N/A</t>
        </is>
      </c>
      <c r="AY1057" t="inlineStr">
        <is>
          <t>N/A</t>
        </is>
      </c>
      <c r="AZ1057" t="inlineStr">
        <is>
          <t>N/A</t>
        </is>
      </c>
      <c r="BA1057" t="inlineStr">
        <is>
          <t>N/A</t>
        </is>
      </c>
      <c r="BB1057" t="inlineStr">
        <is>
          <t>N/A</t>
        </is>
      </c>
      <c r="BC1057" t="inlineStr">
        <is>
          <t>N/A</t>
        </is>
      </c>
      <c r="BD1057" t="inlineStr">
        <is>
          <t>N/A</t>
        </is>
      </c>
      <c r="BE1057" t="inlineStr">
        <is>
          <t>N/A</t>
        </is>
      </c>
    </row>
    <row r="1058">
      <c r="A1058" t="inlineStr">
        <is>
          <t>WI211249488</t>
        </is>
      </c>
      <c r="B1058" t="inlineStr">
        <is>
          <t>DATA_VALIDATION</t>
        </is>
      </c>
      <c r="C1058" t="inlineStr">
        <is>
          <t>201340000493</t>
        </is>
      </c>
      <c r="D1058" t="inlineStr">
        <is>
          <t>Folder</t>
        </is>
      </c>
      <c r="E1058" s="2">
        <f>HYPERLINK("capsilon://?command=openfolder&amp;siteaddress=FAM.docvelocity-na8.net&amp;folderid=FX1DFCF598-5C07-FCE4-7565-49A4B5B2FA31","FX21127974")</f>
        <v>0.0</v>
      </c>
      <c r="F1058" t="inlineStr">
        <is>
          <t/>
        </is>
      </c>
      <c r="G1058" t="inlineStr">
        <is>
          <t/>
        </is>
      </c>
      <c r="H1058" t="inlineStr">
        <is>
          <t>Mailitem</t>
        </is>
      </c>
      <c r="I1058" t="inlineStr">
        <is>
          <t>MI2112523172</t>
        </is>
      </c>
      <c r="J1058" t="n">
        <v>151.0</v>
      </c>
      <c r="K1058" t="inlineStr">
        <is>
          <t>COMPLETED</t>
        </is>
      </c>
      <c r="L1058" t="inlineStr">
        <is>
          <t>MARK_AS_COMPLETED</t>
        </is>
      </c>
      <c r="M1058" t="inlineStr">
        <is>
          <t>Queue</t>
        </is>
      </c>
      <c r="N1058" t="n">
        <v>1.0</v>
      </c>
      <c r="O1058" s="1" t="n">
        <v>44545.479733796295</v>
      </c>
      <c r="P1058" s="1" t="n">
        <v>44545.49414351852</v>
      </c>
      <c r="Q1058" t="n">
        <v>310.0</v>
      </c>
      <c r="R1058" t="n">
        <v>935.0</v>
      </c>
      <c r="S1058" t="b">
        <v>0</v>
      </c>
      <c r="T1058" t="inlineStr">
        <is>
          <t>N/A</t>
        </is>
      </c>
      <c r="U1058" t="b">
        <v>0</v>
      </c>
      <c r="V1058" t="inlineStr">
        <is>
          <t>Sumit Jarhad</t>
        </is>
      </c>
      <c r="W1058" s="1" t="n">
        <v>44545.49414351852</v>
      </c>
      <c r="X1058" t="n">
        <v>814.0</v>
      </c>
      <c r="Y1058" t="n">
        <v>0.0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151.0</v>
      </c>
      <c r="AE1058" t="n">
        <v>127.0</v>
      </c>
      <c r="AF1058" t="n">
        <v>0.0</v>
      </c>
      <c r="AG1058" t="n">
        <v>13.0</v>
      </c>
      <c r="AH1058" t="inlineStr">
        <is>
          <t>N/A</t>
        </is>
      </c>
      <c r="AI1058" t="inlineStr">
        <is>
          <t>N/A</t>
        </is>
      </c>
      <c r="AJ1058" t="inlineStr">
        <is>
          <t>N/A</t>
        </is>
      </c>
      <c r="AK1058" t="inlineStr">
        <is>
          <t>N/A</t>
        </is>
      </c>
      <c r="AL1058" t="inlineStr">
        <is>
          <t>N/A</t>
        </is>
      </c>
      <c r="AM1058" t="inlineStr">
        <is>
          <t>N/A</t>
        </is>
      </c>
      <c r="AN1058" t="inlineStr">
        <is>
          <t>N/A</t>
        </is>
      </c>
      <c r="AO1058" t="inlineStr">
        <is>
          <t>N/A</t>
        </is>
      </c>
      <c r="AP1058" t="inlineStr">
        <is>
          <t>N/A</t>
        </is>
      </c>
      <c r="AQ1058" t="inlineStr">
        <is>
          <t>N/A</t>
        </is>
      </c>
      <c r="AR1058" t="inlineStr">
        <is>
          <t>N/A</t>
        </is>
      </c>
      <c r="AS1058" t="inlineStr">
        <is>
          <t>N/A</t>
        </is>
      </c>
      <c r="AT1058" t="inlineStr">
        <is>
          <t>N/A</t>
        </is>
      </c>
      <c r="AU1058" t="inlineStr">
        <is>
          <t>N/A</t>
        </is>
      </c>
      <c r="AV1058" t="inlineStr">
        <is>
          <t>N/A</t>
        </is>
      </c>
      <c r="AW1058" t="inlineStr">
        <is>
          <t>N/A</t>
        </is>
      </c>
      <c r="AX1058" t="inlineStr">
        <is>
          <t>N/A</t>
        </is>
      </c>
      <c r="AY1058" t="inlineStr">
        <is>
          <t>N/A</t>
        </is>
      </c>
      <c r="AZ1058" t="inlineStr">
        <is>
          <t>N/A</t>
        </is>
      </c>
      <c r="BA1058" t="inlineStr">
        <is>
          <t>N/A</t>
        </is>
      </c>
      <c r="BB1058" t="inlineStr">
        <is>
          <t>N/A</t>
        </is>
      </c>
      <c r="BC1058" t="inlineStr">
        <is>
          <t>N/A</t>
        </is>
      </c>
      <c r="BD1058" t="inlineStr">
        <is>
          <t>N/A</t>
        </is>
      </c>
      <c r="BE1058" t="inlineStr">
        <is>
          <t>N/A</t>
        </is>
      </c>
    </row>
    <row r="1059">
      <c r="A1059" t="inlineStr">
        <is>
          <t>WI211249505</t>
        </is>
      </c>
      <c r="B1059" t="inlineStr">
        <is>
          <t>DATA_VALIDATION</t>
        </is>
      </c>
      <c r="C1059" t="inlineStr">
        <is>
          <t>201330003927</t>
        </is>
      </c>
      <c r="D1059" t="inlineStr">
        <is>
          <t>Folder</t>
        </is>
      </c>
      <c r="E1059" s="2">
        <f>HYPERLINK("capsilon://?command=openfolder&amp;siteaddress=FAM.docvelocity-na8.net&amp;folderid=FXA9178C28-8ACA-05EF-AC7C-C674000BD4E1","FX211113058")</f>
        <v>0.0</v>
      </c>
      <c r="F1059" t="inlineStr">
        <is>
          <t/>
        </is>
      </c>
      <c r="G1059" t="inlineStr">
        <is>
          <t/>
        </is>
      </c>
      <c r="H1059" t="inlineStr">
        <is>
          <t>Mailitem</t>
        </is>
      </c>
      <c r="I1059" t="inlineStr">
        <is>
          <t>MI2112522956</t>
        </is>
      </c>
      <c r="J1059" t="n">
        <v>92.0</v>
      </c>
      <c r="K1059" t="inlineStr">
        <is>
          <t>COMPLETED</t>
        </is>
      </c>
      <c r="L1059" t="inlineStr">
        <is>
          <t>MARK_AS_COMPLETED</t>
        </is>
      </c>
      <c r="M1059" t="inlineStr">
        <is>
          <t>Queue</t>
        </is>
      </c>
      <c r="N1059" t="n">
        <v>2.0</v>
      </c>
      <c r="O1059" s="1" t="n">
        <v>44545.48195601852</v>
      </c>
      <c r="P1059" s="1" t="n">
        <v>44545.50113425926</v>
      </c>
      <c r="Q1059" t="n">
        <v>624.0</v>
      </c>
      <c r="R1059" t="n">
        <v>1033.0</v>
      </c>
      <c r="S1059" t="b">
        <v>0</v>
      </c>
      <c r="T1059" t="inlineStr">
        <is>
          <t>N/A</t>
        </is>
      </c>
      <c r="U1059" t="b">
        <v>1</v>
      </c>
      <c r="V1059" t="inlineStr">
        <is>
          <t>Sanjay Kharade</t>
        </is>
      </c>
      <c r="W1059" s="1" t="n">
        <v>44545.48787037037</v>
      </c>
      <c r="X1059" t="n">
        <v>434.0</v>
      </c>
      <c r="Y1059" t="n">
        <v>84.0</v>
      </c>
      <c r="Z1059" t="n">
        <v>0.0</v>
      </c>
      <c r="AA1059" t="n">
        <v>84.0</v>
      </c>
      <c r="AB1059" t="n">
        <v>43.0</v>
      </c>
      <c r="AC1059" t="n">
        <v>45.0</v>
      </c>
      <c r="AD1059" t="n">
        <v>8.0</v>
      </c>
      <c r="AE1059" t="n">
        <v>0.0</v>
      </c>
      <c r="AF1059" t="n">
        <v>0.0</v>
      </c>
      <c r="AG1059" t="n">
        <v>0.0</v>
      </c>
      <c r="AH1059" t="inlineStr">
        <is>
          <t>Aparna Chavan</t>
        </is>
      </c>
      <c r="AI1059" s="1" t="n">
        <v>44545.50113425926</v>
      </c>
      <c r="AJ1059" t="n">
        <v>599.0</v>
      </c>
      <c r="AK1059" t="n">
        <v>3.0</v>
      </c>
      <c r="AL1059" t="n">
        <v>0.0</v>
      </c>
      <c r="AM1059" t="n">
        <v>3.0</v>
      </c>
      <c r="AN1059" t="n">
        <v>43.0</v>
      </c>
      <c r="AO1059" t="n">
        <v>2.0</v>
      </c>
      <c r="AP1059" t="n">
        <v>5.0</v>
      </c>
      <c r="AQ1059" t="n">
        <v>0.0</v>
      </c>
      <c r="AR1059" t="n">
        <v>0.0</v>
      </c>
      <c r="AS1059" t="n">
        <v>0.0</v>
      </c>
      <c r="AT1059" t="inlineStr">
        <is>
          <t>N/A</t>
        </is>
      </c>
      <c r="AU1059" t="inlineStr">
        <is>
          <t>N/A</t>
        </is>
      </c>
      <c r="AV1059" t="inlineStr">
        <is>
          <t>N/A</t>
        </is>
      </c>
      <c r="AW1059" t="inlineStr">
        <is>
          <t>N/A</t>
        </is>
      </c>
      <c r="AX1059" t="inlineStr">
        <is>
          <t>N/A</t>
        </is>
      </c>
      <c r="AY1059" t="inlineStr">
        <is>
          <t>N/A</t>
        </is>
      </c>
      <c r="AZ1059" t="inlineStr">
        <is>
          <t>N/A</t>
        </is>
      </c>
      <c r="BA1059" t="inlineStr">
        <is>
          <t>N/A</t>
        </is>
      </c>
      <c r="BB1059" t="inlineStr">
        <is>
          <t>N/A</t>
        </is>
      </c>
      <c r="BC1059" t="inlineStr">
        <is>
          <t>N/A</t>
        </is>
      </c>
      <c r="BD1059" t="inlineStr">
        <is>
          <t>N/A</t>
        </is>
      </c>
      <c r="BE1059" t="inlineStr">
        <is>
          <t>N/A</t>
        </is>
      </c>
    </row>
    <row r="1060">
      <c r="A1060" t="inlineStr">
        <is>
          <t>WI211249639</t>
        </is>
      </c>
      <c r="B1060" t="inlineStr">
        <is>
          <t>DATA_VALIDATION</t>
        </is>
      </c>
      <c r="C1060" t="inlineStr">
        <is>
          <t>201300020266</t>
        </is>
      </c>
      <c r="D1060" t="inlineStr">
        <is>
          <t>Folder</t>
        </is>
      </c>
      <c r="E1060" s="2">
        <f>HYPERLINK("capsilon://?command=openfolder&amp;siteaddress=FAM.docvelocity-na8.net&amp;folderid=FX11C0ED3B-8D05-D05B-4E5E-8149A6EA4309","FX21127218")</f>
        <v>0.0</v>
      </c>
      <c r="F1060" t="inlineStr">
        <is>
          <t/>
        </is>
      </c>
      <c r="G1060" t="inlineStr">
        <is>
          <t/>
        </is>
      </c>
      <c r="H1060" t="inlineStr">
        <is>
          <t>Mailitem</t>
        </is>
      </c>
      <c r="I1060" t="inlineStr">
        <is>
          <t>MI2112524735</t>
        </is>
      </c>
      <c r="J1060" t="n">
        <v>68.0</v>
      </c>
      <c r="K1060" t="inlineStr">
        <is>
          <t>COMPLETED</t>
        </is>
      </c>
      <c r="L1060" t="inlineStr">
        <is>
          <t>MARK_AS_COMPLETED</t>
        </is>
      </c>
      <c r="M1060" t="inlineStr">
        <is>
          <t>Queue</t>
        </is>
      </c>
      <c r="N1060" t="n">
        <v>2.0</v>
      </c>
      <c r="O1060" s="1" t="n">
        <v>44545.49538194444</v>
      </c>
      <c r="P1060" s="1" t="n">
        <v>44545.57528935185</v>
      </c>
      <c r="Q1060" t="n">
        <v>6405.0</v>
      </c>
      <c r="R1060" t="n">
        <v>499.0</v>
      </c>
      <c r="S1060" t="b">
        <v>0</v>
      </c>
      <c r="T1060" t="inlineStr">
        <is>
          <t>N/A</t>
        </is>
      </c>
      <c r="U1060" t="b">
        <v>0</v>
      </c>
      <c r="V1060" t="inlineStr">
        <is>
          <t>Sumit Jarhad</t>
        </is>
      </c>
      <c r="W1060" s="1" t="n">
        <v>44545.498090277775</v>
      </c>
      <c r="X1060" t="n">
        <v>159.0</v>
      </c>
      <c r="Y1060" t="n">
        <v>51.0</v>
      </c>
      <c r="Z1060" t="n">
        <v>0.0</v>
      </c>
      <c r="AA1060" t="n">
        <v>51.0</v>
      </c>
      <c r="AB1060" t="n">
        <v>0.0</v>
      </c>
      <c r="AC1060" t="n">
        <v>21.0</v>
      </c>
      <c r="AD1060" t="n">
        <v>17.0</v>
      </c>
      <c r="AE1060" t="n">
        <v>0.0</v>
      </c>
      <c r="AF1060" t="n">
        <v>0.0</v>
      </c>
      <c r="AG1060" t="n">
        <v>0.0</v>
      </c>
      <c r="AH1060" t="inlineStr">
        <is>
          <t>Dashrath Soren</t>
        </is>
      </c>
      <c r="AI1060" s="1" t="n">
        <v>44545.57528935185</v>
      </c>
      <c r="AJ1060" t="n">
        <v>340.0</v>
      </c>
      <c r="AK1060" t="n">
        <v>0.0</v>
      </c>
      <c r="AL1060" t="n">
        <v>0.0</v>
      </c>
      <c r="AM1060" t="n">
        <v>0.0</v>
      </c>
      <c r="AN1060" t="n">
        <v>0.0</v>
      </c>
      <c r="AO1060" t="n">
        <v>0.0</v>
      </c>
      <c r="AP1060" t="n">
        <v>17.0</v>
      </c>
      <c r="AQ1060" t="n">
        <v>0.0</v>
      </c>
      <c r="AR1060" t="n">
        <v>0.0</v>
      </c>
      <c r="AS1060" t="n">
        <v>0.0</v>
      </c>
      <c r="AT1060" t="inlineStr">
        <is>
          <t>N/A</t>
        </is>
      </c>
      <c r="AU1060" t="inlineStr">
        <is>
          <t>N/A</t>
        </is>
      </c>
      <c r="AV1060" t="inlineStr">
        <is>
          <t>N/A</t>
        </is>
      </c>
      <c r="AW1060" t="inlineStr">
        <is>
          <t>N/A</t>
        </is>
      </c>
      <c r="AX1060" t="inlineStr">
        <is>
          <t>N/A</t>
        </is>
      </c>
      <c r="AY1060" t="inlineStr">
        <is>
          <t>N/A</t>
        </is>
      </c>
      <c r="AZ1060" t="inlineStr">
        <is>
          <t>N/A</t>
        </is>
      </c>
      <c r="BA1060" t="inlineStr">
        <is>
          <t>N/A</t>
        </is>
      </c>
      <c r="BB1060" t="inlineStr">
        <is>
          <t>N/A</t>
        </is>
      </c>
      <c r="BC1060" t="inlineStr">
        <is>
          <t>N/A</t>
        </is>
      </c>
      <c r="BD1060" t="inlineStr">
        <is>
          <t>N/A</t>
        </is>
      </c>
      <c r="BE1060" t="inlineStr">
        <is>
          <t>N/A</t>
        </is>
      </c>
    </row>
    <row r="1061">
      <c r="A1061" t="inlineStr">
        <is>
          <t>WI211249652</t>
        </is>
      </c>
      <c r="B1061" t="inlineStr">
        <is>
          <t>DATA_VALIDATION</t>
        </is>
      </c>
      <c r="C1061" t="inlineStr">
        <is>
          <t>201340000493</t>
        </is>
      </c>
      <c r="D1061" t="inlineStr">
        <is>
          <t>Folder</t>
        </is>
      </c>
      <c r="E1061" s="2">
        <f>HYPERLINK("capsilon://?command=openfolder&amp;siteaddress=FAM.docvelocity-na8.net&amp;folderid=FX1DFCF598-5C07-FCE4-7565-49A4B5B2FA31","FX21127974")</f>
        <v>0.0</v>
      </c>
      <c r="F1061" t="inlineStr">
        <is>
          <t/>
        </is>
      </c>
      <c r="G1061" t="inlineStr">
        <is>
          <t/>
        </is>
      </c>
      <c r="H1061" t="inlineStr">
        <is>
          <t>Mailitem</t>
        </is>
      </c>
      <c r="I1061" t="inlineStr">
        <is>
          <t>MI2112523172</t>
        </is>
      </c>
      <c r="J1061" t="n">
        <v>442.0</v>
      </c>
      <c r="K1061" t="inlineStr">
        <is>
          <t>COMPLETED</t>
        </is>
      </c>
      <c r="L1061" t="inlineStr">
        <is>
          <t>MARK_AS_COMPLETED</t>
        </is>
      </c>
      <c r="M1061" t="inlineStr">
        <is>
          <t>Queue</t>
        </is>
      </c>
      <c r="N1061" t="n">
        <v>2.0</v>
      </c>
      <c r="O1061" s="1" t="n">
        <v>44545.49662037037</v>
      </c>
      <c r="P1061" s="1" t="n">
        <v>44545.66395833333</v>
      </c>
      <c r="Q1061" t="n">
        <v>6046.0</v>
      </c>
      <c r="R1061" t="n">
        <v>8412.0</v>
      </c>
      <c r="S1061" t="b">
        <v>0</v>
      </c>
      <c r="T1061" t="inlineStr">
        <is>
          <t>N/A</t>
        </is>
      </c>
      <c r="U1061" t="b">
        <v>1</v>
      </c>
      <c r="V1061" t="inlineStr">
        <is>
          <t>Amruta Erande</t>
        </is>
      </c>
      <c r="W1061" s="1" t="n">
        <v>44545.585127314815</v>
      </c>
      <c r="X1061" t="n">
        <v>6324.0</v>
      </c>
      <c r="Y1061" t="n">
        <v>402.0</v>
      </c>
      <c r="Z1061" t="n">
        <v>0.0</v>
      </c>
      <c r="AA1061" t="n">
        <v>402.0</v>
      </c>
      <c r="AB1061" t="n">
        <v>42.0</v>
      </c>
      <c r="AC1061" t="n">
        <v>146.0</v>
      </c>
      <c r="AD1061" t="n">
        <v>40.0</v>
      </c>
      <c r="AE1061" t="n">
        <v>0.0</v>
      </c>
      <c r="AF1061" t="n">
        <v>0.0</v>
      </c>
      <c r="AG1061" t="n">
        <v>0.0</v>
      </c>
      <c r="AH1061" t="inlineStr">
        <is>
          <t>Dashrath Soren</t>
        </is>
      </c>
      <c r="AI1061" s="1" t="n">
        <v>44545.66395833333</v>
      </c>
      <c r="AJ1061" t="n">
        <v>1827.0</v>
      </c>
      <c r="AK1061" t="n">
        <v>0.0</v>
      </c>
      <c r="AL1061" t="n">
        <v>0.0</v>
      </c>
      <c r="AM1061" t="n">
        <v>0.0</v>
      </c>
      <c r="AN1061" t="n">
        <v>42.0</v>
      </c>
      <c r="AO1061" t="n">
        <v>0.0</v>
      </c>
      <c r="AP1061" t="n">
        <v>40.0</v>
      </c>
      <c r="AQ1061" t="n">
        <v>0.0</v>
      </c>
      <c r="AR1061" t="n">
        <v>0.0</v>
      </c>
      <c r="AS1061" t="n">
        <v>0.0</v>
      </c>
      <c r="AT1061" t="inlineStr">
        <is>
          <t>N/A</t>
        </is>
      </c>
      <c r="AU1061" t="inlineStr">
        <is>
          <t>N/A</t>
        </is>
      </c>
      <c r="AV1061" t="inlineStr">
        <is>
          <t>N/A</t>
        </is>
      </c>
      <c r="AW1061" t="inlineStr">
        <is>
          <t>N/A</t>
        </is>
      </c>
      <c r="AX1061" t="inlineStr">
        <is>
          <t>N/A</t>
        </is>
      </c>
      <c r="AY1061" t="inlineStr">
        <is>
          <t>N/A</t>
        </is>
      </c>
      <c r="AZ1061" t="inlineStr">
        <is>
          <t>N/A</t>
        </is>
      </c>
      <c r="BA1061" t="inlineStr">
        <is>
          <t>N/A</t>
        </is>
      </c>
      <c r="BB1061" t="inlineStr">
        <is>
          <t>N/A</t>
        </is>
      </c>
      <c r="BC1061" t="inlineStr">
        <is>
          <t>N/A</t>
        </is>
      </c>
      <c r="BD1061" t="inlineStr">
        <is>
          <t>N/A</t>
        </is>
      </c>
      <c r="BE1061" t="inlineStr">
        <is>
          <t>N/A</t>
        </is>
      </c>
    </row>
    <row r="1062">
      <c r="A1062" t="inlineStr">
        <is>
          <t>WI211249661</t>
        </is>
      </c>
      <c r="B1062" t="inlineStr">
        <is>
          <t>DATA_VALIDATION</t>
        </is>
      </c>
      <c r="C1062" t="inlineStr">
        <is>
          <t>201300020266</t>
        </is>
      </c>
      <c r="D1062" t="inlineStr">
        <is>
          <t>Folder</t>
        </is>
      </c>
      <c r="E1062" s="2">
        <f>HYPERLINK("capsilon://?command=openfolder&amp;siteaddress=FAM.docvelocity-na8.net&amp;folderid=FX11C0ED3B-8D05-D05B-4E5E-8149A6EA4309","FX21127218")</f>
        <v>0.0</v>
      </c>
      <c r="F1062" t="inlineStr">
        <is>
          <t/>
        </is>
      </c>
      <c r="G1062" t="inlineStr">
        <is>
          <t/>
        </is>
      </c>
      <c r="H1062" t="inlineStr">
        <is>
          <t>Mailitem</t>
        </is>
      </c>
      <c r="I1062" t="inlineStr">
        <is>
          <t>MI2112525061</t>
        </is>
      </c>
      <c r="J1062" t="n">
        <v>68.0</v>
      </c>
      <c r="K1062" t="inlineStr">
        <is>
          <t>COMPLETED</t>
        </is>
      </c>
      <c r="L1062" t="inlineStr">
        <is>
          <t>MARK_AS_COMPLETED</t>
        </is>
      </c>
      <c r="M1062" t="inlineStr">
        <is>
          <t>Queue</t>
        </is>
      </c>
      <c r="N1062" t="n">
        <v>2.0</v>
      </c>
      <c r="O1062" s="1" t="n">
        <v>44545.4978587963</v>
      </c>
      <c r="P1062" s="1" t="n">
        <v>44545.573275462964</v>
      </c>
      <c r="Q1062" t="n">
        <v>6199.0</v>
      </c>
      <c r="R1062" t="n">
        <v>317.0</v>
      </c>
      <c r="S1062" t="b">
        <v>0</v>
      </c>
      <c r="T1062" t="inlineStr">
        <is>
          <t>N/A</t>
        </is>
      </c>
      <c r="U1062" t="b">
        <v>0</v>
      </c>
      <c r="V1062" t="inlineStr">
        <is>
          <t>Aditya Tade</t>
        </is>
      </c>
      <c r="W1062" s="1" t="n">
        <v>44545.50056712963</v>
      </c>
      <c r="X1062" t="n">
        <v>165.0</v>
      </c>
      <c r="Y1062" t="n">
        <v>51.0</v>
      </c>
      <c r="Z1062" t="n">
        <v>0.0</v>
      </c>
      <c r="AA1062" t="n">
        <v>51.0</v>
      </c>
      <c r="AB1062" t="n">
        <v>0.0</v>
      </c>
      <c r="AC1062" t="n">
        <v>7.0</v>
      </c>
      <c r="AD1062" t="n">
        <v>17.0</v>
      </c>
      <c r="AE1062" t="n">
        <v>0.0</v>
      </c>
      <c r="AF1062" t="n">
        <v>0.0</v>
      </c>
      <c r="AG1062" t="n">
        <v>0.0</v>
      </c>
      <c r="AH1062" t="inlineStr">
        <is>
          <t>Vikash Suryakanth Parmar</t>
        </is>
      </c>
      <c r="AI1062" s="1" t="n">
        <v>44545.573275462964</v>
      </c>
      <c r="AJ1062" t="n">
        <v>152.0</v>
      </c>
      <c r="AK1062" t="n">
        <v>0.0</v>
      </c>
      <c r="AL1062" t="n">
        <v>0.0</v>
      </c>
      <c r="AM1062" t="n">
        <v>0.0</v>
      </c>
      <c r="AN1062" t="n">
        <v>0.0</v>
      </c>
      <c r="AO1062" t="n">
        <v>0.0</v>
      </c>
      <c r="AP1062" t="n">
        <v>17.0</v>
      </c>
      <c r="AQ1062" t="n">
        <v>0.0</v>
      </c>
      <c r="AR1062" t="n">
        <v>0.0</v>
      </c>
      <c r="AS1062" t="n">
        <v>0.0</v>
      </c>
      <c r="AT1062" t="inlineStr">
        <is>
          <t>N/A</t>
        </is>
      </c>
      <c r="AU1062" t="inlineStr">
        <is>
          <t>N/A</t>
        </is>
      </c>
      <c r="AV1062" t="inlineStr">
        <is>
          <t>N/A</t>
        </is>
      </c>
      <c r="AW1062" t="inlineStr">
        <is>
          <t>N/A</t>
        </is>
      </c>
      <c r="AX1062" t="inlineStr">
        <is>
          <t>N/A</t>
        </is>
      </c>
      <c r="AY1062" t="inlineStr">
        <is>
          <t>N/A</t>
        </is>
      </c>
      <c r="AZ1062" t="inlineStr">
        <is>
          <t>N/A</t>
        </is>
      </c>
      <c r="BA1062" t="inlineStr">
        <is>
          <t>N/A</t>
        </is>
      </c>
      <c r="BB1062" t="inlineStr">
        <is>
          <t>N/A</t>
        </is>
      </c>
      <c r="BC1062" t="inlineStr">
        <is>
          <t>N/A</t>
        </is>
      </c>
      <c r="BD1062" t="inlineStr">
        <is>
          <t>N/A</t>
        </is>
      </c>
      <c r="BE1062" t="inlineStr">
        <is>
          <t>N/A</t>
        </is>
      </c>
    </row>
    <row r="1063">
      <c r="A1063" t="inlineStr">
        <is>
          <t>WI211249665</t>
        </is>
      </c>
      <c r="B1063" t="inlineStr">
        <is>
          <t>DATA_VALIDATION</t>
        </is>
      </c>
      <c r="C1063" t="inlineStr">
        <is>
          <t>201300020266</t>
        </is>
      </c>
      <c r="D1063" t="inlineStr">
        <is>
          <t>Folder</t>
        </is>
      </c>
      <c r="E1063" s="2">
        <f>HYPERLINK("capsilon://?command=openfolder&amp;siteaddress=FAM.docvelocity-na8.net&amp;folderid=FX11C0ED3B-8D05-D05B-4E5E-8149A6EA4309","FX21127218")</f>
        <v>0.0</v>
      </c>
      <c r="F1063" t="inlineStr">
        <is>
          <t/>
        </is>
      </c>
      <c r="G1063" t="inlineStr">
        <is>
          <t/>
        </is>
      </c>
      <c r="H1063" t="inlineStr">
        <is>
          <t>Mailitem</t>
        </is>
      </c>
      <c r="I1063" t="inlineStr">
        <is>
          <t>MI2112525126</t>
        </is>
      </c>
      <c r="J1063" t="n">
        <v>28.0</v>
      </c>
      <c r="K1063" t="inlineStr">
        <is>
          <t>COMPLETED</t>
        </is>
      </c>
      <c r="L1063" t="inlineStr">
        <is>
          <t>MARK_AS_COMPLETED</t>
        </is>
      </c>
      <c r="M1063" t="inlineStr">
        <is>
          <t>Queue</t>
        </is>
      </c>
      <c r="N1063" t="n">
        <v>2.0</v>
      </c>
      <c r="O1063" s="1" t="n">
        <v>44545.498136574075</v>
      </c>
      <c r="P1063" s="1" t="n">
        <v>44545.57443287037</v>
      </c>
      <c r="Q1063" t="n">
        <v>6226.0</v>
      </c>
      <c r="R1063" t="n">
        <v>366.0</v>
      </c>
      <c r="S1063" t="b">
        <v>0</v>
      </c>
      <c r="T1063" t="inlineStr">
        <is>
          <t>N/A</t>
        </is>
      </c>
      <c r="U1063" t="b">
        <v>0</v>
      </c>
      <c r="V1063" t="inlineStr">
        <is>
          <t>Sumit Jarhad</t>
        </is>
      </c>
      <c r="W1063" s="1" t="n">
        <v>44545.50042824074</v>
      </c>
      <c r="X1063" t="n">
        <v>127.0</v>
      </c>
      <c r="Y1063" t="n">
        <v>21.0</v>
      </c>
      <c r="Z1063" t="n">
        <v>0.0</v>
      </c>
      <c r="AA1063" t="n">
        <v>21.0</v>
      </c>
      <c r="AB1063" t="n">
        <v>0.0</v>
      </c>
      <c r="AC1063" t="n">
        <v>12.0</v>
      </c>
      <c r="AD1063" t="n">
        <v>7.0</v>
      </c>
      <c r="AE1063" t="n">
        <v>0.0</v>
      </c>
      <c r="AF1063" t="n">
        <v>0.0</v>
      </c>
      <c r="AG1063" t="n">
        <v>0.0</v>
      </c>
      <c r="AH1063" t="inlineStr">
        <is>
          <t>Mohini Shinde</t>
        </is>
      </c>
      <c r="AI1063" s="1" t="n">
        <v>44545.57443287037</v>
      </c>
      <c r="AJ1063" t="n">
        <v>239.0</v>
      </c>
      <c r="AK1063" t="n">
        <v>0.0</v>
      </c>
      <c r="AL1063" t="n">
        <v>0.0</v>
      </c>
      <c r="AM1063" t="n">
        <v>0.0</v>
      </c>
      <c r="AN1063" t="n">
        <v>0.0</v>
      </c>
      <c r="AO1063" t="n">
        <v>0.0</v>
      </c>
      <c r="AP1063" t="n">
        <v>7.0</v>
      </c>
      <c r="AQ1063" t="n">
        <v>0.0</v>
      </c>
      <c r="AR1063" t="n">
        <v>0.0</v>
      </c>
      <c r="AS1063" t="n">
        <v>0.0</v>
      </c>
      <c r="AT1063" t="inlineStr">
        <is>
          <t>N/A</t>
        </is>
      </c>
      <c r="AU1063" t="inlineStr">
        <is>
          <t>N/A</t>
        </is>
      </c>
      <c r="AV1063" t="inlineStr">
        <is>
          <t>N/A</t>
        </is>
      </c>
      <c r="AW1063" t="inlineStr">
        <is>
          <t>N/A</t>
        </is>
      </c>
      <c r="AX1063" t="inlineStr">
        <is>
          <t>N/A</t>
        </is>
      </c>
      <c r="AY1063" t="inlineStr">
        <is>
          <t>N/A</t>
        </is>
      </c>
      <c r="AZ1063" t="inlineStr">
        <is>
          <t>N/A</t>
        </is>
      </c>
      <c r="BA1063" t="inlineStr">
        <is>
          <t>N/A</t>
        </is>
      </c>
      <c r="BB1063" t="inlineStr">
        <is>
          <t>N/A</t>
        </is>
      </c>
      <c r="BC1063" t="inlineStr">
        <is>
          <t>N/A</t>
        </is>
      </c>
      <c r="BD1063" t="inlineStr">
        <is>
          <t>N/A</t>
        </is>
      </c>
      <c r="BE1063" t="inlineStr">
        <is>
          <t>N/A</t>
        </is>
      </c>
    </row>
    <row r="1064">
      <c r="A1064" t="inlineStr">
        <is>
          <t>WI211249668</t>
        </is>
      </c>
      <c r="B1064" t="inlineStr">
        <is>
          <t>DATA_VALIDATION</t>
        </is>
      </c>
      <c r="C1064" t="inlineStr">
        <is>
          <t>201300020266</t>
        </is>
      </c>
      <c r="D1064" t="inlineStr">
        <is>
          <t>Folder</t>
        </is>
      </c>
      <c r="E1064" s="2">
        <f>HYPERLINK("capsilon://?command=openfolder&amp;siteaddress=FAM.docvelocity-na8.net&amp;folderid=FX11C0ED3B-8D05-D05B-4E5E-8149A6EA4309","FX21127218")</f>
        <v>0.0</v>
      </c>
      <c r="F1064" t="inlineStr">
        <is>
          <t/>
        </is>
      </c>
      <c r="G1064" t="inlineStr">
        <is>
          <t/>
        </is>
      </c>
      <c r="H1064" t="inlineStr">
        <is>
          <t>Mailitem</t>
        </is>
      </c>
      <c r="I1064" t="inlineStr">
        <is>
          <t>MI2112525133</t>
        </is>
      </c>
      <c r="J1064" t="n">
        <v>28.0</v>
      </c>
      <c r="K1064" t="inlineStr">
        <is>
          <t>COMPLETED</t>
        </is>
      </c>
      <c r="L1064" t="inlineStr">
        <is>
          <t>MARK_AS_COMPLETED</t>
        </is>
      </c>
      <c r="M1064" t="inlineStr">
        <is>
          <t>Queue</t>
        </is>
      </c>
      <c r="N1064" t="n">
        <v>2.0</v>
      </c>
      <c r="O1064" s="1" t="n">
        <v>44545.49841435185</v>
      </c>
      <c r="P1064" s="1" t="n">
        <v>44545.574537037035</v>
      </c>
      <c r="Q1064" t="n">
        <v>6366.0</v>
      </c>
      <c r="R1064" t="n">
        <v>211.0</v>
      </c>
      <c r="S1064" t="b">
        <v>0</v>
      </c>
      <c r="T1064" t="inlineStr">
        <is>
          <t>N/A</t>
        </is>
      </c>
      <c r="U1064" t="b">
        <v>0</v>
      </c>
      <c r="V1064" t="inlineStr">
        <is>
          <t>Sumit Jarhad</t>
        </is>
      </c>
      <c r="W1064" s="1" t="n">
        <v>44545.50163194445</v>
      </c>
      <c r="X1064" t="n">
        <v>103.0</v>
      </c>
      <c r="Y1064" t="n">
        <v>21.0</v>
      </c>
      <c r="Z1064" t="n">
        <v>0.0</v>
      </c>
      <c r="AA1064" t="n">
        <v>21.0</v>
      </c>
      <c r="AB1064" t="n">
        <v>0.0</v>
      </c>
      <c r="AC1064" t="n">
        <v>10.0</v>
      </c>
      <c r="AD1064" t="n">
        <v>7.0</v>
      </c>
      <c r="AE1064" t="n">
        <v>0.0</v>
      </c>
      <c r="AF1064" t="n">
        <v>0.0</v>
      </c>
      <c r="AG1064" t="n">
        <v>0.0</v>
      </c>
      <c r="AH1064" t="inlineStr">
        <is>
          <t>Vikash Suryakanth Parmar</t>
        </is>
      </c>
      <c r="AI1064" s="1" t="n">
        <v>44545.574537037035</v>
      </c>
      <c r="AJ1064" t="n">
        <v>108.0</v>
      </c>
      <c r="AK1064" t="n">
        <v>0.0</v>
      </c>
      <c r="AL1064" t="n">
        <v>0.0</v>
      </c>
      <c r="AM1064" t="n">
        <v>0.0</v>
      </c>
      <c r="AN1064" t="n">
        <v>0.0</v>
      </c>
      <c r="AO1064" t="n">
        <v>0.0</v>
      </c>
      <c r="AP1064" t="n">
        <v>7.0</v>
      </c>
      <c r="AQ1064" t="n">
        <v>0.0</v>
      </c>
      <c r="AR1064" t="n">
        <v>0.0</v>
      </c>
      <c r="AS1064" t="n">
        <v>0.0</v>
      </c>
      <c r="AT1064" t="inlineStr">
        <is>
          <t>N/A</t>
        </is>
      </c>
      <c r="AU1064" t="inlineStr">
        <is>
          <t>N/A</t>
        </is>
      </c>
      <c r="AV1064" t="inlineStr">
        <is>
          <t>N/A</t>
        </is>
      </c>
      <c r="AW1064" t="inlineStr">
        <is>
          <t>N/A</t>
        </is>
      </c>
      <c r="AX1064" t="inlineStr">
        <is>
          <t>N/A</t>
        </is>
      </c>
      <c r="AY1064" t="inlineStr">
        <is>
          <t>N/A</t>
        </is>
      </c>
      <c r="AZ1064" t="inlineStr">
        <is>
          <t>N/A</t>
        </is>
      </c>
      <c r="BA1064" t="inlineStr">
        <is>
          <t>N/A</t>
        </is>
      </c>
      <c r="BB1064" t="inlineStr">
        <is>
          <t>N/A</t>
        </is>
      </c>
      <c r="BC1064" t="inlineStr">
        <is>
          <t>N/A</t>
        </is>
      </c>
      <c r="BD1064" t="inlineStr">
        <is>
          <t>N/A</t>
        </is>
      </c>
      <c r="BE1064" t="inlineStr">
        <is>
          <t>N/A</t>
        </is>
      </c>
    </row>
    <row r="1065">
      <c r="A1065" t="inlineStr">
        <is>
          <t>WI211249675</t>
        </is>
      </c>
      <c r="B1065" t="inlineStr">
        <is>
          <t>DATA_VALIDATION</t>
        </is>
      </c>
      <c r="C1065" t="inlineStr">
        <is>
          <t>201300020266</t>
        </is>
      </c>
      <c r="D1065" t="inlineStr">
        <is>
          <t>Folder</t>
        </is>
      </c>
      <c r="E1065" s="2">
        <f>HYPERLINK("capsilon://?command=openfolder&amp;siteaddress=FAM.docvelocity-na8.net&amp;folderid=FX11C0ED3B-8D05-D05B-4E5E-8149A6EA4309","FX21127218")</f>
        <v>0.0</v>
      </c>
      <c r="F1065" t="inlineStr">
        <is>
          <t/>
        </is>
      </c>
      <c r="G1065" t="inlineStr">
        <is>
          <t/>
        </is>
      </c>
      <c r="H1065" t="inlineStr">
        <is>
          <t>Mailitem</t>
        </is>
      </c>
      <c r="I1065" t="inlineStr">
        <is>
          <t>MI2112525192</t>
        </is>
      </c>
      <c r="J1065" t="n">
        <v>28.0</v>
      </c>
      <c r="K1065" t="inlineStr">
        <is>
          <t>COMPLETED</t>
        </is>
      </c>
      <c r="L1065" t="inlineStr">
        <is>
          <t>MARK_AS_COMPLETED</t>
        </is>
      </c>
      <c r="M1065" t="inlineStr">
        <is>
          <t>Queue</t>
        </is>
      </c>
      <c r="N1065" t="n">
        <v>2.0</v>
      </c>
      <c r="O1065" s="1" t="n">
        <v>44545.498773148145</v>
      </c>
      <c r="P1065" s="1" t="n">
        <v>44545.57800925926</v>
      </c>
      <c r="Q1065" t="n">
        <v>6411.0</v>
      </c>
      <c r="R1065" t="n">
        <v>435.0</v>
      </c>
      <c r="S1065" t="b">
        <v>0</v>
      </c>
      <c r="T1065" t="inlineStr">
        <is>
          <t>N/A</t>
        </is>
      </c>
      <c r="U1065" t="b">
        <v>0</v>
      </c>
      <c r="V1065" t="inlineStr">
        <is>
          <t>Sumit Jarhad</t>
        </is>
      </c>
      <c r="W1065" s="1" t="n">
        <v>44545.50310185185</v>
      </c>
      <c r="X1065" t="n">
        <v>127.0</v>
      </c>
      <c r="Y1065" t="n">
        <v>21.0</v>
      </c>
      <c r="Z1065" t="n">
        <v>0.0</v>
      </c>
      <c r="AA1065" t="n">
        <v>21.0</v>
      </c>
      <c r="AB1065" t="n">
        <v>0.0</v>
      </c>
      <c r="AC1065" t="n">
        <v>9.0</v>
      </c>
      <c r="AD1065" t="n">
        <v>7.0</v>
      </c>
      <c r="AE1065" t="n">
        <v>0.0</v>
      </c>
      <c r="AF1065" t="n">
        <v>0.0</v>
      </c>
      <c r="AG1065" t="n">
        <v>0.0</v>
      </c>
      <c r="AH1065" t="inlineStr">
        <is>
          <t>Mohini Shinde</t>
        </is>
      </c>
      <c r="AI1065" s="1" t="n">
        <v>44545.57800925926</v>
      </c>
      <c r="AJ1065" t="n">
        <v>308.0</v>
      </c>
      <c r="AK1065" t="n">
        <v>0.0</v>
      </c>
      <c r="AL1065" t="n">
        <v>0.0</v>
      </c>
      <c r="AM1065" t="n">
        <v>0.0</v>
      </c>
      <c r="AN1065" t="n">
        <v>0.0</v>
      </c>
      <c r="AO1065" t="n">
        <v>0.0</v>
      </c>
      <c r="AP1065" t="n">
        <v>7.0</v>
      </c>
      <c r="AQ1065" t="n">
        <v>0.0</v>
      </c>
      <c r="AR1065" t="n">
        <v>0.0</v>
      </c>
      <c r="AS1065" t="n">
        <v>0.0</v>
      </c>
      <c r="AT1065" t="inlineStr">
        <is>
          <t>N/A</t>
        </is>
      </c>
      <c r="AU1065" t="inlineStr">
        <is>
          <t>N/A</t>
        </is>
      </c>
      <c r="AV1065" t="inlineStr">
        <is>
          <t>N/A</t>
        </is>
      </c>
      <c r="AW1065" t="inlineStr">
        <is>
          <t>N/A</t>
        </is>
      </c>
      <c r="AX1065" t="inlineStr">
        <is>
          <t>N/A</t>
        </is>
      </c>
      <c r="AY1065" t="inlineStr">
        <is>
          <t>N/A</t>
        </is>
      </c>
      <c r="AZ1065" t="inlineStr">
        <is>
          <t>N/A</t>
        </is>
      </c>
      <c r="BA1065" t="inlineStr">
        <is>
          <t>N/A</t>
        </is>
      </c>
      <c r="BB1065" t="inlineStr">
        <is>
          <t>N/A</t>
        </is>
      </c>
      <c r="BC1065" t="inlineStr">
        <is>
          <t>N/A</t>
        </is>
      </c>
      <c r="BD1065" t="inlineStr">
        <is>
          <t>N/A</t>
        </is>
      </c>
      <c r="BE1065" t="inlineStr">
        <is>
          <t>N/A</t>
        </is>
      </c>
    </row>
    <row r="1066">
      <c r="A1066" t="inlineStr">
        <is>
          <t>WI211249712</t>
        </is>
      </c>
      <c r="B1066" t="inlineStr">
        <is>
          <t>DATA_VALIDATION</t>
        </is>
      </c>
      <c r="C1066" t="inlineStr">
        <is>
          <t>201300020300</t>
        </is>
      </c>
      <c r="D1066" t="inlineStr">
        <is>
          <t>Folder</t>
        </is>
      </c>
      <c r="E1066" s="2">
        <f>HYPERLINK("capsilon://?command=openfolder&amp;siteaddress=FAM.docvelocity-na8.net&amp;folderid=FXECCA35FD-0780-2B9E-45F4-D48392BA406A","FX21127968")</f>
        <v>0.0</v>
      </c>
      <c r="F1066" t="inlineStr">
        <is>
          <t/>
        </is>
      </c>
      <c r="G1066" t="inlineStr">
        <is>
          <t/>
        </is>
      </c>
      <c r="H1066" t="inlineStr">
        <is>
          <t>Mailitem</t>
        </is>
      </c>
      <c r="I1066" t="inlineStr">
        <is>
          <t>MI2112525506</t>
        </is>
      </c>
      <c r="J1066" t="n">
        <v>150.0</v>
      </c>
      <c r="K1066" t="inlineStr">
        <is>
          <t>COMPLETED</t>
        </is>
      </c>
      <c r="L1066" t="inlineStr">
        <is>
          <t>MARK_AS_COMPLETED</t>
        </is>
      </c>
      <c r="M1066" t="inlineStr">
        <is>
          <t>Queue</t>
        </is>
      </c>
      <c r="N1066" t="n">
        <v>1.0</v>
      </c>
      <c r="O1066" s="1" t="n">
        <v>44545.502650462964</v>
      </c>
      <c r="P1066" s="1" t="n">
        <v>44545.50604166667</v>
      </c>
      <c r="Q1066" t="n">
        <v>40.0</v>
      </c>
      <c r="R1066" t="n">
        <v>253.0</v>
      </c>
      <c r="S1066" t="b">
        <v>0</v>
      </c>
      <c r="T1066" t="inlineStr">
        <is>
          <t>N/A</t>
        </is>
      </c>
      <c r="U1066" t="b">
        <v>0</v>
      </c>
      <c r="V1066" t="inlineStr">
        <is>
          <t>Sumit Jarhad</t>
        </is>
      </c>
      <c r="W1066" s="1" t="n">
        <v>44545.50604166667</v>
      </c>
      <c r="X1066" t="n">
        <v>253.0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150.0</v>
      </c>
      <c r="AE1066" t="n">
        <v>138.0</v>
      </c>
      <c r="AF1066" t="n">
        <v>0.0</v>
      </c>
      <c r="AG1066" t="n">
        <v>4.0</v>
      </c>
      <c r="AH1066" t="inlineStr">
        <is>
          <t>N/A</t>
        </is>
      </c>
      <c r="AI1066" t="inlineStr">
        <is>
          <t>N/A</t>
        </is>
      </c>
      <c r="AJ1066" t="inlineStr">
        <is>
          <t>N/A</t>
        </is>
      </c>
      <c r="AK1066" t="inlineStr">
        <is>
          <t>N/A</t>
        </is>
      </c>
      <c r="AL1066" t="inlineStr">
        <is>
          <t>N/A</t>
        </is>
      </c>
      <c r="AM1066" t="inlineStr">
        <is>
          <t>N/A</t>
        </is>
      </c>
      <c r="AN1066" t="inlineStr">
        <is>
          <t>N/A</t>
        </is>
      </c>
      <c r="AO1066" t="inlineStr">
        <is>
          <t>N/A</t>
        </is>
      </c>
      <c r="AP1066" t="inlineStr">
        <is>
          <t>N/A</t>
        </is>
      </c>
      <c r="AQ1066" t="inlineStr">
        <is>
          <t>N/A</t>
        </is>
      </c>
      <c r="AR1066" t="inlineStr">
        <is>
          <t>N/A</t>
        </is>
      </c>
      <c r="AS1066" t="inlineStr">
        <is>
          <t>N/A</t>
        </is>
      </c>
      <c r="AT1066" t="inlineStr">
        <is>
          <t>N/A</t>
        </is>
      </c>
      <c r="AU1066" t="inlineStr">
        <is>
          <t>N/A</t>
        </is>
      </c>
      <c r="AV1066" t="inlineStr">
        <is>
          <t>N/A</t>
        </is>
      </c>
      <c r="AW1066" t="inlineStr">
        <is>
          <t>N/A</t>
        </is>
      </c>
      <c r="AX1066" t="inlineStr">
        <is>
          <t>N/A</t>
        </is>
      </c>
      <c r="AY1066" t="inlineStr">
        <is>
          <t>N/A</t>
        </is>
      </c>
      <c r="AZ1066" t="inlineStr">
        <is>
          <t>N/A</t>
        </is>
      </c>
      <c r="BA1066" t="inlineStr">
        <is>
          <t>N/A</t>
        </is>
      </c>
      <c r="BB1066" t="inlineStr">
        <is>
          <t>N/A</t>
        </is>
      </c>
      <c r="BC1066" t="inlineStr">
        <is>
          <t>N/A</t>
        </is>
      </c>
      <c r="BD1066" t="inlineStr">
        <is>
          <t>N/A</t>
        </is>
      </c>
      <c r="BE1066" t="inlineStr">
        <is>
          <t>N/A</t>
        </is>
      </c>
    </row>
    <row r="1067">
      <c r="A1067" t="inlineStr">
        <is>
          <t>WI211249784</t>
        </is>
      </c>
      <c r="B1067" t="inlineStr">
        <is>
          <t>DATA_VALIDATION</t>
        </is>
      </c>
      <c r="C1067" t="inlineStr">
        <is>
          <t>201300020300</t>
        </is>
      </c>
      <c r="D1067" t="inlineStr">
        <is>
          <t>Folder</t>
        </is>
      </c>
      <c r="E1067" s="2">
        <f>HYPERLINK("capsilon://?command=openfolder&amp;siteaddress=FAM.docvelocity-na8.net&amp;folderid=FXECCA35FD-0780-2B9E-45F4-D48392BA406A","FX21127968")</f>
        <v>0.0</v>
      </c>
      <c r="F1067" t="inlineStr">
        <is>
          <t/>
        </is>
      </c>
      <c r="G1067" t="inlineStr">
        <is>
          <t/>
        </is>
      </c>
      <c r="H1067" t="inlineStr">
        <is>
          <t>Mailitem</t>
        </is>
      </c>
      <c r="I1067" t="inlineStr">
        <is>
          <t>MI2112525506</t>
        </is>
      </c>
      <c r="J1067" t="n">
        <v>243.0</v>
      </c>
      <c r="K1067" t="inlineStr">
        <is>
          <t>COMPLETED</t>
        </is>
      </c>
      <c r="L1067" t="inlineStr">
        <is>
          <t>MARK_AS_COMPLETED</t>
        </is>
      </c>
      <c r="M1067" t="inlineStr">
        <is>
          <t>Queue</t>
        </is>
      </c>
      <c r="N1067" t="n">
        <v>2.0</v>
      </c>
      <c r="O1067" s="1" t="n">
        <v>44545.50917824074</v>
      </c>
      <c r="P1067" s="1" t="n">
        <v>44545.69929398148</v>
      </c>
      <c r="Q1067" t="n">
        <v>10345.0</v>
      </c>
      <c r="R1067" t="n">
        <v>6081.0</v>
      </c>
      <c r="S1067" t="b">
        <v>0</v>
      </c>
      <c r="T1067" t="inlineStr">
        <is>
          <t>N/A</t>
        </is>
      </c>
      <c r="U1067" t="b">
        <v>1</v>
      </c>
      <c r="V1067" t="inlineStr">
        <is>
          <t>Ketan Pathak</t>
        </is>
      </c>
      <c r="W1067" s="1" t="n">
        <v>44545.5909837963</v>
      </c>
      <c r="X1067" t="n">
        <v>5517.0</v>
      </c>
      <c r="Y1067" t="n">
        <v>143.0</v>
      </c>
      <c r="Z1067" t="n">
        <v>0.0</v>
      </c>
      <c r="AA1067" t="n">
        <v>143.0</v>
      </c>
      <c r="AB1067" t="n">
        <v>0.0</v>
      </c>
      <c r="AC1067" t="n">
        <v>108.0</v>
      </c>
      <c r="AD1067" t="n">
        <v>100.0</v>
      </c>
      <c r="AE1067" t="n">
        <v>0.0</v>
      </c>
      <c r="AF1067" t="n">
        <v>0.0</v>
      </c>
      <c r="AG1067" t="n">
        <v>0.0</v>
      </c>
      <c r="AH1067" t="inlineStr">
        <is>
          <t>Vikash Suryakanth Parmar</t>
        </is>
      </c>
      <c r="AI1067" s="1" t="n">
        <v>44545.69929398148</v>
      </c>
      <c r="AJ1067" t="n">
        <v>500.0</v>
      </c>
      <c r="AK1067" t="n">
        <v>0.0</v>
      </c>
      <c r="AL1067" t="n">
        <v>0.0</v>
      </c>
      <c r="AM1067" t="n">
        <v>0.0</v>
      </c>
      <c r="AN1067" t="n">
        <v>0.0</v>
      </c>
      <c r="AO1067" t="n">
        <v>0.0</v>
      </c>
      <c r="AP1067" t="n">
        <v>100.0</v>
      </c>
      <c r="AQ1067" t="n">
        <v>0.0</v>
      </c>
      <c r="AR1067" t="n">
        <v>0.0</v>
      </c>
      <c r="AS1067" t="n">
        <v>0.0</v>
      </c>
      <c r="AT1067" t="inlineStr">
        <is>
          <t>N/A</t>
        </is>
      </c>
      <c r="AU1067" t="inlineStr">
        <is>
          <t>N/A</t>
        </is>
      </c>
      <c r="AV1067" t="inlineStr">
        <is>
          <t>N/A</t>
        </is>
      </c>
      <c r="AW1067" t="inlineStr">
        <is>
          <t>N/A</t>
        </is>
      </c>
      <c r="AX1067" t="inlineStr">
        <is>
          <t>N/A</t>
        </is>
      </c>
      <c r="AY1067" t="inlineStr">
        <is>
          <t>N/A</t>
        </is>
      </c>
      <c r="AZ1067" t="inlineStr">
        <is>
          <t>N/A</t>
        </is>
      </c>
      <c r="BA1067" t="inlineStr">
        <is>
          <t>N/A</t>
        </is>
      </c>
      <c r="BB1067" t="inlineStr">
        <is>
          <t>N/A</t>
        </is>
      </c>
      <c r="BC1067" t="inlineStr">
        <is>
          <t>N/A</t>
        </is>
      </c>
      <c r="BD1067" t="inlineStr">
        <is>
          <t>N/A</t>
        </is>
      </c>
      <c r="BE1067" t="inlineStr">
        <is>
          <t>N/A</t>
        </is>
      </c>
    </row>
    <row r="1068">
      <c r="A1068" t="inlineStr">
        <is>
          <t>WI211249827</t>
        </is>
      </c>
      <c r="B1068" t="inlineStr">
        <is>
          <t>DATA_VALIDATION</t>
        </is>
      </c>
      <c r="C1068" t="inlineStr">
        <is>
          <t>201300020333</t>
        </is>
      </c>
      <c r="D1068" t="inlineStr">
        <is>
          <t>Folder</t>
        </is>
      </c>
      <c r="E1068" s="2">
        <f>HYPERLINK("capsilon://?command=openfolder&amp;siteaddress=FAM.docvelocity-na8.net&amp;folderid=FX6F05F254-4BC2-7795-4B5C-9B03111C1F44","FX21128585")</f>
        <v>0.0</v>
      </c>
      <c r="F1068" t="inlineStr">
        <is>
          <t/>
        </is>
      </c>
      <c r="G1068" t="inlineStr">
        <is>
          <t/>
        </is>
      </c>
      <c r="H1068" t="inlineStr">
        <is>
          <t>Mailitem</t>
        </is>
      </c>
      <c r="I1068" t="inlineStr">
        <is>
          <t>MI2112526687</t>
        </is>
      </c>
      <c r="J1068" t="n">
        <v>56.0</v>
      </c>
      <c r="K1068" t="inlineStr">
        <is>
          <t>COMPLETED</t>
        </is>
      </c>
      <c r="L1068" t="inlineStr">
        <is>
          <t>MARK_AS_COMPLETED</t>
        </is>
      </c>
      <c r="M1068" t="inlineStr">
        <is>
          <t>Queue</t>
        </is>
      </c>
      <c r="N1068" t="n">
        <v>1.0</v>
      </c>
      <c r="O1068" s="1" t="n">
        <v>44545.51305555556</v>
      </c>
      <c r="P1068" s="1" t="n">
        <v>44545.55320601852</v>
      </c>
      <c r="Q1068" t="n">
        <v>3253.0</v>
      </c>
      <c r="R1068" t="n">
        <v>216.0</v>
      </c>
      <c r="S1068" t="b">
        <v>0</v>
      </c>
      <c r="T1068" t="inlineStr">
        <is>
          <t>N/A</t>
        </is>
      </c>
      <c r="U1068" t="b">
        <v>0</v>
      </c>
      <c r="V1068" t="inlineStr">
        <is>
          <t>Sumit Jarhad</t>
        </is>
      </c>
      <c r="W1068" s="1" t="n">
        <v>44545.55320601852</v>
      </c>
      <c r="X1068" t="n">
        <v>135.0</v>
      </c>
      <c r="Y1068" t="n">
        <v>0.0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56.0</v>
      </c>
      <c r="AE1068" t="n">
        <v>51.0</v>
      </c>
      <c r="AF1068" t="n">
        <v>0.0</v>
      </c>
      <c r="AG1068" t="n">
        <v>2.0</v>
      </c>
      <c r="AH1068" t="inlineStr">
        <is>
          <t>N/A</t>
        </is>
      </c>
      <c r="AI1068" t="inlineStr">
        <is>
          <t>N/A</t>
        </is>
      </c>
      <c r="AJ1068" t="inlineStr">
        <is>
          <t>N/A</t>
        </is>
      </c>
      <c r="AK1068" t="inlineStr">
        <is>
          <t>N/A</t>
        </is>
      </c>
      <c r="AL1068" t="inlineStr">
        <is>
          <t>N/A</t>
        </is>
      </c>
      <c r="AM1068" t="inlineStr">
        <is>
          <t>N/A</t>
        </is>
      </c>
      <c r="AN1068" t="inlineStr">
        <is>
          <t>N/A</t>
        </is>
      </c>
      <c r="AO1068" t="inlineStr">
        <is>
          <t>N/A</t>
        </is>
      </c>
      <c r="AP1068" t="inlineStr">
        <is>
          <t>N/A</t>
        </is>
      </c>
      <c r="AQ1068" t="inlineStr">
        <is>
          <t>N/A</t>
        </is>
      </c>
      <c r="AR1068" t="inlineStr">
        <is>
          <t>N/A</t>
        </is>
      </c>
      <c r="AS1068" t="inlineStr">
        <is>
          <t>N/A</t>
        </is>
      </c>
      <c r="AT1068" t="inlineStr">
        <is>
          <t>N/A</t>
        </is>
      </c>
      <c r="AU1068" t="inlineStr">
        <is>
          <t>N/A</t>
        </is>
      </c>
      <c r="AV1068" t="inlineStr">
        <is>
          <t>N/A</t>
        </is>
      </c>
      <c r="AW1068" t="inlineStr">
        <is>
          <t>N/A</t>
        </is>
      </c>
      <c r="AX1068" t="inlineStr">
        <is>
          <t>N/A</t>
        </is>
      </c>
      <c r="AY1068" t="inlineStr">
        <is>
          <t>N/A</t>
        </is>
      </c>
      <c r="AZ1068" t="inlineStr">
        <is>
          <t>N/A</t>
        </is>
      </c>
      <c r="BA1068" t="inlineStr">
        <is>
          <t>N/A</t>
        </is>
      </c>
      <c r="BB1068" t="inlineStr">
        <is>
          <t>N/A</t>
        </is>
      </c>
      <c r="BC1068" t="inlineStr">
        <is>
          <t>N/A</t>
        </is>
      </c>
      <c r="BD1068" t="inlineStr">
        <is>
          <t>N/A</t>
        </is>
      </c>
      <c r="BE1068" t="inlineStr">
        <is>
          <t>N/A</t>
        </is>
      </c>
    </row>
    <row r="1069">
      <c r="A1069" t="inlineStr">
        <is>
          <t>WI211249837</t>
        </is>
      </c>
      <c r="B1069" t="inlineStr">
        <is>
          <t>DATA_VALIDATION</t>
        </is>
      </c>
      <c r="C1069" t="inlineStr">
        <is>
          <t>201300020333</t>
        </is>
      </c>
      <c r="D1069" t="inlineStr">
        <is>
          <t>Folder</t>
        </is>
      </c>
      <c r="E1069" s="2">
        <f>HYPERLINK("capsilon://?command=openfolder&amp;siteaddress=FAM.docvelocity-na8.net&amp;folderid=FX6F05F254-4BC2-7795-4B5C-9B03111C1F44","FX21128585")</f>
        <v>0.0</v>
      </c>
      <c r="F1069" t="inlineStr">
        <is>
          <t/>
        </is>
      </c>
      <c r="G1069" t="inlineStr">
        <is>
          <t/>
        </is>
      </c>
      <c r="H1069" t="inlineStr">
        <is>
          <t>Mailitem</t>
        </is>
      </c>
      <c r="I1069" t="inlineStr">
        <is>
          <t>MI2112526701</t>
        </is>
      </c>
      <c r="J1069" t="n">
        <v>28.0</v>
      </c>
      <c r="K1069" t="inlineStr">
        <is>
          <t>COMPLETED</t>
        </is>
      </c>
      <c r="L1069" t="inlineStr">
        <is>
          <t>MARK_AS_COMPLETED</t>
        </is>
      </c>
      <c r="M1069" t="inlineStr">
        <is>
          <t>Queue</t>
        </is>
      </c>
      <c r="N1069" t="n">
        <v>1.0</v>
      </c>
      <c r="O1069" s="1" t="n">
        <v>44545.51363425926</v>
      </c>
      <c r="P1069" s="1" t="n">
        <v>44545.554768518516</v>
      </c>
      <c r="Q1069" t="n">
        <v>3353.0</v>
      </c>
      <c r="R1069" t="n">
        <v>201.0</v>
      </c>
      <c r="S1069" t="b">
        <v>0</v>
      </c>
      <c r="T1069" t="inlineStr">
        <is>
          <t>N/A</t>
        </is>
      </c>
      <c r="U1069" t="b">
        <v>0</v>
      </c>
      <c r="V1069" t="inlineStr">
        <is>
          <t>Sumit Jarhad</t>
        </is>
      </c>
      <c r="W1069" s="1" t="n">
        <v>44545.554768518516</v>
      </c>
      <c r="X1069" t="n">
        <v>135.0</v>
      </c>
      <c r="Y1069" t="n">
        <v>0.0</v>
      </c>
      <c r="Z1069" t="n">
        <v>0.0</v>
      </c>
      <c r="AA1069" t="n">
        <v>0.0</v>
      </c>
      <c r="AB1069" t="n">
        <v>0.0</v>
      </c>
      <c r="AC1069" t="n">
        <v>0.0</v>
      </c>
      <c r="AD1069" t="n">
        <v>28.0</v>
      </c>
      <c r="AE1069" t="n">
        <v>21.0</v>
      </c>
      <c r="AF1069" t="n">
        <v>0.0</v>
      </c>
      <c r="AG1069" t="n">
        <v>2.0</v>
      </c>
      <c r="AH1069" t="inlineStr">
        <is>
          <t>N/A</t>
        </is>
      </c>
      <c r="AI1069" t="inlineStr">
        <is>
          <t>N/A</t>
        </is>
      </c>
      <c r="AJ1069" t="inlineStr">
        <is>
          <t>N/A</t>
        </is>
      </c>
      <c r="AK1069" t="inlineStr">
        <is>
          <t>N/A</t>
        </is>
      </c>
      <c r="AL1069" t="inlineStr">
        <is>
          <t>N/A</t>
        </is>
      </c>
      <c r="AM1069" t="inlineStr">
        <is>
          <t>N/A</t>
        </is>
      </c>
      <c r="AN1069" t="inlineStr">
        <is>
          <t>N/A</t>
        </is>
      </c>
      <c r="AO1069" t="inlineStr">
        <is>
          <t>N/A</t>
        </is>
      </c>
      <c r="AP1069" t="inlineStr">
        <is>
          <t>N/A</t>
        </is>
      </c>
      <c r="AQ1069" t="inlineStr">
        <is>
          <t>N/A</t>
        </is>
      </c>
      <c r="AR1069" t="inlineStr">
        <is>
          <t>N/A</t>
        </is>
      </c>
      <c r="AS1069" t="inlineStr">
        <is>
          <t>N/A</t>
        </is>
      </c>
      <c r="AT1069" t="inlineStr">
        <is>
          <t>N/A</t>
        </is>
      </c>
      <c r="AU1069" t="inlineStr">
        <is>
          <t>N/A</t>
        </is>
      </c>
      <c r="AV1069" t="inlineStr">
        <is>
          <t>N/A</t>
        </is>
      </c>
      <c r="AW1069" t="inlineStr">
        <is>
          <t>N/A</t>
        </is>
      </c>
      <c r="AX1069" t="inlineStr">
        <is>
          <t>N/A</t>
        </is>
      </c>
      <c r="AY1069" t="inlineStr">
        <is>
          <t>N/A</t>
        </is>
      </c>
      <c r="AZ1069" t="inlineStr">
        <is>
          <t>N/A</t>
        </is>
      </c>
      <c r="BA1069" t="inlineStr">
        <is>
          <t>N/A</t>
        </is>
      </c>
      <c r="BB1069" t="inlineStr">
        <is>
          <t>N/A</t>
        </is>
      </c>
      <c r="BC1069" t="inlineStr">
        <is>
          <t>N/A</t>
        </is>
      </c>
      <c r="BD1069" t="inlineStr">
        <is>
          <t>N/A</t>
        </is>
      </c>
      <c r="BE1069" t="inlineStr">
        <is>
          <t>N/A</t>
        </is>
      </c>
    </row>
    <row r="1070">
      <c r="A1070" t="inlineStr">
        <is>
          <t>WI211249854</t>
        </is>
      </c>
      <c r="B1070" t="inlineStr">
        <is>
          <t>DATA_VALIDATION</t>
        </is>
      </c>
      <c r="C1070" t="inlineStr">
        <is>
          <t>201300020334</t>
        </is>
      </c>
      <c r="D1070" t="inlineStr">
        <is>
          <t>Folder</t>
        </is>
      </c>
      <c r="E1070" s="2">
        <f>HYPERLINK("capsilon://?command=openfolder&amp;siteaddress=FAM.docvelocity-na8.net&amp;folderid=FXBDB4B547-040B-6890-FBA9-DB3BAD49671D","FX21128609")</f>
        <v>0.0</v>
      </c>
      <c r="F1070" t="inlineStr">
        <is>
          <t/>
        </is>
      </c>
      <c r="G1070" t="inlineStr">
        <is>
          <t/>
        </is>
      </c>
      <c r="H1070" t="inlineStr">
        <is>
          <t>Mailitem</t>
        </is>
      </c>
      <c r="I1070" t="inlineStr">
        <is>
          <t>MI2112527064</t>
        </is>
      </c>
      <c r="J1070" t="n">
        <v>60.0</v>
      </c>
      <c r="K1070" t="inlineStr">
        <is>
          <t>COMPLETED</t>
        </is>
      </c>
      <c r="L1070" t="inlineStr">
        <is>
          <t>MARK_AS_COMPLETED</t>
        </is>
      </c>
      <c r="M1070" t="inlineStr">
        <is>
          <t>Queue</t>
        </is>
      </c>
      <c r="N1070" t="n">
        <v>1.0</v>
      </c>
      <c r="O1070" s="1" t="n">
        <v>44545.51644675926</v>
      </c>
      <c r="P1070" s="1" t="n">
        <v>44545.55804398148</v>
      </c>
      <c r="Q1070" t="n">
        <v>3248.0</v>
      </c>
      <c r="R1070" t="n">
        <v>346.0</v>
      </c>
      <c r="S1070" t="b">
        <v>0</v>
      </c>
      <c r="T1070" t="inlineStr">
        <is>
          <t>N/A</t>
        </is>
      </c>
      <c r="U1070" t="b">
        <v>0</v>
      </c>
      <c r="V1070" t="inlineStr">
        <is>
          <t>Sumit Jarhad</t>
        </is>
      </c>
      <c r="W1070" s="1" t="n">
        <v>44545.55804398148</v>
      </c>
      <c r="X1070" t="n">
        <v>271.0</v>
      </c>
      <c r="Y1070" t="n">
        <v>0.0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60.0</v>
      </c>
      <c r="AE1070" t="n">
        <v>48.0</v>
      </c>
      <c r="AF1070" t="n">
        <v>0.0</v>
      </c>
      <c r="AG1070" t="n">
        <v>3.0</v>
      </c>
      <c r="AH1070" t="inlineStr">
        <is>
          <t>N/A</t>
        </is>
      </c>
      <c r="AI1070" t="inlineStr">
        <is>
          <t>N/A</t>
        </is>
      </c>
      <c r="AJ1070" t="inlineStr">
        <is>
          <t>N/A</t>
        </is>
      </c>
      <c r="AK1070" t="inlineStr">
        <is>
          <t>N/A</t>
        </is>
      </c>
      <c r="AL1070" t="inlineStr">
        <is>
          <t>N/A</t>
        </is>
      </c>
      <c r="AM1070" t="inlineStr">
        <is>
          <t>N/A</t>
        </is>
      </c>
      <c r="AN1070" t="inlineStr">
        <is>
          <t>N/A</t>
        </is>
      </c>
      <c r="AO1070" t="inlineStr">
        <is>
          <t>N/A</t>
        </is>
      </c>
      <c r="AP1070" t="inlineStr">
        <is>
          <t>N/A</t>
        </is>
      </c>
      <c r="AQ1070" t="inlineStr">
        <is>
          <t>N/A</t>
        </is>
      </c>
      <c r="AR1070" t="inlineStr">
        <is>
          <t>N/A</t>
        </is>
      </c>
      <c r="AS1070" t="inlineStr">
        <is>
          <t>N/A</t>
        </is>
      </c>
      <c r="AT1070" t="inlineStr">
        <is>
          <t>N/A</t>
        </is>
      </c>
      <c r="AU1070" t="inlineStr">
        <is>
          <t>N/A</t>
        </is>
      </c>
      <c r="AV1070" t="inlineStr">
        <is>
          <t>N/A</t>
        </is>
      </c>
      <c r="AW1070" t="inlineStr">
        <is>
          <t>N/A</t>
        </is>
      </c>
      <c r="AX1070" t="inlineStr">
        <is>
          <t>N/A</t>
        </is>
      </c>
      <c r="AY1070" t="inlineStr">
        <is>
          <t>N/A</t>
        </is>
      </c>
      <c r="AZ1070" t="inlineStr">
        <is>
          <t>N/A</t>
        </is>
      </c>
      <c r="BA1070" t="inlineStr">
        <is>
          <t>N/A</t>
        </is>
      </c>
      <c r="BB1070" t="inlineStr">
        <is>
          <t>N/A</t>
        </is>
      </c>
      <c r="BC1070" t="inlineStr">
        <is>
          <t>N/A</t>
        </is>
      </c>
      <c r="BD1070" t="inlineStr">
        <is>
          <t>N/A</t>
        </is>
      </c>
      <c r="BE1070" t="inlineStr">
        <is>
          <t>N/A</t>
        </is>
      </c>
    </row>
    <row r="1071">
      <c r="A1071" t="inlineStr">
        <is>
          <t>WI211249862</t>
        </is>
      </c>
      <c r="B1071" t="inlineStr">
        <is>
          <t>DATA_VALIDATION</t>
        </is>
      </c>
      <c r="C1071" t="inlineStr">
        <is>
          <t>201300020269</t>
        </is>
      </c>
      <c r="D1071" t="inlineStr">
        <is>
          <t>Folder</t>
        </is>
      </c>
      <c r="E1071" s="2">
        <f>HYPERLINK("capsilon://?command=openfolder&amp;siteaddress=FAM.docvelocity-na8.net&amp;folderid=FX2E1B4B13-5936-5149-514F-807219A169C7","FX21127242")</f>
        <v>0.0</v>
      </c>
      <c r="F1071" t="inlineStr">
        <is>
          <t/>
        </is>
      </c>
      <c r="G1071" t="inlineStr">
        <is>
          <t/>
        </is>
      </c>
      <c r="H1071" t="inlineStr">
        <is>
          <t>Mailitem</t>
        </is>
      </c>
      <c r="I1071" t="inlineStr">
        <is>
          <t>MI2112527229</t>
        </is>
      </c>
      <c r="J1071" t="n">
        <v>32.0</v>
      </c>
      <c r="K1071" t="inlineStr">
        <is>
          <t>COMPLETED</t>
        </is>
      </c>
      <c r="L1071" t="inlineStr">
        <is>
          <t>MARK_AS_COMPLETED</t>
        </is>
      </c>
      <c r="M1071" t="inlineStr">
        <is>
          <t>Queue</t>
        </is>
      </c>
      <c r="N1071" t="n">
        <v>2.0</v>
      </c>
      <c r="O1071" s="1" t="n">
        <v>44545.51721064815</v>
      </c>
      <c r="P1071" s="1" t="n">
        <v>44545.582025462965</v>
      </c>
      <c r="Q1071" t="n">
        <v>4292.0</v>
      </c>
      <c r="R1071" t="n">
        <v>1308.0</v>
      </c>
      <c r="S1071" t="b">
        <v>0</v>
      </c>
      <c r="T1071" t="inlineStr">
        <is>
          <t>N/A</t>
        </is>
      </c>
      <c r="U1071" t="b">
        <v>0</v>
      </c>
      <c r="V1071" t="inlineStr">
        <is>
          <t>Archana Bhujbal</t>
        </is>
      </c>
      <c r="W1071" s="1" t="n">
        <v>44545.54813657407</v>
      </c>
      <c r="X1071" t="n">
        <v>705.0</v>
      </c>
      <c r="Y1071" t="n">
        <v>48.0</v>
      </c>
      <c r="Z1071" t="n">
        <v>0.0</v>
      </c>
      <c r="AA1071" t="n">
        <v>48.0</v>
      </c>
      <c r="AB1071" t="n">
        <v>0.0</v>
      </c>
      <c r="AC1071" t="n">
        <v>28.0</v>
      </c>
      <c r="AD1071" t="n">
        <v>-16.0</v>
      </c>
      <c r="AE1071" t="n">
        <v>0.0</v>
      </c>
      <c r="AF1071" t="n">
        <v>0.0</v>
      </c>
      <c r="AG1071" t="n">
        <v>0.0</v>
      </c>
      <c r="AH1071" t="inlineStr">
        <is>
          <t>Dashrath Soren</t>
        </is>
      </c>
      <c r="AI1071" s="1" t="n">
        <v>44545.582025462965</v>
      </c>
      <c r="AJ1071" t="n">
        <v>581.0</v>
      </c>
      <c r="AK1071" t="n">
        <v>0.0</v>
      </c>
      <c r="AL1071" t="n">
        <v>0.0</v>
      </c>
      <c r="AM1071" t="n">
        <v>0.0</v>
      </c>
      <c r="AN1071" t="n">
        <v>0.0</v>
      </c>
      <c r="AO1071" t="n">
        <v>0.0</v>
      </c>
      <c r="AP1071" t="n">
        <v>-16.0</v>
      </c>
      <c r="AQ1071" t="n">
        <v>0.0</v>
      </c>
      <c r="AR1071" t="n">
        <v>0.0</v>
      </c>
      <c r="AS1071" t="n">
        <v>0.0</v>
      </c>
      <c r="AT1071" t="inlineStr">
        <is>
          <t>N/A</t>
        </is>
      </c>
      <c r="AU1071" t="inlineStr">
        <is>
          <t>N/A</t>
        </is>
      </c>
      <c r="AV1071" t="inlineStr">
        <is>
          <t>N/A</t>
        </is>
      </c>
      <c r="AW1071" t="inlineStr">
        <is>
          <t>N/A</t>
        </is>
      </c>
      <c r="AX1071" t="inlineStr">
        <is>
          <t>N/A</t>
        </is>
      </c>
      <c r="AY1071" t="inlineStr">
        <is>
          <t>N/A</t>
        </is>
      </c>
      <c r="AZ1071" t="inlineStr">
        <is>
          <t>N/A</t>
        </is>
      </c>
      <c r="BA1071" t="inlineStr">
        <is>
          <t>N/A</t>
        </is>
      </c>
      <c r="BB1071" t="inlineStr">
        <is>
          <t>N/A</t>
        </is>
      </c>
      <c r="BC1071" t="inlineStr">
        <is>
          <t>N/A</t>
        </is>
      </c>
      <c r="BD1071" t="inlineStr">
        <is>
          <t>N/A</t>
        </is>
      </c>
      <c r="BE1071" t="inlineStr">
        <is>
          <t>N/A</t>
        </is>
      </c>
    </row>
    <row r="1072">
      <c r="A1072" t="inlineStr">
        <is>
          <t>WI211250037</t>
        </is>
      </c>
      <c r="B1072" t="inlineStr">
        <is>
          <t>DATA_VALIDATION</t>
        </is>
      </c>
      <c r="C1072" t="inlineStr">
        <is>
          <t>201130012955</t>
        </is>
      </c>
      <c r="D1072" t="inlineStr">
        <is>
          <t>Folder</t>
        </is>
      </c>
      <c r="E1072" s="2">
        <f>HYPERLINK("capsilon://?command=openfolder&amp;siteaddress=FAM.docvelocity-na8.net&amp;folderid=FXAC5CBBC2-30F2-497C-709F-E84202378D94","FX21128230")</f>
        <v>0.0</v>
      </c>
      <c r="F1072" t="inlineStr">
        <is>
          <t/>
        </is>
      </c>
      <c r="G1072" t="inlineStr">
        <is>
          <t/>
        </is>
      </c>
      <c r="H1072" t="inlineStr">
        <is>
          <t>Mailitem</t>
        </is>
      </c>
      <c r="I1072" t="inlineStr">
        <is>
          <t>MI2112528504</t>
        </is>
      </c>
      <c r="J1072" t="n">
        <v>44.0</v>
      </c>
      <c r="K1072" t="inlineStr">
        <is>
          <t>COMPLETED</t>
        </is>
      </c>
      <c r="L1072" t="inlineStr">
        <is>
          <t>MARK_AS_COMPLETED</t>
        </is>
      </c>
      <c r="M1072" t="inlineStr">
        <is>
          <t>Queue</t>
        </is>
      </c>
      <c r="N1072" t="n">
        <v>1.0</v>
      </c>
      <c r="O1072" s="1" t="n">
        <v>44545.52914351852</v>
      </c>
      <c r="P1072" s="1" t="n">
        <v>44545.559016203704</v>
      </c>
      <c r="Q1072" t="n">
        <v>2439.0</v>
      </c>
      <c r="R1072" t="n">
        <v>142.0</v>
      </c>
      <c r="S1072" t="b">
        <v>0</v>
      </c>
      <c r="T1072" t="inlineStr">
        <is>
          <t>N/A</t>
        </is>
      </c>
      <c r="U1072" t="b">
        <v>0</v>
      </c>
      <c r="V1072" t="inlineStr">
        <is>
          <t>Sumit Jarhad</t>
        </is>
      </c>
      <c r="W1072" s="1" t="n">
        <v>44545.559016203704</v>
      </c>
      <c r="X1072" t="n">
        <v>71.0</v>
      </c>
      <c r="Y1072" t="n">
        <v>0.0</v>
      </c>
      <c r="Z1072" t="n">
        <v>0.0</v>
      </c>
      <c r="AA1072" t="n">
        <v>0.0</v>
      </c>
      <c r="AB1072" t="n">
        <v>0.0</v>
      </c>
      <c r="AC1072" t="n">
        <v>0.0</v>
      </c>
      <c r="AD1072" t="n">
        <v>44.0</v>
      </c>
      <c r="AE1072" t="n">
        <v>39.0</v>
      </c>
      <c r="AF1072" t="n">
        <v>0.0</v>
      </c>
      <c r="AG1072" t="n">
        <v>2.0</v>
      </c>
      <c r="AH1072" t="inlineStr">
        <is>
          <t>N/A</t>
        </is>
      </c>
      <c r="AI1072" t="inlineStr">
        <is>
          <t>N/A</t>
        </is>
      </c>
      <c r="AJ1072" t="inlineStr">
        <is>
          <t>N/A</t>
        </is>
      </c>
      <c r="AK1072" t="inlineStr">
        <is>
          <t>N/A</t>
        </is>
      </c>
      <c r="AL1072" t="inlineStr">
        <is>
          <t>N/A</t>
        </is>
      </c>
      <c r="AM1072" t="inlineStr">
        <is>
          <t>N/A</t>
        </is>
      </c>
      <c r="AN1072" t="inlineStr">
        <is>
          <t>N/A</t>
        </is>
      </c>
      <c r="AO1072" t="inlineStr">
        <is>
          <t>N/A</t>
        </is>
      </c>
      <c r="AP1072" t="inlineStr">
        <is>
          <t>N/A</t>
        </is>
      </c>
      <c r="AQ1072" t="inlineStr">
        <is>
          <t>N/A</t>
        </is>
      </c>
      <c r="AR1072" t="inlineStr">
        <is>
          <t>N/A</t>
        </is>
      </c>
      <c r="AS1072" t="inlineStr">
        <is>
          <t>N/A</t>
        </is>
      </c>
      <c r="AT1072" t="inlineStr">
        <is>
          <t>N/A</t>
        </is>
      </c>
      <c r="AU1072" t="inlineStr">
        <is>
          <t>N/A</t>
        </is>
      </c>
      <c r="AV1072" t="inlineStr">
        <is>
          <t>N/A</t>
        </is>
      </c>
      <c r="AW1072" t="inlineStr">
        <is>
          <t>N/A</t>
        </is>
      </c>
      <c r="AX1072" t="inlineStr">
        <is>
          <t>N/A</t>
        </is>
      </c>
      <c r="AY1072" t="inlineStr">
        <is>
          <t>N/A</t>
        </is>
      </c>
      <c r="AZ1072" t="inlineStr">
        <is>
          <t>N/A</t>
        </is>
      </c>
      <c r="BA1072" t="inlineStr">
        <is>
          <t>N/A</t>
        </is>
      </c>
      <c r="BB1072" t="inlineStr">
        <is>
          <t>N/A</t>
        </is>
      </c>
      <c r="BC1072" t="inlineStr">
        <is>
          <t>N/A</t>
        </is>
      </c>
      <c r="BD1072" t="inlineStr">
        <is>
          <t>N/A</t>
        </is>
      </c>
      <c r="BE1072" t="inlineStr">
        <is>
          <t>N/A</t>
        </is>
      </c>
    </row>
    <row r="1073">
      <c r="A1073" t="inlineStr">
        <is>
          <t>WI211250052</t>
        </is>
      </c>
      <c r="B1073" t="inlineStr">
        <is>
          <t>DATA_VALIDATION</t>
        </is>
      </c>
      <c r="C1073" t="inlineStr">
        <is>
          <t>201300020298</t>
        </is>
      </c>
      <c r="D1073" t="inlineStr">
        <is>
          <t>Folder</t>
        </is>
      </c>
      <c r="E1073" s="2">
        <f>HYPERLINK("capsilon://?command=openfolder&amp;siteaddress=FAM.docvelocity-na8.net&amp;folderid=FXB5F00409-34EF-BAC1-FFB9-19C84C3A8AAE","FX21127943")</f>
        <v>0.0</v>
      </c>
      <c r="F1073" t="inlineStr">
        <is>
          <t/>
        </is>
      </c>
      <c r="G1073" t="inlineStr">
        <is>
          <t/>
        </is>
      </c>
      <c r="H1073" t="inlineStr">
        <is>
          <t>Mailitem</t>
        </is>
      </c>
      <c r="I1073" t="inlineStr">
        <is>
          <t>MI2112528596</t>
        </is>
      </c>
      <c r="J1073" t="n">
        <v>183.0</v>
      </c>
      <c r="K1073" t="inlineStr">
        <is>
          <t>COMPLETED</t>
        </is>
      </c>
      <c r="L1073" t="inlineStr">
        <is>
          <t>MARK_AS_COMPLETED</t>
        </is>
      </c>
      <c r="M1073" t="inlineStr">
        <is>
          <t>Queue</t>
        </is>
      </c>
      <c r="N1073" t="n">
        <v>1.0</v>
      </c>
      <c r="O1073" s="1" t="n">
        <v>44545.53089120371</v>
      </c>
      <c r="P1073" s="1" t="n">
        <v>44545.734618055554</v>
      </c>
      <c r="Q1073" t="n">
        <v>16269.0</v>
      </c>
      <c r="R1073" t="n">
        <v>1333.0</v>
      </c>
      <c r="S1073" t="b">
        <v>0</v>
      </c>
      <c r="T1073" t="inlineStr">
        <is>
          <t>N/A</t>
        </is>
      </c>
      <c r="U1073" t="b">
        <v>0</v>
      </c>
      <c r="V1073" t="inlineStr">
        <is>
          <t>Sumit Jarhad</t>
        </is>
      </c>
      <c r="W1073" s="1" t="n">
        <v>44545.734618055554</v>
      </c>
      <c r="X1073" t="n">
        <v>259.0</v>
      </c>
      <c r="Y1073" t="n">
        <v>0.0</v>
      </c>
      <c r="Z1073" t="n">
        <v>0.0</v>
      </c>
      <c r="AA1073" t="n">
        <v>0.0</v>
      </c>
      <c r="AB1073" t="n">
        <v>0.0</v>
      </c>
      <c r="AC1073" t="n">
        <v>0.0</v>
      </c>
      <c r="AD1073" t="n">
        <v>183.0</v>
      </c>
      <c r="AE1073" t="n">
        <v>158.0</v>
      </c>
      <c r="AF1073" t="n">
        <v>0.0</v>
      </c>
      <c r="AG1073" t="n">
        <v>5.0</v>
      </c>
      <c r="AH1073" t="inlineStr">
        <is>
          <t>N/A</t>
        </is>
      </c>
      <c r="AI1073" t="inlineStr">
        <is>
          <t>N/A</t>
        </is>
      </c>
      <c r="AJ1073" t="inlineStr">
        <is>
          <t>N/A</t>
        </is>
      </c>
      <c r="AK1073" t="inlineStr">
        <is>
          <t>N/A</t>
        </is>
      </c>
      <c r="AL1073" t="inlineStr">
        <is>
          <t>N/A</t>
        </is>
      </c>
      <c r="AM1073" t="inlineStr">
        <is>
          <t>N/A</t>
        </is>
      </c>
      <c r="AN1073" t="inlineStr">
        <is>
          <t>N/A</t>
        </is>
      </c>
      <c r="AO1073" t="inlineStr">
        <is>
          <t>N/A</t>
        </is>
      </c>
      <c r="AP1073" t="inlineStr">
        <is>
          <t>N/A</t>
        </is>
      </c>
      <c r="AQ1073" t="inlineStr">
        <is>
          <t>N/A</t>
        </is>
      </c>
      <c r="AR1073" t="inlineStr">
        <is>
          <t>N/A</t>
        </is>
      </c>
      <c r="AS1073" t="inlineStr">
        <is>
          <t>N/A</t>
        </is>
      </c>
      <c r="AT1073" t="inlineStr">
        <is>
          <t>N/A</t>
        </is>
      </c>
      <c r="AU1073" t="inlineStr">
        <is>
          <t>N/A</t>
        </is>
      </c>
      <c r="AV1073" t="inlineStr">
        <is>
          <t>N/A</t>
        </is>
      </c>
      <c r="AW1073" t="inlineStr">
        <is>
          <t>N/A</t>
        </is>
      </c>
      <c r="AX1073" t="inlineStr">
        <is>
          <t>N/A</t>
        </is>
      </c>
      <c r="AY1073" t="inlineStr">
        <is>
          <t>N/A</t>
        </is>
      </c>
      <c r="AZ1073" t="inlineStr">
        <is>
          <t>N/A</t>
        </is>
      </c>
      <c r="BA1073" t="inlineStr">
        <is>
          <t>N/A</t>
        </is>
      </c>
      <c r="BB1073" t="inlineStr">
        <is>
          <t>N/A</t>
        </is>
      </c>
      <c r="BC1073" t="inlineStr">
        <is>
          <t>N/A</t>
        </is>
      </c>
      <c r="BD1073" t="inlineStr">
        <is>
          <t>N/A</t>
        </is>
      </c>
      <c r="BE1073" t="inlineStr">
        <is>
          <t>N/A</t>
        </is>
      </c>
    </row>
    <row r="1074">
      <c r="A1074" t="inlineStr">
        <is>
          <t>WI211250140</t>
        </is>
      </c>
      <c r="B1074" t="inlineStr">
        <is>
          <t>DATA_VALIDATION</t>
        </is>
      </c>
      <c r="C1074" t="inlineStr">
        <is>
          <t>201300019607</t>
        </is>
      </c>
      <c r="D1074" t="inlineStr">
        <is>
          <t>Folder</t>
        </is>
      </c>
      <c r="E1074" s="2">
        <f>HYPERLINK("capsilon://?command=openfolder&amp;siteaddress=FAM.docvelocity-na8.net&amp;folderid=FX1CB830A9-B63C-183D-7360-843A44D77A83","FX21116859")</f>
        <v>0.0</v>
      </c>
      <c r="F1074" t="inlineStr">
        <is>
          <t/>
        </is>
      </c>
      <c r="G1074" t="inlineStr">
        <is>
          <t/>
        </is>
      </c>
      <c r="H1074" t="inlineStr">
        <is>
          <t>Mailitem</t>
        </is>
      </c>
      <c r="I1074" t="inlineStr">
        <is>
          <t>MI2112529173</t>
        </is>
      </c>
      <c r="J1074" t="n">
        <v>57.0</v>
      </c>
      <c r="K1074" t="inlineStr">
        <is>
          <t>COMPLETED</t>
        </is>
      </c>
      <c r="L1074" t="inlineStr">
        <is>
          <t>MARK_AS_COMPLETED</t>
        </is>
      </c>
      <c r="M1074" t="inlineStr">
        <is>
          <t>Queue</t>
        </is>
      </c>
      <c r="N1074" t="n">
        <v>2.0</v>
      </c>
      <c r="O1074" s="1" t="n">
        <v>44545.5387962963</v>
      </c>
      <c r="P1074" s="1" t="n">
        <v>44545.582604166666</v>
      </c>
      <c r="Q1074" t="n">
        <v>3165.0</v>
      </c>
      <c r="R1074" t="n">
        <v>620.0</v>
      </c>
      <c r="S1074" t="b">
        <v>0</v>
      </c>
      <c r="T1074" t="inlineStr">
        <is>
          <t>N/A</t>
        </is>
      </c>
      <c r="U1074" t="b">
        <v>0</v>
      </c>
      <c r="V1074" t="inlineStr">
        <is>
          <t>Supriya Khape</t>
        </is>
      </c>
      <c r="W1074" s="1" t="n">
        <v>44545.549050925925</v>
      </c>
      <c r="X1074" t="n">
        <v>224.0</v>
      </c>
      <c r="Y1074" t="n">
        <v>48.0</v>
      </c>
      <c r="Z1074" t="n">
        <v>0.0</v>
      </c>
      <c r="AA1074" t="n">
        <v>48.0</v>
      </c>
      <c r="AB1074" t="n">
        <v>0.0</v>
      </c>
      <c r="AC1074" t="n">
        <v>17.0</v>
      </c>
      <c r="AD1074" t="n">
        <v>9.0</v>
      </c>
      <c r="AE1074" t="n">
        <v>0.0</v>
      </c>
      <c r="AF1074" t="n">
        <v>0.0</v>
      </c>
      <c r="AG1074" t="n">
        <v>0.0</v>
      </c>
      <c r="AH1074" t="inlineStr">
        <is>
          <t>Mohini Shinde</t>
        </is>
      </c>
      <c r="AI1074" s="1" t="n">
        <v>44545.582604166666</v>
      </c>
      <c r="AJ1074" t="n">
        <v>396.0</v>
      </c>
      <c r="AK1074" t="n">
        <v>0.0</v>
      </c>
      <c r="AL1074" t="n">
        <v>0.0</v>
      </c>
      <c r="AM1074" t="n">
        <v>0.0</v>
      </c>
      <c r="AN1074" t="n">
        <v>0.0</v>
      </c>
      <c r="AO1074" t="n">
        <v>0.0</v>
      </c>
      <c r="AP1074" t="n">
        <v>9.0</v>
      </c>
      <c r="AQ1074" t="n">
        <v>0.0</v>
      </c>
      <c r="AR1074" t="n">
        <v>0.0</v>
      </c>
      <c r="AS1074" t="n">
        <v>0.0</v>
      </c>
      <c r="AT1074" t="inlineStr">
        <is>
          <t>N/A</t>
        </is>
      </c>
      <c r="AU1074" t="inlineStr">
        <is>
          <t>N/A</t>
        </is>
      </c>
      <c r="AV1074" t="inlineStr">
        <is>
          <t>N/A</t>
        </is>
      </c>
      <c r="AW1074" t="inlineStr">
        <is>
          <t>N/A</t>
        </is>
      </c>
      <c r="AX1074" t="inlineStr">
        <is>
          <t>N/A</t>
        </is>
      </c>
      <c r="AY1074" t="inlineStr">
        <is>
          <t>N/A</t>
        </is>
      </c>
      <c r="AZ1074" t="inlineStr">
        <is>
          <t>N/A</t>
        </is>
      </c>
      <c r="BA1074" t="inlineStr">
        <is>
          <t>N/A</t>
        </is>
      </c>
      <c r="BB1074" t="inlineStr">
        <is>
          <t>N/A</t>
        </is>
      </c>
      <c r="BC1074" t="inlineStr">
        <is>
          <t>N/A</t>
        </is>
      </c>
      <c r="BD1074" t="inlineStr">
        <is>
          <t>N/A</t>
        </is>
      </c>
      <c r="BE1074" t="inlineStr">
        <is>
          <t>N/A</t>
        </is>
      </c>
    </row>
    <row r="1075">
      <c r="A1075" t="inlineStr">
        <is>
          <t>WI211250162</t>
        </is>
      </c>
      <c r="B1075" t="inlineStr">
        <is>
          <t>DATA_VALIDATION</t>
        </is>
      </c>
      <c r="C1075" t="inlineStr">
        <is>
          <t>201330004126</t>
        </is>
      </c>
      <c r="D1075" t="inlineStr">
        <is>
          <t>Folder</t>
        </is>
      </c>
      <c r="E1075" s="2">
        <f>HYPERLINK("capsilon://?command=openfolder&amp;siteaddress=FAM.docvelocity-na8.net&amp;folderid=FXF493DEE6-C6EE-25E4-D312-695E555D14BB","FX21125591")</f>
        <v>0.0</v>
      </c>
      <c r="F1075" t="inlineStr">
        <is>
          <t/>
        </is>
      </c>
      <c r="G1075" t="inlineStr">
        <is>
          <t/>
        </is>
      </c>
      <c r="H1075" t="inlineStr">
        <is>
          <t>Mailitem</t>
        </is>
      </c>
      <c r="I1075" t="inlineStr">
        <is>
          <t>MI2112529978</t>
        </is>
      </c>
      <c r="J1075" t="n">
        <v>49.0</v>
      </c>
      <c r="K1075" t="inlineStr">
        <is>
          <t>COMPLETED</t>
        </is>
      </c>
      <c r="L1075" t="inlineStr">
        <is>
          <t>MARK_AS_COMPLETED</t>
        </is>
      </c>
      <c r="M1075" t="inlineStr">
        <is>
          <t>Queue</t>
        </is>
      </c>
      <c r="N1075" t="n">
        <v>2.0</v>
      </c>
      <c r="O1075" s="1" t="n">
        <v>44545.54015046296</v>
      </c>
      <c r="P1075" s="1" t="n">
        <v>44545.58420138889</v>
      </c>
      <c r="Q1075" t="n">
        <v>3473.0</v>
      </c>
      <c r="R1075" t="n">
        <v>333.0</v>
      </c>
      <c r="S1075" t="b">
        <v>0</v>
      </c>
      <c r="T1075" t="inlineStr">
        <is>
          <t>N/A</t>
        </is>
      </c>
      <c r="U1075" t="b">
        <v>0</v>
      </c>
      <c r="V1075" t="inlineStr">
        <is>
          <t>Archana Bhujbal</t>
        </is>
      </c>
      <c r="W1075" s="1" t="n">
        <v>44545.550092592595</v>
      </c>
      <c r="X1075" t="n">
        <v>129.0</v>
      </c>
      <c r="Y1075" t="n">
        <v>41.0</v>
      </c>
      <c r="Z1075" t="n">
        <v>0.0</v>
      </c>
      <c r="AA1075" t="n">
        <v>41.0</v>
      </c>
      <c r="AB1075" t="n">
        <v>0.0</v>
      </c>
      <c r="AC1075" t="n">
        <v>15.0</v>
      </c>
      <c r="AD1075" t="n">
        <v>8.0</v>
      </c>
      <c r="AE1075" t="n">
        <v>0.0</v>
      </c>
      <c r="AF1075" t="n">
        <v>0.0</v>
      </c>
      <c r="AG1075" t="n">
        <v>0.0</v>
      </c>
      <c r="AH1075" t="inlineStr">
        <is>
          <t>Vikash Suryakanth Parmar</t>
        </is>
      </c>
      <c r="AI1075" s="1" t="n">
        <v>44545.58420138889</v>
      </c>
      <c r="AJ1075" t="n">
        <v>204.0</v>
      </c>
      <c r="AK1075" t="n">
        <v>1.0</v>
      </c>
      <c r="AL1075" t="n">
        <v>0.0</v>
      </c>
      <c r="AM1075" t="n">
        <v>1.0</v>
      </c>
      <c r="AN1075" t="n">
        <v>0.0</v>
      </c>
      <c r="AO1075" t="n">
        <v>1.0</v>
      </c>
      <c r="AP1075" t="n">
        <v>7.0</v>
      </c>
      <c r="AQ1075" t="n">
        <v>0.0</v>
      </c>
      <c r="AR1075" t="n">
        <v>0.0</v>
      </c>
      <c r="AS1075" t="n">
        <v>0.0</v>
      </c>
      <c r="AT1075" t="inlineStr">
        <is>
          <t>N/A</t>
        </is>
      </c>
      <c r="AU1075" t="inlineStr">
        <is>
          <t>N/A</t>
        </is>
      </c>
      <c r="AV1075" t="inlineStr">
        <is>
          <t>N/A</t>
        </is>
      </c>
      <c r="AW1075" t="inlineStr">
        <is>
          <t>N/A</t>
        </is>
      </c>
      <c r="AX1075" t="inlineStr">
        <is>
          <t>N/A</t>
        </is>
      </c>
      <c r="AY1075" t="inlineStr">
        <is>
          <t>N/A</t>
        </is>
      </c>
      <c r="AZ1075" t="inlineStr">
        <is>
          <t>N/A</t>
        </is>
      </c>
      <c r="BA1075" t="inlineStr">
        <is>
          <t>N/A</t>
        </is>
      </c>
      <c r="BB1075" t="inlineStr">
        <is>
          <t>N/A</t>
        </is>
      </c>
      <c r="BC1075" t="inlineStr">
        <is>
          <t>N/A</t>
        </is>
      </c>
      <c r="BD1075" t="inlineStr">
        <is>
          <t>N/A</t>
        </is>
      </c>
      <c r="BE1075" t="inlineStr">
        <is>
          <t>N/A</t>
        </is>
      </c>
    </row>
    <row r="1076">
      <c r="A1076" t="inlineStr">
        <is>
          <t>WI211250181</t>
        </is>
      </c>
      <c r="B1076" t="inlineStr">
        <is>
          <t>DATA_VALIDATION</t>
        </is>
      </c>
      <c r="C1076" t="inlineStr">
        <is>
          <t>201330004126</t>
        </is>
      </c>
      <c r="D1076" t="inlineStr">
        <is>
          <t>Folder</t>
        </is>
      </c>
      <c r="E1076" s="2">
        <f>HYPERLINK("capsilon://?command=openfolder&amp;siteaddress=FAM.docvelocity-na8.net&amp;folderid=FXF493DEE6-C6EE-25E4-D312-695E555D14BB","FX21125591")</f>
        <v>0.0</v>
      </c>
      <c r="F1076" t="inlineStr">
        <is>
          <t/>
        </is>
      </c>
      <c r="G1076" t="inlineStr">
        <is>
          <t/>
        </is>
      </c>
      <c r="H1076" t="inlineStr">
        <is>
          <t>Mailitem</t>
        </is>
      </c>
      <c r="I1076" t="inlineStr">
        <is>
          <t>MI2112529983</t>
        </is>
      </c>
      <c r="J1076" t="n">
        <v>49.0</v>
      </c>
      <c r="K1076" t="inlineStr">
        <is>
          <t>COMPLETED</t>
        </is>
      </c>
      <c r="L1076" t="inlineStr">
        <is>
          <t>MARK_AS_COMPLETED</t>
        </is>
      </c>
      <c r="M1076" t="inlineStr">
        <is>
          <t>Queue</t>
        </is>
      </c>
      <c r="N1076" t="n">
        <v>2.0</v>
      </c>
      <c r="O1076" s="1" t="n">
        <v>44545.54105324074</v>
      </c>
      <c r="P1076" s="1" t="n">
        <v>44545.585393518515</v>
      </c>
      <c r="Q1076" t="n">
        <v>3359.0</v>
      </c>
      <c r="R1076" t="n">
        <v>472.0</v>
      </c>
      <c r="S1076" t="b">
        <v>0</v>
      </c>
      <c r="T1076" t="inlineStr">
        <is>
          <t>N/A</t>
        </is>
      </c>
      <c r="U1076" t="b">
        <v>0</v>
      </c>
      <c r="V1076" t="inlineStr">
        <is>
          <t>Supriya Khape</t>
        </is>
      </c>
      <c r="W1076" s="1" t="n">
        <v>44545.55116898148</v>
      </c>
      <c r="X1076" t="n">
        <v>182.0</v>
      </c>
      <c r="Y1076" t="n">
        <v>41.0</v>
      </c>
      <c r="Z1076" t="n">
        <v>0.0</v>
      </c>
      <c r="AA1076" t="n">
        <v>41.0</v>
      </c>
      <c r="AB1076" t="n">
        <v>0.0</v>
      </c>
      <c r="AC1076" t="n">
        <v>14.0</v>
      </c>
      <c r="AD1076" t="n">
        <v>8.0</v>
      </c>
      <c r="AE1076" t="n">
        <v>0.0</v>
      </c>
      <c r="AF1076" t="n">
        <v>0.0</v>
      </c>
      <c r="AG1076" t="n">
        <v>0.0</v>
      </c>
      <c r="AH1076" t="inlineStr">
        <is>
          <t>Dashrath Soren</t>
        </is>
      </c>
      <c r="AI1076" s="1" t="n">
        <v>44545.585393518515</v>
      </c>
      <c r="AJ1076" t="n">
        <v>290.0</v>
      </c>
      <c r="AK1076" t="n">
        <v>1.0</v>
      </c>
      <c r="AL1076" t="n">
        <v>0.0</v>
      </c>
      <c r="AM1076" t="n">
        <v>1.0</v>
      </c>
      <c r="AN1076" t="n">
        <v>0.0</v>
      </c>
      <c r="AO1076" t="n">
        <v>1.0</v>
      </c>
      <c r="AP1076" t="n">
        <v>7.0</v>
      </c>
      <c r="AQ1076" t="n">
        <v>0.0</v>
      </c>
      <c r="AR1076" t="n">
        <v>0.0</v>
      </c>
      <c r="AS1076" t="n">
        <v>0.0</v>
      </c>
      <c r="AT1076" t="inlineStr">
        <is>
          <t>N/A</t>
        </is>
      </c>
      <c r="AU1076" t="inlineStr">
        <is>
          <t>N/A</t>
        </is>
      </c>
      <c r="AV1076" t="inlineStr">
        <is>
          <t>N/A</t>
        </is>
      </c>
      <c r="AW1076" t="inlineStr">
        <is>
          <t>N/A</t>
        </is>
      </c>
      <c r="AX1076" t="inlineStr">
        <is>
          <t>N/A</t>
        </is>
      </c>
      <c r="AY1076" t="inlineStr">
        <is>
          <t>N/A</t>
        </is>
      </c>
      <c r="AZ1076" t="inlineStr">
        <is>
          <t>N/A</t>
        </is>
      </c>
      <c r="BA1076" t="inlineStr">
        <is>
          <t>N/A</t>
        </is>
      </c>
      <c r="BB1076" t="inlineStr">
        <is>
          <t>N/A</t>
        </is>
      </c>
      <c r="BC1076" t="inlineStr">
        <is>
          <t>N/A</t>
        </is>
      </c>
      <c r="BD1076" t="inlineStr">
        <is>
          <t>N/A</t>
        </is>
      </c>
      <c r="BE1076" t="inlineStr">
        <is>
          <t>N/A</t>
        </is>
      </c>
    </row>
    <row r="1077">
      <c r="A1077" t="inlineStr">
        <is>
          <t>WI211250188</t>
        </is>
      </c>
      <c r="B1077" t="inlineStr">
        <is>
          <t>DATA_VALIDATION</t>
        </is>
      </c>
      <c r="C1077" t="inlineStr">
        <is>
          <t>201330004126</t>
        </is>
      </c>
      <c r="D1077" t="inlineStr">
        <is>
          <t>Folder</t>
        </is>
      </c>
      <c r="E1077" s="2">
        <f>HYPERLINK("capsilon://?command=openfolder&amp;siteaddress=FAM.docvelocity-na8.net&amp;folderid=FXF493DEE6-C6EE-25E4-D312-695E555D14BB","FX21125591")</f>
        <v>0.0</v>
      </c>
      <c r="F1077" t="inlineStr">
        <is>
          <t/>
        </is>
      </c>
      <c r="G1077" t="inlineStr">
        <is>
          <t/>
        </is>
      </c>
      <c r="H1077" t="inlineStr">
        <is>
          <t>Mailitem</t>
        </is>
      </c>
      <c r="I1077" t="inlineStr">
        <is>
          <t>MI2112529985</t>
        </is>
      </c>
      <c r="J1077" t="n">
        <v>49.0</v>
      </c>
      <c r="K1077" t="inlineStr">
        <is>
          <t>COMPLETED</t>
        </is>
      </c>
      <c r="L1077" t="inlineStr">
        <is>
          <t>MARK_AS_COMPLETED</t>
        </is>
      </c>
      <c r="M1077" t="inlineStr">
        <is>
          <t>Queue</t>
        </is>
      </c>
      <c r="N1077" t="n">
        <v>2.0</v>
      </c>
      <c r="O1077" s="1" t="n">
        <v>44545.54194444444</v>
      </c>
      <c r="P1077" s="1" t="n">
        <v>44545.585960648146</v>
      </c>
      <c r="Q1077" t="n">
        <v>3417.0</v>
      </c>
      <c r="R1077" t="n">
        <v>386.0</v>
      </c>
      <c r="S1077" t="b">
        <v>0</v>
      </c>
      <c r="T1077" t="inlineStr">
        <is>
          <t>N/A</t>
        </is>
      </c>
      <c r="U1077" t="b">
        <v>0</v>
      </c>
      <c r="V1077" t="inlineStr">
        <is>
          <t>Archana Bhujbal</t>
        </is>
      </c>
      <c r="W1077" s="1" t="n">
        <v>44545.55121527778</v>
      </c>
      <c r="X1077" t="n">
        <v>97.0</v>
      </c>
      <c r="Y1077" t="n">
        <v>41.0</v>
      </c>
      <c r="Z1077" t="n">
        <v>0.0</v>
      </c>
      <c r="AA1077" t="n">
        <v>41.0</v>
      </c>
      <c r="AB1077" t="n">
        <v>0.0</v>
      </c>
      <c r="AC1077" t="n">
        <v>16.0</v>
      </c>
      <c r="AD1077" t="n">
        <v>8.0</v>
      </c>
      <c r="AE1077" t="n">
        <v>0.0</v>
      </c>
      <c r="AF1077" t="n">
        <v>0.0</v>
      </c>
      <c r="AG1077" t="n">
        <v>0.0</v>
      </c>
      <c r="AH1077" t="inlineStr">
        <is>
          <t>Mohini Shinde</t>
        </is>
      </c>
      <c r="AI1077" s="1" t="n">
        <v>44545.585960648146</v>
      </c>
      <c r="AJ1077" t="n">
        <v>289.0</v>
      </c>
      <c r="AK1077" t="n">
        <v>0.0</v>
      </c>
      <c r="AL1077" t="n">
        <v>0.0</v>
      </c>
      <c r="AM1077" t="n">
        <v>0.0</v>
      </c>
      <c r="AN1077" t="n">
        <v>0.0</v>
      </c>
      <c r="AO1077" t="n">
        <v>0.0</v>
      </c>
      <c r="AP1077" t="n">
        <v>8.0</v>
      </c>
      <c r="AQ1077" t="n">
        <v>0.0</v>
      </c>
      <c r="AR1077" t="n">
        <v>0.0</v>
      </c>
      <c r="AS1077" t="n">
        <v>0.0</v>
      </c>
      <c r="AT1077" t="inlineStr">
        <is>
          <t>N/A</t>
        </is>
      </c>
      <c r="AU1077" t="inlineStr">
        <is>
          <t>N/A</t>
        </is>
      </c>
      <c r="AV1077" t="inlineStr">
        <is>
          <t>N/A</t>
        </is>
      </c>
      <c r="AW1077" t="inlineStr">
        <is>
          <t>N/A</t>
        </is>
      </c>
      <c r="AX1077" t="inlineStr">
        <is>
          <t>N/A</t>
        </is>
      </c>
      <c r="AY1077" t="inlineStr">
        <is>
          <t>N/A</t>
        </is>
      </c>
      <c r="AZ1077" t="inlineStr">
        <is>
          <t>N/A</t>
        </is>
      </c>
      <c r="BA1077" t="inlineStr">
        <is>
          <t>N/A</t>
        </is>
      </c>
      <c r="BB1077" t="inlineStr">
        <is>
          <t>N/A</t>
        </is>
      </c>
      <c r="BC1077" t="inlineStr">
        <is>
          <t>N/A</t>
        </is>
      </c>
      <c r="BD1077" t="inlineStr">
        <is>
          <t>N/A</t>
        </is>
      </c>
      <c r="BE1077" t="inlineStr">
        <is>
          <t>N/A</t>
        </is>
      </c>
    </row>
    <row r="1078">
      <c r="A1078" t="inlineStr">
        <is>
          <t>WI21125031</t>
        </is>
      </c>
      <c r="B1078" t="inlineStr">
        <is>
          <t>DATA_VALIDATION</t>
        </is>
      </c>
      <c r="C1078" t="inlineStr">
        <is>
          <t>201300020009</t>
        </is>
      </c>
      <c r="D1078" t="inlineStr">
        <is>
          <t>Folder</t>
        </is>
      </c>
      <c r="E1078" s="2">
        <f>HYPERLINK("capsilon://?command=openfolder&amp;siteaddress=FAM.docvelocity-na8.net&amp;folderid=FXCA52ECD6-D3B9-DA77-56A4-D23334CFD821","FX211291")</f>
        <v>0.0</v>
      </c>
      <c r="F1078" t="inlineStr">
        <is>
          <t/>
        </is>
      </c>
      <c r="G1078" t="inlineStr">
        <is>
          <t/>
        </is>
      </c>
      <c r="H1078" t="inlineStr">
        <is>
          <t>Mailitem</t>
        </is>
      </c>
      <c r="I1078" t="inlineStr">
        <is>
          <t>MI211252336</t>
        </is>
      </c>
      <c r="J1078" t="n">
        <v>28.0</v>
      </c>
      <c r="K1078" t="inlineStr">
        <is>
          <t>COMPLETED</t>
        </is>
      </c>
      <c r="L1078" t="inlineStr">
        <is>
          <t>MARK_AS_COMPLETED</t>
        </is>
      </c>
      <c r="M1078" t="inlineStr">
        <is>
          <t>Queue</t>
        </is>
      </c>
      <c r="N1078" t="n">
        <v>2.0</v>
      </c>
      <c r="O1078" s="1" t="n">
        <v>44531.797060185185</v>
      </c>
      <c r="P1078" s="1" t="n">
        <v>44532.16966435185</v>
      </c>
      <c r="Q1078" t="n">
        <v>31559.0</v>
      </c>
      <c r="R1078" t="n">
        <v>634.0</v>
      </c>
      <c r="S1078" t="b">
        <v>0</v>
      </c>
      <c r="T1078" t="inlineStr">
        <is>
          <t>N/A</t>
        </is>
      </c>
      <c r="U1078" t="b">
        <v>0</v>
      </c>
      <c r="V1078" t="inlineStr">
        <is>
          <t>Mohini Shinde</t>
        </is>
      </c>
      <c r="W1078" s="1" t="n">
        <v>44532.15871527778</v>
      </c>
      <c r="X1078" t="n">
        <v>275.0</v>
      </c>
      <c r="Y1078" t="n">
        <v>21.0</v>
      </c>
      <c r="Z1078" t="n">
        <v>0.0</v>
      </c>
      <c r="AA1078" t="n">
        <v>21.0</v>
      </c>
      <c r="AB1078" t="n">
        <v>0.0</v>
      </c>
      <c r="AC1078" t="n">
        <v>19.0</v>
      </c>
      <c r="AD1078" t="n">
        <v>7.0</v>
      </c>
      <c r="AE1078" t="n">
        <v>0.0</v>
      </c>
      <c r="AF1078" t="n">
        <v>0.0</v>
      </c>
      <c r="AG1078" t="n">
        <v>0.0</v>
      </c>
      <c r="AH1078" t="inlineStr">
        <is>
          <t>Smriti Gauchan</t>
        </is>
      </c>
      <c r="AI1078" s="1" t="n">
        <v>44532.16966435185</v>
      </c>
      <c r="AJ1078" t="n">
        <v>343.0</v>
      </c>
      <c r="AK1078" t="n">
        <v>0.0</v>
      </c>
      <c r="AL1078" t="n">
        <v>0.0</v>
      </c>
      <c r="AM1078" t="n">
        <v>0.0</v>
      </c>
      <c r="AN1078" t="n">
        <v>0.0</v>
      </c>
      <c r="AO1078" t="n">
        <v>0.0</v>
      </c>
      <c r="AP1078" t="n">
        <v>7.0</v>
      </c>
      <c r="AQ1078" t="n">
        <v>0.0</v>
      </c>
      <c r="AR1078" t="n">
        <v>0.0</v>
      </c>
      <c r="AS1078" t="n">
        <v>0.0</v>
      </c>
      <c r="AT1078" t="inlineStr">
        <is>
          <t>N/A</t>
        </is>
      </c>
      <c r="AU1078" t="inlineStr">
        <is>
          <t>N/A</t>
        </is>
      </c>
      <c r="AV1078" t="inlineStr">
        <is>
          <t>N/A</t>
        </is>
      </c>
      <c r="AW1078" t="inlineStr">
        <is>
          <t>N/A</t>
        </is>
      </c>
      <c r="AX1078" t="inlineStr">
        <is>
          <t>N/A</t>
        </is>
      </c>
      <c r="AY1078" t="inlineStr">
        <is>
          <t>N/A</t>
        </is>
      </c>
      <c r="AZ1078" t="inlineStr">
        <is>
          <t>N/A</t>
        </is>
      </c>
      <c r="BA1078" t="inlineStr">
        <is>
          <t>N/A</t>
        </is>
      </c>
      <c r="BB1078" t="inlineStr">
        <is>
          <t>N/A</t>
        </is>
      </c>
      <c r="BC1078" t="inlineStr">
        <is>
          <t>N/A</t>
        </is>
      </c>
      <c r="BD1078" t="inlineStr">
        <is>
          <t>N/A</t>
        </is>
      </c>
      <c r="BE1078" t="inlineStr">
        <is>
          <t>N/A</t>
        </is>
      </c>
    </row>
    <row r="1079">
      <c r="A1079" t="inlineStr">
        <is>
          <t>WI211250328</t>
        </is>
      </c>
      <c r="B1079" t="inlineStr">
        <is>
          <t>DATA_VALIDATION</t>
        </is>
      </c>
      <c r="C1079" t="inlineStr">
        <is>
          <t>201300020331</t>
        </is>
      </c>
      <c r="D1079" t="inlineStr">
        <is>
          <t>Folder</t>
        </is>
      </c>
      <c r="E1079" s="2">
        <f>HYPERLINK("capsilon://?command=openfolder&amp;siteaddress=FAM.docvelocity-na8.net&amp;folderid=FX2D183618-0603-7E9F-6BCD-B8E67FF0E47B","FX21128550")</f>
        <v>0.0</v>
      </c>
      <c r="F1079" t="inlineStr">
        <is>
          <t/>
        </is>
      </c>
      <c r="G1079" t="inlineStr">
        <is>
          <t/>
        </is>
      </c>
      <c r="H1079" t="inlineStr">
        <is>
          <t>Mailitem</t>
        </is>
      </c>
      <c r="I1079" t="inlineStr">
        <is>
          <t>MI2112531142</t>
        </is>
      </c>
      <c r="J1079" t="n">
        <v>69.0</v>
      </c>
      <c r="K1079" t="inlineStr">
        <is>
          <t>COMPLETED</t>
        </is>
      </c>
      <c r="L1079" t="inlineStr">
        <is>
          <t>MARK_AS_COMPLETED</t>
        </is>
      </c>
      <c r="M1079" t="inlineStr">
        <is>
          <t>Queue</t>
        </is>
      </c>
      <c r="N1079" t="n">
        <v>2.0</v>
      </c>
      <c r="O1079" s="1" t="n">
        <v>44545.55238425926</v>
      </c>
      <c r="P1079" s="1" t="n">
        <v>44545.72390046297</v>
      </c>
      <c r="Q1079" t="n">
        <v>13443.0</v>
      </c>
      <c r="R1079" t="n">
        <v>1376.0</v>
      </c>
      <c r="S1079" t="b">
        <v>0</v>
      </c>
      <c r="T1079" t="inlineStr">
        <is>
          <t>N/A</t>
        </is>
      </c>
      <c r="U1079" t="b">
        <v>0</v>
      </c>
      <c r="V1079" t="inlineStr">
        <is>
          <t>Sanjay Kharade</t>
        </is>
      </c>
      <c r="W1079" s="1" t="n">
        <v>44545.608611111114</v>
      </c>
      <c r="X1079" t="n">
        <v>660.0</v>
      </c>
      <c r="Y1079" t="n">
        <v>109.0</v>
      </c>
      <c r="Z1079" t="n">
        <v>0.0</v>
      </c>
      <c r="AA1079" t="n">
        <v>109.0</v>
      </c>
      <c r="AB1079" t="n">
        <v>0.0</v>
      </c>
      <c r="AC1079" t="n">
        <v>60.0</v>
      </c>
      <c r="AD1079" t="n">
        <v>-40.0</v>
      </c>
      <c r="AE1079" t="n">
        <v>0.0</v>
      </c>
      <c r="AF1079" t="n">
        <v>0.0</v>
      </c>
      <c r="AG1079" t="n">
        <v>0.0</v>
      </c>
      <c r="AH1079" t="inlineStr">
        <is>
          <t>Vikash Suryakanth Parmar</t>
        </is>
      </c>
      <c r="AI1079" s="1" t="n">
        <v>44545.72390046297</v>
      </c>
      <c r="AJ1079" t="n">
        <v>709.0</v>
      </c>
      <c r="AK1079" t="n">
        <v>1.0</v>
      </c>
      <c r="AL1079" t="n">
        <v>0.0</v>
      </c>
      <c r="AM1079" t="n">
        <v>1.0</v>
      </c>
      <c r="AN1079" t="n">
        <v>0.0</v>
      </c>
      <c r="AO1079" t="n">
        <v>1.0</v>
      </c>
      <c r="AP1079" t="n">
        <v>-41.0</v>
      </c>
      <c r="AQ1079" t="n">
        <v>0.0</v>
      </c>
      <c r="AR1079" t="n">
        <v>0.0</v>
      </c>
      <c r="AS1079" t="n">
        <v>0.0</v>
      </c>
      <c r="AT1079" t="inlineStr">
        <is>
          <t>N/A</t>
        </is>
      </c>
      <c r="AU1079" t="inlineStr">
        <is>
          <t>N/A</t>
        </is>
      </c>
      <c r="AV1079" t="inlineStr">
        <is>
          <t>N/A</t>
        </is>
      </c>
      <c r="AW1079" t="inlineStr">
        <is>
          <t>N/A</t>
        </is>
      </c>
      <c r="AX1079" t="inlineStr">
        <is>
          <t>N/A</t>
        </is>
      </c>
      <c r="AY1079" t="inlineStr">
        <is>
          <t>N/A</t>
        </is>
      </c>
      <c r="AZ1079" t="inlineStr">
        <is>
          <t>N/A</t>
        </is>
      </c>
      <c r="BA1079" t="inlineStr">
        <is>
          <t>N/A</t>
        </is>
      </c>
      <c r="BB1079" t="inlineStr">
        <is>
          <t>N/A</t>
        </is>
      </c>
      <c r="BC1079" t="inlineStr">
        <is>
          <t>N/A</t>
        </is>
      </c>
      <c r="BD1079" t="inlineStr">
        <is>
          <t>N/A</t>
        </is>
      </c>
      <c r="BE1079" t="inlineStr">
        <is>
          <t>N/A</t>
        </is>
      </c>
    </row>
    <row r="1080">
      <c r="A1080" t="inlineStr">
        <is>
          <t>WI211250337</t>
        </is>
      </c>
      <c r="B1080" t="inlineStr">
        <is>
          <t>DATA_VALIDATION</t>
        </is>
      </c>
      <c r="C1080" t="inlineStr">
        <is>
          <t>201300020333</t>
        </is>
      </c>
      <c r="D1080" t="inlineStr">
        <is>
          <t>Folder</t>
        </is>
      </c>
      <c r="E1080" s="2">
        <f>HYPERLINK("capsilon://?command=openfolder&amp;siteaddress=FAM.docvelocity-na8.net&amp;folderid=FX6F05F254-4BC2-7795-4B5C-9B03111C1F44","FX21128585")</f>
        <v>0.0</v>
      </c>
      <c r="F1080" t="inlineStr">
        <is>
          <t/>
        </is>
      </c>
      <c r="G1080" t="inlineStr">
        <is>
          <t/>
        </is>
      </c>
      <c r="H1080" t="inlineStr">
        <is>
          <t>Mailitem</t>
        </is>
      </c>
      <c r="I1080" t="inlineStr">
        <is>
          <t>MI2112526687</t>
        </is>
      </c>
      <c r="J1080" t="n">
        <v>107.0</v>
      </c>
      <c r="K1080" t="inlineStr">
        <is>
          <t>COMPLETED</t>
        </is>
      </c>
      <c r="L1080" t="inlineStr">
        <is>
          <t>MARK_AS_COMPLETED</t>
        </is>
      </c>
      <c r="M1080" t="inlineStr">
        <is>
          <t>Queue</t>
        </is>
      </c>
      <c r="N1080" t="n">
        <v>2.0</v>
      </c>
      <c r="O1080" s="1" t="n">
        <v>44545.55432870371</v>
      </c>
      <c r="P1080" s="1" t="n">
        <v>44545.703784722224</v>
      </c>
      <c r="Q1080" t="n">
        <v>9035.0</v>
      </c>
      <c r="R1080" t="n">
        <v>3878.0</v>
      </c>
      <c r="S1080" t="b">
        <v>0</v>
      </c>
      <c r="T1080" t="inlineStr">
        <is>
          <t>N/A</t>
        </is>
      </c>
      <c r="U1080" t="b">
        <v>1</v>
      </c>
      <c r="V1080" t="inlineStr">
        <is>
          <t>Ujwala Ajabe</t>
        </is>
      </c>
      <c r="W1080" s="1" t="n">
        <v>44545.609606481485</v>
      </c>
      <c r="X1080" t="n">
        <v>3242.0</v>
      </c>
      <c r="Y1080" t="n">
        <v>108.0</v>
      </c>
      <c r="Z1080" t="n">
        <v>0.0</v>
      </c>
      <c r="AA1080" t="n">
        <v>108.0</v>
      </c>
      <c r="AB1080" t="n">
        <v>0.0</v>
      </c>
      <c r="AC1080" t="n">
        <v>82.0</v>
      </c>
      <c r="AD1080" t="n">
        <v>-1.0</v>
      </c>
      <c r="AE1080" t="n">
        <v>0.0</v>
      </c>
      <c r="AF1080" t="n">
        <v>0.0</v>
      </c>
      <c r="AG1080" t="n">
        <v>0.0</v>
      </c>
      <c r="AH1080" t="inlineStr">
        <is>
          <t>Vikash Suryakanth Parmar</t>
        </is>
      </c>
      <c r="AI1080" s="1" t="n">
        <v>44545.703784722224</v>
      </c>
      <c r="AJ1080" t="n">
        <v>387.0</v>
      </c>
      <c r="AK1080" t="n">
        <v>1.0</v>
      </c>
      <c r="AL1080" t="n">
        <v>0.0</v>
      </c>
      <c r="AM1080" t="n">
        <v>1.0</v>
      </c>
      <c r="AN1080" t="n">
        <v>0.0</v>
      </c>
      <c r="AO1080" t="n">
        <v>1.0</v>
      </c>
      <c r="AP1080" t="n">
        <v>-2.0</v>
      </c>
      <c r="AQ1080" t="n">
        <v>0.0</v>
      </c>
      <c r="AR1080" t="n">
        <v>0.0</v>
      </c>
      <c r="AS1080" t="n">
        <v>0.0</v>
      </c>
      <c r="AT1080" t="inlineStr">
        <is>
          <t>N/A</t>
        </is>
      </c>
      <c r="AU1080" t="inlineStr">
        <is>
          <t>N/A</t>
        </is>
      </c>
      <c r="AV1080" t="inlineStr">
        <is>
          <t>N/A</t>
        </is>
      </c>
      <c r="AW1080" t="inlineStr">
        <is>
          <t>N/A</t>
        </is>
      </c>
      <c r="AX1080" t="inlineStr">
        <is>
          <t>N/A</t>
        </is>
      </c>
      <c r="AY1080" t="inlineStr">
        <is>
          <t>N/A</t>
        </is>
      </c>
      <c r="AZ1080" t="inlineStr">
        <is>
          <t>N/A</t>
        </is>
      </c>
      <c r="BA1080" t="inlineStr">
        <is>
          <t>N/A</t>
        </is>
      </c>
      <c r="BB1080" t="inlineStr">
        <is>
          <t>N/A</t>
        </is>
      </c>
      <c r="BC1080" t="inlineStr">
        <is>
          <t>N/A</t>
        </is>
      </c>
      <c r="BD1080" t="inlineStr">
        <is>
          <t>N/A</t>
        </is>
      </c>
      <c r="BE1080" t="inlineStr">
        <is>
          <t>N/A</t>
        </is>
      </c>
    </row>
    <row r="1081">
      <c r="A1081" t="inlineStr">
        <is>
          <t>WI211250345</t>
        </is>
      </c>
      <c r="B1081" t="inlineStr">
        <is>
          <t>DATA_VALIDATION</t>
        </is>
      </c>
      <c r="C1081" t="inlineStr">
        <is>
          <t>201300020333</t>
        </is>
      </c>
      <c r="D1081" t="inlineStr">
        <is>
          <t>Folder</t>
        </is>
      </c>
      <c r="E1081" s="2">
        <f>HYPERLINK("capsilon://?command=openfolder&amp;siteaddress=FAM.docvelocity-na8.net&amp;folderid=FX6F05F254-4BC2-7795-4B5C-9B03111C1F44","FX21128585")</f>
        <v>0.0</v>
      </c>
      <c r="F1081" t="inlineStr">
        <is>
          <t/>
        </is>
      </c>
      <c r="G1081" t="inlineStr">
        <is>
          <t/>
        </is>
      </c>
      <c r="H1081" t="inlineStr">
        <is>
          <t>Mailitem</t>
        </is>
      </c>
      <c r="I1081" t="inlineStr">
        <is>
          <t>MI2112526701</t>
        </is>
      </c>
      <c r="J1081" t="n">
        <v>56.0</v>
      </c>
      <c r="K1081" t="inlineStr">
        <is>
          <t>COMPLETED</t>
        </is>
      </c>
      <c r="L1081" t="inlineStr">
        <is>
          <t>MARK_AS_COMPLETED</t>
        </is>
      </c>
      <c r="M1081" t="inlineStr">
        <is>
          <t>Queue</t>
        </is>
      </c>
      <c r="N1081" t="n">
        <v>2.0</v>
      </c>
      <c r="O1081" s="1" t="n">
        <v>44545.55547453704</v>
      </c>
      <c r="P1081" s="1" t="n">
        <v>44545.70900462963</v>
      </c>
      <c r="Q1081" t="n">
        <v>11596.0</v>
      </c>
      <c r="R1081" t="n">
        <v>1669.0</v>
      </c>
      <c r="S1081" t="b">
        <v>0</v>
      </c>
      <c r="T1081" t="inlineStr">
        <is>
          <t>N/A</t>
        </is>
      </c>
      <c r="U1081" t="b">
        <v>1</v>
      </c>
      <c r="V1081" t="inlineStr">
        <is>
          <t>Amruta Erande</t>
        </is>
      </c>
      <c r="W1081" s="1" t="n">
        <v>44545.60136574074</v>
      </c>
      <c r="X1081" t="n">
        <v>1402.0</v>
      </c>
      <c r="Y1081" t="n">
        <v>42.0</v>
      </c>
      <c r="Z1081" t="n">
        <v>0.0</v>
      </c>
      <c r="AA1081" t="n">
        <v>42.0</v>
      </c>
      <c r="AB1081" t="n">
        <v>0.0</v>
      </c>
      <c r="AC1081" t="n">
        <v>18.0</v>
      </c>
      <c r="AD1081" t="n">
        <v>14.0</v>
      </c>
      <c r="AE1081" t="n">
        <v>0.0</v>
      </c>
      <c r="AF1081" t="n">
        <v>0.0</v>
      </c>
      <c r="AG1081" t="n">
        <v>0.0</v>
      </c>
      <c r="AH1081" t="inlineStr">
        <is>
          <t>Vikash Suryakanth Parmar</t>
        </is>
      </c>
      <c r="AI1081" s="1" t="n">
        <v>44545.70900462963</v>
      </c>
      <c r="AJ1081" t="n">
        <v>243.0</v>
      </c>
      <c r="AK1081" t="n">
        <v>0.0</v>
      </c>
      <c r="AL1081" t="n">
        <v>0.0</v>
      </c>
      <c r="AM1081" t="n">
        <v>0.0</v>
      </c>
      <c r="AN1081" t="n">
        <v>0.0</v>
      </c>
      <c r="AO1081" t="n">
        <v>0.0</v>
      </c>
      <c r="AP1081" t="n">
        <v>14.0</v>
      </c>
      <c r="AQ1081" t="n">
        <v>0.0</v>
      </c>
      <c r="AR1081" t="n">
        <v>0.0</v>
      </c>
      <c r="AS1081" t="n">
        <v>0.0</v>
      </c>
      <c r="AT1081" t="inlineStr">
        <is>
          <t>N/A</t>
        </is>
      </c>
      <c r="AU1081" t="inlineStr">
        <is>
          <t>N/A</t>
        </is>
      </c>
      <c r="AV1081" t="inlineStr">
        <is>
          <t>N/A</t>
        </is>
      </c>
      <c r="AW1081" t="inlineStr">
        <is>
          <t>N/A</t>
        </is>
      </c>
      <c r="AX1081" t="inlineStr">
        <is>
          <t>N/A</t>
        </is>
      </c>
      <c r="AY1081" t="inlineStr">
        <is>
          <t>N/A</t>
        </is>
      </c>
      <c r="AZ1081" t="inlineStr">
        <is>
          <t>N/A</t>
        </is>
      </c>
      <c r="BA1081" t="inlineStr">
        <is>
          <t>N/A</t>
        </is>
      </c>
      <c r="BB1081" t="inlineStr">
        <is>
          <t>N/A</t>
        </is>
      </c>
      <c r="BC1081" t="inlineStr">
        <is>
          <t>N/A</t>
        </is>
      </c>
      <c r="BD1081" t="inlineStr">
        <is>
          <t>N/A</t>
        </is>
      </c>
      <c r="BE1081" t="inlineStr">
        <is>
          <t>N/A</t>
        </is>
      </c>
    </row>
    <row r="1082">
      <c r="A1082" t="inlineStr">
        <is>
          <t>WI211250379</t>
        </is>
      </c>
      <c r="B1082" t="inlineStr">
        <is>
          <t>DATA_VALIDATION</t>
        </is>
      </c>
      <c r="C1082" t="inlineStr">
        <is>
          <t>201300020334</t>
        </is>
      </c>
      <c r="D1082" t="inlineStr">
        <is>
          <t>Folder</t>
        </is>
      </c>
      <c r="E1082" s="2">
        <f>HYPERLINK("capsilon://?command=openfolder&amp;siteaddress=FAM.docvelocity-na8.net&amp;folderid=FXBDB4B547-040B-6890-FBA9-DB3BAD49671D","FX21128609")</f>
        <v>0.0</v>
      </c>
      <c r="F1082" t="inlineStr">
        <is>
          <t/>
        </is>
      </c>
      <c r="G1082" t="inlineStr">
        <is>
          <t/>
        </is>
      </c>
      <c r="H1082" t="inlineStr">
        <is>
          <t>Mailitem</t>
        </is>
      </c>
      <c r="I1082" t="inlineStr">
        <is>
          <t>MI2112527064</t>
        </is>
      </c>
      <c r="J1082" t="n">
        <v>88.0</v>
      </c>
      <c r="K1082" t="inlineStr">
        <is>
          <t>COMPLETED</t>
        </is>
      </c>
      <c r="L1082" t="inlineStr">
        <is>
          <t>MARK_AS_COMPLETED</t>
        </is>
      </c>
      <c r="M1082" t="inlineStr">
        <is>
          <t>Queue</t>
        </is>
      </c>
      <c r="N1082" t="n">
        <v>2.0</v>
      </c>
      <c r="O1082" s="1" t="n">
        <v>44545.55982638889</v>
      </c>
      <c r="P1082" s="1" t="n">
        <v>44545.71289351852</v>
      </c>
      <c r="Q1082" t="n">
        <v>10830.0</v>
      </c>
      <c r="R1082" t="n">
        <v>2395.0</v>
      </c>
      <c r="S1082" t="b">
        <v>0</v>
      </c>
      <c r="T1082" t="inlineStr">
        <is>
          <t>N/A</t>
        </is>
      </c>
      <c r="U1082" t="b">
        <v>1</v>
      </c>
      <c r="V1082" t="inlineStr">
        <is>
          <t>Nisha Verma</t>
        </is>
      </c>
      <c r="W1082" s="1" t="n">
        <v>44545.61351851852</v>
      </c>
      <c r="X1082" t="n">
        <v>2059.0</v>
      </c>
      <c r="Y1082" t="n">
        <v>86.0</v>
      </c>
      <c r="Z1082" t="n">
        <v>0.0</v>
      </c>
      <c r="AA1082" t="n">
        <v>86.0</v>
      </c>
      <c r="AB1082" t="n">
        <v>0.0</v>
      </c>
      <c r="AC1082" t="n">
        <v>57.0</v>
      </c>
      <c r="AD1082" t="n">
        <v>2.0</v>
      </c>
      <c r="AE1082" t="n">
        <v>0.0</v>
      </c>
      <c r="AF1082" t="n">
        <v>0.0</v>
      </c>
      <c r="AG1082" t="n">
        <v>0.0</v>
      </c>
      <c r="AH1082" t="inlineStr">
        <is>
          <t>Vikash Suryakanth Parmar</t>
        </is>
      </c>
      <c r="AI1082" s="1" t="n">
        <v>44545.71289351852</v>
      </c>
      <c r="AJ1082" t="n">
        <v>336.0</v>
      </c>
      <c r="AK1082" t="n">
        <v>0.0</v>
      </c>
      <c r="AL1082" t="n">
        <v>0.0</v>
      </c>
      <c r="AM1082" t="n">
        <v>0.0</v>
      </c>
      <c r="AN1082" t="n">
        <v>0.0</v>
      </c>
      <c r="AO1082" t="n">
        <v>0.0</v>
      </c>
      <c r="AP1082" t="n">
        <v>2.0</v>
      </c>
      <c r="AQ1082" t="n">
        <v>0.0</v>
      </c>
      <c r="AR1082" t="n">
        <v>0.0</v>
      </c>
      <c r="AS1082" t="n">
        <v>0.0</v>
      </c>
      <c r="AT1082" t="inlineStr">
        <is>
          <t>N/A</t>
        </is>
      </c>
      <c r="AU1082" t="inlineStr">
        <is>
          <t>N/A</t>
        </is>
      </c>
      <c r="AV1082" t="inlineStr">
        <is>
          <t>N/A</t>
        </is>
      </c>
      <c r="AW1082" t="inlineStr">
        <is>
          <t>N/A</t>
        </is>
      </c>
      <c r="AX1082" t="inlineStr">
        <is>
          <t>N/A</t>
        </is>
      </c>
      <c r="AY1082" t="inlineStr">
        <is>
          <t>N/A</t>
        </is>
      </c>
      <c r="AZ1082" t="inlineStr">
        <is>
          <t>N/A</t>
        </is>
      </c>
      <c r="BA1082" t="inlineStr">
        <is>
          <t>N/A</t>
        </is>
      </c>
      <c r="BB1082" t="inlineStr">
        <is>
          <t>N/A</t>
        </is>
      </c>
      <c r="BC1082" t="inlineStr">
        <is>
          <t>N/A</t>
        </is>
      </c>
      <c r="BD1082" t="inlineStr">
        <is>
          <t>N/A</t>
        </is>
      </c>
      <c r="BE1082" t="inlineStr">
        <is>
          <t>N/A</t>
        </is>
      </c>
    </row>
    <row r="1083">
      <c r="A1083" t="inlineStr">
        <is>
          <t>WI211250386</t>
        </is>
      </c>
      <c r="B1083" t="inlineStr">
        <is>
          <t>DATA_VALIDATION</t>
        </is>
      </c>
      <c r="C1083" t="inlineStr">
        <is>
          <t>201130012955</t>
        </is>
      </c>
      <c r="D1083" t="inlineStr">
        <is>
          <t>Folder</t>
        </is>
      </c>
      <c r="E1083" s="2">
        <f>HYPERLINK("capsilon://?command=openfolder&amp;siteaddress=FAM.docvelocity-na8.net&amp;folderid=FXAC5CBBC2-30F2-497C-709F-E84202378D94","FX21128230")</f>
        <v>0.0</v>
      </c>
      <c r="F1083" t="inlineStr">
        <is>
          <t/>
        </is>
      </c>
      <c r="G1083" t="inlineStr">
        <is>
          <t/>
        </is>
      </c>
      <c r="H1083" t="inlineStr">
        <is>
          <t>Mailitem</t>
        </is>
      </c>
      <c r="I1083" t="inlineStr">
        <is>
          <t>MI2112528504</t>
        </is>
      </c>
      <c r="J1083" t="n">
        <v>88.0</v>
      </c>
      <c r="K1083" t="inlineStr">
        <is>
          <t>COMPLETED</t>
        </is>
      </c>
      <c r="L1083" t="inlineStr">
        <is>
          <t>MARK_AS_COMPLETED</t>
        </is>
      </c>
      <c r="M1083" t="inlineStr">
        <is>
          <t>Queue</t>
        </is>
      </c>
      <c r="N1083" t="n">
        <v>2.0</v>
      </c>
      <c r="O1083" s="1" t="n">
        <v>44545.56054398148</v>
      </c>
      <c r="P1083" s="1" t="n">
        <v>44545.715682870374</v>
      </c>
      <c r="Q1083" t="n">
        <v>10985.0</v>
      </c>
      <c r="R1083" t="n">
        <v>2419.0</v>
      </c>
      <c r="S1083" t="b">
        <v>0</v>
      </c>
      <c r="T1083" t="inlineStr">
        <is>
          <t>N/A</t>
        </is>
      </c>
      <c r="U1083" t="b">
        <v>1</v>
      </c>
      <c r="V1083" t="inlineStr">
        <is>
          <t>Ketan Pathak</t>
        </is>
      </c>
      <c r="W1083" s="1" t="n">
        <v>44545.61613425926</v>
      </c>
      <c r="X1083" t="n">
        <v>2172.0</v>
      </c>
      <c r="Y1083" t="n">
        <v>72.0</v>
      </c>
      <c r="Z1083" t="n">
        <v>0.0</v>
      </c>
      <c r="AA1083" t="n">
        <v>72.0</v>
      </c>
      <c r="AB1083" t="n">
        <v>0.0</v>
      </c>
      <c r="AC1083" t="n">
        <v>15.0</v>
      </c>
      <c r="AD1083" t="n">
        <v>16.0</v>
      </c>
      <c r="AE1083" t="n">
        <v>0.0</v>
      </c>
      <c r="AF1083" t="n">
        <v>0.0</v>
      </c>
      <c r="AG1083" t="n">
        <v>0.0</v>
      </c>
      <c r="AH1083" t="inlineStr">
        <is>
          <t>Vikash Suryakanth Parmar</t>
        </is>
      </c>
      <c r="AI1083" s="1" t="n">
        <v>44545.715682870374</v>
      </c>
      <c r="AJ1083" t="n">
        <v>240.0</v>
      </c>
      <c r="AK1083" t="n">
        <v>0.0</v>
      </c>
      <c r="AL1083" t="n">
        <v>0.0</v>
      </c>
      <c r="AM1083" t="n">
        <v>0.0</v>
      </c>
      <c r="AN1083" t="n">
        <v>0.0</v>
      </c>
      <c r="AO1083" t="n">
        <v>0.0</v>
      </c>
      <c r="AP1083" t="n">
        <v>16.0</v>
      </c>
      <c r="AQ1083" t="n">
        <v>0.0</v>
      </c>
      <c r="AR1083" t="n">
        <v>0.0</v>
      </c>
      <c r="AS1083" t="n">
        <v>0.0</v>
      </c>
      <c r="AT1083" t="inlineStr">
        <is>
          <t>N/A</t>
        </is>
      </c>
      <c r="AU1083" t="inlineStr">
        <is>
          <t>N/A</t>
        </is>
      </c>
      <c r="AV1083" t="inlineStr">
        <is>
          <t>N/A</t>
        </is>
      </c>
      <c r="AW1083" t="inlineStr">
        <is>
          <t>N/A</t>
        </is>
      </c>
      <c r="AX1083" t="inlineStr">
        <is>
          <t>N/A</t>
        </is>
      </c>
      <c r="AY1083" t="inlineStr">
        <is>
          <t>N/A</t>
        </is>
      </c>
      <c r="AZ1083" t="inlineStr">
        <is>
          <t>N/A</t>
        </is>
      </c>
      <c r="BA1083" t="inlineStr">
        <is>
          <t>N/A</t>
        </is>
      </c>
      <c r="BB1083" t="inlineStr">
        <is>
          <t>N/A</t>
        </is>
      </c>
      <c r="BC1083" t="inlineStr">
        <is>
          <t>N/A</t>
        </is>
      </c>
      <c r="BD1083" t="inlineStr">
        <is>
          <t>N/A</t>
        </is>
      </c>
      <c r="BE1083" t="inlineStr">
        <is>
          <t>N/A</t>
        </is>
      </c>
    </row>
    <row r="1084">
      <c r="A1084" t="inlineStr">
        <is>
          <t>WI211250398</t>
        </is>
      </c>
      <c r="B1084" t="inlineStr">
        <is>
          <t>DATA_VALIDATION</t>
        </is>
      </c>
      <c r="C1084" t="inlineStr">
        <is>
          <t>201330004222</t>
        </is>
      </c>
      <c r="D1084" t="inlineStr">
        <is>
          <t>Folder</t>
        </is>
      </c>
      <c r="E1084" s="2">
        <f>HYPERLINK("capsilon://?command=openfolder&amp;siteaddress=FAM.docvelocity-na8.net&amp;folderid=FX956F28AE-C8B2-CE24-4CD0-C890DEB96EC1","FX21128197")</f>
        <v>0.0</v>
      </c>
      <c r="F1084" t="inlineStr">
        <is>
          <t/>
        </is>
      </c>
      <c r="G1084" t="inlineStr">
        <is>
          <t/>
        </is>
      </c>
      <c r="H1084" t="inlineStr">
        <is>
          <t>Mailitem</t>
        </is>
      </c>
      <c r="I1084" t="inlineStr">
        <is>
          <t>MI2112532585</t>
        </is>
      </c>
      <c r="J1084" t="n">
        <v>28.0</v>
      </c>
      <c r="K1084" t="inlineStr">
        <is>
          <t>COMPLETED</t>
        </is>
      </c>
      <c r="L1084" t="inlineStr">
        <is>
          <t>MARK_AS_COMPLETED</t>
        </is>
      </c>
      <c r="M1084" t="inlineStr">
        <is>
          <t>Queue</t>
        </is>
      </c>
      <c r="N1084" t="n">
        <v>2.0</v>
      </c>
      <c r="O1084" s="1" t="n">
        <v>44545.56186342592</v>
      </c>
      <c r="P1084" s="1" t="n">
        <v>44545.72614583333</v>
      </c>
      <c r="Q1084" t="n">
        <v>13867.0</v>
      </c>
      <c r="R1084" t="n">
        <v>327.0</v>
      </c>
      <c r="S1084" t="b">
        <v>0</v>
      </c>
      <c r="T1084" t="inlineStr">
        <is>
          <t>N/A</t>
        </is>
      </c>
      <c r="U1084" t="b">
        <v>0</v>
      </c>
      <c r="V1084" t="inlineStr">
        <is>
          <t>Sanjay Kharade</t>
        </is>
      </c>
      <c r="W1084" s="1" t="n">
        <v>44545.61005787037</v>
      </c>
      <c r="X1084" t="n">
        <v>124.0</v>
      </c>
      <c r="Y1084" t="n">
        <v>21.0</v>
      </c>
      <c r="Z1084" t="n">
        <v>0.0</v>
      </c>
      <c r="AA1084" t="n">
        <v>21.0</v>
      </c>
      <c r="AB1084" t="n">
        <v>0.0</v>
      </c>
      <c r="AC1084" t="n">
        <v>6.0</v>
      </c>
      <c r="AD1084" t="n">
        <v>7.0</v>
      </c>
      <c r="AE1084" t="n">
        <v>0.0</v>
      </c>
      <c r="AF1084" t="n">
        <v>0.0</v>
      </c>
      <c r="AG1084" t="n">
        <v>0.0</v>
      </c>
      <c r="AH1084" t="inlineStr">
        <is>
          <t>Vikash Suryakanth Parmar</t>
        </is>
      </c>
      <c r="AI1084" s="1" t="n">
        <v>44545.72614583333</v>
      </c>
      <c r="AJ1084" t="n">
        <v>193.0</v>
      </c>
      <c r="AK1084" t="n">
        <v>0.0</v>
      </c>
      <c r="AL1084" t="n">
        <v>0.0</v>
      </c>
      <c r="AM1084" t="n">
        <v>0.0</v>
      </c>
      <c r="AN1084" t="n">
        <v>0.0</v>
      </c>
      <c r="AO1084" t="n">
        <v>0.0</v>
      </c>
      <c r="AP1084" t="n">
        <v>7.0</v>
      </c>
      <c r="AQ1084" t="n">
        <v>0.0</v>
      </c>
      <c r="AR1084" t="n">
        <v>0.0</v>
      </c>
      <c r="AS1084" t="n">
        <v>0.0</v>
      </c>
      <c r="AT1084" t="inlineStr">
        <is>
          <t>N/A</t>
        </is>
      </c>
      <c r="AU1084" t="inlineStr">
        <is>
          <t>N/A</t>
        </is>
      </c>
      <c r="AV1084" t="inlineStr">
        <is>
          <t>N/A</t>
        </is>
      </c>
      <c r="AW1084" t="inlineStr">
        <is>
          <t>N/A</t>
        </is>
      </c>
      <c r="AX1084" t="inlineStr">
        <is>
          <t>N/A</t>
        </is>
      </c>
      <c r="AY1084" t="inlineStr">
        <is>
          <t>N/A</t>
        </is>
      </c>
      <c r="AZ1084" t="inlineStr">
        <is>
          <t>N/A</t>
        </is>
      </c>
      <c r="BA1084" t="inlineStr">
        <is>
          <t>N/A</t>
        </is>
      </c>
      <c r="BB1084" t="inlineStr">
        <is>
          <t>N/A</t>
        </is>
      </c>
      <c r="BC1084" t="inlineStr">
        <is>
          <t>N/A</t>
        </is>
      </c>
      <c r="BD1084" t="inlineStr">
        <is>
          <t>N/A</t>
        </is>
      </c>
      <c r="BE1084" t="inlineStr">
        <is>
          <t>N/A</t>
        </is>
      </c>
    </row>
    <row r="1085">
      <c r="A1085" t="inlineStr">
        <is>
          <t>WI21125040</t>
        </is>
      </c>
      <c r="B1085" t="inlineStr">
        <is>
          <t>DATA_VALIDATION</t>
        </is>
      </c>
      <c r="C1085" t="inlineStr">
        <is>
          <t>201300020009</t>
        </is>
      </c>
      <c r="D1085" t="inlineStr">
        <is>
          <t>Folder</t>
        </is>
      </c>
      <c r="E1085" s="2">
        <f>HYPERLINK("capsilon://?command=openfolder&amp;siteaddress=FAM.docvelocity-na8.net&amp;folderid=FXCA52ECD6-D3B9-DA77-56A4-D23334CFD821","FX211291")</f>
        <v>0.0</v>
      </c>
      <c r="F1085" t="inlineStr">
        <is>
          <t/>
        </is>
      </c>
      <c r="G1085" t="inlineStr">
        <is>
          <t/>
        </is>
      </c>
      <c r="H1085" t="inlineStr">
        <is>
          <t>Mailitem</t>
        </is>
      </c>
      <c r="I1085" t="inlineStr">
        <is>
          <t>MI211252353</t>
        </is>
      </c>
      <c r="J1085" t="n">
        <v>28.0</v>
      </c>
      <c r="K1085" t="inlineStr">
        <is>
          <t>COMPLETED</t>
        </is>
      </c>
      <c r="L1085" t="inlineStr">
        <is>
          <t>MARK_AS_COMPLETED</t>
        </is>
      </c>
      <c r="M1085" t="inlineStr">
        <is>
          <t>Queue</t>
        </is>
      </c>
      <c r="N1085" t="n">
        <v>2.0</v>
      </c>
      <c r="O1085" s="1" t="n">
        <v>44531.79738425926</v>
      </c>
      <c r="P1085" s="1" t="n">
        <v>44532.16894675926</v>
      </c>
      <c r="Q1085" t="n">
        <v>31689.0</v>
      </c>
      <c r="R1085" t="n">
        <v>414.0</v>
      </c>
      <c r="S1085" t="b">
        <v>0</v>
      </c>
      <c r="T1085" t="inlineStr">
        <is>
          <t>N/A</t>
        </is>
      </c>
      <c r="U1085" t="b">
        <v>0</v>
      </c>
      <c r="V1085" t="inlineStr">
        <is>
          <t>Mohini Shinde</t>
        </is>
      </c>
      <c r="W1085" s="1" t="n">
        <v>44532.16111111111</v>
      </c>
      <c r="X1085" t="n">
        <v>206.0</v>
      </c>
      <c r="Y1085" t="n">
        <v>21.0</v>
      </c>
      <c r="Z1085" t="n">
        <v>0.0</v>
      </c>
      <c r="AA1085" t="n">
        <v>21.0</v>
      </c>
      <c r="AB1085" t="n">
        <v>0.0</v>
      </c>
      <c r="AC1085" t="n">
        <v>20.0</v>
      </c>
      <c r="AD1085" t="n">
        <v>7.0</v>
      </c>
      <c r="AE1085" t="n">
        <v>0.0</v>
      </c>
      <c r="AF1085" t="n">
        <v>0.0</v>
      </c>
      <c r="AG1085" t="n">
        <v>0.0</v>
      </c>
      <c r="AH1085" t="inlineStr">
        <is>
          <t>Aparna Chavan</t>
        </is>
      </c>
      <c r="AI1085" s="1" t="n">
        <v>44532.16894675926</v>
      </c>
      <c r="AJ1085" t="n">
        <v>208.0</v>
      </c>
      <c r="AK1085" t="n">
        <v>0.0</v>
      </c>
      <c r="AL1085" t="n">
        <v>0.0</v>
      </c>
      <c r="AM1085" t="n">
        <v>0.0</v>
      </c>
      <c r="AN1085" t="n">
        <v>0.0</v>
      </c>
      <c r="AO1085" t="n">
        <v>0.0</v>
      </c>
      <c r="AP1085" t="n">
        <v>7.0</v>
      </c>
      <c r="AQ1085" t="n">
        <v>0.0</v>
      </c>
      <c r="AR1085" t="n">
        <v>0.0</v>
      </c>
      <c r="AS1085" t="n">
        <v>0.0</v>
      </c>
      <c r="AT1085" t="inlineStr">
        <is>
          <t>N/A</t>
        </is>
      </c>
      <c r="AU1085" t="inlineStr">
        <is>
          <t>N/A</t>
        </is>
      </c>
      <c r="AV1085" t="inlineStr">
        <is>
          <t>N/A</t>
        </is>
      </c>
      <c r="AW1085" t="inlineStr">
        <is>
          <t>N/A</t>
        </is>
      </c>
      <c r="AX1085" t="inlineStr">
        <is>
          <t>N/A</t>
        </is>
      </c>
      <c r="AY1085" t="inlineStr">
        <is>
          <t>N/A</t>
        </is>
      </c>
      <c r="AZ1085" t="inlineStr">
        <is>
          <t>N/A</t>
        </is>
      </c>
      <c r="BA1085" t="inlineStr">
        <is>
          <t>N/A</t>
        </is>
      </c>
      <c r="BB1085" t="inlineStr">
        <is>
          <t>N/A</t>
        </is>
      </c>
      <c r="BC1085" t="inlineStr">
        <is>
          <t>N/A</t>
        </is>
      </c>
      <c r="BD1085" t="inlineStr">
        <is>
          <t>N/A</t>
        </is>
      </c>
      <c r="BE1085" t="inlineStr">
        <is>
          <t>N/A</t>
        </is>
      </c>
    </row>
    <row r="1086">
      <c r="A1086" t="inlineStr">
        <is>
          <t>WI211250403</t>
        </is>
      </c>
      <c r="B1086" t="inlineStr">
        <is>
          <t>DATA_VALIDATION</t>
        </is>
      </c>
      <c r="C1086" t="inlineStr">
        <is>
          <t>201330004222</t>
        </is>
      </c>
      <c r="D1086" t="inlineStr">
        <is>
          <t>Folder</t>
        </is>
      </c>
      <c r="E1086" s="2">
        <f>HYPERLINK("capsilon://?command=openfolder&amp;siteaddress=FAM.docvelocity-na8.net&amp;folderid=FX956F28AE-C8B2-CE24-4CD0-C890DEB96EC1","FX21128197")</f>
        <v>0.0</v>
      </c>
      <c r="F1086" t="inlineStr">
        <is>
          <t/>
        </is>
      </c>
      <c r="G1086" t="inlineStr">
        <is>
          <t/>
        </is>
      </c>
      <c r="H1086" t="inlineStr">
        <is>
          <t>Mailitem</t>
        </is>
      </c>
      <c r="I1086" t="inlineStr">
        <is>
          <t>MI2112532588</t>
        </is>
      </c>
      <c r="J1086" t="n">
        <v>56.0</v>
      </c>
      <c r="K1086" t="inlineStr">
        <is>
          <t>COMPLETED</t>
        </is>
      </c>
      <c r="L1086" t="inlineStr">
        <is>
          <t>MARK_AS_COMPLETED</t>
        </is>
      </c>
      <c r="M1086" t="inlineStr">
        <is>
          <t>Queue</t>
        </is>
      </c>
      <c r="N1086" t="n">
        <v>2.0</v>
      </c>
      <c r="O1086" s="1" t="n">
        <v>44545.5628125</v>
      </c>
      <c r="P1086" s="1" t="n">
        <v>44545.72791666666</v>
      </c>
      <c r="Q1086" t="n">
        <v>13989.0</v>
      </c>
      <c r="R1086" t="n">
        <v>276.0</v>
      </c>
      <c r="S1086" t="b">
        <v>0</v>
      </c>
      <c r="T1086" t="inlineStr">
        <is>
          <t>N/A</t>
        </is>
      </c>
      <c r="U1086" t="b">
        <v>0</v>
      </c>
      <c r="V1086" t="inlineStr">
        <is>
          <t>Sanjay Kharade</t>
        </is>
      </c>
      <c r="W1086" s="1" t="n">
        <v>44545.61150462963</v>
      </c>
      <c r="X1086" t="n">
        <v>124.0</v>
      </c>
      <c r="Y1086" t="n">
        <v>51.0</v>
      </c>
      <c r="Z1086" t="n">
        <v>0.0</v>
      </c>
      <c r="AA1086" t="n">
        <v>51.0</v>
      </c>
      <c r="AB1086" t="n">
        <v>0.0</v>
      </c>
      <c r="AC1086" t="n">
        <v>7.0</v>
      </c>
      <c r="AD1086" t="n">
        <v>5.0</v>
      </c>
      <c r="AE1086" t="n">
        <v>0.0</v>
      </c>
      <c r="AF1086" t="n">
        <v>0.0</v>
      </c>
      <c r="AG1086" t="n">
        <v>0.0</v>
      </c>
      <c r="AH1086" t="inlineStr">
        <is>
          <t>Vikash Suryakanth Parmar</t>
        </is>
      </c>
      <c r="AI1086" s="1" t="n">
        <v>44545.72791666666</v>
      </c>
      <c r="AJ1086" t="n">
        <v>152.0</v>
      </c>
      <c r="AK1086" t="n">
        <v>0.0</v>
      </c>
      <c r="AL1086" t="n">
        <v>0.0</v>
      </c>
      <c r="AM1086" t="n">
        <v>0.0</v>
      </c>
      <c r="AN1086" t="n">
        <v>0.0</v>
      </c>
      <c r="AO1086" t="n">
        <v>0.0</v>
      </c>
      <c r="AP1086" t="n">
        <v>5.0</v>
      </c>
      <c r="AQ1086" t="n">
        <v>0.0</v>
      </c>
      <c r="AR1086" t="n">
        <v>0.0</v>
      </c>
      <c r="AS1086" t="n">
        <v>0.0</v>
      </c>
      <c r="AT1086" t="inlineStr">
        <is>
          <t>N/A</t>
        </is>
      </c>
      <c r="AU1086" t="inlineStr">
        <is>
          <t>N/A</t>
        </is>
      </c>
      <c r="AV1086" t="inlineStr">
        <is>
          <t>N/A</t>
        </is>
      </c>
      <c r="AW1086" t="inlineStr">
        <is>
          <t>N/A</t>
        </is>
      </c>
      <c r="AX1086" t="inlineStr">
        <is>
          <t>N/A</t>
        </is>
      </c>
      <c r="AY1086" t="inlineStr">
        <is>
          <t>N/A</t>
        </is>
      </c>
      <c r="AZ1086" t="inlineStr">
        <is>
          <t>N/A</t>
        </is>
      </c>
      <c r="BA1086" t="inlineStr">
        <is>
          <t>N/A</t>
        </is>
      </c>
      <c r="BB1086" t="inlineStr">
        <is>
          <t>N/A</t>
        </is>
      </c>
      <c r="BC1086" t="inlineStr">
        <is>
          <t>N/A</t>
        </is>
      </c>
      <c r="BD1086" t="inlineStr">
        <is>
          <t>N/A</t>
        </is>
      </c>
      <c r="BE1086" t="inlineStr">
        <is>
          <t>N/A</t>
        </is>
      </c>
    </row>
    <row r="1087">
      <c r="A1087" t="inlineStr">
        <is>
          <t>WI211250414</t>
        </is>
      </c>
      <c r="B1087" t="inlineStr">
        <is>
          <t>DATA_VALIDATION</t>
        </is>
      </c>
      <c r="C1087" t="inlineStr">
        <is>
          <t>201330004222</t>
        </is>
      </c>
      <c r="D1087" t="inlineStr">
        <is>
          <t>Folder</t>
        </is>
      </c>
      <c r="E1087" s="2">
        <f>HYPERLINK("capsilon://?command=openfolder&amp;siteaddress=FAM.docvelocity-na8.net&amp;folderid=FX956F28AE-C8B2-CE24-4CD0-C890DEB96EC1","FX21128197")</f>
        <v>0.0</v>
      </c>
      <c r="F1087" t="inlineStr">
        <is>
          <t/>
        </is>
      </c>
      <c r="G1087" t="inlineStr">
        <is>
          <t/>
        </is>
      </c>
      <c r="H1087" t="inlineStr">
        <is>
          <t>Mailitem</t>
        </is>
      </c>
      <c r="I1087" t="inlineStr">
        <is>
          <t>MI2112532590</t>
        </is>
      </c>
      <c r="J1087" t="n">
        <v>32.0</v>
      </c>
      <c r="K1087" t="inlineStr">
        <is>
          <t>COMPLETED</t>
        </is>
      </c>
      <c r="L1087" t="inlineStr">
        <is>
          <t>MARK_AS_COMPLETED</t>
        </is>
      </c>
      <c r="M1087" t="inlineStr">
        <is>
          <t>Queue</t>
        </is>
      </c>
      <c r="N1087" t="n">
        <v>2.0</v>
      </c>
      <c r="O1087" s="1" t="n">
        <v>44545.56387731482</v>
      </c>
      <c r="P1087" s="1" t="n">
        <v>44545.73005787037</v>
      </c>
      <c r="Q1087" t="n">
        <v>13979.0</v>
      </c>
      <c r="R1087" t="n">
        <v>379.0</v>
      </c>
      <c r="S1087" t="b">
        <v>0</v>
      </c>
      <c r="T1087" t="inlineStr">
        <is>
          <t>N/A</t>
        </is>
      </c>
      <c r="U1087" t="b">
        <v>0</v>
      </c>
      <c r="V1087" t="inlineStr">
        <is>
          <t>Sanjay Kharade</t>
        </is>
      </c>
      <c r="W1087" s="1" t="n">
        <v>44545.61377314815</v>
      </c>
      <c r="X1087" t="n">
        <v>195.0</v>
      </c>
      <c r="Y1087" t="n">
        <v>51.0</v>
      </c>
      <c r="Z1087" t="n">
        <v>0.0</v>
      </c>
      <c r="AA1087" t="n">
        <v>51.0</v>
      </c>
      <c r="AB1087" t="n">
        <v>0.0</v>
      </c>
      <c r="AC1087" t="n">
        <v>36.0</v>
      </c>
      <c r="AD1087" t="n">
        <v>-19.0</v>
      </c>
      <c r="AE1087" t="n">
        <v>0.0</v>
      </c>
      <c r="AF1087" t="n">
        <v>0.0</v>
      </c>
      <c r="AG1087" t="n">
        <v>0.0</v>
      </c>
      <c r="AH1087" t="inlineStr">
        <is>
          <t>Vikash Suryakanth Parmar</t>
        </is>
      </c>
      <c r="AI1087" s="1" t="n">
        <v>44545.73005787037</v>
      </c>
      <c r="AJ1087" t="n">
        <v>184.0</v>
      </c>
      <c r="AK1087" t="n">
        <v>1.0</v>
      </c>
      <c r="AL1087" t="n">
        <v>0.0</v>
      </c>
      <c r="AM1087" t="n">
        <v>1.0</v>
      </c>
      <c r="AN1087" t="n">
        <v>0.0</v>
      </c>
      <c r="AO1087" t="n">
        <v>1.0</v>
      </c>
      <c r="AP1087" t="n">
        <v>-20.0</v>
      </c>
      <c r="AQ1087" t="n">
        <v>0.0</v>
      </c>
      <c r="AR1087" t="n">
        <v>0.0</v>
      </c>
      <c r="AS1087" t="n">
        <v>0.0</v>
      </c>
      <c r="AT1087" t="inlineStr">
        <is>
          <t>N/A</t>
        </is>
      </c>
      <c r="AU1087" t="inlineStr">
        <is>
          <t>N/A</t>
        </is>
      </c>
      <c r="AV1087" t="inlineStr">
        <is>
          <t>N/A</t>
        </is>
      </c>
      <c r="AW1087" t="inlineStr">
        <is>
          <t>N/A</t>
        </is>
      </c>
      <c r="AX1087" t="inlineStr">
        <is>
          <t>N/A</t>
        </is>
      </c>
      <c r="AY1087" t="inlineStr">
        <is>
          <t>N/A</t>
        </is>
      </c>
      <c r="AZ1087" t="inlineStr">
        <is>
          <t>N/A</t>
        </is>
      </c>
      <c r="BA1087" t="inlineStr">
        <is>
          <t>N/A</t>
        </is>
      </c>
      <c r="BB1087" t="inlineStr">
        <is>
          <t>N/A</t>
        </is>
      </c>
      <c r="BC1087" t="inlineStr">
        <is>
          <t>N/A</t>
        </is>
      </c>
      <c r="BD1087" t="inlineStr">
        <is>
          <t>N/A</t>
        </is>
      </c>
      <c r="BE1087" t="inlineStr">
        <is>
          <t>N/A</t>
        </is>
      </c>
    </row>
    <row r="1088">
      <c r="A1088" t="inlineStr">
        <is>
          <t>WI211250427</t>
        </is>
      </c>
      <c r="B1088" t="inlineStr">
        <is>
          <t>DATA_VALIDATION</t>
        </is>
      </c>
      <c r="C1088" t="inlineStr">
        <is>
          <t>201330004222</t>
        </is>
      </c>
      <c r="D1088" t="inlineStr">
        <is>
          <t>Folder</t>
        </is>
      </c>
      <c r="E1088" s="2">
        <f>HYPERLINK("capsilon://?command=openfolder&amp;siteaddress=FAM.docvelocity-na8.net&amp;folderid=FX956F28AE-C8B2-CE24-4CD0-C890DEB96EC1","FX21128197")</f>
        <v>0.0</v>
      </c>
      <c r="F1088" t="inlineStr">
        <is>
          <t/>
        </is>
      </c>
      <c r="G1088" t="inlineStr">
        <is>
          <t/>
        </is>
      </c>
      <c r="H1088" t="inlineStr">
        <is>
          <t>Mailitem</t>
        </is>
      </c>
      <c r="I1088" t="inlineStr">
        <is>
          <t>MI2112532605</t>
        </is>
      </c>
      <c r="J1088" t="n">
        <v>32.0</v>
      </c>
      <c r="K1088" t="inlineStr">
        <is>
          <t>COMPLETED</t>
        </is>
      </c>
      <c r="L1088" t="inlineStr">
        <is>
          <t>MARK_AS_COMPLETED</t>
        </is>
      </c>
      <c r="M1088" t="inlineStr">
        <is>
          <t>Queue</t>
        </is>
      </c>
      <c r="N1088" t="n">
        <v>2.0</v>
      </c>
      <c r="O1088" s="1" t="n">
        <v>44545.56497685185</v>
      </c>
      <c r="P1088" s="1" t="n">
        <v>44545.73210648148</v>
      </c>
      <c r="Q1088" t="n">
        <v>14069.0</v>
      </c>
      <c r="R1088" t="n">
        <v>371.0</v>
      </c>
      <c r="S1088" t="b">
        <v>0</v>
      </c>
      <c r="T1088" t="inlineStr">
        <is>
          <t>N/A</t>
        </is>
      </c>
      <c r="U1088" t="b">
        <v>0</v>
      </c>
      <c r="V1088" t="inlineStr">
        <is>
          <t>Sanjay Kharade</t>
        </is>
      </c>
      <c r="W1088" s="1" t="n">
        <v>44545.61604166667</v>
      </c>
      <c r="X1088" t="n">
        <v>195.0</v>
      </c>
      <c r="Y1088" t="n">
        <v>56.0</v>
      </c>
      <c r="Z1088" t="n">
        <v>0.0</v>
      </c>
      <c r="AA1088" t="n">
        <v>56.0</v>
      </c>
      <c r="AB1088" t="n">
        <v>0.0</v>
      </c>
      <c r="AC1088" t="n">
        <v>41.0</v>
      </c>
      <c r="AD1088" t="n">
        <v>-24.0</v>
      </c>
      <c r="AE1088" t="n">
        <v>0.0</v>
      </c>
      <c r="AF1088" t="n">
        <v>0.0</v>
      </c>
      <c r="AG1088" t="n">
        <v>0.0</v>
      </c>
      <c r="AH1088" t="inlineStr">
        <is>
          <t>Vikash Suryakanth Parmar</t>
        </is>
      </c>
      <c r="AI1088" s="1" t="n">
        <v>44545.73210648148</v>
      </c>
      <c r="AJ1088" t="n">
        <v>176.0</v>
      </c>
      <c r="AK1088" t="n">
        <v>1.0</v>
      </c>
      <c r="AL1088" t="n">
        <v>0.0</v>
      </c>
      <c r="AM1088" t="n">
        <v>1.0</v>
      </c>
      <c r="AN1088" t="n">
        <v>0.0</v>
      </c>
      <c r="AO1088" t="n">
        <v>1.0</v>
      </c>
      <c r="AP1088" t="n">
        <v>-25.0</v>
      </c>
      <c r="AQ1088" t="n">
        <v>0.0</v>
      </c>
      <c r="AR1088" t="n">
        <v>0.0</v>
      </c>
      <c r="AS1088" t="n">
        <v>0.0</v>
      </c>
      <c r="AT1088" t="inlineStr">
        <is>
          <t>N/A</t>
        </is>
      </c>
      <c r="AU1088" t="inlineStr">
        <is>
          <t>N/A</t>
        </is>
      </c>
      <c r="AV1088" t="inlineStr">
        <is>
          <t>N/A</t>
        </is>
      </c>
      <c r="AW1088" t="inlineStr">
        <is>
          <t>N/A</t>
        </is>
      </c>
      <c r="AX1088" t="inlineStr">
        <is>
          <t>N/A</t>
        </is>
      </c>
      <c r="AY1088" t="inlineStr">
        <is>
          <t>N/A</t>
        </is>
      </c>
      <c r="AZ1088" t="inlineStr">
        <is>
          <t>N/A</t>
        </is>
      </c>
      <c r="BA1088" t="inlineStr">
        <is>
          <t>N/A</t>
        </is>
      </c>
      <c r="BB1088" t="inlineStr">
        <is>
          <t>N/A</t>
        </is>
      </c>
      <c r="BC1088" t="inlineStr">
        <is>
          <t>N/A</t>
        </is>
      </c>
      <c r="BD1088" t="inlineStr">
        <is>
          <t>N/A</t>
        </is>
      </c>
      <c r="BE1088" t="inlineStr">
        <is>
          <t>N/A</t>
        </is>
      </c>
    </row>
    <row r="1089">
      <c r="A1089" t="inlineStr">
        <is>
          <t>WI21125043</t>
        </is>
      </c>
      <c r="B1089" t="inlineStr">
        <is>
          <t>DATA_VALIDATION</t>
        </is>
      </c>
      <c r="C1089" t="inlineStr">
        <is>
          <t>201300020009</t>
        </is>
      </c>
      <c r="D1089" t="inlineStr">
        <is>
          <t>Folder</t>
        </is>
      </c>
      <c r="E1089" s="2">
        <f>HYPERLINK("capsilon://?command=openfolder&amp;siteaddress=FAM.docvelocity-na8.net&amp;folderid=FXCA52ECD6-D3B9-DA77-56A4-D23334CFD821","FX211291")</f>
        <v>0.0</v>
      </c>
      <c r="F1089" t="inlineStr">
        <is>
          <t/>
        </is>
      </c>
      <c r="G1089" t="inlineStr">
        <is>
          <t/>
        </is>
      </c>
      <c r="H1089" t="inlineStr">
        <is>
          <t>Mailitem</t>
        </is>
      </c>
      <c r="I1089" t="inlineStr">
        <is>
          <t>MI211252378</t>
        </is>
      </c>
      <c r="J1089" t="n">
        <v>28.0</v>
      </c>
      <c r="K1089" t="inlineStr">
        <is>
          <t>COMPLETED</t>
        </is>
      </c>
      <c r="L1089" t="inlineStr">
        <is>
          <t>MARK_AS_COMPLETED</t>
        </is>
      </c>
      <c r="M1089" t="inlineStr">
        <is>
          <t>Queue</t>
        </is>
      </c>
      <c r="N1089" t="n">
        <v>2.0</v>
      </c>
      <c r="O1089" s="1" t="n">
        <v>44531.7978125</v>
      </c>
      <c r="P1089" s="1" t="n">
        <v>44532.170578703706</v>
      </c>
      <c r="Q1089" t="n">
        <v>31864.0</v>
      </c>
      <c r="R1089" t="n">
        <v>343.0</v>
      </c>
      <c r="S1089" t="b">
        <v>0</v>
      </c>
      <c r="T1089" t="inlineStr">
        <is>
          <t>N/A</t>
        </is>
      </c>
      <c r="U1089" t="b">
        <v>0</v>
      </c>
      <c r="V1089" t="inlineStr">
        <is>
          <t>Aditya Tade</t>
        </is>
      </c>
      <c r="W1089" s="1" t="n">
        <v>44532.16226851852</v>
      </c>
      <c r="X1089" t="n">
        <v>202.0</v>
      </c>
      <c r="Y1089" t="n">
        <v>21.0</v>
      </c>
      <c r="Z1089" t="n">
        <v>0.0</v>
      </c>
      <c r="AA1089" t="n">
        <v>21.0</v>
      </c>
      <c r="AB1089" t="n">
        <v>0.0</v>
      </c>
      <c r="AC1089" t="n">
        <v>6.0</v>
      </c>
      <c r="AD1089" t="n">
        <v>7.0</v>
      </c>
      <c r="AE1089" t="n">
        <v>0.0</v>
      </c>
      <c r="AF1089" t="n">
        <v>0.0</v>
      </c>
      <c r="AG1089" t="n">
        <v>0.0</v>
      </c>
      <c r="AH1089" t="inlineStr">
        <is>
          <t>Aparna Chavan</t>
        </is>
      </c>
      <c r="AI1089" s="1" t="n">
        <v>44532.170578703706</v>
      </c>
      <c r="AJ1089" t="n">
        <v>141.0</v>
      </c>
      <c r="AK1089" t="n">
        <v>0.0</v>
      </c>
      <c r="AL1089" t="n">
        <v>0.0</v>
      </c>
      <c r="AM1089" t="n">
        <v>0.0</v>
      </c>
      <c r="AN1089" t="n">
        <v>0.0</v>
      </c>
      <c r="AO1089" t="n">
        <v>0.0</v>
      </c>
      <c r="AP1089" t="n">
        <v>7.0</v>
      </c>
      <c r="AQ1089" t="n">
        <v>0.0</v>
      </c>
      <c r="AR1089" t="n">
        <v>0.0</v>
      </c>
      <c r="AS1089" t="n">
        <v>0.0</v>
      </c>
      <c r="AT1089" t="inlineStr">
        <is>
          <t>N/A</t>
        </is>
      </c>
      <c r="AU1089" t="inlineStr">
        <is>
          <t>N/A</t>
        </is>
      </c>
      <c r="AV1089" t="inlineStr">
        <is>
          <t>N/A</t>
        </is>
      </c>
      <c r="AW1089" t="inlineStr">
        <is>
          <t>N/A</t>
        </is>
      </c>
      <c r="AX1089" t="inlineStr">
        <is>
          <t>N/A</t>
        </is>
      </c>
      <c r="AY1089" t="inlineStr">
        <is>
          <t>N/A</t>
        </is>
      </c>
      <c r="AZ1089" t="inlineStr">
        <is>
          <t>N/A</t>
        </is>
      </c>
      <c r="BA1089" t="inlineStr">
        <is>
          <t>N/A</t>
        </is>
      </c>
      <c r="BB1089" t="inlineStr">
        <is>
          <t>N/A</t>
        </is>
      </c>
      <c r="BC1089" t="inlineStr">
        <is>
          <t>N/A</t>
        </is>
      </c>
      <c r="BD1089" t="inlineStr">
        <is>
          <t>N/A</t>
        </is>
      </c>
      <c r="BE1089" t="inlineStr">
        <is>
          <t>N/A</t>
        </is>
      </c>
    </row>
    <row r="1090">
      <c r="A1090" t="inlineStr">
        <is>
          <t>WI211250448</t>
        </is>
      </c>
      <c r="B1090" t="inlineStr">
        <is>
          <t>DATA_VALIDATION</t>
        </is>
      </c>
      <c r="C1090" t="inlineStr">
        <is>
          <t>201110012291</t>
        </is>
      </c>
      <c r="D1090" t="inlineStr">
        <is>
          <t>Folder</t>
        </is>
      </c>
      <c r="E1090" s="2">
        <f>HYPERLINK("capsilon://?command=openfolder&amp;siteaddress=FAM.docvelocity-na8.net&amp;folderid=FXB099CF73-499C-E106-C19A-EBE29850D3C6","FX21128500")</f>
        <v>0.0</v>
      </c>
      <c r="F1090" t="inlineStr">
        <is>
          <t/>
        </is>
      </c>
      <c r="G1090" t="inlineStr">
        <is>
          <t/>
        </is>
      </c>
      <c r="H1090" t="inlineStr">
        <is>
          <t>Mailitem</t>
        </is>
      </c>
      <c r="I1090" t="inlineStr">
        <is>
          <t>MI2112533113</t>
        </is>
      </c>
      <c r="J1090" t="n">
        <v>152.0</v>
      </c>
      <c r="K1090" t="inlineStr">
        <is>
          <t>COMPLETED</t>
        </is>
      </c>
      <c r="L1090" t="inlineStr">
        <is>
          <t>MARK_AS_COMPLETED</t>
        </is>
      </c>
      <c r="M1090" t="inlineStr">
        <is>
          <t>Queue</t>
        </is>
      </c>
      <c r="N1090" t="n">
        <v>1.0</v>
      </c>
      <c r="O1090" s="1" t="n">
        <v>44545.56900462963</v>
      </c>
      <c r="P1090" s="1" t="n">
        <v>44545.73604166666</v>
      </c>
      <c r="Q1090" t="n">
        <v>14028.0</v>
      </c>
      <c r="R1090" t="n">
        <v>404.0</v>
      </c>
      <c r="S1090" t="b">
        <v>0</v>
      </c>
      <c r="T1090" t="inlineStr">
        <is>
          <t>N/A</t>
        </is>
      </c>
      <c r="U1090" t="b">
        <v>0</v>
      </c>
      <c r="V1090" t="inlineStr">
        <is>
          <t>Sumit Jarhad</t>
        </is>
      </c>
      <c r="W1090" s="1" t="n">
        <v>44545.73604166666</v>
      </c>
      <c r="X1090" t="n">
        <v>122.0</v>
      </c>
      <c r="Y1090" t="n">
        <v>0.0</v>
      </c>
      <c r="Z1090" t="n">
        <v>0.0</v>
      </c>
      <c r="AA1090" t="n">
        <v>0.0</v>
      </c>
      <c r="AB1090" t="n">
        <v>0.0</v>
      </c>
      <c r="AC1090" t="n">
        <v>0.0</v>
      </c>
      <c r="AD1090" t="n">
        <v>152.0</v>
      </c>
      <c r="AE1090" t="n">
        <v>140.0</v>
      </c>
      <c r="AF1090" t="n">
        <v>0.0</v>
      </c>
      <c r="AG1090" t="n">
        <v>4.0</v>
      </c>
      <c r="AH1090" t="inlineStr">
        <is>
          <t>N/A</t>
        </is>
      </c>
      <c r="AI1090" t="inlineStr">
        <is>
          <t>N/A</t>
        </is>
      </c>
      <c r="AJ1090" t="inlineStr">
        <is>
          <t>N/A</t>
        </is>
      </c>
      <c r="AK1090" t="inlineStr">
        <is>
          <t>N/A</t>
        </is>
      </c>
      <c r="AL1090" t="inlineStr">
        <is>
          <t>N/A</t>
        </is>
      </c>
      <c r="AM1090" t="inlineStr">
        <is>
          <t>N/A</t>
        </is>
      </c>
      <c r="AN1090" t="inlineStr">
        <is>
          <t>N/A</t>
        </is>
      </c>
      <c r="AO1090" t="inlineStr">
        <is>
          <t>N/A</t>
        </is>
      </c>
      <c r="AP1090" t="inlineStr">
        <is>
          <t>N/A</t>
        </is>
      </c>
      <c r="AQ1090" t="inlineStr">
        <is>
          <t>N/A</t>
        </is>
      </c>
      <c r="AR1090" t="inlineStr">
        <is>
          <t>N/A</t>
        </is>
      </c>
      <c r="AS1090" t="inlineStr">
        <is>
          <t>N/A</t>
        </is>
      </c>
      <c r="AT1090" t="inlineStr">
        <is>
          <t>N/A</t>
        </is>
      </c>
      <c r="AU1090" t="inlineStr">
        <is>
          <t>N/A</t>
        </is>
      </c>
      <c r="AV1090" t="inlineStr">
        <is>
          <t>N/A</t>
        </is>
      </c>
      <c r="AW1090" t="inlineStr">
        <is>
          <t>N/A</t>
        </is>
      </c>
      <c r="AX1090" t="inlineStr">
        <is>
          <t>N/A</t>
        </is>
      </c>
      <c r="AY1090" t="inlineStr">
        <is>
          <t>N/A</t>
        </is>
      </c>
      <c r="AZ1090" t="inlineStr">
        <is>
          <t>N/A</t>
        </is>
      </c>
      <c r="BA1090" t="inlineStr">
        <is>
          <t>N/A</t>
        </is>
      </c>
      <c r="BB1090" t="inlineStr">
        <is>
          <t>N/A</t>
        </is>
      </c>
      <c r="BC1090" t="inlineStr">
        <is>
          <t>N/A</t>
        </is>
      </c>
      <c r="BD1090" t="inlineStr">
        <is>
          <t>N/A</t>
        </is>
      </c>
      <c r="BE1090" t="inlineStr">
        <is>
          <t>N/A</t>
        </is>
      </c>
    </row>
    <row r="1091">
      <c r="A1091" t="inlineStr">
        <is>
          <t>WI211250515</t>
        </is>
      </c>
      <c r="B1091" t="inlineStr">
        <is>
          <t>DATA_VALIDATION</t>
        </is>
      </c>
      <c r="C1091" t="inlineStr">
        <is>
          <t>201130012883</t>
        </is>
      </c>
      <c r="D1091" t="inlineStr">
        <is>
          <t>Folder</t>
        </is>
      </c>
      <c r="E1091" s="2">
        <f>HYPERLINK("capsilon://?command=openfolder&amp;siteaddress=FAM.docvelocity-na8.net&amp;folderid=FX1CEE1F6F-FF80-5B45-051D-A69FE392C020","FX21123424")</f>
        <v>0.0</v>
      </c>
      <c r="F1091" t="inlineStr">
        <is>
          <t/>
        </is>
      </c>
      <c r="G1091" t="inlineStr">
        <is>
          <t/>
        </is>
      </c>
      <c r="H1091" t="inlineStr">
        <is>
          <t>Mailitem</t>
        </is>
      </c>
      <c r="I1091" t="inlineStr">
        <is>
          <t>MI2112534043</t>
        </is>
      </c>
      <c r="J1091" t="n">
        <v>30.0</v>
      </c>
      <c r="K1091" t="inlineStr">
        <is>
          <t>COMPLETED</t>
        </is>
      </c>
      <c r="L1091" t="inlineStr">
        <is>
          <t>MARK_AS_COMPLETED</t>
        </is>
      </c>
      <c r="M1091" t="inlineStr">
        <is>
          <t>Queue</t>
        </is>
      </c>
      <c r="N1091" t="n">
        <v>2.0</v>
      </c>
      <c r="O1091" s="1" t="n">
        <v>44545.575578703705</v>
      </c>
      <c r="P1091" s="1" t="n">
        <v>44545.732881944445</v>
      </c>
      <c r="Q1091" t="n">
        <v>13481.0</v>
      </c>
      <c r="R1091" t="n">
        <v>110.0</v>
      </c>
      <c r="S1091" t="b">
        <v>0</v>
      </c>
      <c r="T1091" t="inlineStr">
        <is>
          <t>N/A</t>
        </is>
      </c>
      <c r="U1091" t="b">
        <v>0</v>
      </c>
      <c r="V1091" t="inlineStr">
        <is>
          <t>Sanjay Kharade</t>
        </is>
      </c>
      <c r="W1091" s="1" t="n">
        <v>44545.61655092592</v>
      </c>
      <c r="X1091" t="n">
        <v>44.0</v>
      </c>
      <c r="Y1091" t="n">
        <v>9.0</v>
      </c>
      <c r="Z1091" t="n">
        <v>0.0</v>
      </c>
      <c r="AA1091" t="n">
        <v>9.0</v>
      </c>
      <c r="AB1091" t="n">
        <v>0.0</v>
      </c>
      <c r="AC1091" t="n">
        <v>1.0</v>
      </c>
      <c r="AD1091" t="n">
        <v>21.0</v>
      </c>
      <c r="AE1091" t="n">
        <v>0.0</v>
      </c>
      <c r="AF1091" t="n">
        <v>0.0</v>
      </c>
      <c r="AG1091" t="n">
        <v>0.0</v>
      </c>
      <c r="AH1091" t="inlineStr">
        <is>
          <t>Vikash Suryakanth Parmar</t>
        </is>
      </c>
      <c r="AI1091" s="1" t="n">
        <v>44545.732881944445</v>
      </c>
      <c r="AJ1091" t="n">
        <v>66.0</v>
      </c>
      <c r="AK1091" t="n">
        <v>0.0</v>
      </c>
      <c r="AL1091" t="n">
        <v>0.0</v>
      </c>
      <c r="AM1091" t="n">
        <v>0.0</v>
      </c>
      <c r="AN1091" t="n">
        <v>0.0</v>
      </c>
      <c r="AO1091" t="n">
        <v>0.0</v>
      </c>
      <c r="AP1091" t="n">
        <v>21.0</v>
      </c>
      <c r="AQ1091" t="n">
        <v>0.0</v>
      </c>
      <c r="AR1091" t="n">
        <v>0.0</v>
      </c>
      <c r="AS1091" t="n">
        <v>0.0</v>
      </c>
      <c r="AT1091" t="inlineStr">
        <is>
          <t>N/A</t>
        </is>
      </c>
      <c r="AU1091" t="inlineStr">
        <is>
          <t>N/A</t>
        </is>
      </c>
      <c r="AV1091" t="inlineStr">
        <is>
          <t>N/A</t>
        </is>
      </c>
      <c r="AW1091" t="inlineStr">
        <is>
          <t>N/A</t>
        </is>
      </c>
      <c r="AX1091" t="inlineStr">
        <is>
          <t>N/A</t>
        </is>
      </c>
      <c r="AY1091" t="inlineStr">
        <is>
          <t>N/A</t>
        </is>
      </c>
      <c r="AZ1091" t="inlineStr">
        <is>
          <t>N/A</t>
        </is>
      </c>
      <c r="BA1091" t="inlineStr">
        <is>
          <t>N/A</t>
        </is>
      </c>
      <c r="BB1091" t="inlineStr">
        <is>
          <t>N/A</t>
        </is>
      </c>
      <c r="BC1091" t="inlineStr">
        <is>
          <t>N/A</t>
        </is>
      </c>
      <c r="BD1091" t="inlineStr">
        <is>
          <t>N/A</t>
        </is>
      </c>
      <c r="BE1091" t="inlineStr">
        <is>
          <t>N/A</t>
        </is>
      </c>
    </row>
    <row r="1092">
      <c r="A1092" t="inlineStr">
        <is>
          <t>WI21125055</t>
        </is>
      </c>
      <c r="B1092" t="inlineStr">
        <is>
          <t>DATA_VALIDATION</t>
        </is>
      </c>
      <c r="C1092" t="inlineStr">
        <is>
          <t>201300020009</t>
        </is>
      </c>
      <c r="D1092" t="inlineStr">
        <is>
          <t>Folder</t>
        </is>
      </c>
      <c r="E1092" s="2">
        <f>HYPERLINK("capsilon://?command=openfolder&amp;siteaddress=FAM.docvelocity-na8.net&amp;folderid=FXCA52ECD6-D3B9-DA77-56A4-D23334CFD821","FX211291")</f>
        <v>0.0</v>
      </c>
      <c r="F1092" t="inlineStr">
        <is>
          <t/>
        </is>
      </c>
      <c r="G1092" t="inlineStr">
        <is>
          <t/>
        </is>
      </c>
      <c r="H1092" t="inlineStr">
        <is>
          <t>Mailitem</t>
        </is>
      </c>
      <c r="I1092" t="inlineStr">
        <is>
          <t>MI211252395</t>
        </is>
      </c>
      <c r="J1092" t="n">
        <v>32.0</v>
      </c>
      <c r="K1092" t="inlineStr">
        <is>
          <t>COMPLETED</t>
        </is>
      </c>
      <c r="L1092" t="inlineStr">
        <is>
          <t>MARK_AS_COMPLETED</t>
        </is>
      </c>
      <c r="M1092" t="inlineStr">
        <is>
          <t>Queue</t>
        </is>
      </c>
      <c r="N1092" t="n">
        <v>1.0</v>
      </c>
      <c r="O1092" s="1" t="n">
        <v>44531.79893518519</v>
      </c>
      <c r="P1092" s="1" t="n">
        <v>44532.30206018518</v>
      </c>
      <c r="Q1092" t="n">
        <v>43264.0</v>
      </c>
      <c r="R1092" t="n">
        <v>206.0</v>
      </c>
      <c r="S1092" t="b">
        <v>0</v>
      </c>
      <c r="T1092" t="inlineStr">
        <is>
          <t>N/A</t>
        </is>
      </c>
      <c r="U1092" t="b">
        <v>0</v>
      </c>
      <c r="V1092" t="inlineStr">
        <is>
          <t>Hemanshi Deshlahara</t>
        </is>
      </c>
      <c r="W1092" s="1" t="n">
        <v>44532.30206018518</v>
      </c>
      <c r="X1092" t="n">
        <v>76.0</v>
      </c>
      <c r="Y1092" t="n">
        <v>0.0</v>
      </c>
      <c r="Z1092" t="n">
        <v>0.0</v>
      </c>
      <c r="AA1092" t="n">
        <v>0.0</v>
      </c>
      <c r="AB1092" t="n">
        <v>0.0</v>
      </c>
      <c r="AC1092" t="n">
        <v>0.0</v>
      </c>
      <c r="AD1092" t="n">
        <v>32.0</v>
      </c>
      <c r="AE1092" t="n">
        <v>27.0</v>
      </c>
      <c r="AF1092" t="n">
        <v>0.0</v>
      </c>
      <c r="AG1092" t="n">
        <v>2.0</v>
      </c>
      <c r="AH1092" t="inlineStr">
        <is>
          <t>N/A</t>
        </is>
      </c>
      <c r="AI1092" t="inlineStr">
        <is>
          <t>N/A</t>
        </is>
      </c>
      <c r="AJ1092" t="inlineStr">
        <is>
          <t>N/A</t>
        </is>
      </c>
      <c r="AK1092" t="inlineStr">
        <is>
          <t>N/A</t>
        </is>
      </c>
      <c r="AL1092" t="inlineStr">
        <is>
          <t>N/A</t>
        </is>
      </c>
      <c r="AM1092" t="inlineStr">
        <is>
          <t>N/A</t>
        </is>
      </c>
      <c r="AN1092" t="inlineStr">
        <is>
          <t>N/A</t>
        </is>
      </c>
      <c r="AO1092" t="inlineStr">
        <is>
          <t>N/A</t>
        </is>
      </c>
      <c r="AP1092" t="inlineStr">
        <is>
          <t>N/A</t>
        </is>
      </c>
      <c r="AQ1092" t="inlineStr">
        <is>
          <t>N/A</t>
        </is>
      </c>
      <c r="AR1092" t="inlineStr">
        <is>
          <t>N/A</t>
        </is>
      </c>
      <c r="AS1092" t="inlineStr">
        <is>
          <t>N/A</t>
        </is>
      </c>
      <c r="AT1092" t="inlineStr">
        <is>
          <t>N/A</t>
        </is>
      </c>
      <c r="AU1092" t="inlineStr">
        <is>
          <t>N/A</t>
        </is>
      </c>
      <c r="AV1092" t="inlineStr">
        <is>
          <t>N/A</t>
        </is>
      </c>
      <c r="AW1092" t="inlineStr">
        <is>
          <t>N/A</t>
        </is>
      </c>
      <c r="AX1092" t="inlineStr">
        <is>
          <t>N/A</t>
        </is>
      </c>
      <c r="AY1092" t="inlineStr">
        <is>
          <t>N/A</t>
        </is>
      </c>
      <c r="AZ1092" t="inlineStr">
        <is>
          <t>N/A</t>
        </is>
      </c>
      <c r="BA1092" t="inlineStr">
        <is>
          <t>N/A</t>
        </is>
      </c>
      <c r="BB1092" t="inlineStr">
        <is>
          <t>N/A</t>
        </is>
      </c>
      <c r="BC1092" t="inlineStr">
        <is>
          <t>N/A</t>
        </is>
      </c>
      <c r="BD1092" t="inlineStr">
        <is>
          <t>N/A</t>
        </is>
      </c>
      <c r="BE1092" t="inlineStr">
        <is>
          <t>N/A</t>
        </is>
      </c>
    </row>
    <row r="1093">
      <c r="A1093" t="inlineStr">
        <is>
          <t>WI21125057</t>
        </is>
      </c>
      <c r="B1093" t="inlineStr">
        <is>
          <t>DATA_VALIDATION</t>
        </is>
      </c>
      <c r="C1093" t="inlineStr">
        <is>
          <t>201300020009</t>
        </is>
      </c>
      <c r="D1093" t="inlineStr">
        <is>
          <t>Folder</t>
        </is>
      </c>
      <c r="E1093" s="2">
        <f>HYPERLINK("capsilon://?command=openfolder&amp;siteaddress=FAM.docvelocity-na8.net&amp;folderid=FXCA52ECD6-D3B9-DA77-56A4-D23334CFD821","FX211291")</f>
        <v>0.0</v>
      </c>
      <c r="F1093" t="inlineStr">
        <is>
          <t/>
        </is>
      </c>
      <c r="G1093" t="inlineStr">
        <is>
          <t/>
        </is>
      </c>
      <c r="H1093" t="inlineStr">
        <is>
          <t>Mailitem</t>
        </is>
      </c>
      <c r="I1093" t="inlineStr">
        <is>
          <t>MI211252310</t>
        </is>
      </c>
      <c r="J1093" t="n">
        <v>64.0</v>
      </c>
      <c r="K1093" t="inlineStr">
        <is>
          <t>COMPLETED</t>
        </is>
      </c>
      <c r="L1093" t="inlineStr">
        <is>
          <t>MARK_AS_COMPLETED</t>
        </is>
      </c>
      <c r="M1093" t="inlineStr">
        <is>
          <t>Queue</t>
        </is>
      </c>
      <c r="N1093" t="n">
        <v>1.0</v>
      </c>
      <c r="O1093" s="1" t="n">
        <v>44531.799108796295</v>
      </c>
      <c r="P1093" s="1" t="n">
        <v>44532.30365740741</v>
      </c>
      <c r="Q1093" t="n">
        <v>43359.0</v>
      </c>
      <c r="R1093" t="n">
        <v>234.0</v>
      </c>
      <c r="S1093" t="b">
        <v>0</v>
      </c>
      <c r="T1093" t="inlineStr">
        <is>
          <t>N/A</t>
        </is>
      </c>
      <c r="U1093" t="b">
        <v>0</v>
      </c>
      <c r="V1093" t="inlineStr">
        <is>
          <t>Hemanshi Deshlahara</t>
        </is>
      </c>
      <c r="W1093" s="1" t="n">
        <v>44532.30365740741</v>
      </c>
      <c r="X1093" t="n">
        <v>138.0</v>
      </c>
      <c r="Y1093" t="n">
        <v>0.0</v>
      </c>
      <c r="Z1093" t="n">
        <v>0.0</v>
      </c>
      <c r="AA1093" t="n">
        <v>0.0</v>
      </c>
      <c r="AB1093" t="n">
        <v>0.0</v>
      </c>
      <c r="AC1093" t="n">
        <v>0.0</v>
      </c>
      <c r="AD1093" t="n">
        <v>64.0</v>
      </c>
      <c r="AE1093" t="n">
        <v>59.0</v>
      </c>
      <c r="AF1093" t="n">
        <v>0.0</v>
      </c>
      <c r="AG1093" t="n">
        <v>4.0</v>
      </c>
      <c r="AH1093" t="inlineStr">
        <is>
          <t>N/A</t>
        </is>
      </c>
      <c r="AI1093" t="inlineStr">
        <is>
          <t>N/A</t>
        </is>
      </c>
      <c r="AJ1093" t="inlineStr">
        <is>
          <t>N/A</t>
        </is>
      </c>
      <c r="AK1093" t="inlineStr">
        <is>
          <t>N/A</t>
        </is>
      </c>
      <c r="AL1093" t="inlineStr">
        <is>
          <t>N/A</t>
        </is>
      </c>
      <c r="AM1093" t="inlineStr">
        <is>
          <t>N/A</t>
        </is>
      </c>
      <c r="AN1093" t="inlineStr">
        <is>
          <t>N/A</t>
        </is>
      </c>
      <c r="AO1093" t="inlineStr">
        <is>
          <t>N/A</t>
        </is>
      </c>
      <c r="AP1093" t="inlineStr">
        <is>
          <t>N/A</t>
        </is>
      </c>
      <c r="AQ1093" t="inlineStr">
        <is>
          <t>N/A</t>
        </is>
      </c>
      <c r="AR1093" t="inlineStr">
        <is>
          <t>N/A</t>
        </is>
      </c>
      <c r="AS1093" t="inlineStr">
        <is>
          <t>N/A</t>
        </is>
      </c>
      <c r="AT1093" t="inlineStr">
        <is>
          <t>N/A</t>
        </is>
      </c>
      <c r="AU1093" t="inlineStr">
        <is>
          <t>N/A</t>
        </is>
      </c>
      <c r="AV1093" t="inlineStr">
        <is>
          <t>N/A</t>
        </is>
      </c>
      <c r="AW1093" t="inlineStr">
        <is>
          <t>N/A</t>
        </is>
      </c>
      <c r="AX1093" t="inlineStr">
        <is>
          <t>N/A</t>
        </is>
      </c>
      <c r="AY1093" t="inlineStr">
        <is>
          <t>N/A</t>
        </is>
      </c>
      <c r="AZ1093" t="inlineStr">
        <is>
          <t>N/A</t>
        </is>
      </c>
      <c r="BA1093" t="inlineStr">
        <is>
          <t>N/A</t>
        </is>
      </c>
      <c r="BB1093" t="inlineStr">
        <is>
          <t>N/A</t>
        </is>
      </c>
      <c r="BC1093" t="inlineStr">
        <is>
          <t>N/A</t>
        </is>
      </c>
      <c r="BD1093" t="inlineStr">
        <is>
          <t>N/A</t>
        </is>
      </c>
      <c r="BE1093" t="inlineStr">
        <is>
          <t>N/A</t>
        </is>
      </c>
    </row>
    <row r="1094">
      <c r="A1094" t="inlineStr">
        <is>
          <t>WI21125061</t>
        </is>
      </c>
      <c r="B1094" t="inlineStr">
        <is>
          <t>DATA_VALIDATION</t>
        </is>
      </c>
      <c r="C1094" t="inlineStr">
        <is>
          <t>201300020009</t>
        </is>
      </c>
      <c r="D1094" t="inlineStr">
        <is>
          <t>Folder</t>
        </is>
      </c>
      <c r="E1094" s="2">
        <f>HYPERLINK("capsilon://?command=openfolder&amp;siteaddress=FAM.docvelocity-na8.net&amp;folderid=FXCA52ECD6-D3B9-DA77-56A4-D23334CFD821","FX211291")</f>
        <v>0.0</v>
      </c>
      <c r="F1094" t="inlineStr">
        <is>
          <t/>
        </is>
      </c>
      <c r="G1094" t="inlineStr">
        <is>
          <t/>
        </is>
      </c>
      <c r="H1094" t="inlineStr">
        <is>
          <t>Mailitem</t>
        </is>
      </c>
      <c r="I1094" t="inlineStr">
        <is>
          <t>MI211252414</t>
        </is>
      </c>
      <c r="J1094" t="n">
        <v>28.0</v>
      </c>
      <c r="K1094" t="inlineStr">
        <is>
          <t>COMPLETED</t>
        </is>
      </c>
      <c r="L1094" t="inlineStr">
        <is>
          <t>MARK_AS_COMPLETED</t>
        </is>
      </c>
      <c r="M1094" t="inlineStr">
        <is>
          <t>Queue</t>
        </is>
      </c>
      <c r="N1094" t="n">
        <v>1.0</v>
      </c>
      <c r="O1094" s="1" t="n">
        <v>44531.799409722225</v>
      </c>
      <c r="P1094" s="1" t="n">
        <v>44532.30917824074</v>
      </c>
      <c r="Q1094" t="n">
        <v>43679.0</v>
      </c>
      <c r="R1094" t="n">
        <v>365.0</v>
      </c>
      <c r="S1094" t="b">
        <v>0</v>
      </c>
      <c r="T1094" t="inlineStr">
        <is>
          <t>N/A</t>
        </is>
      </c>
      <c r="U1094" t="b">
        <v>0</v>
      </c>
      <c r="V1094" t="inlineStr">
        <is>
          <t>Hemanshi Deshlahara</t>
        </is>
      </c>
      <c r="W1094" s="1" t="n">
        <v>44532.30917824074</v>
      </c>
      <c r="X1094" t="n">
        <v>200.0</v>
      </c>
      <c r="Y1094" t="n">
        <v>0.0</v>
      </c>
      <c r="Z1094" t="n">
        <v>0.0</v>
      </c>
      <c r="AA1094" t="n">
        <v>0.0</v>
      </c>
      <c r="AB1094" t="n">
        <v>0.0</v>
      </c>
      <c r="AC1094" t="n">
        <v>0.0</v>
      </c>
      <c r="AD1094" t="n">
        <v>28.0</v>
      </c>
      <c r="AE1094" t="n">
        <v>21.0</v>
      </c>
      <c r="AF1094" t="n">
        <v>0.0</v>
      </c>
      <c r="AG1094" t="n">
        <v>2.0</v>
      </c>
      <c r="AH1094" t="inlineStr">
        <is>
          <t>N/A</t>
        </is>
      </c>
      <c r="AI1094" t="inlineStr">
        <is>
          <t>N/A</t>
        </is>
      </c>
      <c r="AJ1094" t="inlineStr">
        <is>
          <t>N/A</t>
        </is>
      </c>
      <c r="AK1094" t="inlineStr">
        <is>
          <t>N/A</t>
        </is>
      </c>
      <c r="AL1094" t="inlineStr">
        <is>
          <t>N/A</t>
        </is>
      </c>
      <c r="AM1094" t="inlineStr">
        <is>
          <t>N/A</t>
        </is>
      </c>
      <c r="AN1094" t="inlineStr">
        <is>
          <t>N/A</t>
        </is>
      </c>
      <c r="AO1094" t="inlineStr">
        <is>
          <t>N/A</t>
        </is>
      </c>
      <c r="AP1094" t="inlineStr">
        <is>
          <t>N/A</t>
        </is>
      </c>
      <c r="AQ1094" t="inlineStr">
        <is>
          <t>N/A</t>
        </is>
      </c>
      <c r="AR1094" t="inlineStr">
        <is>
          <t>N/A</t>
        </is>
      </c>
      <c r="AS1094" t="inlineStr">
        <is>
          <t>N/A</t>
        </is>
      </c>
      <c r="AT1094" t="inlineStr">
        <is>
          <t>N/A</t>
        </is>
      </c>
      <c r="AU1094" t="inlineStr">
        <is>
          <t>N/A</t>
        </is>
      </c>
      <c r="AV1094" t="inlineStr">
        <is>
          <t>N/A</t>
        </is>
      </c>
      <c r="AW1094" t="inlineStr">
        <is>
          <t>N/A</t>
        </is>
      </c>
      <c r="AX1094" t="inlineStr">
        <is>
          <t>N/A</t>
        </is>
      </c>
      <c r="AY1094" t="inlineStr">
        <is>
          <t>N/A</t>
        </is>
      </c>
      <c r="AZ1094" t="inlineStr">
        <is>
          <t>N/A</t>
        </is>
      </c>
      <c r="BA1094" t="inlineStr">
        <is>
          <t>N/A</t>
        </is>
      </c>
      <c r="BB1094" t="inlineStr">
        <is>
          <t>N/A</t>
        </is>
      </c>
      <c r="BC1094" t="inlineStr">
        <is>
          <t>N/A</t>
        </is>
      </c>
      <c r="BD1094" t="inlineStr">
        <is>
          <t>N/A</t>
        </is>
      </c>
      <c r="BE1094" t="inlineStr">
        <is>
          <t>N/A</t>
        </is>
      </c>
    </row>
    <row r="1095">
      <c r="A1095" t="inlineStr">
        <is>
          <t>WI211250669</t>
        </is>
      </c>
      <c r="B1095" t="inlineStr">
        <is>
          <t>DATA_VALIDATION</t>
        </is>
      </c>
      <c r="C1095" t="inlineStr">
        <is>
          <t>201130012927</t>
        </is>
      </c>
      <c r="D1095" t="inlineStr">
        <is>
          <t>Folder</t>
        </is>
      </c>
      <c r="E1095" s="2">
        <f>HYPERLINK("capsilon://?command=openfolder&amp;siteaddress=FAM.docvelocity-na8.net&amp;folderid=FX181ABBF5-F0A2-DB2A-A4D1-5FC40436054E","FX21125880")</f>
        <v>0.0</v>
      </c>
      <c r="F1095" t="inlineStr">
        <is>
          <t/>
        </is>
      </c>
      <c r="G1095" t="inlineStr">
        <is>
          <t/>
        </is>
      </c>
      <c r="H1095" t="inlineStr">
        <is>
          <t>Mailitem</t>
        </is>
      </c>
      <c r="I1095" t="inlineStr">
        <is>
          <t>MI2112535416</t>
        </is>
      </c>
      <c r="J1095" t="n">
        <v>30.0</v>
      </c>
      <c r="K1095" t="inlineStr">
        <is>
          <t>COMPLETED</t>
        </is>
      </c>
      <c r="L1095" t="inlineStr">
        <is>
          <t>MARK_AS_COMPLETED</t>
        </is>
      </c>
      <c r="M1095" t="inlineStr">
        <is>
          <t>Queue</t>
        </is>
      </c>
      <c r="N1095" t="n">
        <v>2.0</v>
      </c>
      <c r="O1095" s="1" t="n">
        <v>44545.58657407408</v>
      </c>
      <c r="P1095" s="1" t="n">
        <v>44545.733877314815</v>
      </c>
      <c r="Q1095" t="n">
        <v>12596.0</v>
      </c>
      <c r="R1095" t="n">
        <v>131.0</v>
      </c>
      <c r="S1095" t="b">
        <v>0</v>
      </c>
      <c r="T1095" t="inlineStr">
        <is>
          <t>N/A</t>
        </is>
      </c>
      <c r="U1095" t="b">
        <v>0</v>
      </c>
      <c r="V1095" t="inlineStr">
        <is>
          <t>Sanjay Kharade</t>
        </is>
      </c>
      <c r="W1095" s="1" t="n">
        <v>44545.61709490741</v>
      </c>
      <c r="X1095" t="n">
        <v>46.0</v>
      </c>
      <c r="Y1095" t="n">
        <v>9.0</v>
      </c>
      <c r="Z1095" t="n">
        <v>0.0</v>
      </c>
      <c r="AA1095" t="n">
        <v>9.0</v>
      </c>
      <c r="AB1095" t="n">
        <v>0.0</v>
      </c>
      <c r="AC1095" t="n">
        <v>1.0</v>
      </c>
      <c r="AD1095" t="n">
        <v>21.0</v>
      </c>
      <c r="AE1095" t="n">
        <v>0.0</v>
      </c>
      <c r="AF1095" t="n">
        <v>0.0</v>
      </c>
      <c r="AG1095" t="n">
        <v>0.0</v>
      </c>
      <c r="AH1095" t="inlineStr">
        <is>
          <t>Vikash Suryakanth Parmar</t>
        </is>
      </c>
      <c r="AI1095" s="1" t="n">
        <v>44545.733877314815</v>
      </c>
      <c r="AJ1095" t="n">
        <v>85.0</v>
      </c>
      <c r="AK1095" t="n">
        <v>0.0</v>
      </c>
      <c r="AL1095" t="n">
        <v>0.0</v>
      </c>
      <c r="AM1095" t="n">
        <v>0.0</v>
      </c>
      <c r="AN1095" t="n">
        <v>0.0</v>
      </c>
      <c r="AO1095" t="n">
        <v>0.0</v>
      </c>
      <c r="AP1095" t="n">
        <v>21.0</v>
      </c>
      <c r="AQ1095" t="n">
        <v>0.0</v>
      </c>
      <c r="AR1095" t="n">
        <v>0.0</v>
      </c>
      <c r="AS1095" t="n">
        <v>0.0</v>
      </c>
      <c r="AT1095" t="inlineStr">
        <is>
          <t>N/A</t>
        </is>
      </c>
      <c r="AU1095" t="inlineStr">
        <is>
          <t>N/A</t>
        </is>
      </c>
      <c r="AV1095" t="inlineStr">
        <is>
          <t>N/A</t>
        </is>
      </c>
      <c r="AW1095" t="inlineStr">
        <is>
          <t>N/A</t>
        </is>
      </c>
      <c r="AX1095" t="inlineStr">
        <is>
          <t>N/A</t>
        </is>
      </c>
      <c r="AY1095" t="inlineStr">
        <is>
          <t>N/A</t>
        </is>
      </c>
      <c r="AZ1095" t="inlineStr">
        <is>
          <t>N/A</t>
        </is>
      </c>
      <c r="BA1095" t="inlineStr">
        <is>
          <t>N/A</t>
        </is>
      </c>
      <c r="BB1095" t="inlineStr">
        <is>
          <t>N/A</t>
        </is>
      </c>
      <c r="BC1095" t="inlineStr">
        <is>
          <t>N/A</t>
        </is>
      </c>
      <c r="BD1095" t="inlineStr">
        <is>
          <t>N/A</t>
        </is>
      </c>
      <c r="BE1095" t="inlineStr">
        <is>
          <t>N/A</t>
        </is>
      </c>
    </row>
    <row r="1096">
      <c r="A1096" t="inlineStr">
        <is>
          <t>WI211250767</t>
        </is>
      </c>
      <c r="B1096" t="inlineStr">
        <is>
          <t>DATA_VALIDATION</t>
        </is>
      </c>
      <c r="C1096" t="inlineStr">
        <is>
          <t>201308007966</t>
        </is>
      </c>
      <c r="D1096" t="inlineStr">
        <is>
          <t>Folder</t>
        </is>
      </c>
      <c r="E1096" s="2">
        <f>HYPERLINK("capsilon://?command=openfolder&amp;siteaddress=FAM.docvelocity-na8.net&amp;folderid=FX7EF3C705-48B7-322E-3A7D-EA6ABD79FFEA","FX21128854")</f>
        <v>0.0</v>
      </c>
      <c r="F1096" t="inlineStr">
        <is>
          <t/>
        </is>
      </c>
      <c r="G1096" t="inlineStr">
        <is>
          <t/>
        </is>
      </c>
      <c r="H1096" t="inlineStr">
        <is>
          <t>Mailitem</t>
        </is>
      </c>
      <c r="I1096" t="inlineStr">
        <is>
          <t>MI2112535895</t>
        </is>
      </c>
      <c r="J1096" t="n">
        <v>174.0</v>
      </c>
      <c r="K1096" t="inlineStr">
        <is>
          <t>COMPLETED</t>
        </is>
      </c>
      <c r="L1096" t="inlineStr">
        <is>
          <t>MARK_AS_COMPLETED</t>
        </is>
      </c>
      <c r="M1096" t="inlineStr">
        <is>
          <t>Queue</t>
        </is>
      </c>
      <c r="N1096" t="n">
        <v>1.0</v>
      </c>
      <c r="O1096" s="1" t="n">
        <v>44545.59237268518</v>
      </c>
      <c r="P1096" s="1" t="n">
        <v>44545.74180555555</v>
      </c>
      <c r="Q1096" t="n">
        <v>12195.0</v>
      </c>
      <c r="R1096" t="n">
        <v>716.0</v>
      </c>
      <c r="S1096" t="b">
        <v>0</v>
      </c>
      <c r="T1096" t="inlineStr">
        <is>
          <t>N/A</t>
        </is>
      </c>
      <c r="U1096" t="b">
        <v>0</v>
      </c>
      <c r="V1096" t="inlineStr">
        <is>
          <t>Sumit Jarhad</t>
        </is>
      </c>
      <c r="W1096" s="1" t="n">
        <v>44545.74180555555</v>
      </c>
      <c r="X1096" t="n">
        <v>498.0</v>
      </c>
      <c r="Y1096" t="n">
        <v>0.0</v>
      </c>
      <c r="Z1096" t="n">
        <v>0.0</v>
      </c>
      <c r="AA1096" t="n">
        <v>0.0</v>
      </c>
      <c r="AB1096" t="n">
        <v>0.0</v>
      </c>
      <c r="AC1096" t="n">
        <v>0.0</v>
      </c>
      <c r="AD1096" t="n">
        <v>174.0</v>
      </c>
      <c r="AE1096" t="n">
        <v>161.0</v>
      </c>
      <c r="AF1096" t="n">
        <v>0.0</v>
      </c>
      <c r="AG1096" t="n">
        <v>9.0</v>
      </c>
      <c r="AH1096" t="inlineStr">
        <is>
          <t>N/A</t>
        </is>
      </c>
      <c r="AI1096" t="inlineStr">
        <is>
          <t>N/A</t>
        </is>
      </c>
      <c r="AJ1096" t="inlineStr">
        <is>
          <t>N/A</t>
        </is>
      </c>
      <c r="AK1096" t="inlineStr">
        <is>
          <t>N/A</t>
        </is>
      </c>
      <c r="AL1096" t="inlineStr">
        <is>
          <t>N/A</t>
        </is>
      </c>
      <c r="AM1096" t="inlineStr">
        <is>
          <t>N/A</t>
        </is>
      </c>
      <c r="AN1096" t="inlineStr">
        <is>
          <t>N/A</t>
        </is>
      </c>
      <c r="AO1096" t="inlineStr">
        <is>
          <t>N/A</t>
        </is>
      </c>
      <c r="AP1096" t="inlineStr">
        <is>
          <t>N/A</t>
        </is>
      </c>
      <c r="AQ1096" t="inlineStr">
        <is>
          <t>N/A</t>
        </is>
      </c>
      <c r="AR1096" t="inlineStr">
        <is>
          <t>N/A</t>
        </is>
      </c>
      <c r="AS1096" t="inlineStr">
        <is>
          <t>N/A</t>
        </is>
      </c>
      <c r="AT1096" t="inlineStr">
        <is>
          <t>N/A</t>
        </is>
      </c>
      <c r="AU1096" t="inlineStr">
        <is>
          <t>N/A</t>
        </is>
      </c>
      <c r="AV1096" t="inlineStr">
        <is>
          <t>N/A</t>
        </is>
      </c>
      <c r="AW1096" t="inlineStr">
        <is>
          <t>N/A</t>
        </is>
      </c>
      <c r="AX1096" t="inlineStr">
        <is>
          <t>N/A</t>
        </is>
      </c>
      <c r="AY1096" t="inlineStr">
        <is>
          <t>N/A</t>
        </is>
      </c>
      <c r="AZ1096" t="inlineStr">
        <is>
          <t>N/A</t>
        </is>
      </c>
      <c r="BA1096" t="inlineStr">
        <is>
          <t>N/A</t>
        </is>
      </c>
      <c r="BB1096" t="inlineStr">
        <is>
          <t>N/A</t>
        </is>
      </c>
      <c r="BC1096" t="inlineStr">
        <is>
          <t>N/A</t>
        </is>
      </c>
      <c r="BD1096" t="inlineStr">
        <is>
          <t>N/A</t>
        </is>
      </c>
      <c r="BE1096" t="inlineStr">
        <is>
          <t>N/A</t>
        </is>
      </c>
    </row>
    <row r="1097">
      <c r="A1097" t="inlineStr">
        <is>
          <t>WI211250934</t>
        </is>
      </c>
      <c r="B1097" t="inlineStr">
        <is>
          <t>DATA_VALIDATION</t>
        </is>
      </c>
      <c r="C1097" t="inlineStr">
        <is>
          <t>201338000086</t>
        </is>
      </c>
      <c r="D1097" t="inlineStr">
        <is>
          <t>Folder</t>
        </is>
      </c>
      <c r="E1097" s="2">
        <f>HYPERLINK("capsilon://?command=openfolder&amp;siteaddress=FAM.docvelocity-na8.net&amp;folderid=FXA28F6FE4-AE18-3C9E-97DC-F34A2CF2FC9F","FX21125491")</f>
        <v>0.0</v>
      </c>
      <c r="F1097" t="inlineStr">
        <is>
          <t/>
        </is>
      </c>
      <c r="G1097" t="inlineStr">
        <is>
          <t/>
        </is>
      </c>
      <c r="H1097" t="inlineStr">
        <is>
          <t>Mailitem</t>
        </is>
      </c>
      <c r="I1097" t="inlineStr">
        <is>
          <t>MI2112537873</t>
        </is>
      </c>
      <c r="J1097" t="n">
        <v>66.0</v>
      </c>
      <c r="K1097" t="inlineStr">
        <is>
          <t>COMPLETED</t>
        </is>
      </c>
      <c r="L1097" t="inlineStr">
        <is>
          <t>MARK_AS_COMPLETED</t>
        </is>
      </c>
      <c r="M1097" t="inlineStr">
        <is>
          <t>Queue</t>
        </is>
      </c>
      <c r="N1097" t="n">
        <v>1.0</v>
      </c>
      <c r="O1097" s="1" t="n">
        <v>44545.60717592593</v>
      </c>
      <c r="P1097" s="1" t="n">
        <v>44545.75336805556</v>
      </c>
      <c r="Q1097" t="n">
        <v>11487.0</v>
      </c>
      <c r="R1097" t="n">
        <v>1144.0</v>
      </c>
      <c r="S1097" t="b">
        <v>0</v>
      </c>
      <c r="T1097" t="inlineStr">
        <is>
          <t>N/A</t>
        </is>
      </c>
      <c r="U1097" t="b">
        <v>0</v>
      </c>
      <c r="V1097" t="inlineStr">
        <is>
          <t>Sumit Jarhad</t>
        </is>
      </c>
      <c r="W1097" s="1" t="n">
        <v>44545.75336805556</v>
      </c>
      <c r="X1097" t="n">
        <v>780.0</v>
      </c>
      <c r="Y1097" t="n">
        <v>0.0</v>
      </c>
      <c r="Z1097" t="n">
        <v>0.0</v>
      </c>
      <c r="AA1097" t="n">
        <v>0.0</v>
      </c>
      <c r="AB1097" t="n">
        <v>0.0</v>
      </c>
      <c r="AC1097" t="n">
        <v>0.0</v>
      </c>
      <c r="AD1097" t="n">
        <v>66.0</v>
      </c>
      <c r="AE1097" t="n">
        <v>52.0</v>
      </c>
      <c r="AF1097" t="n">
        <v>0.0</v>
      </c>
      <c r="AG1097" t="n">
        <v>4.0</v>
      </c>
      <c r="AH1097" t="inlineStr">
        <is>
          <t>N/A</t>
        </is>
      </c>
      <c r="AI1097" t="inlineStr">
        <is>
          <t>N/A</t>
        </is>
      </c>
      <c r="AJ1097" t="inlineStr">
        <is>
          <t>N/A</t>
        </is>
      </c>
      <c r="AK1097" t="inlineStr">
        <is>
          <t>N/A</t>
        </is>
      </c>
      <c r="AL1097" t="inlineStr">
        <is>
          <t>N/A</t>
        </is>
      </c>
      <c r="AM1097" t="inlineStr">
        <is>
          <t>N/A</t>
        </is>
      </c>
      <c r="AN1097" t="inlineStr">
        <is>
          <t>N/A</t>
        </is>
      </c>
      <c r="AO1097" t="inlineStr">
        <is>
          <t>N/A</t>
        </is>
      </c>
      <c r="AP1097" t="inlineStr">
        <is>
          <t>N/A</t>
        </is>
      </c>
      <c r="AQ1097" t="inlineStr">
        <is>
          <t>N/A</t>
        </is>
      </c>
      <c r="AR1097" t="inlineStr">
        <is>
          <t>N/A</t>
        </is>
      </c>
      <c r="AS1097" t="inlineStr">
        <is>
          <t>N/A</t>
        </is>
      </c>
      <c r="AT1097" t="inlineStr">
        <is>
          <t>N/A</t>
        </is>
      </c>
      <c r="AU1097" t="inlineStr">
        <is>
          <t>N/A</t>
        </is>
      </c>
      <c r="AV1097" t="inlineStr">
        <is>
          <t>N/A</t>
        </is>
      </c>
      <c r="AW1097" t="inlineStr">
        <is>
          <t>N/A</t>
        </is>
      </c>
      <c r="AX1097" t="inlineStr">
        <is>
          <t>N/A</t>
        </is>
      </c>
      <c r="AY1097" t="inlineStr">
        <is>
          <t>N/A</t>
        </is>
      </c>
      <c r="AZ1097" t="inlineStr">
        <is>
          <t>N/A</t>
        </is>
      </c>
      <c r="BA1097" t="inlineStr">
        <is>
          <t>N/A</t>
        </is>
      </c>
      <c r="BB1097" t="inlineStr">
        <is>
          <t>N/A</t>
        </is>
      </c>
      <c r="BC1097" t="inlineStr">
        <is>
          <t>N/A</t>
        </is>
      </c>
      <c r="BD1097" t="inlineStr">
        <is>
          <t>N/A</t>
        </is>
      </c>
      <c r="BE1097" t="inlineStr">
        <is>
          <t>N/A</t>
        </is>
      </c>
    </row>
    <row r="1098">
      <c r="A1098" t="inlineStr">
        <is>
          <t>WI21125094</t>
        </is>
      </c>
      <c r="B1098" t="inlineStr">
        <is>
          <t>DATA_VALIDATION</t>
        </is>
      </c>
      <c r="C1098" t="inlineStr">
        <is>
          <t>201330003999</t>
        </is>
      </c>
      <c r="D1098" t="inlineStr">
        <is>
          <t>Folder</t>
        </is>
      </c>
      <c r="E1098" s="2">
        <f>HYPERLINK("capsilon://?command=openfolder&amp;siteaddress=FAM.docvelocity-na8.net&amp;folderid=FX49842122-6BBC-B386-4446-FFDBDE90264D","FX211115014")</f>
        <v>0.0</v>
      </c>
      <c r="F1098" t="inlineStr">
        <is>
          <t/>
        </is>
      </c>
      <c r="G1098" t="inlineStr">
        <is>
          <t/>
        </is>
      </c>
      <c r="H1098" t="inlineStr">
        <is>
          <t>Mailitem</t>
        </is>
      </c>
      <c r="I1098" t="inlineStr">
        <is>
          <t>MI211252655</t>
        </is>
      </c>
      <c r="J1098" t="n">
        <v>98.0</v>
      </c>
      <c r="K1098" t="inlineStr">
        <is>
          <t>COMPLETED</t>
        </is>
      </c>
      <c r="L1098" t="inlineStr">
        <is>
          <t>MARK_AS_COMPLETED</t>
        </is>
      </c>
      <c r="M1098" t="inlineStr">
        <is>
          <t>Queue</t>
        </is>
      </c>
      <c r="N1098" t="n">
        <v>2.0</v>
      </c>
      <c r="O1098" s="1" t="n">
        <v>44531.80174768518</v>
      </c>
      <c r="P1098" s="1" t="n">
        <v>44532.202418981484</v>
      </c>
      <c r="Q1098" t="n">
        <v>32348.0</v>
      </c>
      <c r="R1098" t="n">
        <v>2270.0</v>
      </c>
      <c r="S1098" t="b">
        <v>0</v>
      </c>
      <c r="T1098" t="inlineStr">
        <is>
          <t>N/A</t>
        </is>
      </c>
      <c r="U1098" t="b">
        <v>0</v>
      </c>
      <c r="V1098" t="inlineStr">
        <is>
          <t>Mohini Shinde</t>
        </is>
      </c>
      <c r="W1098" s="1" t="n">
        <v>44532.17822916667</v>
      </c>
      <c r="X1098" t="n">
        <v>919.0</v>
      </c>
      <c r="Y1098" t="n">
        <v>85.0</v>
      </c>
      <c r="Z1098" t="n">
        <v>0.0</v>
      </c>
      <c r="AA1098" t="n">
        <v>85.0</v>
      </c>
      <c r="AB1098" t="n">
        <v>0.0</v>
      </c>
      <c r="AC1098" t="n">
        <v>71.0</v>
      </c>
      <c r="AD1098" t="n">
        <v>13.0</v>
      </c>
      <c r="AE1098" t="n">
        <v>0.0</v>
      </c>
      <c r="AF1098" t="n">
        <v>0.0</v>
      </c>
      <c r="AG1098" t="n">
        <v>0.0</v>
      </c>
      <c r="AH1098" t="inlineStr">
        <is>
          <t>Ashish Sutar</t>
        </is>
      </c>
      <c r="AI1098" s="1" t="n">
        <v>44532.202418981484</v>
      </c>
      <c r="AJ1098" t="n">
        <v>1055.0</v>
      </c>
      <c r="AK1098" t="n">
        <v>2.0</v>
      </c>
      <c r="AL1098" t="n">
        <v>0.0</v>
      </c>
      <c r="AM1098" t="n">
        <v>2.0</v>
      </c>
      <c r="AN1098" t="n">
        <v>0.0</v>
      </c>
      <c r="AO1098" t="n">
        <v>2.0</v>
      </c>
      <c r="AP1098" t="n">
        <v>11.0</v>
      </c>
      <c r="AQ1098" t="n">
        <v>0.0</v>
      </c>
      <c r="AR1098" t="n">
        <v>0.0</v>
      </c>
      <c r="AS1098" t="n">
        <v>0.0</v>
      </c>
      <c r="AT1098" t="inlineStr">
        <is>
          <t>N/A</t>
        </is>
      </c>
      <c r="AU1098" t="inlineStr">
        <is>
          <t>N/A</t>
        </is>
      </c>
      <c r="AV1098" t="inlineStr">
        <is>
          <t>N/A</t>
        </is>
      </c>
      <c r="AW1098" t="inlineStr">
        <is>
          <t>N/A</t>
        </is>
      </c>
      <c r="AX1098" t="inlineStr">
        <is>
          <t>N/A</t>
        </is>
      </c>
      <c r="AY1098" t="inlineStr">
        <is>
          <t>N/A</t>
        </is>
      </c>
      <c r="AZ1098" t="inlineStr">
        <is>
          <t>N/A</t>
        </is>
      </c>
      <c r="BA1098" t="inlineStr">
        <is>
          <t>N/A</t>
        </is>
      </c>
      <c r="BB1098" t="inlineStr">
        <is>
          <t>N/A</t>
        </is>
      </c>
      <c r="BC1098" t="inlineStr">
        <is>
          <t>N/A</t>
        </is>
      </c>
      <c r="BD1098" t="inlineStr">
        <is>
          <t>N/A</t>
        </is>
      </c>
      <c r="BE1098" t="inlineStr">
        <is>
          <t>N/A</t>
        </is>
      </c>
    </row>
    <row r="1099">
      <c r="A1099" t="inlineStr">
        <is>
          <t>WI211251071</t>
        </is>
      </c>
      <c r="B1099" t="inlineStr">
        <is>
          <t>DATA_VALIDATION</t>
        </is>
      </c>
      <c r="C1099" t="inlineStr">
        <is>
          <t>201330004223</t>
        </is>
      </c>
      <c r="D1099" t="inlineStr">
        <is>
          <t>Folder</t>
        </is>
      </c>
      <c r="E1099" s="2">
        <f>HYPERLINK("capsilon://?command=openfolder&amp;siteaddress=FAM.docvelocity-na8.net&amp;folderid=FXFA10FE4E-0729-E3DA-6389-B00003CC915D","FX21128229")</f>
        <v>0.0</v>
      </c>
      <c r="F1099" t="inlineStr">
        <is>
          <t/>
        </is>
      </c>
      <c r="G1099" t="inlineStr">
        <is>
          <t/>
        </is>
      </c>
      <c r="H1099" t="inlineStr">
        <is>
          <t>Mailitem</t>
        </is>
      </c>
      <c r="I1099" t="inlineStr">
        <is>
          <t>MI2112538699</t>
        </is>
      </c>
      <c r="J1099" t="n">
        <v>109.0</v>
      </c>
      <c r="K1099" t="inlineStr">
        <is>
          <t>COMPLETED</t>
        </is>
      </c>
      <c r="L1099" t="inlineStr">
        <is>
          <t>MARK_AS_COMPLETED</t>
        </is>
      </c>
      <c r="M1099" t="inlineStr">
        <is>
          <t>Queue</t>
        </is>
      </c>
      <c r="N1099" t="n">
        <v>1.0</v>
      </c>
      <c r="O1099" s="1" t="n">
        <v>44545.61616898148</v>
      </c>
      <c r="P1099" s="1" t="n">
        <v>44545.74434027778</v>
      </c>
      <c r="Q1099" t="n">
        <v>10751.0</v>
      </c>
      <c r="R1099" t="n">
        <v>323.0</v>
      </c>
      <c r="S1099" t="b">
        <v>0</v>
      </c>
      <c r="T1099" t="inlineStr">
        <is>
          <t>N/A</t>
        </is>
      </c>
      <c r="U1099" t="b">
        <v>0</v>
      </c>
      <c r="V1099" t="inlineStr">
        <is>
          <t>Sumit Jarhad</t>
        </is>
      </c>
      <c r="W1099" s="1" t="n">
        <v>44545.74434027778</v>
      </c>
      <c r="X1099" t="n">
        <v>219.0</v>
      </c>
      <c r="Y1099" t="n">
        <v>0.0</v>
      </c>
      <c r="Z1099" t="n">
        <v>0.0</v>
      </c>
      <c r="AA1099" t="n">
        <v>0.0</v>
      </c>
      <c r="AB1099" t="n">
        <v>0.0</v>
      </c>
      <c r="AC1099" t="n">
        <v>0.0</v>
      </c>
      <c r="AD1099" t="n">
        <v>109.0</v>
      </c>
      <c r="AE1099" t="n">
        <v>90.0</v>
      </c>
      <c r="AF1099" t="n">
        <v>0.0</v>
      </c>
      <c r="AG1099" t="n">
        <v>8.0</v>
      </c>
      <c r="AH1099" t="inlineStr">
        <is>
          <t>N/A</t>
        </is>
      </c>
      <c r="AI1099" t="inlineStr">
        <is>
          <t>N/A</t>
        </is>
      </c>
      <c r="AJ1099" t="inlineStr">
        <is>
          <t>N/A</t>
        </is>
      </c>
      <c r="AK1099" t="inlineStr">
        <is>
          <t>N/A</t>
        </is>
      </c>
      <c r="AL1099" t="inlineStr">
        <is>
          <t>N/A</t>
        </is>
      </c>
      <c r="AM1099" t="inlineStr">
        <is>
          <t>N/A</t>
        </is>
      </c>
      <c r="AN1099" t="inlineStr">
        <is>
          <t>N/A</t>
        </is>
      </c>
      <c r="AO1099" t="inlineStr">
        <is>
          <t>N/A</t>
        </is>
      </c>
      <c r="AP1099" t="inlineStr">
        <is>
          <t>N/A</t>
        </is>
      </c>
      <c r="AQ1099" t="inlineStr">
        <is>
          <t>N/A</t>
        </is>
      </c>
      <c r="AR1099" t="inlineStr">
        <is>
          <t>N/A</t>
        </is>
      </c>
      <c r="AS1099" t="inlineStr">
        <is>
          <t>N/A</t>
        </is>
      </c>
      <c r="AT1099" t="inlineStr">
        <is>
          <t>N/A</t>
        </is>
      </c>
      <c r="AU1099" t="inlineStr">
        <is>
          <t>N/A</t>
        </is>
      </c>
      <c r="AV1099" t="inlineStr">
        <is>
          <t>N/A</t>
        </is>
      </c>
      <c r="AW1099" t="inlineStr">
        <is>
          <t>N/A</t>
        </is>
      </c>
      <c r="AX1099" t="inlineStr">
        <is>
          <t>N/A</t>
        </is>
      </c>
      <c r="AY1099" t="inlineStr">
        <is>
          <t>N/A</t>
        </is>
      </c>
      <c r="AZ1099" t="inlineStr">
        <is>
          <t>N/A</t>
        </is>
      </c>
      <c r="BA1099" t="inlineStr">
        <is>
          <t>N/A</t>
        </is>
      </c>
      <c r="BB1099" t="inlineStr">
        <is>
          <t>N/A</t>
        </is>
      </c>
      <c r="BC1099" t="inlineStr">
        <is>
          <t>N/A</t>
        </is>
      </c>
      <c r="BD1099" t="inlineStr">
        <is>
          <t>N/A</t>
        </is>
      </c>
      <c r="BE1099" t="inlineStr">
        <is>
          <t>N/A</t>
        </is>
      </c>
    </row>
    <row r="1100">
      <c r="A1100" t="inlineStr">
        <is>
          <t>WI211251082</t>
        </is>
      </c>
      <c r="B1100" t="inlineStr">
        <is>
          <t>DATA_VALIDATION</t>
        </is>
      </c>
      <c r="C1100" t="inlineStr">
        <is>
          <t>201130012953</t>
        </is>
      </c>
      <c r="D1100" t="inlineStr">
        <is>
          <t>Folder</t>
        </is>
      </c>
      <c r="E1100" s="2">
        <f>HYPERLINK("capsilon://?command=openfolder&amp;siteaddress=FAM.docvelocity-na8.net&amp;folderid=FX2A54C81B-8A6C-3FCC-1810-A2E062DAE6EF","FX21127958")</f>
        <v>0.0</v>
      </c>
      <c r="F1100" t="inlineStr">
        <is>
          <t/>
        </is>
      </c>
      <c r="G1100" t="inlineStr">
        <is>
          <t/>
        </is>
      </c>
      <c r="H1100" t="inlineStr">
        <is>
          <t>Mailitem</t>
        </is>
      </c>
      <c r="I1100" t="inlineStr">
        <is>
          <t>MI2112538829</t>
        </is>
      </c>
      <c r="J1100" t="n">
        <v>30.0</v>
      </c>
      <c r="K1100" t="inlineStr">
        <is>
          <t>COMPLETED</t>
        </is>
      </c>
      <c r="L1100" t="inlineStr">
        <is>
          <t>MARK_AS_COMPLETED</t>
        </is>
      </c>
      <c r="M1100" t="inlineStr">
        <is>
          <t>Queue</t>
        </is>
      </c>
      <c r="N1100" t="n">
        <v>2.0</v>
      </c>
      <c r="O1100" s="1" t="n">
        <v>44545.616631944446</v>
      </c>
      <c r="P1100" s="1" t="n">
        <v>44545.73572916666</v>
      </c>
      <c r="Q1100" t="n">
        <v>10081.0</v>
      </c>
      <c r="R1100" t="n">
        <v>209.0</v>
      </c>
      <c r="S1100" t="b">
        <v>0</v>
      </c>
      <c r="T1100" t="inlineStr">
        <is>
          <t>N/A</t>
        </is>
      </c>
      <c r="U1100" t="b">
        <v>0</v>
      </c>
      <c r="V1100" t="inlineStr">
        <is>
          <t>Sanjay Kharade</t>
        </is>
      </c>
      <c r="W1100" s="1" t="n">
        <v>44545.61785879629</v>
      </c>
      <c r="X1100" t="n">
        <v>50.0</v>
      </c>
      <c r="Y1100" t="n">
        <v>9.0</v>
      </c>
      <c r="Z1100" t="n">
        <v>0.0</v>
      </c>
      <c r="AA1100" t="n">
        <v>9.0</v>
      </c>
      <c r="AB1100" t="n">
        <v>0.0</v>
      </c>
      <c r="AC1100" t="n">
        <v>2.0</v>
      </c>
      <c r="AD1100" t="n">
        <v>21.0</v>
      </c>
      <c r="AE1100" t="n">
        <v>0.0</v>
      </c>
      <c r="AF1100" t="n">
        <v>0.0</v>
      </c>
      <c r="AG1100" t="n">
        <v>0.0</v>
      </c>
      <c r="AH1100" t="inlineStr">
        <is>
          <t>Vikash Suryakanth Parmar</t>
        </is>
      </c>
      <c r="AI1100" s="1" t="n">
        <v>44545.73572916666</v>
      </c>
      <c r="AJ1100" t="n">
        <v>159.0</v>
      </c>
      <c r="AK1100" t="n">
        <v>1.0</v>
      </c>
      <c r="AL1100" t="n">
        <v>0.0</v>
      </c>
      <c r="AM1100" t="n">
        <v>1.0</v>
      </c>
      <c r="AN1100" t="n">
        <v>0.0</v>
      </c>
      <c r="AO1100" t="n">
        <v>1.0</v>
      </c>
      <c r="AP1100" t="n">
        <v>20.0</v>
      </c>
      <c r="AQ1100" t="n">
        <v>0.0</v>
      </c>
      <c r="AR1100" t="n">
        <v>0.0</v>
      </c>
      <c r="AS1100" t="n">
        <v>0.0</v>
      </c>
      <c r="AT1100" t="inlineStr">
        <is>
          <t>N/A</t>
        </is>
      </c>
      <c r="AU1100" t="inlineStr">
        <is>
          <t>N/A</t>
        </is>
      </c>
      <c r="AV1100" t="inlineStr">
        <is>
          <t>N/A</t>
        </is>
      </c>
      <c r="AW1100" t="inlineStr">
        <is>
          <t>N/A</t>
        </is>
      </c>
      <c r="AX1100" t="inlineStr">
        <is>
          <t>N/A</t>
        </is>
      </c>
      <c r="AY1100" t="inlineStr">
        <is>
          <t>N/A</t>
        </is>
      </c>
      <c r="AZ1100" t="inlineStr">
        <is>
          <t>N/A</t>
        </is>
      </c>
      <c r="BA1100" t="inlineStr">
        <is>
          <t>N/A</t>
        </is>
      </c>
      <c r="BB1100" t="inlineStr">
        <is>
          <t>N/A</t>
        </is>
      </c>
      <c r="BC1100" t="inlineStr">
        <is>
          <t>N/A</t>
        </is>
      </c>
      <c r="BD1100" t="inlineStr">
        <is>
          <t>N/A</t>
        </is>
      </c>
      <c r="BE1100" t="inlineStr">
        <is>
          <t>N/A</t>
        </is>
      </c>
    </row>
    <row r="1101">
      <c r="A1101" t="inlineStr">
        <is>
          <t>WI211251096</t>
        </is>
      </c>
      <c r="B1101" t="inlineStr">
        <is>
          <t>DATA_VALIDATION</t>
        </is>
      </c>
      <c r="C1101" t="inlineStr">
        <is>
          <t>201330004200</t>
        </is>
      </c>
      <c r="D1101" t="inlineStr">
        <is>
          <t>Folder</t>
        </is>
      </c>
      <c r="E1101" s="2">
        <f>HYPERLINK("capsilon://?command=openfolder&amp;siteaddress=FAM.docvelocity-na8.net&amp;folderid=FX96634C4C-6E85-3F46-662F-FEC80DAC6B6C","FX21127694")</f>
        <v>0.0</v>
      </c>
      <c r="F1101" t="inlineStr">
        <is>
          <t/>
        </is>
      </c>
      <c r="G1101" t="inlineStr">
        <is>
          <t/>
        </is>
      </c>
      <c r="H1101" t="inlineStr">
        <is>
          <t>Mailitem</t>
        </is>
      </c>
      <c r="I1101" t="inlineStr">
        <is>
          <t>MI2112538964</t>
        </is>
      </c>
      <c r="J1101" t="n">
        <v>66.0</v>
      </c>
      <c r="K1101" t="inlineStr">
        <is>
          <t>COMPLETED</t>
        </is>
      </c>
      <c r="L1101" t="inlineStr">
        <is>
          <t>MARK_AS_COMPLETED</t>
        </is>
      </c>
      <c r="M1101" t="inlineStr">
        <is>
          <t>Queue</t>
        </is>
      </c>
      <c r="N1101" t="n">
        <v>2.0</v>
      </c>
      <c r="O1101" s="1" t="n">
        <v>44545.61798611111</v>
      </c>
      <c r="P1101" s="1" t="n">
        <v>44545.73753472222</v>
      </c>
      <c r="Q1101" t="n">
        <v>9962.0</v>
      </c>
      <c r="R1101" t="n">
        <v>367.0</v>
      </c>
      <c r="S1101" t="b">
        <v>0</v>
      </c>
      <c r="T1101" t="inlineStr">
        <is>
          <t>N/A</t>
        </is>
      </c>
      <c r="U1101" t="b">
        <v>0</v>
      </c>
      <c r="V1101" t="inlineStr">
        <is>
          <t>Sanjay Kharade</t>
        </is>
      </c>
      <c r="W1101" s="1" t="n">
        <v>44545.62065972222</v>
      </c>
      <c r="X1101" t="n">
        <v>212.0</v>
      </c>
      <c r="Y1101" t="n">
        <v>52.0</v>
      </c>
      <c r="Z1101" t="n">
        <v>0.0</v>
      </c>
      <c r="AA1101" t="n">
        <v>52.0</v>
      </c>
      <c r="AB1101" t="n">
        <v>0.0</v>
      </c>
      <c r="AC1101" t="n">
        <v>39.0</v>
      </c>
      <c r="AD1101" t="n">
        <v>14.0</v>
      </c>
      <c r="AE1101" t="n">
        <v>0.0</v>
      </c>
      <c r="AF1101" t="n">
        <v>0.0</v>
      </c>
      <c r="AG1101" t="n">
        <v>0.0</v>
      </c>
      <c r="AH1101" t="inlineStr">
        <is>
          <t>Vikash Suryakanth Parmar</t>
        </is>
      </c>
      <c r="AI1101" s="1" t="n">
        <v>44545.73753472222</v>
      </c>
      <c r="AJ1101" t="n">
        <v>155.0</v>
      </c>
      <c r="AK1101" t="n">
        <v>0.0</v>
      </c>
      <c r="AL1101" t="n">
        <v>0.0</v>
      </c>
      <c r="AM1101" t="n">
        <v>0.0</v>
      </c>
      <c r="AN1101" t="n">
        <v>0.0</v>
      </c>
      <c r="AO1101" t="n">
        <v>0.0</v>
      </c>
      <c r="AP1101" t="n">
        <v>14.0</v>
      </c>
      <c r="AQ1101" t="n">
        <v>0.0</v>
      </c>
      <c r="AR1101" t="n">
        <v>0.0</v>
      </c>
      <c r="AS1101" t="n">
        <v>0.0</v>
      </c>
      <c r="AT1101" t="inlineStr">
        <is>
          <t>N/A</t>
        </is>
      </c>
      <c r="AU1101" t="inlineStr">
        <is>
          <t>N/A</t>
        </is>
      </c>
      <c r="AV1101" t="inlineStr">
        <is>
          <t>N/A</t>
        </is>
      </c>
      <c r="AW1101" t="inlineStr">
        <is>
          <t>N/A</t>
        </is>
      </c>
      <c r="AX1101" t="inlineStr">
        <is>
          <t>N/A</t>
        </is>
      </c>
      <c r="AY1101" t="inlineStr">
        <is>
          <t>N/A</t>
        </is>
      </c>
      <c r="AZ1101" t="inlineStr">
        <is>
          <t>N/A</t>
        </is>
      </c>
      <c r="BA1101" t="inlineStr">
        <is>
          <t>N/A</t>
        </is>
      </c>
      <c r="BB1101" t="inlineStr">
        <is>
          <t>N/A</t>
        </is>
      </c>
      <c r="BC1101" t="inlineStr">
        <is>
          <t>N/A</t>
        </is>
      </c>
      <c r="BD1101" t="inlineStr">
        <is>
          <t>N/A</t>
        </is>
      </c>
      <c r="BE1101" t="inlineStr">
        <is>
          <t>N/A</t>
        </is>
      </c>
    </row>
    <row r="1102">
      <c r="A1102" t="inlineStr">
        <is>
          <t>WI211251264</t>
        </is>
      </c>
      <c r="B1102" t="inlineStr">
        <is>
          <t>DATA_VALIDATION</t>
        </is>
      </c>
      <c r="C1102" t="inlineStr">
        <is>
          <t>201300020336</t>
        </is>
      </c>
      <c r="D1102" t="inlineStr">
        <is>
          <t>Folder</t>
        </is>
      </c>
      <c r="E1102" s="2">
        <f>HYPERLINK("capsilon://?command=openfolder&amp;siteaddress=FAM.docvelocity-na8.net&amp;folderid=FXF937AA60-5543-51E4-87DB-C1E919136D4A","FX21128643")</f>
        <v>0.0</v>
      </c>
      <c r="F1102" t="inlineStr">
        <is>
          <t/>
        </is>
      </c>
      <c r="G1102" t="inlineStr">
        <is>
          <t/>
        </is>
      </c>
      <c r="H1102" t="inlineStr">
        <is>
          <t>Mailitem</t>
        </is>
      </c>
      <c r="I1102" t="inlineStr">
        <is>
          <t>MI2112538968</t>
        </is>
      </c>
      <c r="J1102" t="n">
        <v>252.0</v>
      </c>
      <c r="K1102" t="inlineStr">
        <is>
          <t>COMPLETED</t>
        </is>
      </c>
      <c r="L1102" t="inlineStr">
        <is>
          <t>MARK_AS_COMPLETED</t>
        </is>
      </c>
      <c r="M1102" t="inlineStr">
        <is>
          <t>Queue</t>
        </is>
      </c>
      <c r="N1102" t="n">
        <v>1.0</v>
      </c>
      <c r="O1102" s="1" t="n">
        <v>44545.62604166667</v>
      </c>
      <c r="P1102" s="1" t="n">
        <v>44546.24725694444</v>
      </c>
      <c r="Q1102" t="n">
        <v>51716.0</v>
      </c>
      <c r="R1102" t="n">
        <v>1957.0</v>
      </c>
      <c r="S1102" t="b">
        <v>0</v>
      </c>
      <c r="T1102" t="inlineStr">
        <is>
          <t>N/A</t>
        </is>
      </c>
      <c r="U1102" t="b">
        <v>0</v>
      </c>
      <c r="V1102" t="inlineStr">
        <is>
          <t>Hemanshi Deshlahara</t>
        </is>
      </c>
      <c r="W1102" s="1" t="n">
        <v>44546.24725694444</v>
      </c>
      <c r="X1102" t="n">
        <v>962.0</v>
      </c>
      <c r="Y1102" t="n">
        <v>0.0</v>
      </c>
      <c r="Z1102" t="n">
        <v>0.0</v>
      </c>
      <c r="AA1102" t="n">
        <v>0.0</v>
      </c>
      <c r="AB1102" t="n">
        <v>0.0</v>
      </c>
      <c r="AC1102" t="n">
        <v>0.0</v>
      </c>
      <c r="AD1102" t="n">
        <v>252.0</v>
      </c>
      <c r="AE1102" t="n">
        <v>0.0</v>
      </c>
      <c r="AF1102" t="n">
        <v>0.0</v>
      </c>
      <c r="AG1102" t="n">
        <v>17.0</v>
      </c>
      <c r="AH1102" t="inlineStr">
        <is>
          <t>N/A</t>
        </is>
      </c>
      <c r="AI1102" t="inlineStr">
        <is>
          <t>N/A</t>
        </is>
      </c>
      <c r="AJ1102" t="inlineStr">
        <is>
          <t>N/A</t>
        </is>
      </c>
      <c r="AK1102" t="inlineStr">
        <is>
          <t>N/A</t>
        </is>
      </c>
      <c r="AL1102" t="inlineStr">
        <is>
          <t>N/A</t>
        </is>
      </c>
      <c r="AM1102" t="inlineStr">
        <is>
          <t>N/A</t>
        </is>
      </c>
      <c r="AN1102" t="inlineStr">
        <is>
          <t>N/A</t>
        </is>
      </c>
      <c r="AO1102" t="inlineStr">
        <is>
          <t>N/A</t>
        </is>
      </c>
      <c r="AP1102" t="inlineStr">
        <is>
          <t>N/A</t>
        </is>
      </c>
      <c r="AQ1102" t="inlineStr">
        <is>
          <t>N/A</t>
        </is>
      </c>
      <c r="AR1102" t="inlineStr">
        <is>
          <t>N/A</t>
        </is>
      </c>
      <c r="AS1102" t="inlineStr">
        <is>
          <t>N/A</t>
        </is>
      </c>
      <c r="AT1102" t="inlineStr">
        <is>
          <t>N/A</t>
        </is>
      </c>
      <c r="AU1102" t="inlineStr">
        <is>
          <t>N/A</t>
        </is>
      </c>
      <c r="AV1102" t="inlineStr">
        <is>
          <t>N/A</t>
        </is>
      </c>
      <c r="AW1102" t="inlineStr">
        <is>
          <t>N/A</t>
        </is>
      </c>
      <c r="AX1102" t="inlineStr">
        <is>
          <t>N/A</t>
        </is>
      </c>
      <c r="AY1102" t="inlineStr">
        <is>
          <t>N/A</t>
        </is>
      </c>
      <c r="AZ1102" t="inlineStr">
        <is>
          <t>N/A</t>
        </is>
      </c>
      <c r="BA1102" t="inlineStr">
        <is>
          <t>N/A</t>
        </is>
      </c>
      <c r="BB1102" t="inlineStr">
        <is>
          <t>N/A</t>
        </is>
      </c>
      <c r="BC1102" t="inlineStr">
        <is>
          <t>N/A</t>
        </is>
      </c>
      <c r="BD1102" t="inlineStr">
        <is>
          <t>N/A</t>
        </is>
      </c>
      <c r="BE1102" t="inlineStr">
        <is>
          <t>N/A</t>
        </is>
      </c>
    </row>
    <row r="1103">
      <c r="A1103" t="inlineStr">
        <is>
          <t>WI21125132</t>
        </is>
      </c>
      <c r="B1103" t="inlineStr">
        <is>
          <t>DATA_VALIDATION</t>
        </is>
      </c>
      <c r="C1103" t="inlineStr">
        <is>
          <t>201330003988</t>
        </is>
      </c>
      <c r="D1103" t="inlineStr">
        <is>
          <t>Folder</t>
        </is>
      </c>
      <c r="E1103" s="2">
        <f>HYPERLINK("capsilon://?command=openfolder&amp;siteaddress=FAM.docvelocity-na8.net&amp;folderid=FX7F8CA8E1-3B54-C570-8489-F4555B2B5FC8","FX211114668")</f>
        <v>0.0</v>
      </c>
      <c r="F1103" t="inlineStr">
        <is>
          <t/>
        </is>
      </c>
      <c r="G1103" t="inlineStr">
        <is>
          <t/>
        </is>
      </c>
      <c r="H1103" t="inlineStr">
        <is>
          <t>Mailitem</t>
        </is>
      </c>
      <c r="I1103" t="inlineStr">
        <is>
          <t>MI211253399</t>
        </is>
      </c>
      <c r="J1103" t="n">
        <v>32.0</v>
      </c>
      <c r="K1103" t="inlineStr">
        <is>
          <t>COMPLETED</t>
        </is>
      </c>
      <c r="L1103" t="inlineStr">
        <is>
          <t>MARK_AS_COMPLETED</t>
        </is>
      </c>
      <c r="M1103" t="inlineStr">
        <is>
          <t>Queue</t>
        </is>
      </c>
      <c r="N1103" t="n">
        <v>2.0</v>
      </c>
      <c r="O1103" s="1" t="n">
        <v>44531.80991898148</v>
      </c>
      <c r="P1103" s="1" t="n">
        <v>44532.173993055556</v>
      </c>
      <c r="Q1103" t="n">
        <v>30678.0</v>
      </c>
      <c r="R1103" t="n">
        <v>778.0</v>
      </c>
      <c r="S1103" t="b">
        <v>0</v>
      </c>
      <c r="T1103" t="inlineStr">
        <is>
          <t>N/A</t>
        </is>
      </c>
      <c r="U1103" t="b">
        <v>0</v>
      </c>
      <c r="V1103" t="inlineStr">
        <is>
          <t>Mohini Shinde</t>
        </is>
      </c>
      <c r="W1103" s="1" t="n">
        <v>44532.16755787037</v>
      </c>
      <c r="X1103" t="n">
        <v>405.0</v>
      </c>
      <c r="Y1103" t="n">
        <v>59.0</v>
      </c>
      <c r="Z1103" t="n">
        <v>0.0</v>
      </c>
      <c r="AA1103" t="n">
        <v>59.0</v>
      </c>
      <c r="AB1103" t="n">
        <v>0.0</v>
      </c>
      <c r="AC1103" t="n">
        <v>47.0</v>
      </c>
      <c r="AD1103" t="n">
        <v>-27.0</v>
      </c>
      <c r="AE1103" t="n">
        <v>0.0</v>
      </c>
      <c r="AF1103" t="n">
        <v>0.0</v>
      </c>
      <c r="AG1103" t="n">
        <v>0.0</v>
      </c>
      <c r="AH1103" t="inlineStr">
        <is>
          <t>Smriti Gauchan</t>
        </is>
      </c>
      <c r="AI1103" s="1" t="n">
        <v>44532.173993055556</v>
      </c>
      <c r="AJ1103" t="n">
        <v>373.0</v>
      </c>
      <c r="AK1103" t="n">
        <v>0.0</v>
      </c>
      <c r="AL1103" t="n">
        <v>0.0</v>
      </c>
      <c r="AM1103" t="n">
        <v>0.0</v>
      </c>
      <c r="AN1103" t="n">
        <v>0.0</v>
      </c>
      <c r="AO1103" t="n">
        <v>0.0</v>
      </c>
      <c r="AP1103" t="n">
        <v>-27.0</v>
      </c>
      <c r="AQ1103" t="n">
        <v>0.0</v>
      </c>
      <c r="AR1103" t="n">
        <v>0.0</v>
      </c>
      <c r="AS1103" t="n">
        <v>0.0</v>
      </c>
      <c r="AT1103" t="inlineStr">
        <is>
          <t>N/A</t>
        </is>
      </c>
      <c r="AU1103" t="inlineStr">
        <is>
          <t>N/A</t>
        </is>
      </c>
      <c r="AV1103" t="inlineStr">
        <is>
          <t>N/A</t>
        </is>
      </c>
      <c r="AW1103" t="inlineStr">
        <is>
          <t>N/A</t>
        </is>
      </c>
      <c r="AX1103" t="inlineStr">
        <is>
          <t>N/A</t>
        </is>
      </c>
      <c r="AY1103" t="inlineStr">
        <is>
          <t>N/A</t>
        </is>
      </c>
      <c r="AZ1103" t="inlineStr">
        <is>
          <t>N/A</t>
        </is>
      </c>
      <c r="BA1103" t="inlineStr">
        <is>
          <t>N/A</t>
        </is>
      </c>
      <c r="BB1103" t="inlineStr">
        <is>
          <t>N/A</t>
        </is>
      </c>
      <c r="BC1103" t="inlineStr">
        <is>
          <t>N/A</t>
        </is>
      </c>
      <c r="BD1103" t="inlineStr">
        <is>
          <t>N/A</t>
        </is>
      </c>
      <c r="BE1103" t="inlineStr">
        <is>
          <t>N/A</t>
        </is>
      </c>
    </row>
    <row r="1104">
      <c r="A1104" t="inlineStr">
        <is>
          <t>WI211251321</t>
        </is>
      </c>
      <c r="B1104" t="inlineStr">
        <is>
          <t>DATA_VALIDATION</t>
        </is>
      </c>
      <c r="C1104" t="inlineStr">
        <is>
          <t>201340000478</t>
        </is>
      </c>
      <c r="D1104" t="inlineStr">
        <is>
          <t>Folder</t>
        </is>
      </c>
      <c r="E1104" s="2">
        <f>HYPERLINK("capsilon://?command=openfolder&amp;siteaddress=FAM.docvelocity-na8.net&amp;folderid=FXF108E6FD-D661-0980-A84F-2C7B61B907A7","FX21125410")</f>
        <v>0.0</v>
      </c>
      <c r="F1104" t="inlineStr">
        <is>
          <t/>
        </is>
      </c>
      <c r="G1104" t="inlineStr">
        <is>
          <t/>
        </is>
      </c>
      <c r="H1104" t="inlineStr">
        <is>
          <t>Mailitem</t>
        </is>
      </c>
      <c r="I1104" t="inlineStr">
        <is>
          <t>MI2112539028</t>
        </is>
      </c>
      <c r="J1104" t="n">
        <v>132.0</v>
      </c>
      <c r="K1104" t="inlineStr">
        <is>
          <t>COMPLETED</t>
        </is>
      </c>
      <c r="L1104" t="inlineStr">
        <is>
          <t>MARK_AS_COMPLETED</t>
        </is>
      </c>
      <c r="M1104" t="inlineStr">
        <is>
          <t>Queue</t>
        </is>
      </c>
      <c r="N1104" t="n">
        <v>1.0</v>
      </c>
      <c r="O1104" s="1" t="n">
        <v>44545.62863425926</v>
      </c>
      <c r="P1104" s="1" t="n">
        <v>44545.756574074076</v>
      </c>
      <c r="Q1104" t="n">
        <v>10683.0</v>
      </c>
      <c r="R1104" t="n">
        <v>371.0</v>
      </c>
      <c r="S1104" t="b">
        <v>0</v>
      </c>
      <c r="T1104" t="inlineStr">
        <is>
          <t>N/A</t>
        </is>
      </c>
      <c r="U1104" t="b">
        <v>0</v>
      </c>
      <c r="V1104" t="inlineStr">
        <is>
          <t>Sumit Jarhad</t>
        </is>
      </c>
      <c r="W1104" s="1" t="n">
        <v>44545.756574074076</v>
      </c>
      <c r="X1104" t="n">
        <v>212.0</v>
      </c>
      <c r="Y1104" t="n">
        <v>0.0</v>
      </c>
      <c r="Z1104" t="n">
        <v>0.0</v>
      </c>
      <c r="AA1104" t="n">
        <v>0.0</v>
      </c>
      <c r="AB1104" t="n">
        <v>0.0</v>
      </c>
      <c r="AC1104" t="n">
        <v>0.0</v>
      </c>
      <c r="AD1104" t="n">
        <v>132.0</v>
      </c>
      <c r="AE1104" t="n">
        <v>108.0</v>
      </c>
      <c r="AF1104" t="n">
        <v>0.0</v>
      </c>
      <c r="AG1104" t="n">
        <v>7.0</v>
      </c>
      <c r="AH1104" t="inlineStr">
        <is>
          <t>N/A</t>
        </is>
      </c>
      <c r="AI1104" t="inlineStr">
        <is>
          <t>N/A</t>
        </is>
      </c>
      <c r="AJ1104" t="inlineStr">
        <is>
          <t>N/A</t>
        </is>
      </c>
      <c r="AK1104" t="inlineStr">
        <is>
          <t>N/A</t>
        </is>
      </c>
      <c r="AL1104" t="inlineStr">
        <is>
          <t>N/A</t>
        </is>
      </c>
      <c r="AM1104" t="inlineStr">
        <is>
          <t>N/A</t>
        </is>
      </c>
      <c r="AN1104" t="inlineStr">
        <is>
          <t>N/A</t>
        </is>
      </c>
      <c r="AO1104" t="inlineStr">
        <is>
          <t>N/A</t>
        </is>
      </c>
      <c r="AP1104" t="inlineStr">
        <is>
          <t>N/A</t>
        </is>
      </c>
      <c r="AQ1104" t="inlineStr">
        <is>
          <t>N/A</t>
        </is>
      </c>
      <c r="AR1104" t="inlineStr">
        <is>
          <t>N/A</t>
        </is>
      </c>
      <c r="AS1104" t="inlineStr">
        <is>
          <t>N/A</t>
        </is>
      </c>
      <c r="AT1104" t="inlineStr">
        <is>
          <t>N/A</t>
        </is>
      </c>
      <c r="AU1104" t="inlineStr">
        <is>
          <t>N/A</t>
        </is>
      </c>
      <c r="AV1104" t="inlineStr">
        <is>
          <t>N/A</t>
        </is>
      </c>
      <c r="AW1104" t="inlineStr">
        <is>
          <t>N/A</t>
        </is>
      </c>
      <c r="AX1104" t="inlineStr">
        <is>
          <t>N/A</t>
        </is>
      </c>
      <c r="AY1104" t="inlineStr">
        <is>
          <t>N/A</t>
        </is>
      </c>
      <c r="AZ1104" t="inlineStr">
        <is>
          <t>N/A</t>
        </is>
      </c>
      <c r="BA1104" t="inlineStr">
        <is>
          <t>N/A</t>
        </is>
      </c>
      <c r="BB1104" t="inlineStr">
        <is>
          <t>N/A</t>
        </is>
      </c>
      <c r="BC1104" t="inlineStr">
        <is>
          <t>N/A</t>
        </is>
      </c>
      <c r="BD1104" t="inlineStr">
        <is>
          <t>N/A</t>
        </is>
      </c>
      <c r="BE1104" t="inlineStr">
        <is>
          <t>N/A</t>
        </is>
      </c>
    </row>
    <row r="1105">
      <c r="A1105" t="inlineStr">
        <is>
          <t>WI21125133</t>
        </is>
      </c>
      <c r="B1105" t="inlineStr">
        <is>
          <t>DATA_VALIDATION</t>
        </is>
      </c>
      <c r="C1105" t="inlineStr">
        <is>
          <t>201330003988</t>
        </is>
      </c>
      <c r="D1105" t="inlineStr">
        <is>
          <t>Folder</t>
        </is>
      </c>
      <c r="E1105" s="2">
        <f>HYPERLINK("capsilon://?command=openfolder&amp;siteaddress=FAM.docvelocity-na8.net&amp;folderid=FX7F8CA8E1-3B54-C570-8489-F4555B2B5FC8","FX211114668")</f>
        <v>0.0</v>
      </c>
      <c r="F1105" t="inlineStr">
        <is>
          <t/>
        </is>
      </c>
      <c r="G1105" t="inlineStr">
        <is>
          <t/>
        </is>
      </c>
      <c r="H1105" t="inlineStr">
        <is>
          <t>Mailitem</t>
        </is>
      </c>
      <c r="I1105" t="inlineStr">
        <is>
          <t>MI211253452</t>
        </is>
      </c>
      <c r="J1105" t="n">
        <v>28.0</v>
      </c>
      <c r="K1105" t="inlineStr">
        <is>
          <t>COMPLETED</t>
        </is>
      </c>
      <c r="L1105" t="inlineStr">
        <is>
          <t>MARK_AS_COMPLETED</t>
        </is>
      </c>
      <c r="M1105" t="inlineStr">
        <is>
          <t>Queue</t>
        </is>
      </c>
      <c r="N1105" t="n">
        <v>2.0</v>
      </c>
      <c r="O1105" s="1" t="n">
        <v>44531.81024305556</v>
      </c>
      <c r="P1105" s="1" t="n">
        <v>44532.172789351855</v>
      </c>
      <c r="Q1105" t="n">
        <v>30959.0</v>
      </c>
      <c r="R1105" t="n">
        <v>365.0</v>
      </c>
      <c r="S1105" t="b">
        <v>0</v>
      </c>
      <c r="T1105" t="inlineStr">
        <is>
          <t>N/A</t>
        </is>
      </c>
      <c r="U1105" t="b">
        <v>0</v>
      </c>
      <c r="V1105" t="inlineStr">
        <is>
          <t>Aditya Tade</t>
        </is>
      </c>
      <c r="W1105" s="1" t="n">
        <v>44532.167233796295</v>
      </c>
      <c r="X1105" t="n">
        <v>175.0</v>
      </c>
      <c r="Y1105" t="n">
        <v>21.0</v>
      </c>
      <c r="Z1105" t="n">
        <v>0.0</v>
      </c>
      <c r="AA1105" t="n">
        <v>21.0</v>
      </c>
      <c r="AB1105" t="n">
        <v>0.0</v>
      </c>
      <c r="AC1105" t="n">
        <v>10.0</v>
      </c>
      <c r="AD1105" t="n">
        <v>7.0</v>
      </c>
      <c r="AE1105" t="n">
        <v>0.0</v>
      </c>
      <c r="AF1105" t="n">
        <v>0.0</v>
      </c>
      <c r="AG1105" t="n">
        <v>0.0</v>
      </c>
      <c r="AH1105" t="inlineStr">
        <is>
          <t>Aparna Chavan</t>
        </is>
      </c>
      <c r="AI1105" s="1" t="n">
        <v>44532.172789351855</v>
      </c>
      <c r="AJ1105" t="n">
        <v>190.0</v>
      </c>
      <c r="AK1105" t="n">
        <v>0.0</v>
      </c>
      <c r="AL1105" t="n">
        <v>0.0</v>
      </c>
      <c r="AM1105" t="n">
        <v>0.0</v>
      </c>
      <c r="AN1105" t="n">
        <v>0.0</v>
      </c>
      <c r="AO1105" t="n">
        <v>0.0</v>
      </c>
      <c r="AP1105" t="n">
        <v>7.0</v>
      </c>
      <c r="AQ1105" t="n">
        <v>0.0</v>
      </c>
      <c r="AR1105" t="n">
        <v>0.0</v>
      </c>
      <c r="AS1105" t="n">
        <v>0.0</v>
      </c>
      <c r="AT1105" t="inlineStr">
        <is>
          <t>N/A</t>
        </is>
      </c>
      <c r="AU1105" t="inlineStr">
        <is>
          <t>N/A</t>
        </is>
      </c>
      <c r="AV1105" t="inlineStr">
        <is>
          <t>N/A</t>
        </is>
      </c>
      <c r="AW1105" t="inlineStr">
        <is>
          <t>N/A</t>
        </is>
      </c>
      <c r="AX1105" t="inlineStr">
        <is>
          <t>N/A</t>
        </is>
      </c>
      <c r="AY1105" t="inlineStr">
        <is>
          <t>N/A</t>
        </is>
      </c>
      <c r="AZ1105" t="inlineStr">
        <is>
          <t>N/A</t>
        </is>
      </c>
      <c r="BA1105" t="inlineStr">
        <is>
          <t>N/A</t>
        </is>
      </c>
      <c r="BB1105" t="inlineStr">
        <is>
          <t>N/A</t>
        </is>
      </c>
      <c r="BC1105" t="inlineStr">
        <is>
          <t>N/A</t>
        </is>
      </c>
      <c r="BD1105" t="inlineStr">
        <is>
          <t>N/A</t>
        </is>
      </c>
      <c r="BE1105" t="inlineStr">
        <is>
          <t>N/A</t>
        </is>
      </c>
    </row>
    <row r="1106">
      <c r="A1106" t="inlineStr">
        <is>
          <t>WI21125134</t>
        </is>
      </c>
      <c r="B1106" t="inlineStr">
        <is>
          <t>DATA_VALIDATION</t>
        </is>
      </c>
      <c r="C1106" t="inlineStr">
        <is>
          <t>201330003988</t>
        </is>
      </c>
      <c r="D1106" t="inlineStr">
        <is>
          <t>Folder</t>
        </is>
      </c>
      <c r="E1106" s="2">
        <f>HYPERLINK("capsilon://?command=openfolder&amp;siteaddress=FAM.docvelocity-na8.net&amp;folderid=FX7F8CA8E1-3B54-C570-8489-F4555B2B5FC8","FX211114668")</f>
        <v>0.0</v>
      </c>
      <c r="F1106" t="inlineStr">
        <is>
          <t/>
        </is>
      </c>
      <c r="G1106" t="inlineStr">
        <is>
          <t/>
        </is>
      </c>
      <c r="H1106" t="inlineStr">
        <is>
          <t>Mailitem</t>
        </is>
      </c>
      <c r="I1106" t="inlineStr">
        <is>
          <t>MI211253443</t>
        </is>
      </c>
      <c r="J1106" t="n">
        <v>37.0</v>
      </c>
      <c r="K1106" t="inlineStr">
        <is>
          <t>COMPLETED</t>
        </is>
      </c>
      <c r="L1106" t="inlineStr">
        <is>
          <t>MARK_AS_COMPLETED</t>
        </is>
      </c>
      <c r="M1106" t="inlineStr">
        <is>
          <t>Queue</t>
        </is>
      </c>
      <c r="N1106" t="n">
        <v>2.0</v>
      </c>
      <c r="O1106" s="1" t="n">
        <v>44531.81033564815</v>
      </c>
      <c r="P1106" s="1" t="n">
        <v>44532.18446759259</v>
      </c>
      <c r="Q1106" t="n">
        <v>30748.0</v>
      </c>
      <c r="R1106" t="n">
        <v>1577.0</v>
      </c>
      <c r="S1106" t="b">
        <v>0</v>
      </c>
      <c r="T1106" t="inlineStr">
        <is>
          <t>N/A</t>
        </is>
      </c>
      <c r="U1106" t="b">
        <v>0</v>
      </c>
      <c r="V1106" t="inlineStr">
        <is>
          <t>Supriya Khape</t>
        </is>
      </c>
      <c r="W1106" s="1" t="n">
        <v>44532.17366898148</v>
      </c>
      <c r="X1106" t="n">
        <v>673.0</v>
      </c>
      <c r="Y1106" t="n">
        <v>59.0</v>
      </c>
      <c r="Z1106" t="n">
        <v>0.0</v>
      </c>
      <c r="AA1106" t="n">
        <v>59.0</v>
      </c>
      <c r="AB1106" t="n">
        <v>0.0</v>
      </c>
      <c r="AC1106" t="n">
        <v>51.0</v>
      </c>
      <c r="AD1106" t="n">
        <v>-22.0</v>
      </c>
      <c r="AE1106" t="n">
        <v>0.0</v>
      </c>
      <c r="AF1106" t="n">
        <v>0.0</v>
      </c>
      <c r="AG1106" t="n">
        <v>0.0</v>
      </c>
      <c r="AH1106" t="inlineStr">
        <is>
          <t>Smriti Gauchan</t>
        </is>
      </c>
      <c r="AI1106" s="1" t="n">
        <v>44532.18446759259</v>
      </c>
      <c r="AJ1106" t="n">
        <v>904.0</v>
      </c>
      <c r="AK1106" t="n">
        <v>4.0</v>
      </c>
      <c r="AL1106" t="n">
        <v>0.0</v>
      </c>
      <c r="AM1106" t="n">
        <v>4.0</v>
      </c>
      <c r="AN1106" t="n">
        <v>0.0</v>
      </c>
      <c r="AO1106" t="n">
        <v>4.0</v>
      </c>
      <c r="AP1106" t="n">
        <v>-26.0</v>
      </c>
      <c r="AQ1106" t="n">
        <v>0.0</v>
      </c>
      <c r="AR1106" t="n">
        <v>0.0</v>
      </c>
      <c r="AS1106" t="n">
        <v>0.0</v>
      </c>
      <c r="AT1106" t="inlineStr">
        <is>
          <t>N/A</t>
        </is>
      </c>
      <c r="AU1106" t="inlineStr">
        <is>
          <t>N/A</t>
        </is>
      </c>
      <c r="AV1106" t="inlineStr">
        <is>
          <t>N/A</t>
        </is>
      </c>
      <c r="AW1106" t="inlineStr">
        <is>
          <t>N/A</t>
        </is>
      </c>
      <c r="AX1106" t="inlineStr">
        <is>
          <t>N/A</t>
        </is>
      </c>
      <c r="AY1106" t="inlineStr">
        <is>
          <t>N/A</t>
        </is>
      </c>
      <c r="AZ1106" t="inlineStr">
        <is>
          <t>N/A</t>
        </is>
      </c>
      <c r="BA1106" t="inlineStr">
        <is>
          <t>N/A</t>
        </is>
      </c>
      <c r="BB1106" t="inlineStr">
        <is>
          <t>N/A</t>
        </is>
      </c>
      <c r="BC1106" t="inlineStr">
        <is>
          <t>N/A</t>
        </is>
      </c>
      <c r="BD1106" t="inlineStr">
        <is>
          <t>N/A</t>
        </is>
      </c>
      <c r="BE1106" t="inlineStr">
        <is>
          <t>N/A</t>
        </is>
      </c>
    </row>
    <row r="1107">
      <c r="A1107" t="inlineStr">
        <is>
          <t>WI211251348</t>
        </is>
      </c>
      <c r="B1107" t="inlineStr">
        <is>
          <t>DATA_VALIDATION</t>
        </is>
      </c>
      <c r="C1107" t="inlineStr">
        <is>
          <t>201300019934</t>
        </is>
      </c>
      <c r="D1107" t="inlineStr">
        <is>
          <t>Folder</t>
        </is>
      </c>
      <c r="E1107" s="2">
        <f>HYPERLINK("capsilon://?command=openfolder&amp;siteaddress=FAM.docvelocity-na8.net&amp;folderid=FX89E21E90-01BE-CF3E-DE41-A69E01EFBC40","FX211114031")</f>
        <v>0.0</v>
      </c>
      <c r="F1107" t="inlineStr">
        <is>
          <t/>
        </is>
      </c>
      <c r="G1107" t="inlineStr">
        <is>
          <t/>
        </is>
      </c>
      <c r="H1107" t="inlineStr">
        <is>
          <t>Mailitem</t>
        </is>
      </c>
      <c r="I1107" t="inlineStr">
        <is>
          <t>MI2112539094</t>
        </is>
      </c>
      <c r="J1107" t="n">
        <v>173.0</v>
      </c>
      <c r="K1107" t="inlineStr">
        <is>
          <t>COMPLETED</t>
        </is>
      </c>
      <c r="L1107" t="inlineStr">
        <is>
          <t>MARK_AS_COMPLETED</t>
        </is>
      </c>
      <c r="M1107" t="inlineStr">
        <is>
          <t>Queue</t>
        </is>
      </c>
      <c r="N1107" t="n">
        <v>2.0</v>
      </c>
      <c r="O1107" s="1" t="n">
        <v>44545.630520833336</v>
      </c>
      <c r="P1107" s="1" t="n">
        <v>44545.7421875</v>
      </c>
      <c r="Q1107" t="n">
        <v>8855.0</v>
      </c>
      <c r="R1107" t="n">
        <v>793.0</v>
      </c>
      <c r="S1107" t="b">
        <v>0</v>
      </c>
      <c r="T1107" t="inlineStr">
        <is>
          <t>N/A</t>
        </is>
      </c>
      <c r="U1107" t="b">
        <v>0</v>
      </c>
      <c r="V1107" t="inlineStr">
        <is>
          <t>Sanjay Kharade</t>
        </is>
      </c>
      <c r="W1107" s="1" t="n">
        <v>44545.73409722222</v>
      </c>
      <c r="X1107" t="n">
        <v>392.0</v>
      </c>
      <c r="Y1107" t="n">
        <v>129.0</v>
      </c>
      <c r="Z1107" t="n">
        <v>0.0</v>
      </c>
      <c r="AA1107" t="n">
        <v>129.0</v>
      </c>
      <c r="AB1107" t="n">
        <v>0.0</v>
      </c>
      <c r="AC1107" t="n">
        <v>25.0</v>
      </c>
      <c r="AD1107" t="n">
        <v>44.0</v>
      </c>
      <c r="AE1107" t="n">
        <v>0.0</v>
      </c>
      <c r="AF1107" t="n">
        <v>0.0</v>
      </c>
      <c r="AG1107" t="n">
        <v>0.0</v>
      </c>
      <c r="AH1107" t="inlineStr">
        <is>
          <t>Vikash Suryakanth Parmar</t>
        </is>
      </c>
      <c r="AI1107" s="1" t="n">
        <v>44545.7421875</v>
      </c>
      <c r="AJ1107" t="n">
        <v>401.0</v>
      </c>
      <c r="AK1107" t="n">
        <v>2.0</v>
      </c>
      <c r="AL1107" t="n">
        <v>0.0</v>
      </c>
      <c r="AM1107" t="n">
        <v>2.0</v>
      </c>
      <c r="AN1107" t="n">
        <v>0.0</v>
      </c>
      <c r="AO1107" t="n">
        <v>2.0</v>
      </c>
      <c r="AP1107" t="n">
        <v>42.0</v>
      </c>
      <c r="AQ1107" t="n">
        <v>0.0</v>
      </c>
      <c r="AR1107" t="n">
        <v>0.0</v>
      </c>
      <c r="AS1107" t="n">
        <v>0.0</v>
      </c>
      <c r="AT1107" t="inlineStr">
        <is>
          <t>N/A</t>
        </is>
      </c>
      <c r="AU1107" t="inlineStr">
        <is>
          <t>N/A</t>
        </is>
      </c>
      <c r="AV1107" t="inlineStr">
        <is>
          <t>N/A</t>
        </is>
      </c>
      <c r="AW1107" t="inlineStr">
        <is>
          <t>N/A</t>
        </is>
      </c>
      <c r="AX1107" t="inlineStr">
        <is>
          <t>N/A</t>
        </is>
      </c>
      <c r="AY1107" t="inlineStr">
        <is>
          <t>N/A</t>
        </is>
      </c>
      <c r="AZ1107" t="inlineStr">
        <is>
          <t>N/A</t>
        </is>
      </c>
      <c r="BA1107" t="inlineStr">
        <is>
          <t>N/A</t>
        </is>
      </c>
      <c r="BB1107" t="inlineStr">
        <is>
          <t>N/A</t>
        </is>
      </c>
      <c r="BC1107" t="inlineStr">
        <is>
          <t>N/A</t>
        </is>
      </c>
      <c r="BD1107" t="inlineStr">
        <is>
          <t>N/A</t>
        </is>
      </c>
      <c r="BE1107" t="inlineStr">
        <is>
          <t>N/A</t>
        </is>
      </c>
    </row>
    <row r="1108">
      <c r="A1108" t="inlineStr">
        <is>
          <t>WI211251373</t>
        </is>
      </c>
      <c r="B1108" t="inlineStr">
        <is>
          <t>DATA_VALIDATION</t>
        </is>
      </c>
      <c r="C1108" t="inlineStr">
        <is>
          <t>201300019934</t>
        </is>
      </c>
      <c r="D1108" t="inlineStr">
        <is>
          <t>Folder</t>
        </is>
      </c>
      <c r="E1108" s="2">
        <f>HYPERLINK("capsilon://?command=openfolder&amp;siteaddress=FAM.docvelocity-na8.net&amp;folderid=FX89E21E90-01BE-CF3E-DE41-A69E01EFBC40","FX211114031")</f>
        <v>0.0</v>
      </c>
      <c r="F1108" t="inlineStr">
        <is>
          <t/>
        </is>
      </c>
      <c r="G1108" t="inlineStr">
        <is>
          <t/>
        </is>
      </c>
      <c r="H1108" t="inlineStr">
        <is>
          <t>Mailitem</t>
        </is>
      </c>
      <c r="I1108" t="inlineStr">
        <is>
          <t>MI2112539184</t>
        </is>
      </c>
      <c r="J1108" t="n">
        <v>173.0</v>
      </c>
      <c r="K1108" t="inlineStr">
        <is>
          <t>COMPLETED</t>
        </is>
      </c>
      <c r="L1108" t="inlineStr">
        <is>
          <t>MARK_AS_COMPLETED</t>
        </is>
      </c>
      <c r="M1108" t="inlineStr">
        <is>
          <t>Queue</t>
        </is>
      </c>
      <c r="N1108" t="n">
        <v>2.0</v>
      </c>
      <c r="O1108" s="1" t="n">
        <v>44545.63332175926</v>
      </c>
      <c r="P1108" s="1" t="n">
        <v>44545.74549768519</v>
      </c>
      <c r="Q1108" t="n">
        <v>9141.0</v>
      </c>
      <c r="R1108" t="n">
        <v>551.0</v>
      </c>
      <c r="S1108" t="b">
        <v>0</v>
      </c>
      <c r="T1108" t="inlineStr">
        <is>
          <t>N/A</t>
        </is>
      </c>
      <c r="U1108" t="b">
        <v>0</v>
      </c>
      <c r="V1108" t="inlineStr">
        <is>
          <t>Sanjay Kharade</t>
        </is>
      </c>
      <c r="W1108" s="1" t="n">
        <v>44545.737175925926</v>
      </c>
      <c r="X1108" t="n">
        <v>266.0</v>
      </c>
      <c r="Y1108" t="n">
        <v>124.0</v>
      </c>
      <c r="Z1108" t="n">
        <v>0.0</v>
      </c>
      <c r="AA1108" t="n">
        <v>124.0</v>
      </c>
      <c r="AB1108" t="n">
        <v>0.0</v>
      </c>
      <c r="AC1108" t="n">
        <v>24.0</v>
      </c>
      <c r="AD1108" t="n">
        <v>49.0</v>
      </c>
      <c r="AE1108" t="n">
        <v>0.0</v>
      </c>
      <c r="AF1108" t="n">
        <v>0.0</v>
      </c>
      <c r="AG1108" t="n">
        <v>0.0</v>
      </c>
      <c r="AH1108" t="inlineStr">
        <is>
          <t>Vikash Suryakanth Parmar</t>
        </is>
      </c>
      <c r="AI1108" s="1" t="n">
        <v>44545.74549768519</v>
      </c>
      <c r="AJ1108" t="n">
        <v>285.0</v>
      </c>
      <c r="AK1108" t="n">
        <v>2.0</v>
      </c>
      <c r="AL1108" t="n">
        <v>0.0</v>
      </c>
      <c r="AM1108" t="n">
        <v>2.0</v>
      </c>
      <c r="AN1108" t="n">
        <v>0.0</v>
      </c>
      <c r="AO1108" t="n">
        <v>2.0</v>
      </c>
      <c r="AP1108" t="n">
        <v>47.0</v>
      </c>
      <c r="AQ1108" t="n">
        <v>0.0</v>
      </c>
      <c r="AR1108" t="n">
        <v>0.0</v>
      </c>
      <c r="AS1108" t="n">
        <v>0.0</v>
      </c>
      <c r="AT1108" t="inlineStr">
        <is>
          <t>N/A</t>
        </is>
      </c>
      <c r="AU1108" t="inlineStr">
        <is>
          <t>N/A</t>
        </is>
      </c>
      <c r="AV1108" t="inlineStr">
        <is>
          <t>N/A</t>
        </is>
      </c>
      <c r="AW1108" t="inlineStr">
        <is>
          <t>N/A</t>
        </is>
      </c>
      <c r="AX1108" t="inlineStr">
        <is>
          <t>N/A</t>
        </is>
      </c>
      <c r="AY1108" t="inlineStr">
        <is>
          <t>N/A</t>
        </is>
      </c>
      <c r="AZ1108" t="inlineStr">
        <is>
          <t>N/A</t>
        </is>
      </c>
      <c r="BA1108" t="inlineStr">
        <is>
          <t>N/A</t>
        </is>
      </c>
      <c r="BB1108" t="inlineStr">
        <is>
          <t>N/A</t>
        </is>
      </c>
      <c r="BC1108" t="inlineStr">
        <is>
          <t>N/A</t>
        </is>
      </c>
      <c r="BD1108" t="inlineStr">
        <is>
          <t>N/A</t>
        </is>
      </c>
      <c r="BE1108" t="inlineStr">
        <is>
          <t>N/A</t>
        </is>
      </c>
    </row>
    <row r="1109">
      <c r="A1109" t="inlineStr">
        <is>
          <t>WI211251389</t>
        </is>
      </c>
      <c r="B1109" t="inlineStr">
        <is>
          <t>DATA_VALIDATION</t>
        </is>
      </c>
      <c r="C1109" t="inlineStr">
        <is>
          <t>201300019934</t>
        </is>
      </c>
      <c r="D1109" t="inlineStr">
        <is>
          <t>Folder</t>
        </is>
      </c>
      <c r="E1109" s="2">
        <f>HYPERLINK("capsilon://?command=openfolder&amp;siteaddress=FAM.docvelocity-na8.net&amp;folderid=FX89E21E90-01BE-CF3E-DE41-A69E01EFBC40","FX211114031")</f>
        <v>0.0</v>
      </c>
      <c r="F1109" t="inlineStr">
        <is>
          <t/>
        </is>
      </c>
      <c r="G1109" t="inlineStr">
        <is>
          <t/>
        </is>
      </c>
      <c r="H1109" t="inlineStr">
        <is>
          <t>Mailitem</t>
        </is>
      </c>
      <c r="I1109" t="inlineStr">
        <is>
          <t>MI2112539233</t>
        </is>
      </c>
      <c r="J1109" t="n">
        <v>203.0</v>
      </c>
      <c r="K1109" t="inlineStr">
        <is>
          <t>COMPLETED</t>
        </is>
      </c>
      <c r="L1109" t="inlineStr">
        <is>
          <t>MARK_AS_COMPLETED</t>
        </is>
      </c>
      <c r="M1109" t="inlineStr">
        <is>
          <t>Queue</t>
        </is>
      </c>
      <c r="N1109" t="n">
        <v>2.0</v>
      </c>
      <c r="O1109" s="1" t="n">
        <v>44545.63574074074</v>
      </c>
      <c r="P1109" s="1" t="n">
        <v>44546.48181712963</v>
      </c>
      <c r="Q1109" t="n">
        <v>70620.0</v>
      </c>
      <c r="R1109" t="n">
        <v>2481.0</v>
      </c>
      <c r="S1109" t="b">
        <v>0</v>
      </c>
      <c r="T1109" t="inlineStr">
        <is>
          <t>N/A</t>
        </is>
      </c>
      <c r="U1109" t="b">
        <v>0</v>
      </c>
      <c r="V1109" t="inlineStr">
        <is>
          <t>Ujwala Ajabe</t>
        </is>
      </c>
      <c r="W1109" s="1" t="n">
        <v>44545.75653935185</v>
      </c>
      <c r="X1109" t="n">
        <v>1745.0</v>
      </c>
      <c r="Y1109" t="n">
        <v>117.0</v>
      </c>
      <c r="Z1109" t="n">
        <v>0.0</v>
      </c>
      <c r="AA1109" t="n">
        <v>117.0</v>
      </c>
      <c r="AB1109" t="n">
        <v>0.0</v>
      </c>
      <c r="AC1109" t="n">
        <v>17.0</v>
      </c>
      <c r="AD1109" t="n">
        <v>86.0</v>
      </c>
      <c r="AE1109" t="n">
        <v>0.0</v>
      </c>
      <c r="AF1109" t="n">
        <v>0.0</v>
      </c>
      <c r="AG1109" t="n">
        <v>0.0</v>
      </c>
      <c r="AH1109" t="inlineStr">
        <is>
          <t>Ashish Sutar</t>
        </is>
      </c>
      <c r="AI1109" s="1" t="n">
        <v>44546.48181712963</v>
      </c>
      <c r="AJ1109" t="n">
        <v>717.0</v>
      </c>
      <c r="AK1109" t="n">
        <v>1.0</v>
      </c>
      <c r="AL1109" t="n">
        <v>0.0</v>
      </c>
      <c r="AM1109" t="n">
        <v>1.0</v>
      </c>
      <c r="AN1109" t="n">
        <v>0.0</v>
      </c>
      <c r="AO1109" t="n">
        <v>1.0</v>
      </c>
      <c r="AP1109" t="n">
        <v>85.0</v>
      </c>
      <c r="AQ1109" t="n">
        <v>0.0</v>
      </c>
      <c r="AR1109" t="n">
        <v>0.0</v>
      </c>
      <c r="AS1109" t="n">
        <v>0.0</v>
      </c>
      <c r="AT1109" t="inlineStr">
        <is>
          <t>N/A</t>
        </is>
      </c>
      <c r="AU1109" t="inlineStr">
        <is>
          <t>N/A</t>
        </is>
      </c>
      <c r="AV1109" t="inlineStr">
        <is>
          <t>N/A</t>
        </is>
      </c>
      <c r="AW1109" t="inlineStr">
        <is>
          <t>N/A</t>
        </is>
      </c>
      <c r="AX1109" t="inlineStr">
        <is>
          <t>N/A</t>
        </is>
      </c>
      <c r="AY1109" t="inlineStr">
        <is>
          <t>N/A</t>
        </is>
      </c>
      <c r="AZ1109" t="inlineStr">
        <is>
          <t>N/A</t>
        </is>
      </c>
      <c r="BA1109" t="inlineStr">
        <is>
          <t>N/A</t>
        </is>
      </c>
      <c r="BB1109" t="inlineStr">
        <is>
          <t>N/A</t>
        </is>
      </c>
      <c r="BC1109" t="inlineStr">
        <is>
          <t>N/A</t>
        </is>
      </c>
      <c r="BD1109" t="inlineStr">
        <is>
          <t>N/A</t>
        </is>
      </c>
      <c r="BE1109" t="inlineStr">
        <is>
          <t>N/A</t>
        </is>
      </c>
    </row>
    <row r="1110">
      <c r="A1110" t="inlineStr">
        <is>
          <t>WI211251439</t>
        </is>
      </c>
      <c r="B1110" t="inlineStr">
        <is>
          <t>DATA_VALIDATION</t>
        </is>
      </c>
      <c r="C1110" t="inlineStr">
        <is>
          <t>201300020351</t>
        </is>
      </c>
      <c r="D1110" t="inlineStr">
        <is>
          <t>Folder</t>
        </is>
      </c>
      <c r="E1110" s="2">
        <f>HYPERLINK("capsilon://?command=openfolder&amp;siteaddress=FAM.docvelocity-na8.net&amp;folderid=FXECA5E0A9-F467-ED96-6E28-A5B2C664779B","FX21128797")</f>
        <v>0.0</v>
      </c>
      <c r="F1110" t="inlineStr">
        <is>
          <t/>
        </is>
      </c>
      <c r="G1110" t="inlineStr">
        <is>
          <t/>
        </is>
      </c>
      <c r="H1110" t="inlineStr">
        <is>
          <t>Mailitem</t>
        </is>
      </c>
      <c r="I1110" t="inlineStr">
        <is>
          <t>MI2112539925</t>
        </is>
      </c>
      <c r="J1110" t="n">
        <v>50.0</v>
      </c>
      <c r="K1110" t="inlineStr">
        <is>
          <t>COMPLETED</t>
        </is>
      </c>
      <c r="L1110" t="inlineStr">
        <is>
          <t>MARK_AS_COMPLETED</t>
        </is>
      </c>
      <c r="M1110" t="inlineStr">
        <is>
          <t>Queue</t>
        </is>
      </c>
      <c r="N1110" t="n">
        <v>1.0</v>
      </c>
      <c r="O1110" s="1" t="n">
        <v>44545.64210648148</v>
      </c>
      <c r="P1110" s="1" t="n">
        <v>44545.75744212963</v>
      </c>
      <c r="Q1110" t="n">
        <v>9877.0</v>
      </c>
      <c r="R1110" t="n">
        <v>88.0</v>
      </c>
      <c r="S1110" t="b">
        <v>0</v>
      </c>
      <c r="T1110" t="inlineStr">
        <is>
          <t>N/A</t>
        </is>
      </c>
      <c r="U1110" t="b">
        <v>0</v>
      </c>
      <c r="V1110" t="inlineStr">
        <is>
          <t>Sumit Jarhad</t>
        </is>
      </c>
      <c r="W1110" s="1" t="n">
        <v>44545.75744212963</v>
      </c>
      <c r="X1110" t="n">
        <v>74.0</v>
      </c>
      <c r="Y1110" t="n">
        <v>0.0</v>
      </c>
      <c r="Z1110" t="n">
        <v>0.0</v>
      </c>
      <c r="AA1110" t="n">
        <v>0.0</v>
      </c>
      <c r="AB1110" t="n">
        <v>0.0</v>
      </c>
      <c r="AC1110" t="n">
        <v>0.0</v>
      </c>
      <c r="AD1110" t="n">
        <v>50.0</v>
      </c>
      <c r="AE1110" t="n">
        <v>45.0</v>
      </c>
      <c r="AF1110" t="n">
        <v>0.0</v>
      </c>
      <c r="AG1110" t="n">
        <v>2.0</v>
      </c>
      <c r="AH1110" t="inlineStr">
        <is>
          <t>N/A</t>
        </is>
      </c>
      <c r="AI1110" t="inlineStr">
        <is>
          <t>N/A</t>
        </is>
      </c>
      <c r="AJ1110" t="inlineStr">
        <is>
          <t>N/A</t>
        </is>
      </c>
      <c r="AK1110" t="inlineStr">
        <is>
          <t>N/A</t>
        </is>
      </c>
      <c r="AL1110" t="inlineStr">
        <is>
          <t>N/A</t>
        </is>
      </c>
      <c r="AM1110" t="inlineStr">
        <is>
          <t>N/A</t>
        </is>
      </c>
      <c r="AN1110" t="inlineStr">
        <is>
          <t>N/A</t>
        </is>
      </c>
      <c r="AO1110" t="inlineStr">
        <is>
          <t>N/A</t>
        </is>
      </c>
      <c r="AP1110" t="inlineStr">
        <is>
          <t>N/A</t>
        </is>
      </c>
      <c r="AQ1110" t="inlineStr">
        <is>
          <t>N/A</t>
        </is>
      </c>
      <c r="AR1110" t="inlineStr">
        <is>
          <t>N/A</t>
        </is>
      </c>
      <c r="AS1110" t="inlineStr">
        <is>
          <t>N/A</t>
        </is>
      </c>
      <c r="AT1110" t="inlineStr">
        <is>
          <t>N/A</t>
        </is>
      </c>
      <c r="AU1110" t="inlineStr">
        <is>
          <t>N/A</t>
        </is>
      </c>
      <c r="AV1110" t="inlineStr">
        <is>
          <t>N/A</t>
        </is>
      </c>
      <c r="AW1110" t="inlineStr">
        <is>
          <t>N/A</t>
        </is>
      </c>
      <c r="AX1110" t="inlineStr">
        <is>
          <t>N/A</t>
        </is>
      </c>
      <c r="AY1110" t="inlineStr">
        <is>
          <t>N/A</t>
        </is>
      </c>
      <c r="AZ1110" t="inlineStr">
        <is>
          <t>N/A</t>
        </is>
      </c>
      <c r="BA1110" t="inlineStr">
        <is>
          <t>N/A</t>
        </is>
      </c>
      <c r="BB1110" t="inlineStr">
        <is>
          <t>N/A</t>
        </is>
      </c>
      <c r="BC1110" t="inlineStr">
        <is>
          <t>N/A</t>
        </is>
      </c>
      <c r="BD1110" t="inlineStr">
        <is>
          <t>N/A</t>
        </is>
      </c>
      <c r="BE1110" t="inlineStr">
        <is>
          <t>N/A</t>
        </is>
      </c>
    </row>
    <row r="1111">
      <c r="A1111" t="inlineStr">
        <is>
          <t>WI211251476</t>
        </is>
      </c>
      <c r="B1111" t="inlineStr">
        <is>
          <t>DATA_VALIDATION</t>
        </is>
      </c>
      <c r="C1111" t="inlineStr">
        <is>
          <t>201300020351</t>
        </is>
      </c>
      <c r="D1111" t="inlineStr">
        <is>
          <t>Folder</t>
        </is>
      </c>
      <c r="E1111" s="2">
        <f>HYPERLINK("capsilon://?command=openfolder&amp;siteaddress=FAM.docvelocity-na8.net&amp;folderid=FXECA5E0A9-F467-ED96-6E28-A5B2C664779B","FX21128797")</f>
        <v>0.0</v>
      </c>
      <c r="F1111" t="inlineStr">
        <is>
          <t/>
        </is>
      </c>
      <c r="G1111" t="inlineStr">
        <is>
          <t/>
        </is>
      </c>
      <c r="H1111" t="inlineStr">
        <is>
          <t>Mailitem</t>
        </is>
      </c>
      <c r="I1111" t="inlineStr">
        <is>
          <t>MI2112540173</t>
        </is>
      </c>
      <c r="J1111" t="n">
        <v>28.0</v>
      </c>
      <c r="K1111" t="inlineStr">
        <is>
          <t>COMPLETED</t>
        </is>
      </c>
      <c r="L1111" t="inlineStr">
        <is>
          <t>MARK_AS_COMPLETED</t>
        </is>
      </c>
      <c r="M1111" t="inlineStr">
        <is>
          <t>Queue</t>
        </is>
      </c>
      <c r="N1111" t="n">
        <v>2.0</v>
      </c>
      <c r="O1111" s="1" t="n">
        <v>44545.64494212963</v>
      </c>
      <c r="P1111" s="1" t="n">
        <v>44545.747141203705</v>
      </c>
      <c r="Q1111" t="n">
        <v>8491.0</v>
      </c>
      <c r="R1111" t="n">
        <v>339.0</v>
      </c>
      <c r="S1111" t="b">
        <v>0</v>
      </c>
      <c r="T1111" t="inlineStr">
        <is>
          <t>N/A</t>
        </is>
      </c>
      <c r="U1111" t="b">
        <v>0</v>
      </c>
      <c r="V1111" t="inlineStr">
        <is>
          <t>Sanjay Kharade</t>
        </is>
      </c>
      <c r="W1111" s="1" t="n">
        <v>44545.739641203705</v>
      </c>
      <c r="X1111" t="n">
        <v>198.0</v>
      </c>
      <c r="Y1111" t="n">
        <v>21.0</v>
      </c>
      <c r="Z1111" t="n">
        <v>0.0</v>
      </c>
      <c r="AA1111" t="n">
        <v>21.0</v>
      </c>
      <c r="AB1111" t="n">
        <v>0.0</v>
      </c>
      <c r="AC1111" t="n">
        <v>12.0</v>
      </c>
      <c r="AD1111" t="n">
        <v>7.0</v>
      </c>
      <c r="AE1111" t="n">
        <v>0.0</v>
      </c>
      <c r="AF1111" t="n">
        <v>0.0</v>
      </c>
      <c r="AG1111" t="n">
        <v>0.0</v>
      </c>
      <c r="AH1111" t="inlineStr">
        <is>
          <t>Vikash Suryakanth Parmar</t>
        </is>
      </c>
      <c r="AI1111" s="1" t="n">
        <v>44545.747141203705</v>
      </c>
      <c r="AJ1111" t="n">
        <v>141.0</v>
      </c>
      <c r="AK1111" t="n">
        <v>0.0</v>
      </c>
      <c r="AL1111" t="n">
        <v>0.0</v>
      </c>
      <c r="AM1111" t="n">
        <v>0.0</v>
      </c>
      <c r="AN1111" t="n">
        <v>0.0</v>
      </c>
      <c r="AO1111" t="n">
        <v>0.0</v>
      </c>
      <c r="AP1111" t="n">
        <v>7.0</v>
      </c>
      <c r="AQ1111" t="n">
        <v>0.0</v>
      </c>
      <c r="AR1111" t="n">
        <v>0.0</v>
      </c>
      <c r="AS1111" t="n">
        <v>0.0</v>
      </c>
      <c r="AT1111" t="inlineStr">
        <is>
          <t>N/A</t>
        </is>
      </c>
      <c r="AU1111" t="inlineStr">
        <is>
          <t>N/A</t>
        </is>
      </c>
      <c r="AV1111" t="inlineStr">
        <is>
          <t>N/A</t>
        </is>
      </c>
      <c r="AW1111" t="inlineStr">
        <is>
          <t>N/A</t>
        </is>
      </c>
      <c r="AX1111" t="inlineStr">
        <is>
          <t>N/A</t>
        </is>
      </c>
      <c r="AY1111" t="inlineStr">
        <is>
          <t>N/A</t>
        </is>
      </c>
      <c r="AZ1111" t="inlineStr">
        <is>
          <t>N/A</t>
        </is>
      </c>
      <c r="BA1111" t="inlineStr">
        <is>
          <t>N/A</t>
        </is>
      </c>
      <c r="BB1111" t="inlineStr">
        <is>
          <t>N/A</t>
        </is>
      </c>
      <c r="BC1111" t="inlineStr">
        <is>
          <t>N/A</t>
        </is>
      </c>
      <c r="BD1111" t="inlineStr">
        <is>
          <t>N/A</t>
        </is>
      </c>
      <c r="BE1111" t="inlineStr">
        <is>
          <t>N/A</t>
        </is>
      </c>
    </row>
    <row r="1112">
      <c r="A1112" t="inlineStr">
        <is>
          <t>WI211251531</t>
        </is>
      </c>
      <c r="B1112" t="inlineStr">
        <is>
          <t>DATA_VALIDATION</t>
        </is>
      </c>
      <c r="C1112" t="inlineStr">
        <is>
          <t>201110012212</t>
        </is>
      </c>
      <c r="D1112" t="inlineStr">
        <is>
          <t>Folder</t>
        </is>
      </c>
      <c r="E1112" s="2">
        <f>HYPERLINK("capsilon://?command=openfolder&amp;siteaddress=FAM.docvelocity-na8.net&amp;folderid=FXAF9CD415-6C7C-57A5-FA30-5F658B233C4E","FX211113451")</f>
        <v>0.0</v>
      </c>
      <c r="F1112" t="inlineStr">
        <is>
          <t/>
        </is>
      </c>
      <c r="G1112" t="inlineStr">
        <is>
          <t/>
        </is>
      </c>
      <c r="H1112" t="inlineStr">
        <is>
          <t>Mailitem</t>
        </is>
      </c>
      <c r="I1112" t="inlineStr">
        <is>
          <t>MI2112542764</t>
        </is>
      </c>
      <c r="J1112" t="n">
        <v>30.0</v>
      </c>
      <c r="K1112" t="inlineStr">
        <is>
          <t>COMPLETED</t>
        </is>
      </c>
      <c r="L1112" t="inlineStr">
        <is>
          <t>MARK_AS_COMPLETED</t>
        </is>
      </c>
      <c r="M1112" t="inlineStr">
        <is>
          <t>Queue</t>
        </is>
      </c>
      <c r="N1112" t="n">
        <v>2.0</v>
      </c>
      <c r="O1112" s="1" t="n">
        <v>44545.651192129626</v>
      </c>
      <c r="P1112" s="1" t="n">
        <v>44545.74793981481</v>
      </c>
      <c r="Q1112" t="n">
        <v>8249.0</v>
      </c>
      <c r="R1112" t="n">
        <v>110.0</v>
      </c>
      <c r="S1112" t="b">
        <v>0</v>
      </c>
      <c r="T1112" t="inlineStr">
        <is>
          <t>N/A</t>
        </is>
      </c>
      <c r="U1112" t="b">
        <v>0</v>
      </c>
      <c r="V1112" t="inlineStr">
        <is>
          <t>Sanjay Kharade</t>
        </is>
      </c>
      <c r="W1112" s="1" t="n">
        <v>44545.74012731481</v>
      </c>
      <c r="X1112" t="n">
        <v>41.0</v>
      </c>
      <c r="Y1112" t="n">
        <v>9.0</v>
      </c>
      <c r="Z1112" t="n">
        <v>0.0</v>
      </c>
      <c r="AA1112" t="n">
        <v>9.0</v>
      </c>
      <c r="AB1112" t="n">
        <v>0.0</v>
      </c>
      <c r="AC1112" t="n">
        <v>1.0</v>
      </c>
      <c r="AD1112" t="n">
        <v>21.0</v>
      </c>
      <c r="AE1112" t="n">
        <v>0.0</v>
      </c>
      <c r="AF1112" t="n">
        <v>0.0</v>
      </c>
      <c r="AG1112" t="n">
        <v>0.0</v>
      </c>
      <c r="AH1112" t="inlineStr">
        <is>
          <t>Vikash Suryakanth Parmar</t>
        </is>
      </c>
      <c r="AI1112" s="1" t="n">
        <v>44545.74793981481</v>
      </c>
      <c r="AJ1112" t="n">
        <v>69.0</v>
      </c>
      <c r="AK1112" t="n">
        <v>0.0</v>
      </c>
      <c r="AL1112" t="n">
        <v>0.0</v>
      </c>
      <c r="AM1112" t="n">
        <v>0.0</v>
      </c>
      <c r="AN1112" t="n">
        <v>0.0</v>
      </c>
      <c r="AO1112" t="n">
        <v>0.0</v>
      </c>
      <c r="AP1112" t="n">
        <v>21.0</v>
      </c>
      <c r="AQ1112" t="n">
        <v>0.0</v>
      </c>
      <c r="AR1112" t="n">
        <v>0.0</v>
      </c>
      <c r="AS1112" t="n">
        <v>0.0</v>
      </c>
      <c r="AT1112" t="inlineStr">
        <is>
          <t>N/A</t>
        </is>
      </c>
      <c r="AU1112" t="inlineStr">
        <is>
          <t>N/A</t>
        </is>
      </c>
      <c r="AV1112" t="inlineStr">
        <is>
          <t>N/A</t>
        </is>
      </c>
      <c r="AW1112" t="inlineStr">
        <is>
          <t>N/A</t>
        </is>
      </c>
      <c r="AX1112" t="inlineStr">
        <is>
          <t>N/A</t>
        </is>
      </c>
      <c r="AY1112" t="inlineStr">
        <is>
          <t>N/A</t>
        </is>
      </c>
      <c r="AZ1112" t="inlineStr">
        <is>
          <t>N/A</t>
        </is>
      </c>
      <c r="BA1112" t="inlineStr">
        <is>
          <t>N/A</t>
        </is>
      </c>
      <c r="BB1112" t="inlineStr">
        <is>
          <t>N/A</t>
        </is>
      </c>
      <c r="BC1112" t="inlineStr">
        <is>
          <t>N/A</t>
        </is>
      </c>
      <c r="BD1112" t="inlineStr">
        <is>
          <t>N/A</t>
        </is>
      </c>
      <c r="BE1112" t="inlineStr">
        <is>
          <t>N/A</t>
        </is>
      </c>
    </row>
    <row r="1113">
      <c r="A1113" t="inlineStr">
        <is>
          <t>WI211251565</t>
        </is>
      </c>
      <c r="B1113" t="inlineStr">
        <is>
          <t>DATA_VALIDATION</t>
        </is>
      </c>
      <c r="C1113" t="inlineStr">
        <is>
          <t>201338000086</t>
        </is>
      </c>
      <c r="D1113" t="inlineStr">
        <is>
          <t>Folder</t>
        </is>
      </c>
      <c r="E1113" s="2">
        <f>HYPERLINK("capsilon://?command=openfolder&amp;siteaddress=FAM.docvelocity-na8.net&amp;folderid=FXA28F6FE4-AE18-3C9E-97DC-F34A2CF2FC9F","FX21125491")</f>
        <v>0.0</v>
      </c>
      <c r="F1113" t="inlineStr">
        <is>
          <t/>
        </is>
      </c>
      <c r="G1113" t="inlineStr">
        <is>
          <t/>
        </is>
      </c>
      <c r="H1113" t="inlineStr">
        <is>
          <t>Mailitem</t>
        </is>
      </c>
      <c r="I1113" t="inlineStr">
        <is>
          <t>MI2112543427</t>
        </is>
      </c>
      <c r="J1113" t="n">
        <v>33.0</v>
      </c>
      <c r="K1113" t="inlineStr">
        <is>
          <t>COMPLETED</t>
        </is>
      </c>
      <c r="L1113" t="inlineStr">
        <is>
          <t>MARK_AS_COMPLETED</t>
        </is>
      </c>
      <c r="M1113" t="inlineStr">
        <is>
          <t>Queue</t>
        </is>
      </c>
      <c r="N1113" t="n">
        <v>2.0</v>
      </c>
      <c r="O1113" s="1" t="n">
        <v>44545.654710648145</v>
      </c>
      <c r="P1113" s="1" t="n">
        <v>44545.748773148145</v>
      </c>
      <c r="Q1113" t="n">
        <v>7984.0</v>
      </c>
      <c r="R1113" t="n">
        <v>143.0</v>
      </c>
      <c r="S1113" t="b">
        <v>0</v>
      </c>
      <c r="T1113" t="inlineStr">
        <is>
          <t>N/A</t>
        </is>
      </c>
      <c r="U1113" t="b">
        <v>0</v>
      </c>
      <c r="V1113" t="inlineStr">
        <is>
          <t>Sanjay Kharade</t>
        </is>
      </c>
      <c r="W1113" s="1" t="n">
        <v>44545.740960648145</v>
      </c>
      <c r="X1113" t="n">
        <v>71.0</v>
      </c>
      <c r="Y1113" t="n">
        <v>9.0</v>
      </c>
      <c r="Z1113" t="n">
        <v>0.0</v>
      </c>
      <c r="AA1113" t="n">
        <v>9.0</v>
      </c>
      <c r="AB1113" t="n">
        <v>0.0</v>
      </c>
      <c r="AC1113" t="n">
        <v>1.0</v>
      </c>
      <c r="AD1113" t="n">
        <v>24.0</v>
      </c>
      <c r="AE1113" t="n">
        <v>0.0</v>
      </c>
      <c r="AF1113" t="n">
        <v>0.0</v>
      </c>
      <c r="AG1113" t="n">
        <v>0.0</v>
      </c>
      <c r="AH1113" t="inlineStr">
        <is>
          <t>Vikash Suryakanth Parmar</t>
        </is>
      </c>
      <c r="AI1113" s="1" t="n">
        <v>44545.748773148145</v>
      </c>
      <c r="AJ1113" t="n">
        <v>72.0</v>
      </c>
      <c r="AK1113" t="n">
        <v>0.0</v>
      </c>
      <c r="AL1113" t="n">
        <v>0.0</v>
      </c>
      <c r="AM1113" t="n">
        <v>0.0</v>
      </c>
      <c r="AN1113" t="n">
        <v>0.0</v>
      </c>
      <c r="AO1113" t="n">
        <v>0.0</v>
      </c>
      <c r="AP1113" t="n">
        <v>24.0</v>
      </c>
      <c r="AQ1113" t="n">
        <v>0.0</v>
      </c>
      <c r="AR1113" t="n">
        <v>0.0</v>
      </c>
      <c r="AS1113" t="n">
        <v>0.0</v>
      </c>
      <c r="AT1113" t="inlineStr">
        <is>
          <t>N/A</t>
        </is>
      </c>
      <c r="AU1113" t="inlineStr">
        <is>
          <t>N/A</t>
        </is>
      </c>
      <c r="AV1113" t="inlineStr">
        <is>
          <t>N/A</t>
        </is>
      </c>
      <c r="AW1113" t="inlineStr">
        <is>
          <t>N/A</t>
        </is>
      </c>
      <c r="AX1113" t="inlineStr">
        <is>
          <t>N/A</t>
        </is>
      </c>
      <c r="AY1113" t="inlineStr">
        <is>
          <t>N/A</t>
        </is>
      </c>
      <c r="AZ1113" t="inlineStr">
        <is>
          <t>N/A</t>
        </is>
      </c>
      <c r="BA1113" t="inlineStr">
        <is>
          <t>N/A</t>
        </is>
      </c>
      <c r="BB1113" t="inlineStr">
        <is>
          <t>N/A</t>
        </is>
      </c>
      <c r="BC1113" t="inlineStr">
        <is>
          <t>N/A</t>
        </is>
      </c>
      <c r="BD1113" t="inlineStr">
        <is>
          <t>N/A</t>
        </is>
      </c>
      <c r="BE1113" t="inlineStr">
        <is>
          <t>N/A</t>
        </is>
      </c>
    </row>
    <row r="1114">
      <c r="A1114" t="inlineStr">
        <is>
          <t>WI211251660</t>
        </is>
      </c>
      <c r="B1114" t="inlineStr">
        <is>
          <t>DATA_VALIDATION</t>
        </is>
      </c>
      <c r="C1114" t="inlineStr">
        <is>
          <t>201300020336</t>
        </is>
      </c>
      <c r="D1114" t="inlineStr">
        <is>
          <t>Folder</t>
        </is>
      </c>
      <c r="E1114" s="2">
        <f>HYPERLINK("capsilon://?command=openfolder&amp;siteaddress=FAM.docvelocity-na8.net&amp;folderid=FXF937AA60-5543-51E4-87DB-C1E919136D4A","FX21128643")</f>
        <v>0.0</v>
      </c>
      <c r="F1114" t="inlineStr">
        <is>
          <t/>
        </is>
      </c>
      <c r="G1114" t="inlineStr">
        <is>
          <t/>
        </is>
      </c>
      <c r="H1114" t="inlineStr">
        <is>
          <t>Mailitem</t>
        </is>
      </c>
      <c r="I1114" t="inlineStr">
        <is>
          <t>MI2112544439</t>
        </is>
      </c>
      <c r="J1114" t="n">
        <v>70.0</v>
      </c>
      <c r="K1114" t="inlineStr">
        <is>
          <t>COMPLETED</t>
        </is>
      </c>
      <c r="L1114" t="inlineStr">
        <is>
          <t>MARK_AS_COMPLETED</t>
        </is>
      </c>
      <c r="M1114" t="inlineStr">
        <is>
          <t>Queue</t>
        </is>
      </c>
      <c r="N1114" t="n">
        <v>2.0</v>
      </c>
      <c r="O1114" s="1" t="n">
        <v>44545.66550925926</v>
      </c>
      <c r="P1114" s="1" t="n">
        <v>44545.75111111111</v>
      </c>
      <c r="Q1114" t="n">
        <v>6969.0</v>
      </c>
      <c r="R1114" t="n">
        <v>427.0</v>
      </c>
      <c r="S1114" t="b">
        <v>0</v>
      </c>
      <c r="T1114" t="inlineStr">
        <is>
          <t>N/A</t>
        </is>
      </c>
      <c r="U1114" t="b">
        <v>0</v>
      </c>
      <c r="V1114" t="inlineStr">
        <is>
          <t>Sanjay Kharade</t>
        </is>
      </c>
      <c r="W1114" s="1" t="n">
        <v>44545.74358796296</v>
      </c>
      <c r="X1114" t="n">
        <v>226.0</v>
      </c>
      <c r="Y1114" t="n">
        <v>74.0</v>
      </c>
      <c r="Z1114" t="n">
        <v>0.0</v>
      </c>
      <c r="AA1114" t="n">
        <v>74.0</v>
      </c>
      <c r="AB1114" t="n">
        <v>0.0</v>
      </c>
      <c r="AC1114" t="n">
        <v>35.0</v>
      </c>
      <c r="AD1114" t="n">
        <v>-4.0</v>
      </c>
      <c r="AE1114" t="n">
        <v>0.0</v>
      </c>
      <c r="AF1114" t="n">
        <v>0.0</v>
      </c>
      <c r="AG1114" t="n">
        <v>0.0</v>
      </c>
      <c r="AH1114" t="inlineStr">
        <is>
          <t>Vikash Suryakanth Parmar</t>
        </is>
      </c>
      <c r="AI1114" s="1" t="n">
        <v>44545.75111111111</v>
      </c>
      <c r="AJ1114" t="n">
        <v>201.0</v>
      </c>
      <c r="AK1114" t="n">
        <v>0.0</v>
      </c>
      <c r="AL1114" t="n">
        <v>0.0</v>
      </c>
      <c r="AM1114" t="n">
        <v>0.0</v>
      </c>
      <c r="AN1114" t="n">
        <v>0.0</v>
      </c>
      <c r="AO1114" t="n">
        <v>0.0</v>
      </c>
      <c r="AP1114" t="n">
        <v>-4.0</v>
      </c>
      <c r="AQ1114" t="n">
        <v>0.0</v>
      </c>
      <c r="AR1114" t="n">
        <v>0.0</v>
      </c>
      <c r="AS1114" t="n">
        <v>0.0</v>
      </c>
      <c r="AT1114" t="inlineStr">
        <is>
          <t>N/A</t>
        </is>
      </c>
      <c r="AU1114" t="inlineStr">
        <is>
          <t>N/A</t>
        </is>
      </c>
      <c r="AV1114" t="inlineStr">
        <is>
          <t>N/A</t>
        </is>
      </c>
      <c r="AW1114" t="inlineStr">
        <is>
          <t>N/A</t>
        </is>
      </c>
      <c r="AX1114" t="inlineStr">
        <is>
          <t>N/A</t>
        </is>
      </c>
      <c r="AY1114" t="inlineStr">
        <is>
          <t>N/A</t>
        </is>
      </c>
      <c r="AZ1114" t="inlineStr">
        <is>
          <t>N/A</t>
        </is>
      </c>
      <c r="BA1114" t="inlineStr">
        <is>
          <t>N/A</t>
        </is>
      </c>
      <c r="BB1114" t="inlineStr">
        <is>
          <t>N/A</t>
        </is>
      </c>
      <c r="BC1114" t="inlineStr">
        <is>
          <t>N/A</t>
        </is>
      </c>
      <c r="BD1114" t="inlineStr">
        <is>
          <t>N/A</t>
        </is>
      </c>
      <c r="BE1114" t="inlineStr">
        <is>
          <t>N/A</t>
        </is>
      </c>
    </row>
    <row r="1115">
      <c r="A1115" t="inlineStr">
        <is>
          <t>WI211251668</t>
        </is>
      </c>
      <c r="B1115" t="inlineStr">
        <is>
          <t>DATA_VALIDATION</t>
        </is>
      </c>
      <c r="C1115" t="inlineStr">
        <is>
          <t>201300020336</t>
        </is>
      </c>
      <c r="D1115" t="inlineStr">
        <is>
          <t>Folder</t>
        </is>
      </c>
      <c r="E1115" s="2">
        <f>HYPERLINK("capsilon://?command=openfolder&amp;siteaddress=FAM.docvelocity-na8.net&amp;folderid=FXF937AA60-5543-51E4-87DB-C1E919136D4A","FX21128643")</f>
        <v>0.0</v>
      </c>
      <c r="F1115" t="inlineStr">
        <is>
          <t/>
        </is>
      </c>
      <c r="G1115" t="inlineStr">
        <is>
          <t/>
        </is>
      </c>
      <c r="H1115" t="inlineStr">
        <is>
          <t>Mailitem</t>
        </is>
      </c>
      <c r="I1115" t="inlineStr">
        <is>
          <t>MI2112544455</t>
        </is>
      </c>
      <c r="J1115" t="n">
        <v>70.0</v>
      </c>
      <c r="K1115" t="inlineStr">
        <is>
          <t>COMPLETED</t>
        </is>
      </c>
      <c r="L1115" t="inlineStr">
        <is>
          <t>MARK_AS_COMPLETED</t>
        </is>
      </c>
      <c r="M1115" t="inlineStr">
        <is>
          <t>Queue</t>
        </is>
      </c>
      <c r="N1115" t="n">
        <v>2.0</v>
      </c>
      <c r="O1115" s="1" t="n">
        <v>44545.666608796295</v>
      </c>
      <c r="P1115" s="1" t="n">
        <v>44546.48631944445</v>
      </c>
      <c r="Q1115" t="n">
        <v>70259.0</v>
      </c>
      <c r="R1115" t="n">
        <v>564.0</v>
      </c>
      <c r="S1115" t="b">
        <v>0</v>
      </c>
      <c r="T1115" t="inlineStr">
        <is>
          <t>N/A</t>
        </is>
      </c>
      <c r="U1115" t="b">
        <v>0</v>
      </c>
      <c r="V1115" t="inlineStr">
        <is>
          <t>Sanjay Kharade</t>
        </is>
      </c>
      <c r="W1115" s="1" t="n">
        <v>44545.74592592593</v>
      </c>
      <c r="X1115" t="n">
        <v>201.0</v>
      </c>
      <c r="Y1115" t="n">
        <v>74.0</v>
      </c>
      <c r="Z1115" t="n">
        <v>0.0</v>
      </c>
      <c r="AA1115" t="n">
        <v>74.0</v>
      </c>
      <c r="AB1115" t="n">
        <v>0.0</v>
      </c>
      <c r="AC1115" t="n">
        <v>35.0</v>
      </c>
      <c r="AD1115" t="n">
        <v>-4.0</v>
      </c>
      <c r="AE1115" t="n">
        <v>0.0</v>
      </c>
      <c r="AF1115" t="n">
        <v>0.0</v>
      </c>
      <c r="AG1115" t="n">
        <v>0.0</v>
      </c>
      <c r="AH1115" t="inlineStr">
        <is>
          <t>Ashish Sutar</t>
        </is>
      </c>
      <c r="AI1115" s="1" t="n">
        <v>44546.48631944445</v>
      </c>
      <c r="AJ1115" t="n">
        <v>363.0</v>
      </c>
      <c r="AK1115" t="n">
        <v>0.0</v>
      </c>
      <c r="AL1115" t="n">
        <v>0.0</v>
      </c>
      <c r="AM1115" t="n">
        <v>0.0</v>
      </c>
      <c r="AN1115" t="n">
        <v>0.0</v>
      </c>
      <c r="AO1115" t="n">
        <v>0.0</v>
      </c>
      <c r="AP1115" t="n">
        <v>-4.0</v>
      </c>
      <c r="AQ1115" t="n">
        <v>0.0</v>
      </c>
      <c r="AR1115" t="n">
        <v>0.0</v>
      </c>
      <c r="AS1115" t="n">
        <v>0.0</v>
      </c>
      <c r="AT1115" t="inlineStr">
        <is>
          <t>N/A</t>
        </is>
      </c>
      <c r="AU1115" t="inlineStr">
        <is>
          <t>N/A</t>
        </is>
      </c>
      <c r="AV1115" t="inlineStr">
        <is>
          <t>N/A</t>
        </is>
      </c>
      <c r="AW1115" t="inlineStr">
        <is>
          <t>N/A</t>
        </is>
      </c>
      <c r="AX1115" t="inlineStr">
        <is>
          <t>N/A</t>
        </is>
      </c>
      <c r="AY1115" t="inlineStr">
        <is>
          <t>N/A</t>
        </is>
      </c>
      <c r="AZ1115" t="inlineStr">
        <is>
          <t>N/A</t>
        </is>
      </c>
      <c r="BA1115" t="inlineStr">
        <is>
          <t>N/A</t>
        </is>
      </c>
      <c r="BB1115" t="inlineStr">
        <is>
          <t>N/A</t>
        </is>
      </c>
      <c r="BC1115" t="inlineStr">
        <is>
          <t>N/A</t>
        </is>
      </c>
      <c r="BD1115" t="inlineStr">
        <is>
          <t>N/A</t>
        </is>
      </c>
      <c r="BE1115" t="inlineStr">
        <is>
          <t>N/A</t>
        </is>
      </c>
    </row>
    <row r="1116">
      <c r="A1116" t="inlineStr">
        <is>
          <t>WI211251691</t>
        </is>
      </c>
      <c r="B1116" t="inlineStr">
        <is>
          <t>DATA_VALIDATION</t>
        </is>
      </c>
      <c r="C1116" t="inlineStr">
        <is>
          <t>201300020303</t>
        </is>
      </c>
      <c r="D1116" t="inlineStr">
        <is>
          <t>Folder</t>
        </is>
      </c>
      <c r="E1116" s="2">
        <f>HYPERLINK("capsilon://?command=openfolder&amp;siteaddress=FAM.docvelocity-na8.net&amp;folderid=FX2951F5C3-EA0A-0B67-1DE5-12B00ED938DC","FX21128003")</f>
        <v>0.0</v>
      </c>
      <c r="F1116" t="inlineStr">
        <is>
          <t/>
        </is>
      </c>
      <c r="G1116" t="inlineStr">
        <is>
          <t/>
        </is>
      </c>
      <c r="H1116" t="inlineStr">
        <is>
          <t>Mailitem</t>
        </is>
      </c>
      <c r="I1116" t="inlineStr">
        <is>
          <t>MI2112544648</t>
        </is>
      </c>
      <c r="J1116" t="n">
        <v>58.0</v>
      </c>
      <c r="K1116" t="inlineStr">
        <is>
          <t>COMPLETED</t>
        </is>
      </c>
      <c r="L1116" t="inlineStr">
        <is>
          <t>MARK_AS_COMPLETED</t>
        </is>
      </c>
      <c r="M1116" t="inlineStr">
        <is>
          <t>Queue</t>
        </is>
      </c>
      <c r="N1116" t="n">
        <v>2.0</v>
      </c>
      <c r="O1116" s="1" t="n">
        <v>44545.66746527778</v>
      </c>
      <c r="P1116" s="1" t="n">
        <v>44546.49181712963</v>
      </c>
      <c r="Q1116" t="n">
        <v>70523.0</v>
      </c>
      <c r="R1116" t="n">
        <v>701.0</v>
      </c>
      <c r="S1116" t="b">
        <v>0</v>
      </c>
      <c r="T1116" t="inlineStr">
        <is>
          <t>N/A</t>
        </is>
      </c>
      <c r="U1116" t="b">
        <v>0</v>
      </c>
      <c r="V1116" t="inlineStr">
        <is>
          <t>Sumit Jarhad</t>
        </is>
      </c>
      <c r="W1116" s="1" t="n">
        <v>44545.76130787037</v>
      </c>
      <c r="X1116" t="n">
        <v>227.0</v>
      </c>
      <c r="Y1116" t="n">
        <v>53.0</v>
      </c>
      <c r="Z1116" t="n">
        <v>0.0</v>
      </c>
      <c r="AA1116" t="n">
        <v>53.0</v>
      </c>
      <c r="AB1116" t="n">
        <v>0.0</v>
      </c>
      <c r="AC1116" t="n">
        <v>14.0</v>
      </c>
      <c r="AD1116" t="n">
        <v>5.0</v>
      </c>
      <c r="AE1116" t="n">
        <v>0.0</v>
      </c>
      <c r="AF1116" t="n">
        <v>0.0</v>
      </c>
      <c r="AG1116" t="n">
        <v>0.0</v>
      </c>
      <c r="AH1116" t="inlineStr">
        <is>
          <t>Ashish Sutar</t>
        </is>
      </c>
      <c r="AI1116" s="1" t="n">
        <v>44546.49181712963</v>
      </c>
      <c r="AJ1116" t="n">
        <v>474.0</v>
      </c>
      <c r="AK1116" t="n">
        <v>1.0</v>
      </c>
      <c r="AL1116" t="n">
        <v>0.0</v>
      </c>
      <c r="AM1116" t="n">
        <v>1.0</v>
      </c>
      <c r="AN1116" t="n">
        <v>0.0</v>
      </c>
      <c r="AO1116" t="n">
        <v>1.0</v>
      </c>
      <c r="AP1116" t="n">
        <v>4.0</v>
      </c>
      <c r="AQ1116" t="n">
        <v>0.0</v>
      </c>
      <c r="AR1116" t="n">
        <v>0.0</v>
      </c>
      <c r="AS1116" t="n">
        <v>0.0</v>
      </c>
      <c r="AT1116" t="inlineStr">
        <is>
          <t>N/A</t>
        </is>
      </c>
      <c r="AU1116" t="inlineStr">
        <is>
          <t>N/A</t>
        </is>
      </c>
      <c r="AV1116" t="inlineStr">
        <is>
          <t>N/A</t>
        </is>
      </c>
      <c r="AW1116" t="inlineStr">
        <is>
          <t>N/A</t>
        </is>
      </c>
      <c r="AX1116" t="inlineStr">
        <is>
          <t>N/A</t>
        </is>
      </c>
      <c r="AY1116" t="inlineStr">
        <is>
          <t>N/A</t>
        </is>
      </c>
      <c r="AZ1116" t="inlineStr">
        <is>
          <t>N/A</t>
        </is>
      </c>
      <c r="BA1116" t="inlineStr">
        <is>
          <t>N/A</t>
        </is>
      </c>
      <c r="BB1116" t="inlineStr">
        <is>
          <t>N/A</t>
        </is>
      </c>
      <c r="BC1116" t="inlineStr">
        <is>
          <t>N/A</t>
        </is>
      </c>
      <c r="BD1116" t="inlineStr">
        <is>
          <t>N/A</t>
        </is>
      </c>
      <c r="BE1116" t="inlineStr">
        <is>
          <t>N/A</t>
        </is>
      </c>
    </row>
    <row r="1117">
      <c r="A1117" t="inlineStr">
        <is>
          <t>WI211251783</t>
        </is>
      </c>
      <c r="B1117" t="inlineStr">
        <is>
          <t>DATA_VALIDATION</t>
        </is>
      </c>
      <c r="C1117" t="inlineStr">
        <is>
          <t>201340000489</t>
        </is>
      </c>
      <c r="D1117" t="inlineStr">
        <is>
          <t>Folder</t>
        </is>
      </c>
      <c r="E1117" s="2">
        <f>HYPERLINK("capsilon://?command=openfolder&amp;siteaddress=FAM.docvelocity-na8.net&amp;folderid=FX2D0C7890-56EF-8AC4-77C3-88F743831965","FX21127026")</f>
        <v>0.0</v>
      </c>
      <c r="F1117" t="inlineStr">
        <is>
          <t/>
        </is>
      </c>
      <c r="G1117" t="inlineStr">
        <is>
          <t/>
        </is>
      </c>
      <c r="H1117" t="inlineStr">
        <is>
          <t>Mailitem</t>
        </is>
      </c>
      <c r="I1117" t="inlineStr">
        <is>
          <t>MI2112545581</t>
        </is>
      </c>
      <c r="J1117" t="n">
        <v>107.0</v>
      </c>
      <c r="K1117" t="inlineStr">
        <is>
          <t>COMPLETED</t>
        </is>
      </c>
      <c r="L1117" t="inlineStr">
        <is>
          <t>MARK_AS_COMPLETED</t>
        </is>
      </c>
      <c r="M1117" t="inlineStr">
        <is>
          <t>Queue</t>
        </is>
      </c>
      <c r="N1117" t="n">
        <v>1.0</v>
      </c>
      <c r="O1117" s="1" t="n">
        <v>44545.676354166666</v>
      </c>
      <c r="P1117" s="1" t="n">
        <v>44546.251805555556</v>
      </c>
      <c r="Q1117" t="n">
        <v>49310.0</v>
      </c>
      <c r="R1117" t="n">
        <v>409.0</v>
      </c>
      <c r="S1117" t="b">
        <v>0</v>
      </c>
      <c r="T1117" t="inlineStr">
        <is>
          <t>N/A</t>
        </is>
      </c>
      <c r="U1117" t="b">
        <v>0</v>
      </c>
      <c r="V1117" t="inlineStr">
        <is>
          <t>Hemanshi Deshlahara</t>
        </is>
      </c>
      <c r="W1117" s="1" t="n">
        <v>44546.251805555556</v>
      </c>
      <c r="X1117" t="n">
        <v>392.0</v>
      </c>
      <c r="Y1117" t="n">
        <v>0.0</v>
      </c>
      <c r="Z1117" t="n">
        <v>0.0</v>
      </c>
      <c r="AA1117" t="n">
        <v>0.0</v>
      </c>
      <c r="AB1117" t="n">
        <v>0.0</v>
      </c>
      <c r="AC1117" t="n">
        <v>0.0</v>
      </c>
      <c r="AD1117" t="n">
        <v>107.0</v>
      </c>
      <c r="AE1117" t="n">
        <v>95.0</v>
      </c>
      <c r="AF1117" t="n">
        <v>0.0</v>
      </c>
      <c r="AG1117" t="n">
        <v>4.0</v>
      </c>
      <c r="AH1117" t="inlineStr">
        <is>
          <t>N/A</t>
        </is>
      </c>
      <c r="AI1117" t="inlineStr">
        <is>
          <t>N/A</t>
        </is>
      </c>
      <c r="AJ1117" t="inlineStr">
        <is>
          <t>N/A</t>
        </is>
      </c>
      <c r="AK1117" t="inlineStr">
        <is>
          <t>N/A</t>
        </is>
      </c>
      <c r="AL1117" t="inlineStr">
        <is>
          <t>N/A</t>
        </is>
      </c>
      <c r="AM1117" t="inlineStr">
        <is>
          <t>N/A</t>
        </is>
      </c>
      <c r="AN1117" t="inlineStr">
        <is>
          <t>N/A</t>
        </is>
      </c>
      <c r="AO1117" t="inlineStr">
        <is>
          <t>N/A</t>
        </is>
      </c>
      <c r="AP1117" t="inlineStr">
        <is>
          <t>N/A</t>
        </is>
      </c>
      <c r="AQ1117" t="inlineStr">
        <is>
          <t>N/A</t>
        </is>
      </c>
      <c r="AR1117" t="inlineStr">
        <is>
          <t>N/A</t>
        </is>
      </c>
      <c r="AS1117" t="inlineStr">
        <is>
          <t>N/A</t>
        </is>
      </c>
      <c r="AT1117" t="inlineStr">
        <is>
          <t>N/A</t>
        </is>
      </c>
      <c r="AU1117" t="inlineStr">
        <is>
          <t>N/A</t>
        </is>
      </c>
      <c r="AV1117" t="inlineStr">
        <is>
          <t>N/A</t>
        </is>
      </c>
      <c r="AW1117" t="inlineStr">
        <is>
          <t>N/A</t>
        </is>
      </c>
      <c r="AX1117" t="inlineStr">
        <is>
          <t>N/A</t>
        </is>
      </c>
      <c r="AY1117" t="inlineStr">
        <is>
          <t>N/A</t>
        </is>
      </c>
      <c r="AZ1117" t="inlineStr">
        <is>
          <t>N/A</t>
        </is>
      </c>
      <c r="BA1117" t="inlineStr">
        <is>
          <t>N/A</t>
        </is>
      </c>
      <c r="BB1117" t="inlineStr">
        <is>
          <t>N/A</t>
        </is>
      </c>
      <c r="BC1117" t="inlineStr">
        <is>
          <t>N/A</t>
        </is>
      </c>
      <c r="BD1117" t="inlineStr">
        <is>
          <t>N/A</t>
        </is>
      </c>
      <c r="BE1117" t="inlineStr">
        <is>
          <t>N/A</t>
        </is>
      </c>
    </row>
    <row r="1118">
      <c r="A1118" t="inlineStr">
        <is>
          <t>WI211251924</t>
        </is>
      </c>
      <c r="B1118" t="inlineStr">
        <is>
          <t>DATA_VALIDATION</t>
        </is>
      </c>
      <c r="C1118" t="inlineStr">
        <is>
          <t>201100014347</t>
        </is>
      </c>
      <c r="D1118" t="inlineStr">
        <is>
          <t>Folder</t>
        </is>
      </c>
      <c r="E1118" s="2">
        <f>HYPERLINK("capsilon://?command=openfolder&amp;siteaddress=FAM.docvelocity-na8.net&amp;folderid=FX402D118A-B078-1839-590E-31D2BF978FF2","FX21128663")</f>
        <v>0.0</v>
      </c>
      <c r="F1118" t="inlineStr">
        <is>
          <t/>
        </is>
      </c>
      <c r="G1118" t="inlineStr">
        <is>
          <t/>
        </is>
      </c>
      <c r="H1118" t="inlineStr">
        <is>
          <t>Mailitem</t>
        </is>
      </c>
      <c r="I1118" t="inlineStr">
        <is>
          <t>MI2112547236</t>
        </is>
      </c>
      <c r="J1118" t="n">
        <v>156.0</v>
      </c>
      <c r="K1118" t="inlineStr">
        <is>
          <t>COMPLETED</t>
        </is>
      </c>
      <c r="L1118" t="inlineStr">
        <is>
          <t>MARK_AS_COMPLETED</t>
        </is>
      </c>
      <c r="M1118" t="inlineStr">
        <is>
          <t>Queue</t>
        </is>
      </c>
      <c r="N1118" t="n">
        <v>1.0</v>
      </c>
      <c r="O1118" s="1" t="n">
        <v>44545.692337962966</v>
      </c>
      <c r="P1118" s="1" t="n">
        <v>44546.25662037037</v>
      </c>
      <c r="Q1118" t="n">
        <v>48375.0</v>
      </c>
      <c r="R1118" t="n">
        <v>379.0</v>
      </c>
      <c r="S1118" t="b">
        <v>0</v>
      </c>
      <c r="T1118" t="inlineStr">
        <is>
          <t>N/A</t>
        </is>
      </c>
      <c r="U1118" t="b">
        <v>0</v>
      </c>
      <c r="V1118" t="inlineStr">
        <is>
          <t>Hemanshi Deshlahara</t>
        </is>
      </c>
      <c r="W1118" s="1" t="n">
        <v>44546.25662037037</v>
      </c>
      <c r="X1118" t="n">
        <v>379.0</v>
      </c>
      <c r="Y1118" t="n">
        <v>0.0</v>
      </c>
      <c r="Z1118" t="n">
        <v>0.0</v>
      </c>
      <c r="AA1118" t="n">
        <v>0.0</v>
      </c>
      <c r="AB1118" t="n">
        <v>0.0</v>
      </c>
      <c r="AC1118" t="n">
        <v>0.0</v>
      </c>
      <c r="AD1118" t="n">
        <v>156.0</v>
      </c>
      <c r="AE1118" t="n">
        <v>132.0</v>
      </c>
      <c r="AF1118" t="n">
        <v>0.0</v>
      </c>
      <c r="AG1118" t="n">
        <v>5.0</v>
      </c>
      <c r="AH1118" t="inlineStr">
        <is>
          <t>N/A</t>
        </is>
      </c>
      <c r="AI1118" t="inlineStr">
        <is>
          <t>N/A</t>
        </is>
      </c>
      <c r="AJ1118" t="inlineStr">
        <is>
          <t>N/A</t>
        </is>
      </c>
      <c r="AK1118" t="inlineStr">
        <is>
          <t>N/A</t>
        </is>
      </c>
      <c r="AL1118" t="inlineStr">
        <is>
          <t>N/A</t>
        </is>
      </c>
      <c r="AM1118" t="inlineStr">
        <is>
          <t>N/A</t>
        </is>
      </c>
      <c r="AN1118" t="inlineStr">
        <is>
          <t>N/A</t>
        </is>
      </c>
      <c r="AO1118" t="inlineStr">
        <is>
          <t>N/A</t>
        </is>
      </c>
      <c r="AP1118" t="inlineStr">
        <is>
          <t>N/A</t>
        </is>
      </c>
      <c r="AQ1118" t="inlineStr">
        <is>
          <t>N/A</t>
        </is>
      </c>
      <c r="AR1118" t="inlineStr">
        <is>
          <t>N/A</t>
        </is>
      </c>
      <c r="AS1118" t="inlineStr">
        <is>
          <t>N/A</t>
        </is>
      </c>
      <c r="AT1118" t="inlineStr">
        <is>
          <t>N/A</t>
        </is>
      </c>
      <c r="AU1118" t="inlineStr">
        <is>
          <t>N/A</t>
        </is>
      </c>
      <c r="AV1118" t="inlineStr">
        <is>
          <t>N/A</t>
        </is>
      </c>
      <c r="AW1118" t="inlineStr">
        <is>
          <t>N/A</t>
        </is>
      </c>
      <c r="AX1118" t="inlineStr">
        <is>
          <t>N/A</t>
        </is>
      </c>
      <c r="AY1118" t="inlineStr">
        <is>
          <t>N/A</t>
        </is>
      </c>
      <c r="AZ1118" t="inlineStr">
        <is>
          <t>N/A</t>
        </is>
      </c>
      <c r="BA1118" t="inlineStr">
        <is>
          <t>N/A</t>
        </is>
      </c>
      <c r="BB1118" t="inlineStr">
        <is>
          <t>N/A</t>
        </is>
      </c>
      <c r="BC1118" t="inlineStr">
        <is>
          <t>N/A</t>
        </is>
      </c>
      <c r="BD1118" t="inlineStr">
        <is>
          <t>N/A</t>
        </is>
      </c>
      <c r="BE1118" t="inlineStr">
        <is>
          <t>N/A</t>
        </is>
      </c>
    </row>
    <row r="1119">
      <c r="A1119" t="inlineStr">
        <is>
          <t>WI211252100</t>
        </is>
      </c>
      <c r="B1119" t="inlineStr">
        <is>
          <t>DATA_VALIDATION</t>
        </is>
      </c>
      <c r="C1119" t="inlineStr">
        <is>
          <t>201340000498</t>
        </is>
      </c>
      <c r="D1119" t="inlineStr">
        <is>
          <t>Folder</t>
        </is>
      </c>
      <c r="E1119" s="2">
        <f>HYPERLINK("capsilon://?command=openfolder&amp;siteaddress=FAM.docvelocity-na8.net&amp;folderid=FXF3006428-0085-53E5-8D05-259FE324E90C","FX21128680")</f>
        <v>0.0</v>
      </c>
      <c r="F1119" t="inlineStr">
        <is>
          <t/>
        </is>
      </c>
      <c r="G1119" t="inlineStr">
        <is>
          <t/>
        </is>
      </c>
      <c r="H1119" t="inlineStr">
        <is>
          <t>Mailitem</t>
        </is>
      </c>
      <c r="I1119" t="inlineStr">
        <is>
          <t>MI2112547613</t>
        </is>
      </c>
      <c r="J1119" t="n">
        <v>125.0</v>
      </c>
      <c r="K1119" t="inlineStr">
        <is>
          <t>COMPLETED</t>
        </is>
      </c>
      <c r="L1119" t="inlineStr">
        <is>
          <t>MARK_AS_COMPLETED</t>
        </is>
      </c>
      <c r="M1119" t="inlineStr">
        <is>
          <t>Queue</t>
        </is>
      </c>
      <c r="N1119" t="n">
        <v>1.0</v>
      </c>
      <c r="O1119" s="1" t="n">
        <v>44545.70415509259</v>
      </c>
      <c r="P1119" s="1" t="n">
        <v>44546.27574074074</v>
      </c>
      <c r="Q1119" t="n">
        <v>47755.0</v>
      </c>
      <c r="R1119" t="n">
        <v>1630.0</v>
      </c>
      <c r="S1119" t="b">
        <v>0</v>
      </c>
      <c r="T1119" t="inlineStr">
        <is>
          <t>N/A</t>
        </is>
      </c>
      <c r="U1119" t="b">
        <v>0</v>
      </c>
      <c r="V1119" t="inlineStr">
        <is>
          <t>Hemanshi Deshlahara</t>
        </is>
      </c>
      <c r="W1119" s="1" t="n">
        <v>44546.27574074074</v>
      </c>
      <c r="X1119" t="n">
        <v>1630.0</v>
      </c>
      <c r="Y1119" t="n">
        <v>0.0</v>
      </c>
      <c r="Z1119" t="n">
        <v>0.0</v>
      </c>
      <c r="AA1119" t="n">
        <v>0.0</v>
      </c>
      <c r="AB1119" t="n">
        <v>0.0</v>
      </c>
      <c r="AC1119" t="n">
        <v>0.0</v>
      </c>
      <c r="AD1119" t="n">
        <v>125.0</v>
      </c>
      <c r="AE1119" t="n">
        <v>113.0</v>
      </c>
      <c r="AF1119" t="n">
        <v>0.0</v>
      </c>
      <c r="AG1119" t="n">
        <v>17.0</v>
      </c>
      <c r="AH1119" t="inlineStr">
        <is>
          <t>N/A</t>
        </is>
      </c>
      <c r="AI1119" t="inlineStr">
        <is>
          <t>N/A</t>
        </is>
      </c>
      <c r="AJ1119" t="inlineStr">
        <is>
          <t>N/A</t>
        </is>
      </c>
      <c r="AK1119" t="inlineStr">
        <is>
          <t>N/A</t>
        </is>
      </c>
      <c r="AL1119" t="inlineStr">
        <is>
          <t>N/A</t>
        </is>
      </c>
      <c r="AM1119" t="inlineStr">
        <is>
          <t>N/A</t>
        </is>
      </c>
      <c r="AN1119" t="inlineStr">
        <is>
          <t>N/A</t>
        </is>
      </c>
      <c r="AO1119" t="inlineStr">
        <is>
          <t>N/A</t>
        </is>
      </c>
      <c r="AP1119" t="inlineStr">
        <is>
          <t>N/A</t>
        </is>
      </c>
      <c r="AQ1119" t="inlineStr">
        <is>
          <t>N/A</t>
        </is>
      </c>
      <c r="AR1119" t="inlineStr">
        <is>
          <t>N/A</t>
        </is>
      </c>
      <c r="AS1119" t="inlineStr">
        <is>
          <t>N/A</t>
        </is>
      </c>
      <c r="AT1119" t="inlineStr">
        <is>
          <t>N/A</t>
        </is>
      </c>
      <c r="AU1119" t="inlineStr">
        <is>
          <t>N/A</t>
        </is>
      </c>
      <c r="AV1119" t="inlineStr">
        <is>
          <t>N/A</t>
        </is>
      </c>
      <c r="AW1119" t="inlineStr">
        <is>
          <t>N/A</t>
        </is>
      </c>
      <c r="AX1119" t="inlineStr">
        <is>
          <t>N/A</t>
        </is>
      </c>
      <c r="AY1119" t="inlineStr">
        <is>
          <t>N/A</t>
        </is>
      </c>
      <c r="AZ1119" t="inlineStr">
        <is>
          <t>N/A</t>
        </is>
      </c>
      <c r="BA1119" t="inlineStr">
        <is>
          <t>N/A</t>
        </is>
      </c>
      <c r="BB1119" t="inlineStr">
        <is>
          <t>N/A</t>
        </is>
      </c>
      <c r="BC1119" t="inlineStr">
        <is>
          <t>N/A</t>
        </is>
      </c>
      <c r="BD1119" t="inlineStr">
        <is>
          <t>N/A</t>
        </is>
      </c>
      <c r="BE1119" t="inlineStr">
        <is>
          <t>N/A</t>
        </is>
      </c>
    </row>
    <row r="1120">
      <c r="A1120" t="inlineStr">
        <is>
          <t>WI211252111</t>
        </is>
      </c>
      <c r="B1120" t="inlineStr">
        <is>
          <t>DATA_VALIDATION</t>
        </is>
      </c>
      <c r="C1120" t="inlineStr">
        <is>
          <t>201300020327</t>
        </is>
      </c>
      <c r="D1120" t="inlineStr">
        <is>
          <t>Folder</t>
        </is>
      </c>
      <c r="E1120" s="2">
        <f>HYPERLINK("capsilon://?command=openfolder&amp;siteaddress=FAM.docvelocity-na8.net&amp;folderid=FXF6CFE7EE-5E4E-C4F9-2074-45DE5EEA8D9D","FX21128419")</f>
        <v>0.0</v>
      </c>
      <c r="F1120" t="inlineStr">
        <is>
          <t/>
        </is>
      </c>
      <c r="G1120" t="inlineStr">
        <is>
          <t/>
        </is>
      </c>
      <c r="H1120" t="inlineStr">
        <is>
          <t>Mailitem</t>
        </is>
      </c>
      <c r="I1120" t="inlineStr">
        <is>
          <t>MI2112547841</t>
        </is>
      </c>
      <c r="J1120" t="n">
        <v>75.0</v>
      </c>
      <c r="K1120" t="inlineStr">
        <is>
          <t>COMPLETED</t>
        </is>
      </c>
      <c r="L1120" t="inlineStr">
        <is>
          <t>MARK_AS_COMPLETED</t>
        </is>
      </c>
      <c r="M1120" t="inlineStr">
        <is>
          <t>Queue</t>
        </is>
      </c>
      <c r="N1120" t="n">
        <v>2.0</v>
      </c>
      <c r="O1120" s="1" t="n">
        <v>44545.70642361111</v>
      </c>
      <c r="P1120" s="1" t="n">
        <v>44546.49795138889</v>
      </c>
      <c r="Q1120" t="n">
        <v>67470.0</v>
      </c>
      <c r="R1120" t="n">
        <v>918.0</v>
      </c>
      <c r="S1120" t="b">
        <v>0</v>
      </c>
      <c r="T1120" t="inlineStr">
        <is>
          <t>N/A</t>
        </is>
      </c>
      <c r="U1120" t="b">
        <v>0</v>
      </c>
      <c r="V1120" t="inlineStr">
        <is>
          <t>Ujwala Ajabe</t>
        </is>
      </c>
      <c r="W1120" s="1" t="n">
        <v>44546.272523148145</v>
      </c>
      <c r="X1120" t="n">
        <v>397.0</v>
      </c>
      <c r="Y1120" t="n">
        <v>69.0</v>
      </c>
      <c r="Z1120" t="n">
        <v>0.0</v>
      </c>
      <c r="AA1120" t="n">
        <v>69.0</v>
      </c>
      <c r="AB1120" t="n">
        <v>0.0</v>
      </c>
      <c r="AC1120" t="n">
        <v>35.0</v>
      </c>
      <c r="AD1120" t="n">
        <v>6.0</v>
      </c>
      <c r="AE1120" t="n">
        <v>0.0</v>
      </c>
      <c r="AF1120" t="n">
        <v>0.0</v>
      </c>
      <c r="AG1120" t="n">
        <v>0.0</v>
      </c>
      <c r="AH1120" t="inlineStr">
        <is>
          <t>Ashish Sutar</t>
        </is>
      </c>
      <c r="AI1120" s="1" t="n">
        <v>44546.49795138889</v>
      </c>
      <c r="AJ1120" t="n">
        <v>521.0</v>
      </c>
      <c r="AK1120" t="n">
        <v>0.0</v>
      </c>
      <c r="AL1120" t="n">
        <v>0.0</v>
      </c>
      <c r="AM1120" t="n">
        <v>0.0</v>
      </c>
      <c r="AN1120" t="n">
        <v>0.0</v>
      </c>
      <c r="AO1120" t="n">
        <v>0.0</v>
      </c>
      <c r="AP1120" t="n">
        <v>6.0</v>
      </c>
      <c r="AQ1120" t="n">
        <v>0.0</v>
      </c>
      <c r="AR1120" t="n">
        <v>0.0</v>
      </c>
      <c r="AS1120" t="n">
        <v>0.0</v>
      </c>
      <c r="AT1120" t="inlineStr">
        <is>
          <t>N/A</t>
        </is>
      </c>
      <c r="AU1120" t="inlineStr">
        <is>
          <t>N/A</t>
        </is>
      </c>
      <c r="AV1120" t="inlineStr">
        <is>
          <t>N/A</t>
        </is>
      </c>
      <c r="AW1120" t="inlineStr">
        <is>
          <t>N/A</t>
        </is>
      </c>
      <c r="AX1120" t="inlineStr">
        <is>
          <t>N/A</t>
        </is>
      </c>
      <c r="AY1120" t="inlineStr">
        <is>
          <t>N/A</t>
        </is>
      </c>
      <c r="AZ1120" t="inlineStr">
        <is>
          <t>N/A</t>
        </is>
      </c>
      <c r="BA1120" t="inlineStr">
        <is>
          <t>N/A</t>
        </is>
      </c>
      <c r="BB1120" t="inlineStr">
        <is>
          <t>N/A</t>
        </is>
      </c>
      <c r="BC1120" t="inlineStr">
        <is>
          <t>N/A</t>
        </is>
      </c>
      <c r="BD1120" t="inlineStr">
        <is>
          <t>N/A</t>
        </is>
      </c>
      <c r="BE1120" t="inlineStr">
        <is>
          <t>N/A</t>
        </is>
      </c>
    </row>
    <row r="1121">
      <c r="A1121" t="inlineStr">
        <is>
          <t>WI211252249</t>
        </is>
      </c>
      <c r="B1121" t="inlineStr">
        <is>
          <t>DATA_VALIDATION</t>
        </is>
      </c>
      <c r="C1121" t="inlineStr">
        <is>
          <t>201300020321</t>
        </is>
      </c>
      <c r="D1121" t="inlineStr">
        <is>
          <t>Folder</t>
        </is>
      </c>
      <c r="E1121" s="2">
        <f>HYPERLINK("capsilon://?command=openfolder&amp;siteaddress=FAM.docvelocity-na8.net&amp;folderid=FXACAF58F3-94A8-018C-B0B0-5372E793661B","FX21128331")</f>
        <v>0.0</v>
      </c>
      <c r="F1121" t="inlineStr">
        <is>
          <t/>
        </is>
      </c>
      <c r="G1121" t="inlineStr">
        <is>
          <t/>
        </is>
      </c>
      <c r="H1121" t="inlineStr">
        <is>
          <t>Mailitem</t>
        </is>
      </c>
      <c r="I1121" t="inlineStr">
        <is>
          <t>MI2112550289</t>
        </is>
      </c>
      <c r="J1121" t="n">
        <v>140.0</v>
      </c>
      <c r="K1121" t="inlineStr">
        <is>
          <t>COMPLETED</t>
        </is>
      </c>
      <c r="L1121" t="inlineStr">
        <is>
          <t>MARK_AS_COMPLETED</t>
        </is>
      </c>
      <c r="M1121" t="inlineStr">
        <is>
          <t>Queue</t>
        </is>
      </c>
      <c r="N1121" t="n">
        <v>1.0</v>
      </c>
      <c r="O1121" s="1" t="n">
        <v>44545.72106481482</v>
      </c>
      <c r="P1121" s="1" t="n">
        <v>44546.28357638889</v>
      </c>
      <c r="Q1121" t="n">
        <v>47699.0</v>
      </c>
      <c r="R1121" t="n">
        <v>902.0</v>
      </c>
      <c r="S1121" t="b">
        <v>0</v>
      </c>
      <c r="T1121" t="inlineStr">
        <is>
          <t>N/A</t>
        </is>
      </c>
      <c r="U1121" t="b">
        <v>0</v>
      </c>
      <c r="V1121" t="inlineStr">
        <is>
          <t>Hemanshi Deshlahara</t>
        </is>
      </c>
      <c r="W1121" s="1" t="n">
        <v>44546.28357638889</v>
      </c>
      <c r="X1121" t="n">
        <v>818.0</v>
      </c>
      <c r="Y1121" t="n">
        <v>0.0</v>
      </c>
      <c r="Z1121" t="n">
        <v>0.0</v>
      </c>
      <c r="AA1121" t="n">
        <v>0.0</v>
      </c>
      <c r="AB1121" t="n">
        <v>0.0</v>
      </c>
      <c r="AC1121" t="n">
        <v>1.0</v>
      </c>
      <c r="AD1121" t="n">
        <v>140.0</v>
      </c>
      <c r="AE1121" t="n">
        <v>116.0</v>
      </c>
      <c r="AF1121" t="n">
        <v>0.0</v>
      </c>
      <c r="AG1121" t="n">
        <v>11.0</v>
      </c>
      <c r="AH1121" t="inlineStr">
        <is>
          <t>N/A</t>
        </is>
      </c>
      <c r="AI1121" t="inlineStr">
        <is>
          <t>N/A</t>
        </is>
      </c>
      <c r="AJ1121" t="inlineStr">
        <is>
          <t>N/A</t>
        </is>
      </c>
      <c r="AK1121" t="inlineStr">
        <is>
          <t>N/A</t>
        </is>
      </c>
      <c r="AL1121" t="inlineStr">
        <is>
          <t>N/A</t>
        </is>
      </c>
      <c r="AM1121" t="inlineStr">
        <is>
          <t>N/A</t>
        </is>
      </c>
      <c r="AN1121" t="inlineStr">
        <is>
          <t>N/A</t>
        </is>
      </c>
      <c r="AO1121" t="inlineStr">
        <is>
          <t>N/A</t>
        </is>
      </c>
      <c r="AP1121" t="inlineStr">
        <is>
          <t>N/A</t>
        </is>
      </c>
      <c r="AQ1121" t="inlineStr">
        <is>
          <t>N/A</t>
        </is>
      </c>
      <c r="AR1121" t="inlineStr">
        <is>
          <t>N/A</t>
        </is>
      </c>
      <c r="AS1121" t="inlineStr">
        <is>
          <t>N/A</t>
        </is>
      </c>
      <c r="AT1121" t="inlineStr">
        <is>
          <t>N/A</t>
        </is>
      </c>
      <c r="AU1121" t="inlineStr">
        <is>
          <t>N/A</t>
        </is>
      </c>
      <c r="AV1121" t="inlineStr">
        <is>
          <t>N/A</t>
        </is>
      </c>
      <c r="AW1121" t="inlineStr">
        <is>
          <t>N/A</t>
        </is>
      </c>
      <c r="AX1121" t="inlineStr">
        <is>
          <t>N/A</t>
        </is>
      </c>
      <c r="AY1121" t="inlineStr">
        <is>
          <t>N/A</t>
        </is>
      </c>
      <c r="AZ1121" t="inlineStr">
        <is>
          <t>N/A</t>
        </is>
      </c>
      <c r="BA1121" t="inlineStr">
        <is>
          <t>N/A</t>
        </is>
      </c>
      <c r="BB1121" t="inlineStr">
        <is>
          <t>N/A</t>
        </is>
      </c>
      <c r="BC1121" t="inlineStr">
        <is>
          <t>N/A</t>
        </is>
      </c>
      <c r="BD1121" t="inlineStr">
        <is>
          <t>N/A</t>
        </is>
      </c>
      <c r="BE1121" t="inlineStr">
        <is>
          <t>N/A</t>
        </is>
      </c>
    </row>
    <row r="1122">
      <c r="A1122" t="inlineStr">
        <is>
          <t>WI211252376</t>
        </is>
      </c>
      <c r="B1122" t="inlineStr">
        <is>
          <t>DATA_VALIDATION</t>
        </is>
      </c>
      <c r="C1122" t="inlineStr">
        <is>
          <t>201130012935</t>
        </is>
      </c>
      <c r="D1122" t="inlineStr">
        <is>
          <t>Folder</t>
        </is>
      </c>
      <c r="E1122" s="2">
        <f>HYPERLINK("capsilon://?command=openfolder&amp;siteaddress=FAM.docvelocity-na8.net&amp;folderid=FXD698EB7F-54B3-8895-3F86-4DF3065E4BA2","FX21126083")</f>
        <v>0.0</v>
      </c>
      <c r="F1122" t="inlineStr">
        <is>
          <t/>
        </is>
      </c>
      <c r="G1122" t="inlineStr">
        <is>
          <t/>
        </is>
      </c>
      <c r="H1122" t="inlineStr">
        <is>
          <t>Mailitem</t>
        </is>
      </c>
      <c r="I1122" t="inlineStr">
        <is>
          <t>MI2112551975</t>
        </is>
      </c>
      <c r="J1122" t="n">
        <v>28.0</v>
      </c>
      <c r="K1122" t="inlineStr">
        <is>
          <t>COMPLETED</t>
        </is>
      </c>
      <c r="L1122" t="inlineStr">
        <is>
          <t>MARK_AS_COMPLETED</t>
        </is>
      </c>
      <c r="M1122" t="inlineStr">
        <is>
          <t>Queue</t>
        </is>
      </c>
      <c r="N1122" t="n">
        <v>2.0</v>
      </c>
      <c r="O1122" s="1" t="n">
        <v>44545.73578703704</v>
      </c>
      <c r="P1122" s="1" t="n">
        <v>44546.50292824074</v>
      </c>
      <c r="Q1122" t="n">
        <v>65668.0</v>
      </c>
      <c r="R1122" t="n">
        <v>613.0</v>
      </c>
      <c r="S1122" t="b">
        <v>0</v>
      </c>
      <c r="T1122" t="inlineStr">
        <is>
          <t>N/A</t>
        </is>
      </c>
      <c r="U1122" t="b">
        <v>0</v>
      </c>
      <c r="V1122" t="inlineStr">
        <is>
          <t>Ujwala Ajabe</t>
        </is>
      </c>
      <c r="W1122" s="1" t="n">
        <v>44546.27481481482</v>
      </c>
      <c r="X1122" t="n">
        <v>197.0</v>
      </c>
      <c r="Y1122" t="n">
        <v>21.0</v>
      </c>
      <c r="Z1122" t="n">
        <v>0.0</v>
      </c>
      <c r="AA1122" t="n">
        <v>21.0</v>
      </c>
      <c r="AB1122" t="n">
        <v>0.0</v>
      </c>
      <c r="AC1122" t="n">
        <v>10.0</v>
      </c>
      <c r="AD1122" t="n">
        <v>7.0</v>
      </c>
      <c r="AE1122" t="n">
        <v>0.0</v>
      </c>
      <c r="AF1122" t="n">
        <v>0.0</v>
      </c>
      <c r="AG1122" t="n">
        <v>0.0</v>
      </c>
      <c r="AH1122" t="inlineStr">
        <is>
          <t>Ashish Sutar</t>
        </is>
      </c>
      <c r="AI1122" s="1" t="n">
        <v>44546.50292824074</v>
      </c>
      <c r="AJ1122" t="n">
        <v>416.0</v>
      </c>
      <c r="AK1122" t="n">
        <v>0.0</v>
      </c>
      <c r="AL1122" t="n">
        <v>0.0</v>
      </c>
      <c r="AM1122" t="n">
        <v>0.0</v>
      </c>
      <c r="AN1122" t="n">
        <v>0.0</v>
      </c>
      <c r="AO1122" t="n">
        <v>0.0</v>
      </c>
      <c r="AP1122" t="n">
        <v>7.0</v>
      </c>
      <c r="AQ1122" t="n">
        <v>0.0</v>
      </c>
      <c r="AR1122" t="n">
        <v>0.0</v>
      </c>
      <c r="AS1122" t="n">
        <v>0.0</v>
      </c>
      <c r="AT1122" t="inlineStr">
        <is>
          <t>N/A</t>
        </is>
      </c>
      <c r="AU1122" t="inlineStr">
        <is>
          <t>N/A</t>
        </is>
      </c>
      <c r="AV1122" t="inlineStr">
        <is>
          <t>N/A</t>
        </is>
      </c>
      <c r="AW1122" t="inlineStr">
        <is>
          <t>N/A</t>
        </is>
      </c>
      <c r="AX1122" t="inlineStr">
        <is>
          <t>N/A</t>
        </is>
      </c>
      <c r="AY1122" t="inlineStr">
        <is>
          <t>N/A</t>
        </is>
      </c>
      <c r="AZ1122" t="inlineStr">
        <is>
          <t>N/A</t>
        </is>
      </c>
      <c r="BA1122" t="inlineStr">
        <is>
          <t>N/A</t>
        </is>
      </c>
      <c r="BB1122" t="inlineStr">
        <is>
          <t>N/A</t>
        </is>
      </c>
      <c r="BC1122" t="inlineStr">
        <is>
          <t>N/A</t>
        </is>
      </c>
      <c r="BD1122" t="inlineStr">
        <is>
          <t>N/A</t>
        </is>
      </c>
      <c r="BE1122" t="inlineStr">
        <is>
          <t>N/A</t>
        </is>
      </c>
    </row>
    <row r="1123">
      <c r="A1123" t="inlineStr">
        <is>
          <t>WI211252400</t>
        </is>
      </c>
      <c r="B1123" t="inlineStr">
        <is>
          <t>DATA_VALIDATION</t>
        </is>
      </c>
      <c r="C1123" t="inlineStr">
        <is>
          <t>201130012935</t>
        </is>
      </c>
      <c r="D1123" t="inlineStr">
        <is>
          <t>Folder</t>
        </is>
      </c>
      <c r="E1123" s="2">
        <f>HYPERLINK("capsilon://?command=openfolder&amp;siteaddress=FAM.docvelocity-na8.net&amp;folderid=FXD698EB7F-54B3-8895-3F86-4DF3065E4BA2","FX21126083")</f>
        <v>0.0</v>
      </c>
      <c r="F1123" t="inlineStr">
        <is>
          <t/>
        </is>
      </c>
      <c r="G1123" t="inlineStr">
        <is>
          <t/>
        </is>
      </c>
      <c r="H1123" t="inlineStr">
        <is>
          <t>Mailitem</t>
        </is>
      </c>
      <c r="I1123" t="inlineStr">
        <is>
          <t>MI2112551986</t>
        </is>
      </c>
      <c r="J1123" t="n">
        <v>59.0</v>
      </c>
      <c r="K1123" t="inlineStr">
        <is>
          <t>COMPLETED</t>
        </is>
      </c>
      <c r="L1123" t="inlineStr">
        <is>
          <t>MARK_AS_COMPLETED</t>
        </is>
      </c>
      <c r="M1123" t="inlineStr">
        <is>
          <t>Queue</t>
        </is>
      </c>
      <c r="N1123" t="n">
        <v>2.0</v>
      </c>
      <c r="O1123" s="1" t="n">
        <v>44545.73679398148</v>
      </c>
      <c r="P1123" s="1" t="n">
        <v>44546.507685185185</v>
      </c>
      <c r="Q1123" t="n">
        <v>65715.0</v>
      </c>
      <c r="R1123" t="n">
        <v>890.0</v>
      </c>
      <c r="S1123" t="b">
        <v>0</v>
      </c>
      <c r="T1123" t="inlineStr">
        <is>
          <t>N/A</t>
        </is>
      </c>
      <c r="U1123" t="b">
        <v>0</v>
      </c>
      <c r="V1123" t="inlineStr">
        <is>
          <t>Nisha Verma</t>
        </is>
      </c>
      <c r="W1123" s="1" t="n">
        <v>44546.27841435185</v>
      </c>
      <c r="X1123" t="n">
        <v>493.0</v>
      </c>
      <c r="Y1123" t="n">
        <v>54.0</v>
      </c>
      <c r="Z1123" t="n">
        <v>0.0</v>
      </c>
      <c r="AA1123" t="n">
        <v>54.0</v>
      </c>
      <c r="AB1123" t="n">
        <v>0.0</v>
      </c>
      <c r="AC1123" t="n">
        <v>31.0</v>
      </c>
      <c r="AD1123" t="n">
        <v>5.0</v>
      </c>
      <c r="AE1123" t="n">
        <v>0.0</v>
      </c>
      <c r="AF1123" t="n">
        <v>0.0</v>
      </c>
      <c r="AG1123" t="n">
        <v>0.0</v>
      </c>
      <c r="AH1123" t="inlineStr">
        <is>
          <t>Ashish Sutar</t>
        </is>
      </c>
      <c r="AI1123" s="1" t="n">
        <v>44546.507685185185</v>
      </c>
      <c r="AJ1123" t="n">
        <v>397.0</v>
      </c>
      <c r="AK1123" t="n">
        <v>0.0</v>
      </c>
      <c r="AL1123" t="n">
        <v>0.0</v>
      </c>
      <c r="AM1123" t="n">
        <v>0.0</v>
      </c>
      <c r="AN1123" t="n">
        <v>0.0</v>
      </c>
      <c r="AO1123" t="n">
        <v>0.0</v>
      </c>
      <c r="AP1123" t="n">
        <v>5.0</v>
      </c>
      <c r="AQ1123" t="n">
        <v>0.0</v>
      </c>
      <c r="AR1123" t="n">
        <v>0.0</v>
      </c>
      <c r="AS1123" t="n">
        <v>0.0</v>
      </c>
      <c r="AT1123" t="inlineStr">
        <is>
          <t>N/A</t>
        </is>
      </c>
      <c r="AU1123" t="inlineStr">
        <is>
          <t>N/A</t>
        </is>
      </c>
      <c r="AV1123" t="inlineStr">
        <is>
          <t>N/A</t>
        </is>
      </c>
      <c r="AW1123" t="inlineStr">
        <is>
          <t>N/A</t>
        </is>
      </c>
      <c r="AX1123" t="inlineStr">
        <is>
          <t>N/A</t>
        </is>
      </c>
      <c r="AY1123" t="inlineStr">
        <is>
          <t>N/A</t>
        </is>
      </c>
      <c r="AZ1123" t="inlineStr">
        <is>
          <t>N/A</t>
        </is>
      </c>
      <c r="BA1123" t="inlineStr">
        <is>
          <t>N/A</t>
        </is>
      </c>
      <c r="BB1123" t="inlineStr">
        <is>
          <t>N/A</t>
        </is>
      </c>
      <c r="BC1123" t="inlineStr">
        <is>
          <t>N/A</t>
        </is>
      </c>
      <c r="BD1123" t="inlineStr">
        <is>
          <t>N/A</t>
        </is>
      </c>
      <c r="BE1123" t="inlineStr">
        <is>
          <t>N/A</t>
        </is>
      </c>
    </row>
    <row r="1124">
      <c r="A1124" t="inlineStr">
        <is>
          <t>WI211252407</t>
        </is>
      </c>
      <c r="B1124" t="inlineStr">
        <is>
          <t>DATA_VALIDATION</t>
        </is>
      </c>
      <c r="C1124" t="inlineStr">
        <is>
          <t>201130012935</t>
        </is>
      </c>
      <c r="D1124" t="inlineStr">
        <is>
          <t>Folder</t>
        </is>
      </c>
      <c r="E1124" s="2">
        <f>HYPERLINK("capsilon://?command=openfolder&amp;siteaddress=FAM.docvelocity-na8.net&amp;folderid=FXD698EB7F-54B3-8895-3F86-4DF3065E4BA2","FX21126083")</f>
        <v>0.0</v>
      </c>
      <c r="F1124" t="inlineStr">
        <is>
          <t/>
        </is>
      </c>
      <c r="G1124" t="inlineStr">
        <is>
          <t/>
        </is>
      </c>
      <c r="H1124" t="inlineStr">
        <is>
          <t>Mailitem</t>
        </is>
      </c>
      <c r="I1124" t="inlineStr">
        <is>
          <t>MI2112552000</t>
        </is>
      </c>
      <c r="J1124" t="n">
        <v>47.0</v>
      </c>
      <c r="K1124" t="inlineStr">
        <is>
          <t>COMPLETED</t>
        </is>
      </c>
      <c r="L1124" t="inlineStr">
        <is>
          <t>MARK_AS_COMPLETED</t>
        </is>
      </c>
      <c r="M1124" t="inlineStr">
        <is>
          <t>Queue</t>
        </is>
      </c>
      <c r="N1124" t="n">
        <v>2.0</v>
      </c>
      <c r="O1124" s="1" t="n">
        <v>44545.737662037034</v>
      </c>
      <c r="P1124" s="1" t="n">
        <v>44546.51246527778</v>
      </c>
      <c r="Q1124" t="n">
        <v>66076.0</v>
      </c>
      <c r="R1124" t="n">
        <v>867.0</v>
      </c>
      <c r="S1124" t="b">
        <v>0</v>
      </c>
      <c r="T1124" t="inlineStr">
        <is>
          <t>N/A</t>
        </is>
      </c>
      <c r="U1124" t="b">
        <v>0</v>
      </c>
      <c r="V1124" t="inlineStr">
        <is>
          <t>Ujwala Ajabe</t>
        </is>
      </c>
      <c r="W1124" s="1" t="n">
        <v>44546.280069444445</v>
      </c>
      <c r="X1124" t="n">
        <v>453.0</v>
      </c>
      <c r="Y1124" t="n">
        <v>52.0</v>
      </c>
      <c r="Z1124" t="n">
        <v>0.0</v>
      </c>
      <c r="AA1124" t="n">
        <v>52.0</v>
      </c>
      <c r="AB1124" t="n">
        <v>0.0</v>
      </c>
      <c r="AC1124" t="n">
        <v>34.0</v>
      </c>
      <c r="AD1124" t="n">
        <v>-5.0</v>
      </c>
      <c r="AE1124" t="n">
        <v>0.0</v>
      </c>
      <c r="AF1124" t="n">
        <v>0.0</v>
      </c>
      <c r="AG1124" t="n">
        <v>0.0</v>
      </c>
      <c r="AH1124" t="inlineStr">
        <is>
          <t>Ashish Sutar</t>
        </is>
      </c>
      <c r="AI1124" s="1" t="n">
        <v>44546.51246527778</v>
      </c>
      <c r="AJ1124" t="n">
        <v>403.0</v>
      </c>
      <c r="AK1124" t="n">
        <v>1.0</v>
      </c>
      <c r="AL1124" t="n">
        <v>0.0</v>
      </c>
      <c r="AM1124" t="n">
        <v>1.0</v>
      </c>
      <c r="AN1124" t="n">
        <v>0.0</v>
      </c>
      <c r="AO1124" t="n">
        <v>0.0</v>
      </c>
      <c r="AP1124" t="n">
        <v>-6.0</v>
      </c>
      <c r="AQ1124" t="n">
        <v>0.0</v>
      </c>
      <c r="AR1124" t="n">
        <v>0.0</v>
      </c>
      <c r="AS1124" t="n">
        <v>0.0</v>
      </c>
      <c r="AT1124" t="inlineStr">
        <is>
          <t>N/A</t>
        </is>
      </c>
      <c r="AU1124" t="inlineStr">
        <is>
          <t>N/A</t>
        </is>
      </c>
      <c r="AV1124" t="inlineStr">
        <is>
          <t>N/A</t>
        </is>
      </c>
      <c r="AW1124" t="inlineStr">
        <is>
          <t>N/A</t>
        </is>
      </c>
      <c r="AX1124" t="inlineStr">
        <is>
          <t>N/A</t>
        </is>
      </c>
      <c r="AY1124" t="inlineStr">
        <is>
          <t>N/A</t>
        </is>
      </c>
      <c r="AZ1124" t="inlineStr">
        <is>
          <t>N/A</t>
        </is>
      </c>
      <c r="BA1124" t="inlineStr">
        <is>
          <t>N/A</t>
        </is>
      </c>
      <c r="BB1124" t="inlineStr">
        <is>
          <t>N/A</t>
        </is>
      </c>
      <c r="BC1124" t="inlineStr">
        <is>
          <t>N/A</t>
        </is>
      </c>
      <c r="BD1124" t="inlineStr">
        <is>
          <t>N/A</t>
        </is>
      </c>
      <c r="BE1124" t="inlineStr">
        <is>
          <t>N/A</t>
        </is>
      </c>
    </row>
    <row r="1125">
      <c r="A1125" t="inlineStr">
        <is>
          <t>WI211252418</t>
        </is>
      </c>
      <c r="B1125" t="inlineStr">
        <is>
          <t>DATA_VALIDATION</t>
        </is>
      </c>
      <c r="C1125" t="inlineStr">
        <is>
          <t>201130012935</t>
        </is>
      </c>
      <c r="D1125" t="inlineStr">
        <is>
          <t>Folder</t>
        </is>
      </c>
      <c r="E1125" s="2">
        <f>HYPERLINK("capsilon://?command=openfolder&amp;siteaddress=FAM.docvelocity-na8.net&amp;folderid=FXD698EB7F-54B3-8895-3F86-4DF3065E4BA2","FX21126083")</f>
        <v>0.0</v>
      </c>
      <c r="F1125" t="inlineStr">
        <is>
          <t/>
        </is>
      </c>
      <c r="G1125" t="inlineStr">
        <is>
          <t/>
        </is>
      </c>
      <c r="H1125" t="inlineStr">
        <is>
          <t>Mailitem</t>
        </is>
      </c>
      <c r="I1125" t="inlineStr">
        <is>
          <t>MI2112552010</t>
        </is>
      </c>
      <c r="J1125" t="n">
        <v>28.0</v>
      </c>
      <c r="K1125" t="inlineStr">
        <is>
          <t>COMPLETED</t>
        </is>
      </c>
      <c r="L1125" t="inlineStr">
        <is>
          <t>MARK_AS_COMPLETED</t>
        </is>
      </c>
      <c r="M1125" t="inlineStr">
        <is>
          <t>Queue</t>
        </is>
      </c>
      <c r="N1125" t="n">
        <v>2.0</v>
      </c>
      <c r="O1125" s="1" t="n">
        <v>44545.73842592593</v>
      </c>
      <c r="P1125" s="1" t="n">
        <v>44546.51621527778</v>
      </c>
      <c r="Q1125" t="n">
        <v>66729.0</v>
      </c>
      <c r="R1125" t="n">
        <v>472.0</v>
      </c>
      <c r="S1125" t="b">
        <v>0</v>
      </c>
      <c r="T1125" t="inlineStr">
        <is>
          <t>N/A</t>
        </is>
      </c>
      <c r="U1125" t="b">
        <v>0</v>
      </c>
      <c r="V1125" t="inlineStr">
        <is>
          <t>Hemanshi Deshlahara</t>
        </is>
      </c>
      <c r="W1125" s="1" t="n">
        <v>44546.277974537035</v>
      </c>
      <c r="X1125" t="n">
        <v>192.0</v>
      </c>
      <c r="Y1125" t="n">
        <v>21.0</v>
      </c>
      <c r="Z1125" t="n">
        <v>0.0</v>
      </c>
      <c r="AA1125" t="n">
        <v>21.0</v>
      </c>
      <c r="AB1125" t="n">
        <v>0.0</v>
      </c>
      <c r="AC1125" t="n">
        <v>9.0</v>
      </c>
      <c r="AD1125" t="n">
        <v>7.0</v>
      </c>
      <c r="AE1125" t="n">
        <v>0.0</v>
      </c>
      <c r="AF1125" t="n">
        <v>0.0</v>
      </c>
      <c r="AG1125" t="n">
        <v>0.0</v>
      </c>
      <c r="AH1125" t="inlineStr">
        <is>
          <t>Ashish Sutar</t>
        </is>
      </c>
      <c r="AI1125" s="1" t="n">
        <v>44546.51621527778</v>
      </c>
      <c r="AJ1125" t="n">
        <v>280.0</v>
      </c>
      <c r="AK1125" t="n">
        <v>0.0</v>
      </c>
      <c r="AL1125" t="n">
        <v>0.0</v>
      </c>
      <c r="AM1125" t="n">
        <v>0.0</v>
      </c>
      <c r="AN1125" t="n">
        <v>0.0</v>
      </c>
      <c r="AO1125" t="n">
        <v>0.0</v>
      </c>
      <c r="AP1125" t="n">
        <v>7.0</v>
      </c>
      <c r="AQ1125" t="n">
        <v>0.0</v>
      </c>
      <c r="AR1125" t="n">
        <v>0.0</v>
      </c>
      <c r="AS1125" t="n">
        <v>0.0</v>
      </c>
      <c r="AT1125" t="inlineStr">
        <is>
          <t>N/A</t>
        </is>
      </c>
      <c r="AU1125" t="inlineStr">
        <is>
          <t>N/A</t>
        </is>
      </c>
      <c r="AV1125" t="inlineStr">
        <is>
          <t>N/A</t>
        </is>
      </c>
      <c r="AW1125" t="inlineStr">
        <is>
          <t>N/A</t>
        </is>
      </c>
      <c r="AX1125" t="inlineStr">
        <is>
          <t>N/A</t>
        </is>
      </c>
      <c r="AY1125" t="inlineStr">
        <is>
          <t>N/A</t>
        </is>
      </c>
      <c r="AZ1125" t="inlineStr">
        <is>
          <t>N/A</t>
        </is>
      </c>
      <c r="BA1125" t="inlineStr">
        <is>
          <t>N/A</t>
        </is>
      </c>
      <c r="BB1125" t="inlineStr">
        <is>
          <t>N/A</t>
        </is>
      </c>
      <c r="BC1125" t="inlineStr">
        <is>
          <t>N/A</t>
        </is>
      </c>
      <c r="BD1125" t="inlineStr">
        <is>
          <t>N/A</t>
        </is>
      </c>
      <c r="BE1125" t="inlineStr">
        <is>
          <t>N/A</t>
        </is>
      </c>
    </row>
    <row r="1126">
      <c r="A1126" t="inlineStr">
        <is>
          <t>WI211252438</t>
        </is>
      </c>
      <c r="B1126" t="inlineStr">
        <is>
          <t>DATA_VALIDATION</t>
        </is>
      </c>
      <c r="C1126" t="inlineStr">
        <is>
          <t>201130012935</t>
        </is>
      </c>
      <c r="D1126" t="inlineStr">
        <is>
          <t>Folder</t>
        </is>
      </c>
      <c r="E1126" s="2">
        <f>HYPERLINK("capsilon://?command=openfolder&amp;siteaddress=FAM.docvelocity-na8.net&amp;folderid=FXD698EB7F-54B3-8895-3F86-4DF3065E4BA2","FX21126083")</f>
        <v>0.0</v>
      </c>
      <c r="F1126" t="inlineStr">
        <is>
          <t/>
        </is>
      </c>
      <c r="G1126" t="inlineStr">
        <is>
          <t/>
        </is>
      </c>
      <c r="H1126" t="inlineStr">
        <is>
          <t>Mailitem</t>
        </is>
      </c>
      <c r="I1126" t="inlineStr">
        <is>
          <t>MI2112552019</t>
        </is>
      </c>
      <c r="J1126" t="n">
        <v>56.0</v>
      </c>
      <c r="K1126" t="inlineStr">
        <is>
          <t>COMPLETED</t>
        </is>
      </c>
      <c r="L1126" t="inlineStr">
        <is>
          <t>MARK_AS_COMPLETED</t>
        </is>
      </c>
      <c r="M1126" t="inlineStr">
        <is>
          <t>Queue</t>
        </is>
      </c>
      <c r="N1126" t="n">
        <v>2.0</v>
      </c>
      <c r="O1126" s="1" t="n">
        <v>44545.73947916667</v>
      </c>
      <c r="P1126" s="1" t="n">
        <v>44546.55149305556</v>
      </c>
      <c r="Q1126" t="n">
        <v>69370.0</v>
      </c>
      <c r="R1126" t="n">
        <v>788.0</v>
      </c>
      <c r="S1126" t="b">
        <v>0</v>
      </c>
      <c r="T1126" t="inlineStr">
        <is>
          <t>N/A</t>
        </is>
      </c>
      <c r="U1126" t="b">
        <v>0</v>
      </c>
      <c r="V1126" t="inlineStr">
        <is>
          <t>Sanjana Uttekar</t>
        </is>
      </c>
      <c r="W1126" s="1" t="n">
        <v>44546.280381944445</v>
      </c>
      <c r="X1126" t="n">
        <v>351.0</v>
      </c>
      <c r="Y1126" t="n">
        <v>59.0</v>
      </c>
      <c r="Z1126" t="n">
        <v>0.0</v>
      </c>
      <c r="AA1126" t="n">
        <v>59.0</v>
      </c>
      <c r="AB1126" t="n">
        <v>0.0</v>
      </c>
      <c r="AC1126" t="n">
        <v>32.0</v>
      </c>
      <c r="AD1126" t="n">
        <v>-3.0</v>
      </c>
      <c r="AE1126" t="n">
        <v>0.0</v>
      </c>
      <c r="AF1126" t="n">
        <v>0.0</v>
      </c>
      <c r="AG1126" t="n">
        <v>0.0</v>
      </c>
      <c r="AH1126" t="inlineStr">
        <is>
          <t>Dashrath Soren</t>
        </is>
      </c>
      <c r="AI1126" s="1" t="n">
        <v>44546.55149305556</v>
      </c>
      <c r="AJ1126" t="n">
        <v>334.0</v>
      </c>
      <c r="AK1126" t="n">
        <v>0.0</v>
      </c>
      <c r="AL1126" t="n">
        <v>0.0</v>
      </c>
      <c r="AM1126" t="n">
        <v>0.0</v>
      </c>
      <c r="AN1126" t="n">
        <v>0.0</v>
      </c>
      <c r="AO1126" t="n">
        <v>0.0</v>
      </c>
      <c r="AP1126" t="n">
        <v>-3.0</v>
      </c>
      <c r="AQ1126" t="n">
        <v>0.0</v>
      </c>
      <c r="AR1126" t="n">
        <v>0.0</v>
      </c>
      <c r="AS1126" t="n">
        <v>0.0</v>
      </c>
      <c r="AT1126" t="inlineStr">
        <is>
          <t>N/A</t>
        </is>
      </c>
      <c r="AU1126" t="inlineStr">
        <is>
          <t>N/A</t>
        </is>
      </c>
      <c r="AV1126" t="inlineStr">
        <is>
          <t>N/A</t>
        </is>
      </c>
      <c r="AW1126" t="inlineStr">
        <is>
          <t>N/A</t>
        </is>
      </c>
      <c r="AX1126" t="inlineStr">
        <is>
          <t>N/A</t>
        </is>
      </c>
      <c r="AY1126" t="inlineStr">
        <is>
          <t>N/A</t>
        </is>
      </c>
      <c r="AZ1126" t="inlineStr">
        <is>
          <t>N/A</t>
        </is>
      </c>
      <c r="BA1126" t="inlineStr">
        <is>
          <t>N/A</t>
        </is>
      </c>
      <c r="BB1126" t="inlineStr">
        <is>
          <t>N/A</t>
        </is>
      </c>
      <c r="BC1126" t="inlineStr">
        <is>
          <t>N/A</t>
        </is>
      </c>
      <c r="BD1126" t="inlineStr">
        <is>
          <t>N/A</t>
        </is>
      </c>
      <c r="BE1126" t="inlineStr">
        <is>
          <t>N/A</t>
        </is>
      </c>
    </row>
    <row r="1127">
      <c r="A1127" t="inlineStr">
        <is>
          <t>WI211252448</t>
        </is>
      </c>
      <c r="B1127" t="inlineStr">
        <is>
          <t>DATA_VALIDATION</t>
        </is>
      </c>
      <c r="C1127" t="inlineStr">
        <is>
          <t>201130012935</t>
        </is>
      </c>
      <c r="D1127" t="inlineStr">
        <is>
          <t>Folder</t>
        </is>
      </c>
      <c r="E1127" s="2">
        <f>HYPERLINK("capsilon://?command=openfolder&amp;siteaddress=FAM.docvelocity-na8.net&amp;folderid=FXD698EB7F-54B3-8895-3F86-4DF3065E4BA2","FX21126083")</f>
        <v>0.0</v>
      </c>
      <c r="F1127" t="inlineStr">
        <is>
          <t/>
        </is>
      </c>
      <c r="G1127" t="inlineStr">
        <is>
          <t/>
        </is>
      </c>
      <c r="H1127" t="inlineStr">
        <is>
          <t>Mailitem</t>
        </is>
      </c>
      <c r="I1127" t="inlineStr">
        <is>
          <t>MI2112552028</t>
        </is>
      </c>
      <c r="J1127" t="n">
        <v>47.0</v>
      </c>
      <c r="K1127" t="inlineStr">
        <is>
          <t>COMPLETED</t>
        </is>
      </c>
      <c r="L1127" t="inlineStr">
        <is>
          <t>MARK_AS_COMPLETED</t>
        </is>
      </c>
      <c r="M1127" t="inlineStr">
        <is>
          <t>Queue</t>
        </is>
      </c>
      <c r="N1127" t="n">
        <v>2.0</v>
      </c>
      <c r="O1127" s="1" t="n">
        <v>44545.740324074075</v>
      </c>
      <c r="P1127" s="1" t="n">
        <v>44546.52202546296</v>
      </c>
      <c r="Q1127" t="n">
        <v>66716.0</v>
      </c>
      <c r="R1127" t="n">
        <v>823.0</v>
      </c>
      <c r="S1127" t="b">
        <v>0</v>
      </c>
      <c r="T1127" t="inlineStr">
        <is>
          <t>N/A</t>
        </is>
      </c>
      <c r="U1127" t="b">
        <v>0</v>
      </c>
      <c r="V1127" t="inlineStr">
        <is>
          <t>Ujwala Ajabe</t>
        </is>
      </c>
      <c r="W1127" s="1" t="n">
        <v>44546.28606481481</v>
      </c>
      <c r="X1127" t="n">
        <v>517.0</v>
      </c>
      <c r="Y1127" t="n">
        <v>52.0</v>
      </c>
      <c r="Z1127" t="n">
        <v>0.0</v>
      </c>
      <c r="AA1127" t="n">
        <v>52.0</v>
      </c>
      <c r="AB1127" t="n">
        <v>0.0</v>
      </c>
      <c r="AC1127" t="n">
        <v>38.0</v>
      </c>
      <c r="AD1127" t="n">
        <v>-5.0</v>
      </c>
      <c r="AE1127" t="n">
        <v>0.0</v>
      </c>
      <c r="AF1127" t="n">
        <v>0.0</v>
      </c>
      <c r="AG1127" t="n">
        <v>0.0</v>
      </c>
      <c r="AH1127" t="inlineStr">
        <is>
          <t>Ashish Sutar</t>
        </is>
      </c>
      <c r="AI1127" s="1" t="n">
        <v>44546.52202546296</v>
      </c>
      <c r="AJ1127" t="n">
        <v>306.0</v>
      </c>
      <c r="AK1127" t="n">
        <v>0.0</v>
      </c>
      <c r="AL1127" t="n">
        <v>0.0</v>
      </c>
      <c r="AM1127" t="n">
        <v>0.0</v>
      </c>
      <c r="AN1127" t="n">
        <v>0.0</v>
      </c>
      <c r="AO1127" t="n">
        <v>0.0</v>
      </c>
      <c r="AP1127" t="n">
        <v>-5.0</v>
      </c>
      <c r="AQ1127" t="n">
        <v>0.0</v>
      </c>
      <c r="AR1127" t="n">
        <v>0.0</v>
      </c>
      <c r="AS1127" t="n">
        <v>0.0</v>
      </c>
      <c r="AT1127" t="inlineStr">
        <is>
          <t>N/A</t>
        </is>
      </c>
      <c r="AU1127" t="inlineStr">
        <is>
          <t>N/A</t>
        </is>
      </c>
      <c r="AV1127" t="inlineStr">
        <is>
          <t>N/A</t>
        </is>
      </c>
      <c r="AW1127" t="inlineStr">
        <is>
          <t>N/A</t>
        </is>
      </c>
      <c r="AX1127" t="inlineStr">
        <is>
          <t>N/A</t>
        </is>
      </c>
      <c r="AY1127" t="inlineStr">
        <is>
          <t>N/A</t>
        </is>
      </c>
      <c r="AZ1127" t="inlineStr">
        <is>
          <t>N/A</t>
        </is>
      </c>
      <c r="BA1127" t="inlineStr">
        <is>
          <t>N/A</t>
        </is>
      </c>
      <c r="BB1127" t="inlineStr">
        <is>
          <t>N/A</t>
        </is>
      </c>
      <c r="BC1127" t="inlineStr">
        <is>
          <t>N/A</t>
        </is>
      </c>
      <c r="BD1127" t="inlineStr">
        <is>
          <t>N/A</t>
        </is>
      </c>
      <c r="BE1127" t="inlineStr">
        <is>
          <t>N/A</t>
        </is>
      </c>
    </row>
    <row r="1128">
      <c r="A1128" t="inlineStr">
        <is>
          <t>WI211252456</t>
        </is>
      </c>
      <c r="B1128" t="inlineStr">
        <is>
          <t>DATA_VALIDATION</t>
        </is>
      </c>
      <c r="C1128" t="inlineStr">
        <is>
          <t>201300020298</t>
        </is>
      </c>
      <c r="D1128" t="inlineStr">
        <is>
          <t>Folder</t>
        </is>
      </c>
      <c r="E1128" s="2">
        <f>HYPERLINK("capsilon://?command=openfolder&amp;siteaddress=FAM.docvelocity-na8.net&amp;folderid=FXB5F00409-34EF-BAC1-FFB9-19C84C3A8AAE","FX21127943")</f>
        <v>0.0</v>
      </c>
      <c r="F1128" t="inlineStr">
        <is>
          <t/>
        </is>
      </c>
      <c r="G1128" t="inlineStr">
        <is>
          <t/>
        </is>
      </c>
      <c r="H1128" t="inlineStr">
        <is>
          <t>Mailitem</t>
        </is>
      </c>
      <c r="I1128" t="inlineStr">
        <is>
          <t>MI2112528596</t>
        </is>
      </c>
      <c r="J1128" t="n">
        <v>224.0</v>
      </c>
      <c r="K1128" t="inlineStr">
        <is>
          <t>COMPLETED</t>
        </is>
      </c>
      <c r="L1128" t="inlineStr">
        <is>
          <t>MARK_AS_COMPLETED</t>
        </is>
      </c>
      <c r="M1128" t="inlineStr">
        <is>
          <t>Queue</t>
        </is>
      </c>
      <c r="N1128" t="n">
        <v>2.0</v>
      </c>
      <c r="O1128" s="1" t="n">
        <v>44545.741944444446</v>
      </c>
      <c r="P1128" s="1" t="n">
        <v>44545.80868055556</v>
      </c>
      <c r="Q1128" t="n">
        <v>308.0</v>
      </c>
      <c r="R1128" t="n">
        <v>5458.0</v>
      </c>
      <c r="S1128" t="b">
        <v>0</v>
      </c>
      <c r="T1128" t="inlineStr">
        <is>
          <t>N/A</t>
        </is>
      </c>
      <c r="U1128" t="b">
        <v>1</v>
      </c>
      <c r="V1128" t="inlineStr">
        <is>
          <t>Supriya Khape</t>
        </is>
      </c>
      <c r="W1128" s="1" t="n">
        <v>44545.7509375</v>
      </c>
      <c r="X1128" t="n">
        <v>742.0</v>
      </c>
      <c r="Y1128" t="n">
        <v>209.0</v>
      </c>
      <c r="Z1128" t="n">
        <v>0.0</v>
      </c>
      <c r="AA1128" t="n">
        <v>209.0</v>
      </c>
      <c r="AB1128" t="n">
        <v>0.0</v>
      </c>
      <c r="AC1128" t="n">
        <v>81.0</v>
      </c>
      <c r="AD1128" t="n">
        <v>15.0</v>
      </c>
      <c r="AE1128" t="n">
        <v>0.0</v>
      </c>
      <c r="AF1128" t="n">
        <v>0.0</v>
      </c>
      <c r="AG1128" t="n">
        <v>0.0</v>
      </c>
      <c r="AH1128" t="inlineStr">
        <is>
          <t>Mohini Shinde</t>
        </is>
      </c>
      <c r="AI1128" s="1" t="n">
        <v>44545.80868055556</v>
      </c>
      <c r="AJ1128" t="n">
        <v>4694.0</v>
      </c>
      <c r="AK1128" t="n">
        <v>2.0</v>
      </c>
      <c r="AL1128" t="n">
        <v>0.0</v>
      </c>
      <c r="AM1128" t="n">
        <v>2.0</v>
      </c>
      <c r="AN1128" t="n">
        <v>0.0</v>
      </c>
      <c r="AO1128" t="n">
        <v>2.0</v>
      </c>
      <c r="AP1128" t="n">
        <v>13.0</v>
      </c>
      <c r="AQ1128" t="n">
        <v>0.0</v>
      </c>
      <c r="AR1128" t="n">
        <v>0.0</v>
      </c>
      <c r="AS1128" t="n">
        <v>0.0</v>
      </c>
      <c r="AT1128" t="inlineStr">
        <is>
          <t>N/A</t>
        </is>
      </c>
      <c r="AU1128" t="inlineStr">
        <is>
          <t>N/A</t>
        </is>
      </c>
      <c r="AV1128" t="inlineStr">
        <is>
          <t>N/A</t>
        </is>
      </c>
      <c r="AW1128" t="inlineStr">
        <is>
          <t>N/A</t>
        </is>
      </c>
      <c r="AX1128" t="inlineStr">
        <is>
          <t>N/A</t>
        </is>
      </c>
      <c r="AY1128" t="inlineStr">
        <is>
          <t>N/A</t>
        </is>
      </c>
      <c r="AZ1128" t="inlineStr">
        <is>
          <t>N/A</t>
        </is>
      </c>
      <c r="BA1128" t="inlineStr">
        <is>
          <t>N/A</t>
        </is>
      </c>
      <c r="BB1128" t="inlineStr">
        <is>
          <t>N/A</t>
        </is>
      </c>
      <c r="BC1128" t="inlineStr">
        <is>
          <t>N/A</t>
        </is>
      </c>
      <c r="BD1128" t="inlineStr">
        <is>
          <t>N/A</t>
        </is>
      </c>
      <c r="BE1128" t="inlineStr">
        <is>
          <t>N/A</t>
        </is>
      </c>
    </row>
    <row r="1129">
      <c r="A1129" t="inlineStr">
        <is>
          <t>WI211252462</t>
        </is>
      </c>
      <c r="B1129" t="inlineStr">
        <is>
          <t>DATA_VALIDATION</t>
        </is>
      </c>
      <c r="C1129" t="inlineStr">
        <is>
          <t>201130012935</t>
        </is>
      </c>
      <c r="D1129" t="inlineStr">
        <is>
          <t>Folder</t>
        </is>
      </c>
      <c r="E1129" s="2">
        <f>HYPERLINK("capsilon://?command=openfolder&amp;siteaddress=FAM.docvelocity-na8.net&amp;folderid=FXD698EB7F-54B3-8895-3F86-4DF3065E4BA2","FX21126083")</f>
        <v>0.0</v>
      </c>
      <c r="F1129" t="inlineStr">
        <is>
          <t/>
        </is>
      </c>
      <c r="G1129" t="inlineStr">
        <is>
          <t/>
        </is>
      </c>
      <c r="H1129" t="inlineStr">
        <is>
          <t>Mailitem</t>
        </is>
      </c>
      <c r="I1129" t="inlineStr">
        <is>
          <t>MI2112552045</t>
        </is>
      </c>
      <c r="J1129" t="n">
        <v>28.0</v>
      </c>
      <c r="K1129" t="inlineStr">
        <is>
          <t>COMPLETED</t>
        </is>
      </c>
      <c r="L1129" t="inlineStr">
        <is>
          <t>MARK_AS_COMPLETED</t>
        </is>
      </c>
      <c r="M1129" t="inlineStr">
        <is>
          <t>Queue</t>
        </is>
      </c>
      <c r="N1129" t="n">
        <v>2.0</v>
      </c>
      <c r="O1129" s="1" t="n">
        <v>44545.74238425926</v>
      </c>
      <c r="P1129" s="1" t="n">
        <v>44546.55327546296</v>
      </c>
      <c r="Q1129" t="n">
        <v>69652.0</v>
      </c>
      <c r="R1129" t="n">
        <v>409.0</v>
      </c>
      <c r="S1129" t="b">
        <v>0</v>
      </c>
      <c r="T1129" t="inlineStr">
        <is>
          <t>N/A</t>
        </is>
      </c>
      <c r="U1129" t="b">
        <v>0</v>
      </c>
      <c r="V1129" t="inlineStr">
        <is>
          <t>Sanjana Uttekar</t>
        </is>
      </c>
      <c r="W1129" s="1" t="n">
        <v>44546.28295138889</v>
      </c>
      <c r="X1129" t="n">
        <v>221.0</v>
      </c>
      <c r="Y1129" t="n">
        <v>21.0</v>
      </c>
      <c r="Z1129" t="n">
        <v>0.0</v>
      </c>
      <c r="AA1129" t="n">
        <v>21.0</v>
      </c>
      <c r="AB1129" t="n">
        <v>0.0</v>
      </c>
      <c r="AC1129" t="n">
        <v>2.0</v>
      </c>
      <c r="AD1129" t="n">
        <v>7.0</v>
      </c>
      <c r="AE1129" t="n">
        <v>0.0</v>
      </c>
      <c r="AF1129" t="n">
        <v>0.0</v>
      </c>
      <c r="AG1129" t="n">
        <v>0.0</v>
      </c>
      <c r="AH1129" t="inlineStr">
        <is>
          <t>Dashrath Soren</t>
        </is>
      </c>
      <c r="AI1129" s="1" t="n">
        <v>44546.55327546296</v>
      </c>
      <c r="AJ1129" t="n">
        <v>153.0</v>
      </c>
      <c r="AK1129" t="n">
        <v>0.0</v>
      </c>
      <c r="AL1129" t="n">
        <v>0.0</v>
      </c>
      <c r="AM1129" t="n">
        <v>0.0</v>
      </c>
      <c r="AN1129" t="n">
        <v>0.0</v>
      </c>
      <c r="AO1129" t="n">
        <v>0.0</v>
      </c>
      <c r="AP1129" t="n">
        <v>7.0</v>
      </c>
      <c r="AQ1129" t="n">
        <v>0.0</v>
      </c>
      <c r="AR1129" t="n">
        <v>0.0</v>
      </c>
      <c r="AS1129" t="n">
        <v>0.0</v>
      </c>
      <c r="AT1129" t="inlineStr">
        <is>
          <t>N/A</t>
        </is>
      </c>
      <c r="AU1129" t="inlineStr">
        <is>
          <t>N/A</t>
        </is>
      </c>
      <c r="AV1129" t="inlineStr">
        <is>
          <t>N/A</t>
        </is>
      </c>
      <c r="AW1129" t="inlineStr">
        <is>
          <t>N/A</t>
        </is>
      </c>
      <c r="AX1129" t="inlineStr">
        <is>
          <t>N/A</t>
        </is>
      </c>
      <c r="AY1129" t="inlineStr">
        <is>
          <t>N/A</t>
        </is>
      </c>
      <c r="AZ1129" t="inlineStr">
        <is>
          <t>N/A</t>
        </is>
      </c>
      <c r="BA1129" t="inlineStr">
        <is>
          <t>N/A</t>
        </is>
      </c>
      <c r="BB1129" t="inlineStr">
        <is>
          <t>N/A</t>
        </is>
      </c>
      <c r="BC1129" t="inlineStr">
        <is>
          <t>N/A</t>
        </is>
      </c>
      <c r="BD1129" t="inlineStr">
        <is>
          <t>N/A</t>
        </is>
      </c>
      <c r="BE1129" t="inlineStr">
        <is>
          <t>N/A</t>
        </is>
      </c>
    </row>
    <row r="1130">
      <c r="A1130" t="inlineStr">
        <is>
          <t>WI211252468</t>
        </is>
      </c>
      <c r="B1130" t="inlineStr">
        <is>
          <t>DATA_VALIDATION</t>
        </is>
      </c>
      <c r="C1130" t="inlineStr">
        <is>
          <t>201130012935</t>
        </is>
      </c>
      <c r="D1130" t="inlineStr">
        <is>
          <t>Folder</t>
        </is>
      </c>
      <c r="E1130" s="2">
        <f>HYPERLINK("capsilon://?command=openfolder&amp;siteaddress=FAM.docvelocity-na8.net&amp;folderid=FXD698EB7F-54B3-8895-3F86-4DF3065E4BA2","FX21126083")</f>
        <v>0.0</v>
      </c>
      <c r="F1130" t="inlineStr">
        <is>
          <t/>
        </is>
      </c>
      <c r="G1130" t="inlineStr">
        <is>
          <t/>
        </is>
      </c>
      <c r="H1130" t="inlineStr">
        <is>
          <t>Mailitem</t>
        </is>
      </c>
      <c r="I1130" t="inlineStr">
        <is>
          <t>MI2112552056</t>
        </is>
      </c>
      <c r="J1130" t="n">
        <v>28.0</v>
      </c>
      <c r="K1130" t="inlineStr">
        <is>
          <t>COMPLETED</t>
        </is>
      </c>
      <c r="L1130" t="inlineStr">
        <is>
          <t>MARK_AS_COMPLETED</t>
        </is>
      </c>
      <c r="M1130" t="inlineStr">
        <is>
          <t>Queue</t>
        </is>
      </c>
      <c r="N1130" t="n">
        <v>2.0</v>
      </c>
      <c r="O1130" s="1" t="n">
        <v>44545.7428125</v>
      </c>
      <c r="P1130" s="1" t="n">
        <v>44546.52668981482</v>
      </c>
      <c r="Q1130" t="n">
        <v>66715.0</v>
      </c>
      <c r="R1130" t="n">
        <v>1012.0</v>
      </c>
      <c r="S1130" t="b">
        <v>0</v>
      </c>
      <c r="T1130" t="inlineStr">
        <is>
          <t>N/A</t>
        </is>
      </c>
      <c r="U1130" t="b">
        <v>0</v>
      </c>
      <c r="V1130" t="inlineStr">
        <is>
          <t>Devendra Naidu</t>
        </is>
      </c>
      <c r="W1130" s="1" t="n">
        <v>44546.289722222224</v>
      </c>
      <c r="X1130" t="n">
        <v>646.0</v>
      </c>
      <c r="Y1130" t="n">
        <v>21.0</v>
      </c>
      <c r="Z1130" t="n">
        <v>0.0</v>
      </c>
      <c r="AA1130" t="n">
        <v>21.0</v>
      </c>
      <c r="AB1130" t="n">
        <v>0.0</v>
      </c>
      <c r="AC1130" t="n">
        <v>18.0</v>
      </c>
      <c r="AD1130" t="n">
        <v>7.0</v>
      </c>
      <c r="AE1130" t="n">
        <v>0.0</v>
      </c>
      <c r="AF1130" t="n">
        <v>0.0</v>
      </c>
      <c r="AG1130" t="n">
        <v>0.0</v>
      </c>
      <c r="AH1130" t="inlineStr">
        <is>
          <t>Ashish Sutar</t>
        </is>
      </c>
      <c r="AI1130" s="1" t="n">
        <v>44546.52668981482</v>
      </c>
      <c r="AJ1130" t="n">
        <v>366.0</v>
      </c>
      <c r="AK1130" t="n">
        <v>3.0</v>
      </c>
      <c r="AL1130" t="n">
        <v>0.0</v>
      </c>
      <c r="AM1130" t="n">
        <v>3.0</v>
      </c>
      <c r="AN1130" t="n">
        <v>0.0</v>
      </c>
      <c r="AO1130" t="n">
        <v>3.0</v>
      </c>
      <c r="AP1130" t="n">
        <v>4.0</v>
      </c>
      <c r="AQ1130" t="n">
        <v>0.0</v>
      </c>
      <c r="AR1130" t="n">
        <v>0.0</v>
      </c>
      <c r="AS1130" t="n">
        <v>0.0</v>
      </c>
      <c r="AT1130" t="inlineStr">
        <is>
          <t>N/A</t>
        </is>
      </c>
      <c r="AU1130" t="inlineStr">
        <is>
          <t>N/A</t>
        </is>
      </c>
      <c r="AV1130" t="inlineStr">
        <is>
          <t>N/A</t>
        </is>
      </c>
      <c r="AW1130" t="inlineStr">
        <is>
          <t>N/A</t>
        </is>
      </c>
      <c r="AX1130" t="inlineStr">
        <is>
          <t>N/A</t>
        </is>
      </c>
      <c r="AY1130" t="inlineStr">
        <is>
          <t>N/A</t>
        </is>
      </c>
      <c r="AZ1130" t="inlineStr">
        <is>
          <t>N/A</t>
        </is>
      </c>
      <c r="BA1130" t="inlineStr">
        <is>
          <t>N/A</t>
        </is>
      </c>
      <c r="BB1130" t="inlineStr">
        <is>
          <t>N/A</t>
        </is>
      </c>
      <c r="BC1130" t="inlineStr">
        <is>
          <t>N/A</t>
        </is>
      </c>
      <c r="BD1130" t="inlineStr">
        <is>
          <t>N/A</t>
        </is>
      </c>
      <c r="BE1130" t="inlineStr">
        <is>
          <t>N/A</t>
        </is>
      </c>
    </row>
    <row r="1131">
      <c r="A1131" t="inlineStr">
        <is>
          <t>WI211252477</t>
        </is>
      </c>
      <c r="B1131" t="inlineStr">
        <is>
          <t>DATA_VALIDATION</t>
        </is>
      </c>
      <c r="C1131" t="inlineStr">
        <is>
          <t>201130012935</t>
        </is>
      </c>
      <c r="D1131" t="inlineStr">
        <is>
          <t>Folder</t>
        </is>
      </c>
      <c r="E1131" s="2">
        <f>HYPERLINK("capsilon://?command=openfolder&amp;siteaddress=FAM.docvelocity-na8.net&amp;folderid=FXD698EB7F-54B3-8895-3F86-4DF3065E4BA2","FX21126083")</f>
        <v>0.0</v>
      </c>
      <c r="F1131" t="inlineStr">
        <is>
          <t/>
        </is>
      </c>
      <c r="G1131" t="inlineStr">
        <is>
          <t/>
        </is>
      </c>
      <c r="H1131" t="inlineStr">
        <is>
          <t>Mailitem</t>
        </is>
      </c>
      <c r="I1131" t="inlineStr">
        <is>
          <t>MI2112552081</t>
        </is>
      </c>
      <c r="J1131" t="n">
        <v>28.0</v>
      </c>
      <c r="K1131" t="inlineStr">
        <is>
          <t>COMPLETED</t>
        </is>
      </c>
      <c r="L1131" t="inlineStr">
        <is>
          <t>MARK_AS_COMPLETED</t>
        </is>
      </c>
      <c r="M1131" t="inlineStr">
        <is>
          <t>Queue</t>
        </is>
      </c>
      <c r="N1131" t="n">
        <v>2.0</v>
      </c>
      <c r="O1131" s="1" t="n">
        <v>44545.74327546296</v>
      </c>
      <c r="P1131" s="1" t="n">
        <v>44546.55482638889</v>
      </c>
      <c r="Q1131" t="n">
        <v>69467.0</v>
      </c>
      <c r="R1131" t="n">
        <v>651.0</v>
      </c>
      <c r="S1131" t="b">
        <v>0</v>
      </c>
      <c r="T1131" t="inlineStr">
        <is>
          <t>N/A</t>
        </is>
      </c>
      <c r="U1131" t="b">
        <v>0</v>
      </c>
      <c r="V1131" t="inlineStr">
        <is>
          <t>Sanjana Uttekar</t>
        </is>
      </c>
      <c r="W1131" s="1" t="n">
        <v>44546.288819444446</v>
      </c>
      <c r="X1131" t="n">
        <v>507.0</v>
      </c>
      <c r="Y1131" t="n">
        <v>21.0</v>
      </c>
      <c r="Z1131" t="n">
        <v>0.0</v>
      </c>
      <c r="AA1131" t="n">
        <v>21.0</v>
      </c>
      <c r="AB1131" t="n">
        <v>0.0</v>
      </c>
      <c r="AC1131" t="n">
        <v>17.0</v>
      </c>
      <c r="AD1131" t="n">
        <v>7.0</v>
      </c>
      <c r="AE1131" t="n">
        <v>0.0</v>
      </c>
      <c r="AF1131" t="n">
        <v>0.0</v>
      </c>
      <c r="AG1131" t="n">
        <v>0.0</v>
      </c>
      <c r="AH1131" t="inlineStr">
        <is>
          <t>Dashrath Soren</t>
        </is>
      </c>
      <c r="AI1131" s="1" t="n">
        <v>44546.55482638889</v>
      </c>
      <c r="AJ1131" t="n">
        <v>133.0</v>
      </c>
      <c r="AK1131" t="n">
        <v>1.0</v>
      </c>
      <c r="AL1131" t="n">
        <v>0.0</v>
      </c>
      <c r="AM1131" t="n">
        <v>1.0</v>
      </c>
      <c r="AN1131" t="n">
        <v>0.0</v>
      </c>
      <c r="AO1131" t="n">
        <v>1.0</v>
      </c>
      <c r="AP1131" t="n">
        <v>6.0</v>
      </c>
      <c r="AQ1131" t="n">
        <v>0.0</v>
      </c>
      <c r="AR1131" t="n">
        <v>0.0</v>
      </c>
      <c r="AS1131" t="n">
        <v>0.0</v>
      </c>
      <c r="AT1131" t="inlineStr">
        <is>
          <t>N/A</t>
        </is>
      </c>
      <c r="AU1131" t="inlineStr">
        <is>
          <t>N/A</t>
        </is>
      </c>
      <c r="AV1131" t="inlineStr">
        <is>
          <t>N/A</t>
        </is>
      </c>
      <c r="AW1131" t="inlineStr">
        <is>
          <t>N/A</t>
        </is>
      </c>
      <c r="AX1131" t="inlineStr">
        <is>
          <t>N/A</t>
        </is>
      </c>
      <c r="AY1131" t="inlineStr">
        <is>
          <t>N/A</t>
        </is>
      </c>
      <c r="AZ1131" t="inlineStr">
        <is>
          <t>N/A</t>
        </is>
      </c>
      <c r="BA1131" t="inlineStr">
        <is>
          <t>N/A</t>
        </is>
      </c>
      <c r="BB1131" t="inlineStr">
        <is>
          <t>N/A</t>
        </is>
      </c>
      <c r="BC1131" t="inlineStr">
        <is>
          <t>N/A</t>
        </is>
      </c>
      <c r="BD1131" t="inlineStr">
        <is>
          <t>N/A</t>
        </is>
      </c>
      <c r="BE1131" t="inlineStr">
        <is>
          <t>N/A</t>
        </is>
      </c>
    </row>
    <row r="1132">
      <c r="A1132" t="inlineStr">
        <is>
          <t>WI211252484</t>
        </is>
      </c>
      <c r="B1132" t="inlineStr">
        <is>
          <t>DATA_VALIDATION</t>
        </is>
      </c>
      <c r="C1132" t="inlineStr">
        <is>
          <t>201130012935</t>
        </is>
      </c>
      <c r="D1132" t="inlineStr">
        <is>
          <t>Folder</t>
        </is>
      </c>
      <c r="E1132" s="2">
        <f>HYPERLINK("capsilon://?command=openfolder&amp;siteaddress=FAM.docvelocity-na8.net&amp;folderid=FXD698EB7F-54B3-8895-3F86-4DF3065E4BA2","FX21126083")</f>
        <v>0.0</v>
      </c>
      <c r="F1132" t="inlineStr">
        <is>
          <t/>
        </is>
      </c>
      <c r="G1132" t="inlineStr">
        <is>
          <t/>
        </is>
      </c>
      <c r="H1132" t="inlineStr">
        <is>
          <t>Mailitem</t>
        </is>
      </c>
      <c r="I1132" t="inlineStr">
        <is>
          <t>MI2112552096</t>
        </is>
      </c>
      <c r="J1132" t="n">
        <v>28.0</v>
      </c>
      <c r="K1132" t="inlineStr">
        <is>
          <t>COMPLETED</t>
        </is>
      </c>
      <c r="L1132" t="inlineStr">
        <is>
          <t>MARK_AS_COMPLETED</t>
        </is>
      </c>
      <c r="M1132" t="inlineStr">
        <is>
          <t>Queue</t>
        </is>
      </c>
      <c r="N1132" t="n">
        <v>2.0</v>
      </c>
      <c r="O1132" s="1" t="n">
        <v>44545.74380787037</v>
      </c>
      <c r="P1132" s="1" t="n">
        <v>44546.52947916667</v>
      </c>
      <c r="Q1132" t="n">
        <v>67484.0</v>
      </c>
      <c r="R1132" t="n">
        <v>398.0</v>
      </c>
      <c r="S1132" t="b">
        <v>0</v>
      </c>
      <c r="T1132" t="inlineStr">
        <is>
          <t>N/A</t>
        </is>
      </c>
      <c r="U1132" t="b">
        <v>0</v>
      </c>
      <c r="V1132" t="inlineStr">
        <is>
          <t>Hemanshi Deshlahara</t>
        </is>
      </c>
      <c r="W1132" s="1" t="n">
        <v>44546.28554398148</v>
      </c>
      <c r="X1132" t="n">
        <v>170.0</v>
      </c>
      <c r="Y1132" t="n">
        <v>21.0</v>
      </c>
      <c r="Z1132" t="n">
        <v>0.0</v>
      </c>
      <c r="AA1132" t="n">
        <v>21.0</v>
      </c>
      <c r="AB1132" t="n">
        <v>0.0</v>
      </c>
      <c r="AC1132" t="n">
        <v>13.0</v>
      </c>
      <c r="AD1132" t="n">
        <v>7.0</v>
      </c>
      <c r="AE1132" t="n">
        <v>0.0</v>
      </c>
      <c r="AF1132" t="n">
        <v>0.0</v>
      </c>
      <c r="AG1132" t="n">
        <v>0.0</v>
      </c>
      <c r="AH1132" t="inlineStr">
        <is>
          <t>Ashish Sutar</t>
        </is>
      </c>
      <c r="AI1132" s="1" t="n">
        <v>44546.52947916667</v>
      </c>
      <c r="AJ1132" t="n">
        <v>228.0</v>
      </c>
      <c r="AK1132" t="n">
        <v>0.0</v>
      </c>
      <c r="AL1132" t="n">
        <v>0.0</v>
      </c>
      <c r="AM1132" t="n">
        <v>0.0</v>
      </c>
      <c r="AN1132" t="n">
        <v>0.0</v>
      </c>
      <c r="AO1132" t="n">
        <v>0.0</v>
      </c>
      <c r="AP1132" t="n">
        <v>7.0</v>
      </c>
      <c r="AQ1132" t="n">
        <v>0.0</v>
      </c>
      <c r="AR1132" t="n">
        <v>0.0</v>
      </c>
      <c r="AS1132" t="n">
        <v>0.0</v>
      </c>
      <c r="AT1132" t="inlineStr">
        <is>
          <t>N/A</t>
        </is>
      </c>
      <c r="AU1132" t="inlineStr">
        <is>
          <t>N/A</t>
        </is>
      </c>
      <c r="AV1132" t="inlineStr">
        <is>
          <t>N/A</t>
        </is>
      </c>
      <c r="AW1132" t="inlineStr">
        <is>
          <t>N/A</t>
        </is>
      </c>
      <c r="AX1132" t="inlineStr">
        <is>
          <t>N/A</t>
        </is>
      </c>
      <c r="AY1132" t="inlineStr">
        <is>
          <t>N/A</t>
        </is>
      </c>
      <c r="AZ1132" t="inlineStr">
        <is>
          <t>N/A</t>
        </is>
      </c>
      <c r="BA1132" t="inlineStr">
        <is>
          <t>N/A</t>
        </is>
      </c>
      <c r="BB1132" t="inlineStr">
        <is>
          <t>N/A</t>
        </is>
      </c>
      <c r="BC1132" t="inlineStr">
        <is>
          <t>N/A</t>
        </is>
      </c>
      <c r="BD1132" t="inlineStr">
        <is>
          <t>N/A</t>
        </is>
      </c>
      <c r="BE1132" t="inlineStr">
        <is>
          <t>N/A</t>
        </is>
      </c>
    </row>
    <row r="1133">
      <c r="A1133" t="inlineStr">
        <is>
          <t>WI211252497</t>
        </is>
      </c>
      <c r="B1133" t="inlineStr">
        <is>
          <t>DATA_VALIDATION</t>
        </is>
      </c>
      <c r="C1133" t="inlineStr">
        <is>
          <t>201110012291</t>
        </is>
      </c>
      <c r="D1133" t="inlineStr">
        <is>
          <t>Folder</t>
        </is>
      </c>
      <c r="E1133" s="2">
        <f>HYPERLINK("capsilon://?command=openfolder&amp;siteaddress=FAM.docvelocity-na8.net&amp;folderid=FXB099CF73-499C-E106-C19A-EBE29850D3C6","FX21128500")</f>
        <v>0.0</v>
      </c>
      <c r="F1133" t="inlineStr">
        <is>
          <t/>
        </is>
      </c>
      <c r="G1133" t="inlineStr">
        <is>
          <t/>
        </is>
      </c>
      <c r="H1133" t="inlineStr">
        <is>
          <t>Mailitem</t>
        </is>
      </c>
      <c r="I1133" t="inlineStr">
        <is>
          <t>MI2112533113</t>
        </is>
      </c>
      <c r="J1133" t="n">
        <v>291.0</v>
      </c>
      <c r="K1133" t="inlineStr">
        <is>
          <t>COMPLETED</t>
        </is>
      </c>
      <c r="L1133" t="inlineStr">
        <is>
          <t>MARK_AS_COMPLETED</t>
        </is>
      </c>
      <c r="M1133" t="inlineStr">
        <is>
          <t>Queue</t>
        </is>
      </c>
      <c r="N1133" t="n">
        <v>2.0</v>
      </c>
      <c r="O1133" s="1" t="n">
        <v>44545.74534722222</v>
      </c>
      <c r="P1133" s="1" t="n">
        <v>44545.826006944444</v>
      </c>
      <c r="Q1133" t="n">
        <v>5029.0</v>
      </c>
      <c r="R1133" t="n">
        <v>1940.0</v>
      </c>
      <c r="S1133" t="b">
        <v>0</v>
      </c>
      <c r="T1133" t="inlineStr">
        <is>
          <t>N/A</t>
        </is>
      </c>
      <c r="U1133" t="b">
        <v>1</v>
      </c>
      <c r="V1133" t="inlineStr">
        <is>
          <t>Supriya Khape</t>
        </is>
      </c>
      <c r="W1133" s="1" t="n">
        <v>44545.760300925926</v>
      </c>
      <c r="X1133" t="n">
        <v>808.0</v>
      </c>
      <c r="Y1133" t="n">
        <v>258.0</v>
      </c>
      <c r="Z1133" t="n">
        <v>0.0</v>
      </c>
      <c r="AA1133" t="n">
        <v>258.0</v>
      </c>
      <c r="AB1133" t="n">
        <v>0.0</v>
      </c>
      <c r="AC1133" t="n">
        <v>108.0</v>
      </c>
      <c r="AD1133" t="n">
        <v>33.0</v>
      </c>
      <c r="AE1133" t="n">
        <v>0.0</v>
      </c>
      <c r="AF1133" t="n">
        <v>0.0</v>
      </c>
      <c r="AG1133" t="n">
        <v>0.0</v>
      </c>
      <c r="AH1133" t="inlineStr">
        <is>
          <t>Dashrath Soren</t>
        </is>
      </c>
      <c r="AI1133" s="1" t="n">
        <v>44545.826006944444</v>
      </c>
      <c r="AJ1133" t="n">
        <v>1114.0</v>
      </c>
      <c r="AK1133" t="n">
        <v>9.0</v>
      </c>
      <c r="AL1133" t="n">
        <v>0.0</v>
      </c>
      <c r="AM1133" t="n">
        <v>9.0</v>
      </c>
      <c r="AN1133" t="n">
        <v>0.0</v>
      </c>
      <c r="AO1133" t="n">
        <v>9.0</v>
      </c>
      <c r="AP1133" t="n">
        <v>24.0</v>
      </c>
      <c r="AQ1133" t="n">
        <v>0.0</v>
      </c>
      <c r="AR1133" t="n">
        <v>0.0</v>
      </c>
      <c r="AS1133" t="n">
        <v>0.0</v>
      </c>
      <c r="AT1133" t="inlineStr">
        <is>
          <t>N/A</t>
        </is>
      </c>
      <c r="AU1133" t="inlineStr">
        <is>
          <t>N/A</t>
        </is>
      </c>
      <c r="AV1133" t="inlineStr">
        <is>
          <t>N/A</t>
        </is>
      </c>
      <c r="AW1133" t="inlineStr">
        <is>
          <t>N/A</t>
        </is>
      </c>
      <c r="AX1133" t="inlineStr">
        <is>
          <t>N/A</t>
        </is>
      </c>
      <c r="AY1133" t="inlineStr">
        <is>
          <t>N/A</t>
        </is>
      </c>
      <c r="AZ1133" t="inlineStr">
        <is>
          <t>N/A</t>
        </is>
      </c>
      <c r="BA1133" t="inlineStr">
        <is>
          <t>N/A</t>
        </is>
      </c>
      <c r="BB1133" t="inlineStr">
        <is>
          <t>N/A</t>
        </is>
      </c>
      <c r="BC1133" t="inlineStr">
        <is>
          <t>N/A</t>
        </is>
      </c>
      <c r="BD1133" t="inlineStr">
        <is>
          <t>N/A</t>
        </is>
      </c>
      <c r="BE1133" t="inlineStr">
        <is>
          <t>N/A</t>
        </is>
      </c>
    </row>
    <row r="1134">
      <c r="A1134" t="inlineStr">
        <is>
          <t>WI211252530</t>
        </is>
      </c>
      <c r="B1134" t="inlineStr">
        <is>
          <t>DATA_VALIDATION</t>
        </is>
      </c>
      <c r="C1134" t="inlineStr">
        <is>
          <t>201300020262</t>
        </is>
      </c>
      <c r="D1134" t="inlineStr">
        <is>
          <t>Folder</t>
        </is>
      </c>
      <c r="E1134" s="2">
        <f>HYPERLINK("capsilon://?command=openfolder&amp;siteaddress=FAM.docvelocity-na8.net&amp;folderid=FXF87B6FCB-B20A-3883-522C-F280B98129EE","FX21127167")</f>
        <v>0.0</v>
      </c>
      <c r="F1134" t="inlineStr">
        <is>
          <t/>
        </is>
      </c>
      <c r="G1134" t="inlineStr">
        <is>
          <t/>
        </is>
      </c>
      <c r="H1134" t="inlineStr">
        <is>
          <t>Mailitem</t>
        </is>
      </c>
      <c r="I1134" t="inlineStr">
        <is>
          <t>MI2112552641</t>
        </is>
      </c>
      <c r="J1134" t="n">
        <v>264.0</v>
      </c>
      <c r="K1134" t="inlineStr">
        <is>
          <t>COMPLETED</t>
        </is>
      </c>
      <c r="L1134" t="inlineStr">
        <is>
          <t>MARK_AS_COMPLETED</t>
        </is>
      </c>
      <c r="M1134" t="inlineStr">
        <is>
          <t>Queue</t>
        </is>
      </c>
      <c r="N1134" t="n">
        <v>1.0</v>
      </c>
      <c r="O1134" s="1" t="n">
        <v>44545.74964120371</v>
      </c>
      <c r="P1134" s="1" t="n">
        <v>44546.29133101852</v>
      </c>
      <c r="Q1134" t="n">
        <v>46309.0</v>
      </c>
      <c r="R1134" t="n">
        <v>493.0</v>
      </c>
      <c r="S1134" t="b">
        <v>0</v>
      </c>
      <c r="T1134" t="inlineStr">
        <is>
          <t>N/A</t>
        </is>
      </c>
      <c r="U1134" t="b">
        <v>0</v>
      </c>
      <c r="V1134" t="inlineStr">
        <is>
          <t>Hemanshi Deshlahara</t>
        </is>
      </c>
      <c r="W1134" s="1" t="n">
        <v>44546.29133101852</v>
      </c>
      <c r="X1134" t="n">
        <v>493.0</v>
      </c>
      <c r="Y1134" t="n">
        <v>0.0</v>
      </c>
      <c r="Z1134" t="n">
        <v>0.0</v>
      </c>
      <c r="AA1134" t="n">
        <v>0.0</v>
      </c>
      <c r="AB1134" t="n">
        <v>0.0</v>
      </c>
      <c r="AC1134" t="n">
        <v>0.0</v>
      </c>
      <c r="AD1134" t="n">
        <v>264.0</v>
      </c>
      <c r="AE1134" t="n">
        <v>225.0</v>
      </c>
      <c r="AF1134" t="n">
        <v>0.0</v>
      </c>
      <c r="AG1134" t="n">
        <v>14.0</v>
      </c>
      <c r="AH1134" t="inlineStr">
        <is>
          <t>N/A</t>
        </is>
      </c>
      <c r="AI1134" t="inlineStr">
        <is>
          <t>N/A</t>
        </is>
      </c>
      <c r="AJ1134" t="inlineStr">
        <is>
          <t>N/A</t>
        </is>
      </c>
      <c r="AK1134" t="inlineStr">
        <is>
          <t>N/A</t>
        </is>
      </c>
      <c r="AL1134" t="inlineStr">
        <is>
          <t>N/A</t>
        </is>
      </c>
      <c r="AM1134" t="inlineStr">
        <is>
          <t>N/A</t>
        </is>
      </c>
      <c r="AN1134" t="inlineStr">
        <is>
          <t>N/A</t>
        </is>
      </c>
      <c r="AO1134" t="inlineStr">
        <is>
          <t>N/A</t>
        </is>
      </c>
      <c r="AP1134" t="inlineStr">
        <is>
          <t>N/A</t>
        </is>
      </c>
      <c r="AQ1134" t="inlineStr">
        <is>
          <t>N/A</t>
        </is>
      </c>
      <c r="AR1134" t="inlineStr">
        <is>
          <t>N/A</t>
        </is>
      </c>
      <c r="AS1134" t="inlineStr">
        <is>
          <t>N/A</t>
        </is>
      </c>
      <c r="AT1134" t="inlineStr">
        <is>
          <t>N/A</t>
        </is>
      </c>
      <c r="AU1134" t="inlineStr">
        <is>
          <t>N/A</t>
        </is>
      </c>
      <c r="AV1134" t="inlineStr">
        <is>
          <t>N/A</t>
        </is>
      </c>
      <c r="AW1134" t="inlineStr">
        <is>
          <t>N/A</t>
        </is>
      </c>
      <c r="AX1134" t="inlineStr">
        <is>
          <t>N/A</t>
        </is>
      </c>
      <c r="AY1134" t="inlineStr">
        <is>
          <t>N/A</t>
        </is>
      </c>
      <c r="AZ1134" t="inlineStr">
        <is>
          <t>N/A</t>
        </is>
      </c>
      <c r="BA1134" t="inlineStr">
        <is>
          <t>N/A</t>
        </is>
      </c>
      <c r="BB1134" t="inlineStr">
        <is>
          <t>N/A</t>
        </is>
      </c>
      <c r="BC1134" t="inlineStr">
        <is>
          <t>N/A</t>
        </is>
      </c>
      <c r="BD1134" t="inlineStr">
        <is>
          <t>N/A</t>
        </is>
      </c>
      <c r="BE1134" t="inlineStr">
        <is>
          <t>N/A</t>
        </is>
      </c>
    </row>
    <row r="1135">
      <c r="A1135" t="inlineStr">
        <is>
          <t>WI211252552</t>
        </is>
      </c>
      <c r="B1135" t="inlineStr">
        <is>
          <t>DATA_VALIDATION</t>
        </is>
      </c>
      <c r="C1135" t="inlineStr">
        <is>
          <t>201300020262</t>
        </is>
      </c>
      <c r="D1135" t="inlineStr">
        <is>
          <t>Folder</t>
        </is>
      </c>
      <c r="E1135" s="2">
        <f>HYPERLINK("capsilon://?command=openfolder&amp;siteaddress=FAM.docvelocity-na8.net&amp;folderid=FXF87B6FCB-B20A-3883-522C-F280B98129EE","FX21127167")</f>
        <v>0.0</v>
      </c>
      <c r="F1135" t="inlineStr">
        <is>
          <t/>
        </is>
      </c>
      <c r="G1135" t="inlineStr">
        <is>
          <t/>
        </is>
      </c>
      <c r="H1135" t="inlineStr">
        <is>
          <t>Mailitem</t>
        </is>
      </c>
      <c r="I1135" t="inlineStr">
        <is>
          <t>MI2112552720</t>
        </is>
      </c>
      <c r="J1135" t="n">
        <v>264.0</v>
      </c>
      <c r="K1135" t="inlineStr">
        <is>
          <t>COMPLETED</t>
        </is>
      </c>
      <c r="L1135" t="inlineStr">
        <is>
          <t>MARK_AS_COMPLETED</t>
        </is>
      </c>
      <c r="M1135" t="inlineStr">
        <is>
          <t>Queue</t>
        </is>
      </c>
      <c r="N1135" t="n">
        <v>1.0</v>
      </c>
      <c r="O1135" s="1" t="n">
        <v>44545.75332175926</v>
      </c>
      <c r="P1135" s="1" t="n">
        <v>44546.29883101852</v>
      </c>
      <c r="Q1135" t="n">
        <v>46707.0</v>
      </c>
      <c r="R1135" t="n">
        <v>425.0</v>
      </c>
      <c r="S1135" t="b">
        <v>0</v>
      </c>
      <c r="T1135" t="inlineStr">
        <is>
          <t>N/A</t>
        </is>
      </c>
      <c r="U1135" t="b">
        <v>0</v>
      </c>
      <c r="V1135" t="inlineStr">
        <is>
          <t>Hemanshi Deshlahara</t>
        </is>
      </c>
      <c r="W1135" s="1" t="n">
        <v>44546.29883101852</v>
      </c>
      <c r="X1135" t="n">
        <v>342.0</v>
      </c>
      <c r="Y1135" t="n">
        <v>0.0</v>
      </c>
      <c r="Z1135" t="n">
        <v>0.0</v>
      </c>
      <c r="AA1135" t="n">
        <v>0.0</v>
      </c>
      <c r="AB1135" t="n">
        <v>0.0</v>
      </c>
      <c r="AC1135" t="n">
        <v>0.0</v>
      </c>
      <c r="AD1135" t="n">
        <v>264.0</v>
      </c>
      <c r="AE1135" t="n">
        <v>0.0</v>
      </c>
      <c r="AF1135" t="n">
        <v>0.0</v>
      </c>
      <c r="AG1135" t="n">
        <v>14.0</v>
      </c>
      <c r="AH1135" t="inlineStr">
        <is>
          <t>N/A</t>
        </is>
      </c>
      <c r="AI1135" t="inlineStr">
        <is>
          <t>N/A</t>
        </is>
      </c>
      <c r="AJ1135" t="inlineStr">
        <is>
          <t>N/A</t>
        </is>
      </c>
      <c r="AK1135" t="inlineStr">
        <is>
          <t>N/A</t>
        </is>
      </c>
      <c r="AL1135" t="inlineStr">
        <is>
          <t>N/A</t>
        </is>
      </c>
      <c r="AM1135" t="inlineStr">
        <is>
          <t>N/A</t>
        </is>
      </c>
      <c r="AN1135" t="inlineStr">
        <is>
          <t>N/A</t>
        </is>
      </c>
      <c r="AO1135" t="inlineStr">
        <is>
          <t>N/A</t>
        </is>
      </c>
      <c r="AP1135" t="inlineStr">
        <is>
          <t>N/A</t>
        </is>
      </c>
      <c r="AQ1135" t="inlineStr">
        <is>
          <t>N/A</t>
        </is>
      </c>
      <c r="AR1135" t="inlineStr">
        <is>
          <t>N/A</t>
        </is>
      </c>
      <c r="AS1135" t="inlineStr">
        <is>
          <t>N/A</t>
        </is>
      </c>
      <c r="AT1135" t="inlineStr">
        <is>
          <t>N/A</t>
        </is>
      </c>
      <c r="AU1135" t="inlineStr">
        <is>
          <t>N/A</t>
        </is>
      </c>
      <c r="AV1135" t="inlineStr">
        <is>
          <t>N/A</t>
        </is>
      </c>
      <c r="AW1135" t="inlineStr">
        <is>
          <t>N/A</t>
        </is>
      </c>
      <c r="AX1135" t="inlineStr">
        <is>
          <t>N/A</t>
        </is>
      </c>
      <c r="AY1135" t="inlineStr">
        <is>
          <t>N/A</t>
        </is>
      </c>
      <c r="AZ1135" t="inlineStr">
        <is>
          <t>N/A</t>
        </is>
      </c>
      <c r="BA1135" t="inlineStr">
        <is>
          <t>N/A</t>
        </is>
      </c>
      <c r="BB1135" t="inlineStr">
        <is>
          <t>N/A</t>
        </is>
      </c>
      <c r="BC1135" t="inlineStr">
        <is>
          <t>N/A</t>
        </is>
      </c>
      <c r="BD1135" t="inlineStr">
        <is>
          <t>N/A</t>
        </is>
      </c>
      <c r="BE1135" t="inlineStr">
        <is>
          <t>N/A</t>
        </is>
      </c>
    </row>
    <row r="1136">
      <c r="A1136" t="inlineStr">
        <is>
          <t>WI211252571</t>
        </is>
      </c>
      <c r="B1136" t="inlineStr">
        <is>
          <t>DATA_VALIDATION</t>
        </is>
      </c>
      <c r="C1136" t="inlineStr">
        <is>
          <t>201308007966</t>
        </is>
      </c>
      <c r="D1136" t="inlineStr">
        <is>
          <t>Folder</t>
        </is>
      </c>
      <c r="E1136" s="2">
        <f>HYPERLINK("capsilon://?command=openfolder&amp;siteaddress=FAM.docvelocity-na8.net&amp;folderid=FX7EF3C705-48B7-322E-3A7D-EA6ABD79FFEA","FX21128854")</f>
        <v>0.0</v>
      </c>
      <c r="F1136" t="inlineStr">
        <is>
          <t/>
        </is>
      </c>
      <c r="G1136" t="inlineStr">
        <is>
          <t/>
        </is>
      </c>
      <c r="H1136" t="inlineStr">
        <is>
          <t>Mailitem</t>
        </is>
      </c>
      <c r="I1136" t="inlineStr">
        <is>
          <t>MI2112535895</t>
        </is>
      </c>
      <c r="J1136" t="n">
        <v>417.0</v>
      </c>
      <c r="K1136" t="inlineStr">
        <is>
          <t>COMPLETED</t>
        </is>
      </c>
      <c r="L1136" t="inlineStr">
        <is>
          <t>MARK_AS_COMPLETED</t>
        </is>
      </c>
      <c r="M1136" t="inlineStr">
        <is>
          <t>Queue</t>
        </is>
      </c>
      <c r="N1136" t="n">
        <v>2.0</v>
      </c>
      <c r="O1136" s="1" t="n">
        <v>44545.75586805555</v>
      </c>
      <c r="P1136" s="1" t="n">
        <v>44546.282905092594</v>
      </c>
      <c r="Q1136" t="n">
        <v>42990.0</v>
      </c>
      <c r="R1136" t="n">
        <v>2546.0</v>
      </c>
      <c r="S1136" t="b">
        <v>0</v>
      </c>
      <c r="T1136" t="inlineStr">
        <is>
          <t>N/A</t>
        </is>
      </c>
      <c r="U1136" t="b">
        <v>1</v>
      </c>
      <c r="V1136" t="inlineStr">
        <is>
          <t>Supriya Khape</t>
        </is>
      </c>
      <c r="W1136" s="1" t="n">
        <v>44545.77086805556</v>
      </c>
      <c r="X1136" t="n">
        <v>912.0</v>
      </c>
      <c r="Y1136" t="n">
        <v>366.0</v>
      </c>
      <c r="Z1136" t="n">
        <v>0.0</v>
      </c>
      <c r="AA1136" t="n">
        <v>366.0</v>
      </c>
      <c r="AB1136" t="n">
        <v>0.0</v>
      </c>
      <c r="AC1136" t="n">
        <v>134.0</v>
      </c>
      <c r="AD1136" t="n">
        <v>51.0</v>
      </c>
      <c r="AE1136" t="n">
        <v>0.0</v>
      </c>
      <c r="AF1136" t="n">
        <v>0.0</v>
      </c>
      <c r="AG1136" t="n">
        <v>0.0</v>
      </c>
      <c r="AH1136" t="inlineStr">
        <is>
          <t>Poonam Patil</t>
        </is>
      </c>
      <c r="AI1136" s="1" t="n">
        <v>44546.282905092594</v>
      </c>
      <c r="AJ1136" t="n">
        <v>1480.0</v>
      </c>
      <c r="AK1136" t="n">
        <v>3.0</v>
      </c>
      <c r="AL1136" t="n">
        <v>0.0</v>
      </c>
      <c r="AM1136" t="n">
        <v>3.0</v>
      </c>
      <c r="AN1136" t="n">
        <v>0.0</v>
      </c>
      <c r="AO1136" t="n">
        <v>1.0</v>
      </c>
      <c r="AP1136" t="n">
        <v>48.0</v>
      </c>
      <c r="AQ1136" t="n">
        <v>0.0</v>
      </c>
      <c r="AR1136" t="n">
        <v>0.0</v>
      </c>
      <c r="AS1136" t="n">
        <v>0.0</v>
      </c>
      <c r="AT1136" t="inlineStr">
        <is>
          <t>N/A</t>
        </is>
      </c>
      <c r="AU1136" t="inlineStr">
        <is>
          <t>N/A</t>
        </is>
      </c>
      <c r="AV1136" t="inlineStr">
        <is>
          <t>N/A</t>
        </is>
      </c>
      <c r="AW1136" t="inlineStr">
        <is>
          <t>N/A</t>
        </is>
      </c>
      <c r="AX1136" t="inlineStr">
        <is>
          <t>N/A</t>
        </is>
      </c>
      <c r="AY1136" t="inlineStr">
        <is>
          <t>N/A</t>
        </is>
      </c>
      <c r="AZ1136" t="inlineStr">
        <is>
          <t>N/A</t>
        </is>
      </c>
      <c r="BA1136" t="inlineStr">
        <is>
          <t>N/A</t>
        </is>
      </c>
      <c r="BB1136" t="inlineStr">
        <is>
          <t>N/A</t>
        </is>
      </c>
      <c r="BC1136" t="inlineStr">
        <is>
          <t>N/A</t>
        </is>
      </c>
      <c r="BD1136" t="inlineStr">
        <is>
          <t>N/A</t>
        </is>
      </c>
      <c r="BE1136" t="inlineStr">
        <is>
          <t>N/A</t>
        </is>
      </c>
    </row>
    <row r="1137">
      <c r="A1137" t="inlineStr">
        <is>
          <t>WI211252596</t>
        </is>
      </c>
      <c r="B1137" t="inlineStr">
        <is>
          <t>DATA_VALIDATION</t>
        </is>
      </c>
      <c r="C1137" t="inlineStr">
        <is>
          <t>201330004223</t>
        </is>
      </c>
      <c r="D1137" t="inlineStr">
        <is>
          <t>Folder</t>
        </is>
      </c>
      <c r="E1137" s="2">
        <f>HYPERLINK("capsilon://?command=openfolder&amp;siteaddress=FAM.docvelocity-na8.net&amp;folderid=FXFA10FE4E-0729-E3DA-6389-B00003CC915D","FX21128229")</f>
        <v>0.0</v>
      </c>
      <c r="F1137" t="inlineStr">
        <is>
          <t/>
        </is>
      </c>
      <c r="G1137" t="inlineStr">
        <is>
          <t/>
        </is>
      </c>
      <c r="H1137" t="inlineStr">
        <is>
          <t>Mailitem</t>
        </is>
      </c>
      <c r="I1137" t="inlineStr">
        <is>
          <t>MI2112538699</t>
        </is>
      </c>
      <c r="J1137" t="n">
        <v>279.0</v>
      </c>
      <c r="K1137" t="inlineStr">
        <is>
          <t>COMPLETED</t>
        </is>
      </c>
      <c r="L1137" t="inlineStr">
        <is>
          <t>MARK_AS_COMPLETED</t>
        </is>
      </c>
      <c r="M1137" t="inlineStr">
        <is>
          <t>Queue</t>
        </is>
      </c>
      <c r="N1137" t="n">
        <v>2.0</v>
      </c>
      <c r="O1137" s="1" t="n">
        <v>44545.75922453704</v>
      </c>
      <c r="P1137" s="1" t="n">
        <v>44546.30079861111</v>
      </c>
      <c r="Q1137" t="n">
        <v>36919.0</v>
      </c>
      <c r="R1137" t="n">
        <v>9873.0</v>
      </c>
      <c r="S1137" t="b">
        <v>0</v>
      </c>
      <c r="T1137" t="inlineStr">
        <is>
          <t>N/A</t>
        </is>
      </c>
      <c r="U1137" t="b">
        <v>1</v>
      </c>
      <c r="V1137" t="inlineStr">
        <is>
          <t>Devendra Naidu</t>
        </is>
      </c>
      <c r="W1137" s="1" t="n">
        <v>44546.234988425924</v>
      </c>
      <c r="X1137" t="n">
        <v>7932.0</v>
      </c>
      <c r="Y1137" t="n">
        <v>311.0</v>
      </c>
      <c r="Z1137" t="n">
        <v>0.0</v>
      </c>
      <c r="AA1137" t="n">
        <v>311.0</v>
      </c>
      <c r="AB1137" t="n">
        <v>0.0</v>
      </c>
      <c r="AC1137" t="n">
        <v>114.0</v>
      </c>
      <c r="AD1137" t="n">
        <v>-32.0</v>
      </c>
      <c r="AE1137" t="n">
        <v>0.0</v>
      </c>
      <c r="AF1137" t="n">
        <v>0.0</v>
      </c>
      <c r="AG1137" t="n">
        <v>0.0</v>
      </c>
      <c r="AH1137" t="inlineStr">
        <is>
          <t>Saloni Uttekar</t>
        </is>
      </c>
      <c r="AI1137" s="1" t="n">
        <v>44546.30079861111</v>
      </c>
      <c r="AJ1137" t="n">
        <v>1798.0</v>
      </c>
      <c r="AK1137" t="n">
        <v>1.0</v>
      </c>
      <c r="AL1137" t="n">
        <v>0.0</v>
      </c>
      <c r="AM1137" t="n">
        <v>1.0</v>
      </c>
      <c r="AN1137" t="n">
        <v>0.0</v>
      </c>
      <c r="AO1137" t="n">
        <v>1.0</v>
      </c>
      <c r="AP1137" t="n">
        <v>-33.0</v>
      </c>
      <c r="AQ1137" t="n">
        <v>0.0</v>
      </c>
      <c r="AR1137" t="n">
        <v>0.0</v>
      </c>
      <c r="AS1137" t="n">
        <v>0.0</v>
      </c>
      <c r="AT1137" t="inlineStr">
        <is>
          <t>N/A</t>
        </is>
      </c>
      <c r="AU1137" t="inlineStr">
        <is>
          <t>N/A</t>
        </is>
      </c>
      <c r="AV1137" t="inlineStr">
        <is>
          <t>N/A</t>
        </is>
      </c>
      <c r="AW1137" t="inlineStr">
        <is>
          <t>N/A</t>
        </is>
      </c>
      <c r="AX1137" t="inlineStr">
        <is>
          <t>N/A</t>
        </is>
      </c>
      <c r="AY1137" t="inlineStr">
        <is>
          <t>N/A</t>
        </is>
      </c>
      <c r="AZ1137" t="inlineStr">
        <is>
          <t>N/A</t>
        </is>
      </c>
      <c r="BA1137" t="inlineStr">
        <is>
          <t>N/A</t>
        </is>
      </c>
      <c r="BB1137" t="inlineStr">
        <is>
          <t>N/A</t>
        </is>
      </c>
      <c r="BC1137" t="inlineStr">
        <is>
          <t>N/A</t>
        </is>
      </c>
      <c r="BD1137" t="inlineStr">
        <is>
          <t>N/A</t>
        </is>
      </c>
      <c r="BE1137" t="inlineStr">
        <is>
          <t>N/A</t>
        </is>
      </c>
    </row>
    <row r="1138">
      <c r="A1138" t="inlineStr">
        <is>
          <t>WI211252619</t>
        </is>
      </c>
      <c r="B1138" t="inlineStr">
        <is>
          <t>DATA_VALIDATION</t>
        </is>
      </c>
      <c r="C1138" t="inlineStr">
        <is>
          <t>201308007965</t>
        </is>
      </c>
      <c r="D1138" t="inlineStr">
        <is>
          <t>Folder</t>
        </is>
      </c>
      <c r="E1138" s="2">
        <f>HYPERLINK("capsilon://?command=openfolder&amp;siteaddress=FAM.docvelocity-na8.net&amp;folderid=FXC5B2ACF7-ABB9-F9C8-C713-EA78FC532DFF","FX21128653")</f>
        <v>0.0</v>
      </c>
      <c r="F1138" t="inlineStr">
        <is>
          <t/>
        </is>
      </c>
      <c r="G1138" t="inlineStr">
        <is>
          <t/>
        </is>
      </c>
      <c r="H1138" t="inlineStr">
        <is>
          <t>Mailitem</t>
        </is>
      </c>
      <c r="I1138" t="inlineStr">
        <is>
          <t>MI2112553219</t>
        </is>
      </c>
      <c r="J1138" t="n">
        <v>38.0</v>
      </c>
      <c r="K1138" t="inlineStr">
        <is>
          <t>COMPLETED</t>
        </is>
      </c>
      <c r="L1138" t="inlineStr">
        <is>
          <t>MARK_AS_COMPLETED</t>
        </is>
      </c>
      <c r="M1138" t="inlineStr">
        <is>
          <t>Queue</t>
        </is>
      </c>
      <c r="N1138" t="n">
        <v>2.0</v>
      </c>
      <c r="O1138" s="1" t="n">
        <v>44545.7621875</v>
      </c>
      <c r="P1138" s="1" t="n">
        <v>44546.55695601852</v>
      </c>
      <c r="Q1138" t="n">
        <v>68117.0</v>
      </c>
      <c r="R1138" t="n">
        <v>551.0</v>
      </c>
      <c r="S1138" t="b">
        <v>0</v>
      </c>
      <c r="T1138" t="inlineStr">
        <is>
          <t>N/A</t>
        </is>
      </c>
      <c r="U1138" t="b">
        <v>0</v>
      </c>
      <c r="V1138" t="inlineStr">
        <is>
          <t>Sanjana Uttekar</t>
        </is>
      </c>
      <c r="W1138" s="1" t="n">
        <v>44546.29508101852</v>
      </c>
      <c r="X1138" t="n">
        <v>357.0</v>
      </c>
      <c r="Y1138" t="n">
        <v>37.0</v>
      </c>
      <c r="Z1138" t="n">
        <v>0.0</v>
      </c>
      <c r="AA1138" t="n">
        <v>37.0</v>
      </c>
      <c r="AB1138" t="n">
        <v>0.0</v>
      </c>
      <c r="AC1138" t="n">
        <v>32.0</v>
      </c>
      <c r="AD1138" t="n">
        <v>1.0</v>
      </c>
      <c r="AE1138" t="n">
        <v>0.0</v>
      </c>
      <c r="AF1138" t="n">
        <v>0.0</v>
      </c>
      <c r="AG1138" t="n">
        <v>0.0</v>
      </c>
      <c r="AH1138" t="inlineStr">
        <is>
          <t>Dashrath Soren</t>
        </is>
      </c>
      <c r="AI1138" s="1" t="n">
        <v>44546.55695601852</v>
      </c>
      <c r="AJ1138" t="n">
        <v>183.0</v>
      </c>
      <c r="AK1138" t="n">
        <v>0.0</v>
      </c>
      <c r="AL1138" t="n">
        <v>0.0</v>
      </c>
      <c r="AM1138" t="n">
        <v>0.0</v>
      </c>
      <c r="AN1138" t="n">
        <v>0.0</v>
      </c>
      <c r="AO1138" t="n">
        <v>0.0</v>
      </c>
      <c r="AP1138" t="n">
        <v>1.0</v>
      </c>
      <c r="AQ1138" t="n">
        <v>0.0</v>
      </c>
      <c r="AR1138" t="n">
        <v>0.0</v>
      </c>
      <c r="AS1138" t="n">
        <v>0.0</v>
      </c>
      <c r="AT1138" t="inlineStr">
        <is>
          <t>N/A</t>
        </is>
      </c>
      <c r="AU1138" t="inlineStr">
        <is>
          <t>N/A</t>
        </is>
      </c>
      <c r="AV1138" t="inlineStr">
        <is>
          <t>N/A</t>
        </is>
      </c>
      <c r="AW1138" t="inlineStr">
        <is>
          <t>N/A</t>
        </is>
      </c>
      <c r="AX1138" t="inlineStr">
        <is>
          <t>N/A</t>
        </is>
      </c>
      <c r="AY1138" t="inlineStr">
        <is>
          <t>N/A</t>
        </is>
      </c>
      <c r="AZ1138" t="inlineStr">
        <is>
          <t>N/A</t>
        </is>
      </c>
      <c r="BA1138" t="inlineStr">
        <is>
          <t>N/A</t>
        </is>
      </c>
      <c r="BB1138" t="inlineStr">
        <is>
          <t>N/A</t>
        </is>
      </c>
      <c r="BC1138" t="inlineStr">
        <is>
          <t>N/A</t>
        </is>
      </c>
      <c r="BD1138" t="inlineStr">
        <is>
          <t>N/A</t>
        </is>
      </c>
      <c r="BE1138" t="inlineStr">
        <is>
          <t>N/A</t>
        </is>
      </c>
    </row>
    <row r="1139">
      <c r="A1139" t="inlineStr">
        <is>
          <t>WI211252668</t>
        </is>
      </c>
      <c r="B1139" t="inlineStr">
        <is>
          <t>DATA_VALIDATION</t>
        </is>
      </c>
      <c r="C1139" t="inlineStr">
        <is>
          <t>201300020316</t>
        </is>
      </c>
      <c r="D1139" t="inlineStr">
        <is>
          <t>Folder</t>
        </is>
      </c>
      <c r="E1139" s="2">
        <f>HYPERLINK("capsilon://?command=openfolder&amp;siteaddress=FAM.docvelocity-na8.net&amp;folderid=FXD6BA3B84-F3E2-5F23-30FF-2F33F9B28EB3","FX21128301")</f>
        <v>0.0</v>
      </c>
      <c r="F1139" t="inlineStr">
        <is>
          <t/>
        </is>
      </c>
      <c r="G1139" t="inlineStr">
        <is>
          <t/>
        </is>
      </c>
      <c r="H1139" t="inlineStr">
        <is>
          <t>Mailitem</t>
        </is>
      </c>
      <c r="I1139" t="inlineStr">
        <is>
          <t>MI2112553309</t>
        </is>
      </c>
      <c r="J1139" t="n">
        <v>146.0</v>
      </c>
      <c r="K1139" t="inlineStr">
        <is>
          <t>COMPLETED</t>
        </is>
      </c>
      <c r="L1139" t="inlineStr">
        <is>
          <t>MARK_AS_COMPLETED</t>
        </is>
      </c>
      <c r="M1139" t="inlineStr">
        <is>
          <t>Queue</t>
        </is>
      </c>
      <c r="N1139" t="n">
        <v>1.0</v>
      </c>
      <c r="O1139" s="1" t="n">
        <v>44545.764444444445</v>
      </c>
      <c r="P1139" s="1" t="n">
        <v>44546.30131944444</v>
      </c>
      <c r="Q1139" t="n">
        <v>46172.0</v>
      </c>
      <c r="R1139" t="n">
        <v>214.0</v>
      </c>
      <c r="S1139" t="b">
        <v>0</v>
      </c>
      <c r="T1139" t="inlineStr">
        <is>
          <t>N/A</t>
        </is>
      </c>
      <c r="U1139" t="b">
        <v>0</v>
      </c>
      <c r="V1139" t="inlineStr">
        <is>
          <t>Hemanshi Deshlahara</t>
        </is>
      </c>
      <c r="W1139" s="1" t="n">
        <v>44546.30131944444</v>
      </c>
      <c r="X1139" t="n">
        <v>214.0</v>
      </c>
      <c r="Y1139" t="n">
        <v>0.0</v>
      </c>
      <c r="Z1139" t="n">
        <v>0.0</v>
      </c>
      <c r="AA1139" t="n">
        <v>0.0</v>
      </c>
      <c r="AB1139" t="n">
        <v>0.0</v>
      </c>
      <c r="AC1139" t="n">
        <v>0.0</v>
      </c>
      <c r="AD1139" t="n">
        <v>146.0</v>
      </c>
      <c r="AE1139" t="n">
        <v>122.0</v>
      </c>
      <c r="AF1139" t="n">
        <v>0.0</v>
      </c>
      <c r="AG1139" t="n">
        <v>6.0</v>
      </c>
      <c r="AH1139" t="inlineStr">
        <is>
          <t>N/A</t>
        </is>
      </c>
      <c r="AI1139" t="inlineStr">
        <is>
          <t>N/A</t>
        </is>
      </c>
      <c r="AJ1139" t="inlineStr">
        <is>
          <t>N/A</t>
        </is>
      </c>
      <c r="AK1139" t="inlineStr">
        <is>
          <t>N/A</t>
        </is>
      </c>
      <c r="AL1139" t="inlineStr">
        <is>
          <t>N/A</t>
        </is>
      </c>
      <c r="AM1139" t="inlineStr">
        <is>
          <t>N/A</t>
        </is>
      </c>
      <c r="AN1139" t="inlineStr">
        <is>
          <t>N/A</t>
        </is>
      </c>
      <c r="AO1139" t="inlineStr">
        <is>
          <t>N/A</t>
        </is>
      </c>
      <c r="AP1139" t="inlineStr">
        <is>
          <t>N/A</t>
        </is>
      </c>
      <c r="AQ1139" t="inlineStr">
        <is>
          <t>N/A</t>
        </is>
      </c>
      <c r="AR1139" t="inlineStr">
        <is>
          <t>N/A</t>
        </is>
      </c>
      <c r="AS1139" t="inlineStr">
        <is>
          <t>N/A</t>
        </is>
      </c>
      <c r="AT1139" t="inlineStr">
        <is>
          <t>N/A</t>
        </is>
      </c>
      <c r="AU1139" t="inlineStr">
        <is>
          <t>N/A</t>
        </is>
      </c>
      <c r="AV1139" t="inlineStr">
        <is>
          <t>N/A</t>
        </is>
      </c>
      <c r="AW1139" t="inlineStr">
        <is>
          <t>N/A</t>
        </is>
      </c>
      <c r="AX1139" t="inlineStr">
        <is>
          <t>N/A</t>
        </is>
      </c>
      <c r="AY1139" t="inlineStr">
        <is>
          <t>N/A</t>
        </is>
      </c>
      <c r="AZ1139" t="inlineStr">
        <is>
          <t>N/A</t>
        </is>
      </c>
      <c r="BA1139" t="inlineStr">
        <is>
          <t>N/A</t>
        </is>
      </c>
      <c r="BB1139" t="inlineStr">
        <is>
          <t>N/A</t>
        </is>
      </c>
      <c r="BC1139" t="inlineStr">
        <is>
          <t>N/A</t>
        </is>
      </c>
      <c r="BD1139" t="inlineStr">
        <is>
          <t>N/A</t>
        </is>
      </c>
      <c r="BE1139" t="inlineStr">
        <is>
          <t>N/A</t>
        </is>
      </c>
    </row>
    <row r="1140">
      <c r="A1140" t="inlineStr">
        <is>
          <t>WI211252766</t>
        </is>
      </c>
      <c r="B1140" t="inlineStr">
        <is>
          <t>DATA_VALIDATION</t>
        </is>
      </c>
      <c r="C1140" t="inlineStr">
        <is>
          <t>201338000086</t>
        </is>
      </c>
      <c r="D1140" t="inlineStr">
        <is>
          <t>Folder</t>
        </is>
      </c>
      <c r="E1140" s="2">
        <f>HYPERLINK("capsilon://?command=openfolder&amp;siteaddress=FAM.docvelocity-na8.net&amp;folderid=FXA28F6FE4-AE18-3C9E-97DC-F34A2CF2FC9F","FX21125491")</f>
        <v>0.0</v>
      </c>
      <c r="F1140" t="inlineStr">
        <is>
          <t/>
        </is>
      </c>
      <c r="G1140" t="inlineStr">
        <is>
          <t/>
        </is>
      </c>
      <c r="H1140" t="inlineStr">
        <is>
          <t>Mailitem</t>
        </is>
      </c>
      <c r="I1140" t="inlineStr">
        <is>
          <t>MI2112537873</t>
        </is>
      </c>
      <c r="J1140" t="n">
        <v>152.0</v>
      </c>
      <c r="K1140" t="inlineStr">
        <is>
          <t>COMPLETED</t>
        </is>
      </c>
      <c r="L1140" t="inlineStr">
        <is>
          <t>MARK_AS_COMPLETED</t>
        </is>
      </c>
      <c r="M1140" t="inlineStr">
        <is>
          <t>Queue</t>
        </is>
      </c>
      <c r="N1140" t="n">
        <v>2.0</v>
      </c>
      <c r="O1140" s="1" t="n">
        <v>44545.775196759256</v>
      </c>
      <c r="P1140" s="1" t="n">
        <v>44546.32167824074</v>
      </c>
      <c r="Q1140" t="n">
        <v>40336.0</v>
      </c>
      <c r="R1140" t="n">
        <v>6880.0</v>
      </c>
      <c r="S1140" t="b">
        <v>0</v>
      </c>
      <c r="T1140" t="inlineStr">
        <is>
          <t>N/A</t>
        </is>
      </c>
      <c r="U1140" t="b">
        <v>1</v>
      </c>
      <c r="V1140" t="inlineStr">
        <is>
          <t>Devendra Naidu</t>
        </is>
      </c>
      <c r="W1140" s="1" t="n">
        <v>44546.304027777776</v>
      </c>
      <c r="X1140" t="n">
        <v>4784.0</v>
      </c>
      <c r="Y1140" t="n">
        <v>149.0</v>
      </c>
      <c r="Z1140" t="n">
        <v>0.0</v>
      </c>
      <c r="AA1140" t="n">
        <v>149.0</v>
      </c>
      <c r="AB1140" t="n">
        <v>0.0</v>
      </c>
      <c r="AC1140" t="n">
        <v>134.0</v>
      </c>
      <c r="AD1140" t="n">
        <v>3.0</v>
      </c>
      <c r="AE1140" t="n">
        <v>0.0</v>
      </c>
      <c r="AF1140" t="n">
        <v>0.0</v>
      </c>
      <c r="AG1140" t="n">
        <v>0.0</v>
      </c>
      <c r="AH1140" t="inlineStr">
        <is>
          <t>Saloni Uttekar</t>
        </is>
      </c>
      <c r="AI1140" s="1" t="n">
        <v>44546.32167824074</v>
      </c>
      <c r="AJ1140" t="n">
        <v>1036.0</v>
      </c>
      <c r="AK1140" t="n">
        <v>13.0</v>
      </c>
      <c r="AL1140" t="n">
        <v>0.0</v>
      </c>
      <c r="AM1140" t="n">
        <v>13.0</v>
      </c>
      <c r="AN1140" t="n">
        <v>0.0</v>
      </c>
      <c r="AO1140" t="n">
        <v>20.0</v>
      </c>
      <c r="AP1140" t="n">
        <v>-10.0</v>
      </c>
      <c r="AQ1140" t="n">
        <v>0.0</v>
      </c>
      <c r="AR1140" t="n">
        <v>0.0</v>
      </c>
      <c r="AS1140" t="n">
        <v>0.0</v>
      </c>
      <c r="AT1140" t="inlineStr">
        <is>
          <t>N/A</t>
        </is>
      </c>
      <c r="AU1140" t="inlineStr">
        <is>
          <t>N/A</t>
        </is>
      </c>
      <c r="AV1140" t="inlineStr">
        <is>
          <t>N/A</t>
        </is>
      </c>
      <c r="AW1140" t="inlineStr">
        <is>
          <t>N/A</t>
        </is>
      </c>
      <c r="AX1140" t="inlineStr">
        <is>
          <t>N/A</t>
        </is>
      </c>
      <c r="AY1140" t="inlineStr">
        <is>
          <t>N/A</t>
        </is>
      </c>
      <c r="AZ1140" t="inlineStr">
        <is>
          <t>N/A</t>
        </is>
      </c>
      <c r="BA1140" t="inlineStr">
        <is>
          <t>N/A</t>
        </is>
      </c>
      <c r="BB1140" t="inlineStr">
        <is>
          <t>N/A</t>
        </is>
      </c>
      <c r="BC1140" t="inlineStr">
        <is>
          <t>N/A</t>
        </is>
      </c>
      <c r="BD1140" t="inlineStr">
        <is>
          <t>N/A</t>
        </is>
      </c>
      <c r="BE1140" t="inlineStr">
        <is>
          <t>N/A</t>
        </is>
      </c>
    </row>
    <row r="1141">
      <c r="A1141" t="inlineStr">
        <is>
          <t>WI211252774</t>
        </is>
      </c>
      <c r="B1141" t="inlineStr">
        <is>
          <t>DATA_VALIDATION</t>
        </is>
      </c>
      <c r="C1141" t="inlineStr">
        <is>
          <t>201308007969</t>
        </is>
      </c>
      <c r="D1141" t="inlineStr">
        <is>
          <t>Folder</t>
        </is>
      </c>
      <c r="E1141" s="2">
        <f>HYPERLINK("capsilon://?command=openfolder&amp;siteaddress=FAM.docvelocity-na8.net&amp;folderid=FXB912936D-7E87-5D10-CDDA-C92F17C7961B","FX21129042")</f>
        <v>0.0</v>
      </c>
      <c r="F1141" t="inlineStr">
        <is>
          <t/>
        </is>
      </c>
      <c r="G1141" t="inlineStr">
        <is>
          <t/>
        </is>
      </c>
      <c r="H1141" t="inlineStr">
        <is>
          <t>Mailitem</t>
        </is>
      </c>
      <c r="I1141" t="inlineStr">
        <is>
          <t>MI2112554113</t>
        </is>
      </c>
      <c r="J1141" t="n">
        <v>222.0</v>
      </c>
      <c r="K1141" t="inlineStr">
        <is>
          <t>COMPLETED</t>
        </is>
      </c>
      <c r="L1141" t="inlineStr">
        <is>
          <t>MARK_AS_COMPLETED</t>
        </is>
      </c>
      <c r="M1141" t="inlineStr">
        <is>
          <t>Queue</t>
        </is>
      </c>
      <c r="N1141" t="n">
        <v>1.0</v>
      </c>
      <c r="O1141" s="1" t="n">
        <v>44545.777650462966</v>
      </c>
      <c r="P1141" s="1" t="n">
        <v>44546.30400462963</v>
      </c>
      <c r="Q1141" t="n">
        <v>45288.0</v>
      </c>
      <c r="R1141" t="n">
        <v>189.0</v>
      </c>
      <c r="S1141" t="b">
        <v>0</v>
      </c>
      <c r="T1141" t="inlineStr">
        <is>
          <t>N/A</t>
        </is>
      </c>
      <c r="U1141" t="b">
        <v>0</v>
      </c>
      <c r="V1141" t="inlineStr">
        <is>
          <t>Hemanshi Deshlahara</t>
        </is>
      </c>
      <c r="W1141" s="1" t="n">
        <v>44546.30400462963</v>
      </c>
      <c r="X1141" t="n">
        <v>189.0</v>
      </c>
      <c r="Y1141" t="n">
        <v>0.0</v>
      </c>
      <c r="Z1141" t="n">
        <v>0.0</v>
      </c>
      <c r="AA1141" t="n">
        <v>0.0</v>
      </c>
      <c r="AB1141" t="n">
        <v>0.0</v>
      </c>
      <c r="AC1141" t="n">
        <v>0.0</v>
      </c>
      <c r="AD1141" t="n">
        <v>222.0</v>
      </c>
      <c r="AE1141" t="n">
        <v>198.0</v>
      </c>
      <c r="AF1141" t="n">
        <v>0.0</v>
      </c>
      <c r="AG1141" t="n">
        <v>5.0</v>
      </c>
      <c r="AH1141" t="inlineStr">
        <is>
          <t>N/A</t>
        </is>
      </c>
      <c r="AI1141" t="inlineStr">
        <is>
          <t>N/A</t>
        </is>
      </c>
      <c r="AJ1141" t="inlineStr">
        <is>
          <t>N/A</t>
        </is>
      </c>
      <c r="AK1141" t="inlineStr">
        <is>
          <t>N/A</t>
        </is>
      </c>
      <c r="AL1141" t="inlineStr">
        <is>
          <t>N/A</t>
        </is>
      </c>
      <c r="AM1141" t="inlineStr">
        <is>
          <t>N/A</t>
        </is>
      </c>
      <c r="AN1141" t="inlineStr">
        <is>
          <t>N/A</t>
        </is>
      </c>
      <c r="AO1141" t="inlineStr">
        <is>
          <t>N/A</t>
        </is>
      </c>
      <c r="AP1141" t="inlineStr">
        <is>
          <t>N/A</t>
        </is>
      </c>
      <c r="AQ1141" t="inlineStr">
        <is>
          <t>N/A</t>
        </is>
      </c>
      <c r="AR1141" t="inlineStr">
        <is>
          <t>N/A</t>
        </is>
      </c>
      <c r="AS1141" t="inlineStr">
        <is>
          <t>N/A</t>
        </is>
      </c>
      <c r="AT1141" t="inlineStr">
        <is>
          <t>N/A</t>
        </is>
      </c>
      <c r="AU1141" t="inlineStr">
        <is>
          <t>N/A</t>
        </is>
      </c>
      <c r="AV1141" t="inlineStr">
        <is>
          <t>N/A</t>
        </is>
      </c>
      <c r="AW1141" t="inlineStr">
        <is>
          <t>N/A</t>
        </is>
      </c>
      <c r="AX1141" t="inlineStr">
        <is>
          <t>N/A</t>
        </is>
      </c>
      <c r="AY1141" t="inlineStr">
        <is>
          <t>N/A</t>
        </is>
      </c>
      <c r="AZ1141" t="inlineStr">
        <is>
          <t>N/A</t>
        </is>
      </c>
      <c r="BA1141" t="inlineStr">
        <is>
          <t>N/A</t>
        </is>
      </c>
      <c r="BB1141" t="inlineStr">
        <is>
          <t>N/A</t>
        </is>
      </c>
      <c r="BC1141" t="inlineStr">
        <is>
          <t>N/A</t>
        </is>
      </c>
      <c r="BD1141" t="inlineStr">
        <is>
          <t>N/A</t>
        </is>
      </c>
      <c r="BE1141" t="inlineStr">
        <is>
          <t>N/A</t>
        </is>
      </c>
    </row>
    <row r="1142">
      <c r="A1142" t="inlineStr">
        <is>
          <t>WI211252782</t>
        </is>
      </c>
      <c r="B1142" t="inlineStr">
        <is>
          <t>DATA_VALIDATION</t>
        </is>
      </c>
      <c r="C1142" t="inlineStr">
        <is>
          <t>201340000478</t>
        </is>
      </c>
      <c r="D1142" t="inlineStr">
        <is>
          <t>Folder</t>
        </is>
      </c>
      <c r="E1142" s="2">
        <f>HYPERLINK("capsilon://?command=openfolder&amp;siteaddress=FAM.docvelocity-na8.net&amp;folderid=FXF108E6FD-D661-0980-A84F-2C7B61B907A7","FX21125410")</f>
        <v>0.0</v>
      </c>
      <c r="F1142" t="inlineStr">
        <is>
          <t/>
        </is>
      </c>
      <c r="G1142" t="inlineStr">
        <is>
          <t/>
        </is>
      </c>
      <c r="H1142" t="inlineStr">
        <is>
          <t>Mailitem</t>
        </is>
      </c>
      <c r="I1142" t="inlineStr">
        <is>
          <t>MI2112539028</t>
        </is>
      </c>
      <c r="J1142" t="n">
        <v>264.0</v>
      </c>
      <c r="K1142" t="inlineStr">
        <is>
          <t>COMPLETED</t>
        </is>
      </c>
      <c r="L1142" t="inlineStr">
        <is>
          <t>MARK_AS_COMPLETED</t>
        </is>
      </c>
      <c r="M1142" t="inlineStr">
        <is>
          <t>Queue</t>
        </is>
      </c>
      <c r="N1142" t="n">
        <v>2.0</v>
      </c>
      <c r="O1142" s="1" t="n">
        <v>44545.77894675926</v>
      </c>
      <c r="P1142" s="1" t="n">
        <v>44546.30409722222</v>
      </c>
      <c r="Q1142" t="n">
        <v>41333.0</v>
      </c>
      <c r="R1142" t="n">
        <v>4040.0</v>
      </c>
      <c r="S1142" t="b">
        <v>0</v>
      </c>
      <c r="T1142" t="inlineStr">
        <is>
          <t>N/A</t>
        </is>
      </c>
      <c r="U1142" t="b">
        <v>1</v>
      </c>
      <c r="V1142" t="inlineStr">
        <is>
          <t>Nisha Verma</t>
        </is>
      </c>
      <c r="W1142" s="1" t="n">
        <v>44546.26321759259</v>
      </c>
      <c r="X1142" t="n">
        <v>2185.0</v>
      </c>
      <c r="Y1142" t="n">
        <v>307.0</v>
      </c>
      <c r="Z1142" t="n">
        <v>0.0</v>
      </c>
      <c r="AA1142" t="n">
        <v>307.0</v>
      </c>
      <c r="AB1142" t="n">
        <v>0.0</v>
      </c>
      <c r="AC1142" t="n">
        <v>154.0</v>
      </c>
      <c r="AD1142" t="n">
        <v>-43.0</v>
      </c>
      <c r="AE1142" t="n">
        <v>0.0</v>
      </c>
      <c r="AF1142" t="n">
        <v>0.0</v>
      </c>
      <c r="AG1142" t="n">
        <v>0.0</v>
      </c>
      <c r="AH1142" t="inlineStr">
        <is>
          <t>Poonam Patil</t>
        </is>
      </c>
      <c r="AI1142" s="1" t="n">
        <v>44546.30409722222</v>
      </c>
      <c r="AJ1142" t="n">
        <v>42.0</v>
      </c>
      <c r="AK1142" t="n">
        <v>0.0</v>
      </c>
      <c r="AL1142" t="n">
        <v>0.0</v>
      </c>
      <c r="AM1142" t="n">
        <v>0.0</v>
      </c>
      <c r="AN1142" t="n">
        <v>0.0</v>
      </c>
      <c r="AO1142" t="n">
        <v>0.0</v>
      </c>
      <c r="AP1142" t="n">
        <v>-43.0</v>
      </c>
      <c r="AQ1142" t="n">
        <v>0.0</v>
      </c>
      <c r="AR1142" t="n">
        <v>0.0</v>
      </c>
      <c r="AS1142" t="n">
        <v>0.0</v>
      </c>
      <c r="AT1142" t="inlineStr">
        <is>
          <t>N/A</t>
        </is>
      </c>
      <c r="AU1142" t="inlineStr">
        <is>
          <t>N/A</t>
        </is>
      </c>
      <c r="AV1142" t="inlineStr">
        <is>
          <t>N/A</t>
        </is>
      </c>
      <c r="AW1142" t="inlineStr">
        <is>
          <t>N/A</t>
        </is>
      </c>
      <c r="AX1142" t="inlineStr">
        <is>
          <t>N/A</t>
        </is>
      </c>
      <c r="AY1142" t="inlineStr">
        <is>
          <t>N/A</t>
        </is>
      </c>
      <c r="AZ1142" t="inlineStr">
        <is>
          <t>N/A</t>
        </is>
      </c>
      <c r="BA1142" t="inlineStr">
        <is>
          <t>N/A</t>
        </is>
      </c>
      <c r="BB1142" t="inlineStr">
        <is>
          <t>N/A</t>
        </is>
      </c>
      <c r="BC1142" t="inlineStr">
        <is>
          <t>N/A</t>
        </is>
      </c>
      <c r="BD1142" t="inlineStr">
        <is>
          <t>N/A</t>
        </is>
      </c>
      <c r="BE1142" t="inlineStr">
        <is>
          <t>N/A</t>
        </is>
      </c>
    </row>
    <row r="1143">
      <c r="A1143" t="inlineStr">
        <is>
          <t>WI211252783</t>
        </is>
      </c>
      <c r="B1143" t="inlineStr">
        <is>
          <t>DATA_VALIDATION</t>
        </is>
      </c>
      <c r="C1143" t="inlineStr">
        <is>
          <t>201300020351</t>
        </is>
      </c>
      <c r="D1143" t="inlineStr">
        <is>
          <t>Folder</t>
        </is>
      </c>
      <c r="E1143" s="2">
        <f>HYPERLINK("capsilon://?command=openfolder&amp;siteaddress=FAM.docvelocity-na8.net&amp;folderid=FXECA5E0A9-F467-ED96-6E28-A5B2C664779B","FX21128797")</f>
        <v>0.0</v>
      </c>
      <c r="F1143" t="inlineStr">
        <is>
          <t/>
        </is>
      </c>
      <c r="G1143" t="inlineStr">
        <is>
          <t/>
        </is>
      </c>
      <c r="H1143" t="inlineStr">
        <is>
          <t>Mailitem</t>
        </is>
      </c>
      <c r="I1143" t="inlineStr">
        <is>
          <t>MI2112539925</t>
        </is>
      </c>
      <c r="J1143" t="n">
        <v>100.0</v>
      </c>
      <c r="K1143" t="inlineStr">
        <is>
          <t>COMPLETED</t>
        </is>
      </c>
      <c r="L1143" t="inlineStr">
        <is>
          <t>MARK_AS_COMPLETED</t>
        </is>
      </c>
      <c r="M1143" t="inlineStr">
        <is>
          <t>Queue</t>
        </is>
      </c>
      <c r="N1143" t="n">
        <v>2.0</v>
      </c>
      <c r="O1143" s="1" t="n">
        <v>44545.77943287037</v>
      </c>
      <c r="P1143" s="1" t="n">
        <v>44546.30967592593</v>
      </c>
      <c r="Q1143" t="n">
        <v>43081.0</v>
      </c>
      <c r="R1143" t="n">
        <v>2732.0</v>
      </c>
      <c r="S1143" t="b">
        <v>0</v>
      </c>
      <c r="T1143" t="inlineStr">
        <is>
          <t>N/A</t>
        </is>
      </c>
      <c r="U1143" t="b">
        <v>1</v>
      </c>
      <c r="V1143" t="inlineStr">
        <is>
          <t>Devendra Naidu</t>
        </is>
      </c>
      <c r="W1143" s="1" t="n">
        <v>44546.27334490741</v>
      </c>
      <c r="X1143" t="n">
        <v>1951.0</v>
      </c>
      <c r="Y1143" t="n">
        <v>84.0</v>
      </c>
      <c r="Z1143" t="n">
        <v>0.0</v>
      </c>
      <c r="AA1143" t="n">
        <v>84.0</v>
      </c>
      <c r="AB1143" t="n">
        <v>0.0</v>
      </c>
      <c r="AC1143" t="n">
        <v>52.0</v>
      </c>
      <c r="AD1143" t="n">
        <v>16.0</v>
      </c>
      <c r="AE1143" t="n">
        <v>0.0</v>
      </c>
      <c r="AF1143" t="n">
        <v>0.0</v>
      </c>
      <c r="AG1143" t="n">
        <v>0.0</v>
      </c>
      <c r="AH1143" t="inlineStr">
        <is>
          <t>Saloni Uttekar</t>
        </is>
      </c>
      <c r="AI1143" s="1" t="n">
        <v>44546.30967592593</v>
      </c>
      <c r="AJ1143" t="n">
        <v>766.0</v>
      </c>
      <c r="AK1143" t="n">
        <v>2.0</v>
      </c>
      <c r="AL1143" t="n">
        <v>0.0</v>
      </c>
      <c r="AM1143" t="n">
        <v>2.0</v>
      </c>
      <c r="AN1143" t="n">
        <v>0.0</v>
      </c>
      <c r="AO1143" t="n">
        <v>2.0</v>
      </c>
      <c r="AP1143" t="n">
        <v>14.0</v>
      </c>
      <c r="AQ1143" t="n">
        <v>0.0</v>
      </c>
      <c r="AR1143" t="n">
        <v>0.0</v>
      </c>
      <c r="AS1143" t="n">
        <v>0.0</v>
      </c>
      <c r="AT1143" t="inlineStr">
        <is>
          <t>N/A</t>
        </is>
      </c>
      <c r="AU1143" t="inlineStr">
        <is>
          <t>N/A</t>
        </is>
      </c>
      <c r="AV1143" t="inlineStr">
        <is>
          <t>N/A</t>
        </is>
      </c>
      <c r="AW1143" t="inlineStr">
        <is>
          <t>N/A</t>
        </is>
      </c>
      <c r="AX1143" t="inlineStr">
        <is>
          <t>N/A</t>
        </is>
      </c>
      <c r="AY1143" t="inlineStr">
        <is>
          <t>N/A</t>
        </is>
      </c>
      <c r="AZ1143" t="inlineStr">
        <is>
          <t>N/A</t>
        </is>
      </c>
      <c r="BA1143" t="inlineStr">
        <is>
          <t>N/A</t>
        </is>
      </c>
      <c r="BB1143" t="inlineStr">
        <is>
          <t>N/A</t>
        </is>
      </c>
      <c r="BC1143" t="inlineStr">
        <is>
          <t>N/A</t>
        </is>
      </c>
      <c r="BD1143" t="inlineStr">
        <is>
          <t>N/A</t>
        </is>
      </c>
      <c r="BE1143" t="inlineStr">
        <is>
          <t>N/A</t>
        </is>
      </c>
    </row>
    <row r="1144">
      <c r="A1144" t="inlineStr">
        <is>
          <t>WI211252856</t>
        </is>
      </c>
      <c r="B1144" t="inlineStr">
        <is>
          <t>DATA_VALIDATION</t>
        </is>
      </c>
      <c r="C1144" t="inlineStr">
        <is>
          <t>201300020264</t>
        </is>
      </c>
      <c r="D1144" t="inlineStr">
        <is>
          <t>Folder</t>
        </is>
      </c>
      <c r="E1144" s="2">
        <f>HYPERLINK("capsilon://?command=openfolder&amp;siteaddress=FAM.docvelocity-na8.net&amp;folderid=FX21DB1813-A3E3-5F4C-343A-01C955CE8A9D","FX21127182")</f>
        <v>0.0</v>
      </c>
      <c r="F1144" t="inlineStr">
        <is>
          <t/>
        </is>
      </c>
      <c r="G1144" t="inlineStr">
        <is>
          <t/>
        </is>
      </c>
      <c r="H1144" t="inlineStr">
        <is>
          <t>Mailitem</t>
        </is>
      </c>
      <c r="I1144" t="inlineStr">
        <is>
          <t>MI2112555902</t>
        </is>
      </c>
      <c r="J1144" t="n">
        <v>151.0</v>
      </c>
      <c r="K1144" t="inlineStr">
        <is>
          <t>COMPLETED</t>
        </is>
      </c>
      <c r="L1144" t="inlineStr">
        <is>
          <t>MARK_AS_COMPLETED</t>
        </is>
      </c>
      <c r="M1144" t="inlineStr">
        <is>
          <t>Queue</t>
        </is>
      </c>
      <c r="N1144" t="n">
        <v>1.0</v>
      </c>
      <c r="O1144" s="1" t="n">
        <v>44545.785995370374</v>
      </c>
      <c r="P1144" s="1" t="n">
        <v>44546.30582175926</v>
      </c>
      <c r="Q1144" t="n">
        <v>44757.0</v>
      </c>
      <c r="R1144" t="n">
        <v>156.0</v>
      </c>
      <c r="S1144" t="b">
        <v>0</v>
      </c>
      <c r="T1144" t="inlineStr">
        <is>
          <t>N/A</t>
        </is>
      </c>
      <c r="U1144" t="b">
        <v>0</v>
      </c>
      <c r="V1144" t="inlineStr">
        <is>
          <t>Hemanshi Deshlahara</t>
        </is>
      </c>
      <c r="W1144" s="1" t="n">
        <v>44546.30582175926</v>
      </c>
      <c r="X1144" t="n">
        <v>156.0</v>
      </c>
      <c r="Y1144" t="n">
        <v>0.0</v>
      </c>
      <c r="Z1144" t="n">
        <v>0.0</v>
      </c>
      <c r="AA1144" t="n">
        <v>0.0</v>
      </c>
      <c r="AB1144" t="n">
        <v>0.0</v>
      </c>
      <c r="AC1144" t="n">
        <v>0.0</v>
      </c>
      <c r="AD1144" t="n">
        <v>151.0</v>
      </c>
      <c r="AE1144" t="n">
        <v>125.0</v>
      </c>
      <c r="AF1144" t="n">
        <v>0.0</v>
      </c>
      <c r="AG1144" t="n">
        <v>5.0</v>
      </c>
      <c r="AH1144" t="inlineStr">
        <is>
          <t>N/A</t>
        </is>
      </c>
      <c r="AI1144" t="inlineStr">
        <is>
          <t>N/A</t>
        </is>
      </c>
      <c r="AJ1144" t="inlineStr">
        <is>
          <t>N/A</t>
        </is>
      </c>
      <c r="AK1144" t="inlineStr">
        <is>
          <t>N/A</t>
        </is>
      </c>
      <c r="AL1144" t="inlineStr">
        <is>
          <t>N/A</t>
        </is>
      </c>
      <c r="AM1144" t="inlineStr">
        <is>
          <t>N/A</t>
        </is>
      </c>
      <c r="AN1144" t="inlineStr">
        <is>
          <t>N/A</t>
        </is>
      </c>
      <c r="AO1144" t="inlineStr">
        <is>
          <t>N/A</t>
        </is>
      </c>
      <c r="AP1144" t="inlineStr">
        <is>
          <t>N/A</t>
        </is>
      </c>
      <c r="AQ1144" t="inlineStr">
        <is>
          <t>N/A</t>
        </is>
      </c>
      <c r="AR1144" t="inlineStr">
        <is>
          <t>N/A</t>
        </is>
      </c>
      <c r="AS1144" t="inlineStr">
        <is>
          <t>N/A</t>
        </is>
      </c>
      <c r="AT1144" t="inlineStr">
        <is>
          <t>N/A</t>
        </is>
      </c>
      <c r="AU1144" t="inlineStr">
        <is>
          <t>N/A</t>
        </is>
      </c>
      <c r="AV1144" t="inlineStr">
        <is>
          <t>N/A</t>
        </is>
      </c>
      <c r="AW1144" t="inlineStr">
        <is>
          <t>N/A</t>
        </is>
      </c>
      <c r="AX1144" t="inlineStr">
        <is>
          <t>N/A</t>
        </is>
      </c>
      <c r="AY1144" t="inlineStr">
        <is>
          <t>N/A</t>
        </is>
      </c>
      <c r="AZ1144" t="inlineStr">
        <is>
          <t>N/A</t>
        </is>
      </c>
      <c r="BA1144" t="inlineStr">
        <is>
          <t>N/A</t>
        </is>
      </c>
      <c r="BB1144" t="inlineStr">
        <is>
          <t>N/A</t>
        </is>
      </c>
      <c r="BC1144" t="inlineStr">
        <is>
          <t>N/A</t>
        </is>
      </c>
      <c r="BD1144" t="inlineStr">
        <is>
          <t>N/A</t>
        </is>
      </c>
      <c r="BE1144" t="inlineStr">
        <is>
          <t>N/A</t>
        </is>
      </c>
    </row>
    <row r="1145">
      <c r="A1145" t="inlineStr">
        <is>
          <t>WI211252864</t>
        </is>
      </c>
      <c r="B1145" t="inlineStr">
        <is>
          <t>DATA_VALIDATION</t>
        </is>
      </c>
      <c r="C1145" t="inlineStr">
        <is>
          <t>201100014324</t>
        </is>
      </c>
      <c r="D1145" t="inlineStr">
        <is>
          <t>Folder</t>
        </is>
      </c>
      <c r="E1145" s="2">
        <f>HYPERLINK("capsilon://?command=openfolder&amp;siteaddress=FAM.docvelocity-na8.net&amp;folderid=FX3EC407C9-B1B2-403C-1F26-AB50D821D4FB","FX21126740")</f>
        <v>0.0</v>
      </c>
      <c r="F1145" t="inlineStr">
        <is>
          <t/>
        </is>
      </c>
      <c r="G1145" t="inlineStr">
        <is>
          <t/>
        </is>
      </c>
      <c r="H1145" t="inlineStr">
        <is>
          <t>Mailitem</t>
        </is>
      </c>
      <c r="I1145" t="inlineStr">
        <is>
          <t>MI2112556245</t>
        </is>
      </c>
      <c r="J1145" t="n">
        <v>226.0</v>
      </c>
      <c r="K1145" t="inlineStr">
        <is>
          <t>COMPLETED</t>
        </is>
      </c>
      <c r="L1145" t="inlineStr">
        <is>
          <t>MARK_AS_COMPLETED</t>
        </is>
      </c>
      <c r="M1145" t="inlineStr">
        <is>
          <t>Queue</t>
        </is>
      </c>
      <c r="N1145" t="n">
        <v>1.0</v>
      </c>
      <c r="O1145" s="1" t="n">
        <v>44545.78755787037</v>
      </c>
      <c r="P1145" s="1" t="n">
        <v>44546.32653935185</v>
      </c>
      <c r="Q1145" t="n">
        <v>44766.0</v>
      </c>
      <c r="R1145" t="n">
        <v>1802.0</v>
      </c>
      <c r="S1145" t="b">
        <v>0</v>
      </c>
      <c r="T1145" t="inlineStr">
        <is>
          <t>N/A</t>
        </is>
      </c>
      <c r="U1145" t="b">
        <v>0</v>
      </c>
      <c r="V1145" t="inlineStr">
        <is>
          <t>Hemanshi Deshlahara</t>
        </is>
      </c>
      <c r="W1145" s="1" t="n">
        <v>44546.32653935185</v>
      </c>
      <c r="X1145" t="n">
        <v>1776.0</v>
      </c>
      <c r="Y1145" t="n">
        <v>0.0</v>
      </c>
      <c r="Z1145" t="n">
        <v>0.0</v>
      </c>
      <c r="AA1145" t="n">
        <v>0.0</v>
      </c>
      <c r="AB1145" t="n">
        <v>0.0</v>
      </c>
      <c r="AC1145" t="n">
        <v>0.0</v>
      </c>
      <c r="AD1145" t="n">
        <v>226.0</v>
      </c>
      <c r="AE1145" t="n">
        <v>190.0</v>
      </c>
      <c r="AF1145" t="n">
        <v>0.0</v>
      </c>
      <c r="AG1145" t="n">
        <v>19.0</v>
      </c>
      <c r="AH1145" t="inlineStr">
        <is>
          <t>N/A</t>
        </is>
      </c>
      <c r="AI1145" t="inlineStr">
        <is>
          <t>N/A</t>
        </is>
      </c>
      <c r="AJ1145" t="inlineStr">
        <is>
          <t>N/A</t>
        </is>
      </c>
      <c r="AK1145" t="inlineStr">
        <is>
          <t>N/A</t>
        </is>
      </c>
      <c r="AL1145" t="inlineStr">
        <is>
          <t>N/A</t>
        </is>
      </c>
      <c r="AM1145" t="inlineStr">
        <is>
          <t>N/A</t>
        </is>
      </c>
      <c r="AN1145" t="inlineStr">
        <is>
          <t>N/A</t>
        </is>
      </c>
      <c r="AO1145" t="inlineStr">
        <is>
          <t>N/A</t>
        </is>
      </c>
      <c r="AP1145" t="inlineStr">
        <is>
          <t>N/A</t>
        </is>
      </c>
      <c r="AQ1145" t="inlineStr">
        <is>
          <t>N/A</t>
        </is>
      </c>
      <c r="AR1145" t="inlineStr">
        <is>
          <t>N/A</t>
        </is>
      </c>
      <c r="AS1145" t="inlineStr">
        <is>
          <t>N/A</t>
        </is>
      </c>
      <c r="AT1145" t="inlineStr">
        <is>
          <t>N/A</t>
        </is>
      </c>
      <c r="AU1145" t="inlineStr">
        <is>
          <t>N/A</t>
        </is>
      </c>
      <c r="AV1145" t="inlineStr">
        <is>
          <t>N/A</t>
        </is>
      </c>
      <c r="AW1145" t="inlineStr">
        <is>
          <t>N/A</t>
        </is>
      </c>
      <c r="AX1145" t="inlineStr">
        <is>
          <t>N/A</t>
        </is>
      </c>
      <c r="AY1145" t="inlineStr">
        <is>
          <t>N/A</t>
        </is>
      </c>
      <c r="AZ1145" t="inlineStr">
        <is>
          <t>N/A</t>
        </is>
      </c>
      <c r="BA1145" t="inlineStr">
        <is>
          <t>N/A</t>
        </is>
      </c>
      <c r="BB1145" t="inlineStr">
        <is>
          <t>N/A</t>
        </is>
      </c>
      <c r="BC1145" t="inlineStr">
        <is>
          <t>N/A</t>
        </is>
      </c>
      <c r="BD1145" t="inlineStr">
        <is>
          <t>N/A</t>
        </is>
      </c>
      <c r="BE1145" t="inlineStr">
        <is>
          <t>N/A</t>
        </is>
      </c>
    </row>
    <row r="1146">
      <c r="A1146" t="inlineStr">
        <is>
          <t>WI211252874</t>
        </is>
      </c>
      <c r="B1146" t="inlineStr">
        <is>
          <t>DATA_VALIDATION</t>
        </is>
      </c>
      <c r="C1146" t="inlineStr">
        <is>
          <t>201100014342</t>
        </is>
      </c>
      <c r="D1146" t="inlineStr">
        <is>
          <t>Folder</t>
        </is>
      </c>
      <c r="E1146" s="2">
        <f>HYPERLINK("capsilon://?command=openfolder&amp;siteaddress=FAM.docvelocity-na8.net&amp;folderid=FX6C42B564-8D8C-6ECB-915A-39ED448257F4","FX21128366")</f>
        <v>0.0</v>
      </c>
      <c r="F1146" t="inlineStr">
        <is>
          <t/>
        </is>
      </c>
      <c r="G1146" t="inlineStr">
        <is>
          <t/>
        </is>
      </c>
      <c r="H1146" t="inlineStr">
        <is>
          <t>Mailitem</t>
        </is>
      </c>
      <c r="I1146" t="inlineStr">
        <is>
          <t>MI2112556614</t>
        </is>
      </c>
      <c r="J1146" t="n">
        <v>32.0</v>
      </c>
      <c r="K1146" t="inlineStr">
        <is>
          <t>COMPLETED</t>
        </is>
      </c>
      <c r="L1146" t="inlineStr">
        <is>
          <t>MARK_AS_COMPLETED</t>
        </is>
      </c>
      <c r="M1146" t="inlineStr">
        <is>
          <t>Queue</t>
        </is>
      </c>
      <c r="N1146" t="n">
        <v>2.0</v>
      </c>
      <c r="O1146" s="1" t="n">
        <v>44545.788148148145</v>
      </c>
      <c r="P1146" s="1" t="n">
        <v>44546.530543981484</v>
      </c>
      <c r="Q1146" t="n">
        <v>63979.0</v>
      </c>
      <c r="R1146" t="n">
        <v>164.0</v>
      </c>
      <c r="S1146" t="b">
        <v>0</v>
      </c>
      <c r="T1146" t="inlineStr">
        <is>
          <t>N/A</t>
        </is>
      </c>
      <c r="U1146" t="b">
        <v>0</v>
      </c>
      <c r="V1146" t="inlineStr">
        <is>
          <t>Hemanshi Deshlahara</t>
        </is>
      </c>
      <c r="W1146" s="1" t="n">
        <v>44546.328356481485</v>
      </c>
      <c r="X1146" t="n">
        <v>85.0</v>
      </c>
      <c r="Y1146" t="n">
        <v>0.0</v>
      </c>
      <c r="Z1146" t="n">
        <v>0.0</v>
      </c>
      <c r="AA1146" t="n">
        <v>0.0</v>
      </c>
      <c r="AB1146" t="n">
        <v>27.0</v>
      </c>
      <c r="AC1146" t="n">
        <v>0.0</v>
      </c>
      <c r="AD1146" t="n">
        <v>32.0</v>
      </c>
      <c r="AE1146" t="n">
        <v>0.0</v>
      </c>
      <c r="AF1146" t="n">
        <v>0.0</v>
      </c>
      <c r="AG1146" t="n">
        <v>0.0</v>
      </c>
      <c r="AH1146" t="inlineStr">
        <is>
          <t>Ashish Sutar</t>
        </is>
      </c>
      <c r="AI1146" s="1" t="n">
        <v>44546.530543981484</v>
      </c>
      <c r="AJ1146" t="n">
        <v>79.0</v>
      </c>
      <c r="AK1146" t="n">
        <v>0.0</v>
      </c>
      <c r="AL1146" t="n">
        <v>0.0</v>
      </c>
      <c r="AM1146" t="n">
        <v>0.0</v>
      </c>
      <c r="AN1146" t="n">
        <v>27.0</v>
      </c>
      <c r="AO1146" t="n">
        <v>0.0</v>
      </c>
      <c r="AP1146" t="n">
        <v>32.0</v>
      </c>
      <c r="AQ1146" t="n">
        <v>0.0</v>
      </c>
      <c r="AR1146" t="n">
        <v>0.0</v>
      </c>
      <c r="AS1146" t="n">
        <v>0.0</v>
      </c>
      <c r="AT1146" t="inlineStr">
        <is>
          <t>N/A</t>
        </is>
      </c>
      <c r="AU1146" t="inlineStr">
        <is>
          <t>N/A</t>
        </is>
      </c>
      <c r="AV1146" t="inlineStr">
        <is>
          <t>N/A</t>
        </is>
      </c>
      <c r="AW1146" t="inlineStr">
        <is>
          <t>N/A</t>
        </is>
      </c>
      <c r="AX1146" t="inlineStr">
        <is>
          <t>N/A</t>
        </is>
      </c>
      <c r="AY1146" t="inlineStr">
        <is>
          <t>N/A</t>
        </is>
      </c>
      <c r="AZ1146" t="inlineStr">
        <is>
          <t>N/A</t>
        </is>
      </c>
      <c r="BA1146" t="inlineStr">
        <is>
          <t>N/A</t>
        </is>
      </c>
      <c r="BB1146" t="inlineStr">
        <is>
          <t>N/A</t>
        </is>
      </c>
      <c r="BC1146" t="inlineStr">
        <is>
          <t>N/A</t>
        </is>
      </c>
      <c r="BD1146" t="inlineStr">
        <is>
          <t>N/A</t>
        </is>
      </c>
      <c r="BE1146" t="inlineStr">
        <is>
          <t>N/A</t>
        </is>
      </c>
    </row>
    <row r="1147">
      <c r="A1147" t="inlineStr">
        <is>
          <t>WI211252894</t>
        </is>
      </c>
      <c r="B1147" t="inlineStr">
        <is>
          <t>DATA_VALIDATION</t>
        </is>
      </c>
      <c r="C1147" t="inlineStr">
        <is>
          <t>201100014342</t>
        </is>
      </c>
      <c r="D1147" t="inlineStr">
        <is>
          <t>Folder</t>
        </is>
      </c>
      <c r="E1147" s="2">
        <f>HYPERLINK("capsilon://?command=openfolder&amp;siteaddress=FAM.docvelocity-na8.net&amp;folderid=FX6C42B564-8D8C-6ECB-915A-39ED448257F4","FX21128366")</f>
        <v>0.0</v>
      </c>
      <c r="F1147" t="inlineStr">
        <is>
          <t/>
        </is>
      </c>
      <c r="G1147" t="inlineStr">
        <is>
          <t/>
        </is>
      </c>
      <c r="H1147" t="inlineStr">
        <is>
          <t>Mailitem</t>
        </is>
      </c>
      <c r="I1147" t="inlineStr">
        <is>
          <t>MI2112556642</t>
        </is>
      </c>
      <c r="J1147" t="n">
        <v>70.0</v>
      </c>
      <c r="K1147" t="inlineStr">
        <is>
          <t>COMPLETED</t>
        </is>
      </c>
      <c r="L1147" t="inlineStr">
        <is>
          <t>MARK_AS_COMPLETED</t>
        </is>
      </c>
      <c r="M1147" t="inlineStr">
        <is>
          <t>Queue</t>
        </is>
      </c>
      <c r="N1147" t="n">
        <v>2.0</v>
      </c>
      <c r="O1147" s="1" t="n">
        <v>44545.78991898148</v>
      </c>
      <c r="P1147" s="1" t="n">
        <v>44546.53811342592</v>
      </c>
      <c r="Q1147" t="n">
        <v>63037.0</v>
      </c>
      <c r="R1147" t="n">
        <v>1607.0</v>
      </c>
      <c r="S1147" t="b">
        <v>0</v>
      </c>
      <c r="T1147" t="inlineStr">
        <is>
          <t>N/A</t>
        </is>
      </c>
      <c r="U1147" t="b">
        <v>0</v>
      </c>
      <c r="V1147" t="inlineStr">
        <is>
          <t>Prajakta Jagannath Mane</t>
        </is>
      </c>
      <c r="W1147" s="1" t="n">
        <v>44546.51111111111</v>
      </c>
      <c r="X1147" t="n">
        <v>899.0</v>
      </c>
      <c r="Y1147" t="n">
        <v>79.0</v>
      </c>
      <c r="Z1147" t="n">
        <v>0.0</v>
      </c>
      <c r="AA1147" t="n">
        <v>79.0</v>
      </c>
      <c r="AB1147" t="n">
        <v>0.0</v>
      </c>
      <c r="AC1147" t="n">
        <v>53.0</v>
      </c>
      <c r="AD1147" t="n">
        <v>-9.0</v>
      </c>
      <c r="AE1147" t="n">
        <v>0.0</v>
      </c>
      <c r="AF1147" t="n">
        <v>0.0</v>
      </c>
      <c r="AG1147" t="n">
        <v>0.0</v>
      </c>
      <c r="AH1147" t="inlineStr">
        <is>
          <t>Ashish Sutar</t>
        </is>
      </c>
      <c r="AI1147" s="1" t="n">
        <v>44546.53811342592</v>
      </c>
      <c r="AJ1147" t="n">
        <v>647.0</v>
      </c>
      <c r="AK1147" t="n">
        <v>1.0</v>
      </c>
      <c r="AL1147" t="n">
        <v>0.0</v>
      </c>
      <c r="AM1147" t="n">
        <v>1.0</v>
      </c>
      <c r="AN1147" t="n">
        <v>0.0</v>
      </c>
      <c r="AO1147" t="n">
        <v>1.0</v>
      </c>
      <c r="AP1147" t="n">
        <v>-10.0</v>
      </c>
      <c r="AQ1147" t="n">
        <v>0.0</v>
      </c>
      <c r="AR1147" t="n">
        <v>0.0</v>
      </c>
      <c r="AS1147" t="n">
        <v>0.0</v>
      </c>
      <c r="AT1147" t="inlineStr">
        <is>
          <t>N/A</t>
        </is>
      </c>
      <c r="AU1147" t="inlineStr">
        <is>
          <t>N/A</t>
        </is>
      </c>
      <c r="AV1147" t="inlineStr">
        <is>
          <t>N/A</t>
        </is>
      </c>
      <c r="AW1147" t="inlineStr">
        <is>
          <t>N/A</t>
        </is>
      </c>
      <c r="AX1147" t="inlineStr">
        <is>
          <t>N/A</t>
        </is>
      </c>
      <c r="AY1147" t="inlineStr">
        <is>
          <t>N/A</t>
        </is>
      </c>
      <c r="AZ1147" t="inlineStr">
        <is>
          <t>N/A</t>
        </is>
      </c>
      <c r="BA1147" t="inlineStr">
        <is>
          <t>N/A</t>
        </is>
      </c>
      <c r="BB1147" t="inlineStr">
        <is>
          <t>N/A</t>
        </is>
      </c>
      <c r="BC1147" t="inlineStr">
        <is>
          <t>N/A</t>
        </is>
      </c>
      <c r="BD1147" t="inlineStr">
        <is>
          <t>N/A</t>
        </is>
      </c>
      <c r="BE1147" t="inlineStr">
        <is>
          <t>N/A</t>
        </is>
      </c>
    </row>
    <row r="1148">
      <c r="A1148" t="inlineStr">
        <is>
          <t>WI211252905</t>
        </is>
      </c>
      <c r="B1148" t="inlineStr">
        <is>
          <t>DATA_VALIDATION</t>
        </is>
      </c>
      <c r="C1148" t="inlineStr">
        <is>
          <t>201100014348</t>
        </is>
      </c>
      <c r="D1148" t="inlineStr">
        <is>
          <t>Folder</t>
        </is>
      </c>
      <c r="E1148" s="2">
        <f>HYPERLINK("capsilon://?command=openfolder&amp;siteaddress=FAM.docvelocity-na8.net&amp;folderid=FX4A712377-9095-4923-A588-1E7C7713A8D2","FX21128865")</f>
        <v>0.0</v>
      </c>
      <c r="F1148" t="inlineStr">
        <is>
          <t/>
        </is>
      </c>
      <c r="G1148" t="inlineStr">
        <is>
          <t/>
        </is>
      </c>
      <c r="H1148" t="inlineStr">
        <is>
          <t>Mailitem</t>
        </is>
      </c>
      <c r="I1148" t="inlineStr">
        <is>
          <t>MI2112556657</t>
        </is>
      </c>
      <c r="J1148" t="n">
        <v>129.0</v>
      </c>
      <c r="K1148" t="inlineStr">
        <is>
          <t>COMPLETED</t>
        </is>
      </c>
      <c r="L1148" t="inlineStr">
        <is>
          <t>MARK_AS_COMPLETED</t>
        </is>
      </c>
      <c r="M1148" t="inlineStr">
        <is>
          <t>Queue</t>
        </is>
      </c>
      <c r="N1148" t="n">
        <v>1.0</v>
      </c>
      <c r="O1148" s="1" t="n">
        <v>44545.79200231482</v>
      </c>
      <c r="P1148" s="1" t="n">
        <v>44546.33613425926</v>
      </c>
      <c r="Q1148" t="n">
        <v>46428.0</v>
      </c>
      <c r="R1148" t="n">
        <v>585.0</v>
      </c>
      <c r="S1148" t="b">
        <v>0</v>
      </c>
      <c r="T1148" t="inlineStr">
        <is>
          <t>N/A</t>
        </is>
      </c>
      <c r="U1148" t="b">
        <v>0</v>
      </c>
      <c r="V1148" t="inlineStr">
        <is>
          <t>Hemanshi Deshlahara</t>
        </is>
      </c>
      <c r="W1148" s="1" t="n">
        <v>44546.33613425926</v>
      </c>
      <c r="X1148" t="n">
        <v>585.0</v>
      </c>
      <c r="Y1148" t="n">
        <v>0.0</v>
      </c>
      <c r="Z1148" t="n">
        <v>0.0</v>
      </c>
      <c r="AA1148" t="n">
        <v>0.0</v>
      </c>
      <c r="AB1148" t="n">
        <v>0.0</v>
      </c>
      <c r="AC1148" t="n">
        <v>0.0</v>
      </c>
      <c r="AD1148" t="n">
        <v>129.0</v>
      </c>
      <c r="AE1148" t="n">
        <v>103.0</v>
      </c>
      <c r="AF1148" t="n">
        <v>0.0</v>
      </c>
      <c r="AG1148" t="n">
        <v>10.0</v>
      </c>
      <c r="AH1148" t="inlineStr">
        <is>
          <t>N/A</t>
        </is>
      </c>
      <c r="AI1148" t="inlineStr">
        <is>
          <t>N/A</t>
        </is>
      </c>
      <c r="AJ1148" t="inlineStr">
        <is>
          <t>N/A</t>
        </is>
      </c>
      <c r="AK1148" t="inlineStr">
        <is>
          <t>N/A</t>
        </is>
      </c>
      <c r="AL1148" t="inlineStr">
        <is>
          <t>N/A</t>
        </is>
      </c>
      <c r="AM1148" t="inlineStr">
        <is>
          <t>N/A</t>
        </is>
      </c>
      <c r="AN1148" t="inlineStr">
        <is>
          <t>N/A</t>
        </is>
      </c>
      <c r="AO1148" t="inlineStr">
        <is>
          <t>N/A</t>
        </is>
      </c>
      <c r="AP1148" t="inlineStr">
        <is>
          <t>N/A</t>
        </is>
      </c>
      <c r="AQ1148" t="inlineStr">
        <is>
          <t>N/A</t>
        </is>
      </c>
      <c r="AR1148" t="inlineStr">
        <is>
          <t>N/A</t>
        </is>
      </c>
      <c r="AS1148" t="inlineStr">
        <is>
          <t>N/A</t>
        </is>
      </c>
      <c r="AT1148" t="inlineStr">
        <is>
          <t>N/A</t>
        </is>
      </c>
      <c r="AU1148" t="inlineStr">
        <is>
          <t>N/A</t>
        </is>
      </c>
      <c r="AV1148" t="inlineStr">
        <is>
          <t>N/A</t>
        </is>
      </c>
      <c r="AW1148" t="inlineStr">
        <is>
          <t>N/A</t>
        </is>
      </c>
      <c r="AX1148" t="inlineStr">
        <is>
          <t>N/A</t>
        </is>
      </c>
      <c r="AY1148" t="inlineStr">
        <is>
          <t>N/A</t>
        </is>
      </c>
      <c r="AZ1148" t="inlineStr">
        <is>
          <t>N/A</t>
        </is>
      </c>
      <c r="BA1148" t="inlineStr">
        <is>
          <t>N/A</t>
        </is>
      </c>
      <c r="BB1148" t="inlineStr">
        <is>
          <t>N/A</t>
        </is>
      </c>
      <c r="BC1148" t="inlineStr">
        <is>
          <t>N/A</t>
        </is>
      </c>
      <c r="BD1148" t="inlineStr">
        <is>
          <t>N/A</t>
        </is>
      </c>
      <c r="BE1148" t="inlineStr">
        <is>
          <t>N/A</t>
        </is>
      </c>
    </row>
    <row r="1149">
      <c r="A1149" t="inlineStr">
        <is>
          <t>WI211252912</t>
        </is>
      </c>
      <c r="B1149" t="inlineStr">
        <is>
          <t>DATA_VALIDATION</t>
        </is>
      </c>
      <c r="C1149" t="inlineStr">
        <is>
          <t>201100014342</t>
        </is>
      </c>
      <c r="D1149" t="inlineStr">
        <is>
          <t>Folder</t>
        </is>
      </c>
      <c r="E1149" s="2">
        <f>HYPERLINK("capsilon://?command=openfolder&amp;siteaddress=FAM.docvelocity-na8.net&amp;folderid=FX6C42B564-8D8C-6ECB-915A-39ED448257F4","FX21128366")</f>
        <v>0.0</v>
      </c>
      <c r="F1149" t="inlineStr">
        <is>
          <t/>
        </is>
      </c>
      <c r="G1149" t="inlineStr">
        <is>
          <t/>
        </is>
      </c>
      <c r="H1149" t="inlineStr">
        <is>
          <t>Mailitem</t>
        </is>
      </c>
      <c r="I1149" t="inlineStr">
        <is>
          <t>MI2112556801</t>
        </is>
      </c>
      <c r="J1149" t="n">
        <v>56.0</v>
      </c>
      <c r="K1149" t="inlineStr">
        <is>
          <t>COMPLETED</t>
        </is>
      </c>
      <c r="L1149" t="inlineStr">
        <is>
          <t>MARK_AS_COMPLETED</t>
        </is>
      </c>
      <c r="M1149" t="inlineStr">
        <is>
          <t>Queue</t>
        </is>
      </c>
      <c r="N1149" t="n">
        <v>2.0</v>
      </c>
      <c r="O1149" s="1" t="n">
        <v>44545.79314814815</v>
      </c>
      <c r="P1149" s="1" t="n">
        <v>44546.54211805556</v>
      </c>
      <c r="Q1149" t="n">
        <v>64038.0</v>
      </c>
      <c r="R1149" t="n">
        <v>673.0</v>
      </c>
      <c r="S1149" t="b">
        <v>0</v>
      </c>
      <c r="T1149" t="inlineStr">
        <is>
          <t>N/A</t>
        </is>
      </c>
      <c r="U1149" t="b">
        <v>0</v>
      </c>
      <c r="V1149" t="inlineStr">
        <is>
          <t>Hemanshi Deshlahara</t>
        </is>
      </c>
      <c r="W1149" s="1" t="n">
        <v>44546.34</v>
      </c>
      <c r="X1149" t="n">
        <v>334.0</v>
      </c>
      <c r="Y1149" t="n">
        <v>42.0</v>
      </c>
      <c r="Z1149" t="n">
        <v>0.0</v>
      </c>
      <c r="AA1149" t="n">
        <v>42.0</v>
      </c>
      <c r="AB1149" t="n">
        <v>0.0</v>
      </c>
      <c r="AC1149" t="n">
        <v>22.0</v>
      </c>
      <c r="AD1149" t="n">
        <v>14.0</v>
      </c>
      <c r="AE1149" t="n">
        <v>0.0</v>
      </c>
      <c r="AF1149" t="n">
        <v>0.0</v>
      </c>
      <c r="AG1149" t="n">
        <v>0.0</v>
      </c>
      <c r="AH1149" t="inlineStr">
        <is>
          <t>Ashish Sutar</t>
        </is>
      </c>
      <c r="AI1149" s="1" t="n">
        <v>44546.54211805556</v>
      </c>
      <c r="AJ1149" t="n">
        <v>339.0</v>
      </c>
      <c r="AK1149" t="n">
        <v>2.0</v>
      </c>
      <c r="AL1149" t="n">
        <v>0.0</v>
      </c>
      <c r="AM1149" t="n">
        <v>2.0</v>
      </c>
      <c r="AN1149" t="n">
        <v>0.0</v>
      </c>
      <c r="AO1149" t="n">
        <v>2.0</v>
      </c>
      <c r="AP1149" t="n">
        <v>12.0</v>
      </c>
      <c r="AQ1149" t="n">
        <v>0.0</v>
      </c>
      <c r="AR1149" t="n">
        <v>0.0</v>
      </c>
      <c r="AS1149" t="n">
        <v>0.0</v>
      </c>
      <c r="AT1149" t="inlineStr">
        <is>
          <t>N/A</t>
        </is>
      </c>
      <c r="AU1149" t="inlineStr">
        <is>
          <t>N/A</t>
        </is>
      </c>
      <c r="AV1149" t="inlineStr">
        <is>
          <t>N/A</t>
        </is>
      </c>
      <c r="AW1149" t="inlineStr">
        <is>
          <t>N/A</t>
        </is>
      </c>
      <c r="AX1149" t="inlineStr">
        <is>
          <t>N/A</t>
        </is>
      </c>
      <c r="AY1149" t="inlineStr">
        <is>
          <t>N/A</t>
        </is>
      </c>
      <c r="AZ1149" t="inlineStr">
        <is>
          <t>N/A</t>
        </is>
      </c>
      <c r="BA1149" t="inlineStr">
        <is>
          <t>N/A</t>
        </is>
      </c>
      <c r="BB1149" t="inlineStr">
        <is>
          <t>N/A</t>
        </is>
      </c>
      <c r="BC1149" t="inlineStr">
        <is>
          <t>N/A</t>
        </is>
      </c>
      <c r="BD1149" t="inlineStr">
        <is>
          <t>N/A</t>
        </is>
      </c>
      <c r="BE1149" t="inlineStr">
        <is>
          <t>N/A</t>
        </is>
      </c>
    </row>
    <row r="1150">
      <c r="A1150" t="inlineStr">
        <is>
          <t>WI21125298</t>
        </is>
      </c>
      <c r="B1150" t="inlineStr">
        <is>
          <t>DATA_VALIDATION</t>
        </is>
      </c>
      <c r="C1150" t="inlineStr">
        <is>
          <t>201308007837</t>
        </is>
      </c>
      <c r="D1150" t="inlineStr">
        <is>
          <t>Folder</t>
        </is>
      </c>
      <c r="E1150" s="2">
        <f>HYPERLINK("capsilon://?command=openfolder&amp;siteaddress=FAM.docvelocity-na8.net&amp;folderid=FX293A0D39-8184-9BAB-5B4C-744E8B4EB115","FX211112073")</f>
        <v>0.0</v>
      </c>
      <c r="F1150" t="inlineStr">
        <is>
          <t/>
        </is>
      </c>
      <c r="G1150" t="inlineStr">
        <is>
          <t/>
        </is>
      </c>
      <c r="H1150" t="inlineStr">
        <is>
          <t>Mailitem</t>
        </is>
      </c>
      <c r="I1150" t="inlineStr">
        <is>
          <t>MI211254949</t>
        </is>
      </c>
      <c r="J1150" t="n">
        <v>66.0</v>
      </c>
      <c r="K1150" t="inlineStr">
        <is>
          <t>COMPLETED</t>
        </is>
      </c>
      <c r="L1150" t="inlineStr">
        <is>
          <t>MARK_AS_COMPLETED</t>
        </is>
      </c>
      <c r="M1150" t="inlineStr">
        <is>
          <t>Queue</t>
        </is>
      </c>
      <c r="N1150" t="n">
        <v>1.0</v>
      </c>
      <c r="O1150" s="1" t="n">
        <v>44531.83629629629</v>
      </c>
      <c r="P1150" s="1" t="n">
        <v>44532.31148148148</v>
      </c>
      <c r="Q1150" t="n">
        <v>40678.0</v>
      </c>
      <c r="R1150" t="n">
        <v>378.0</v>
      </c>
      <c r="S1150" t="b">
        <v>0</v>
      </c>
      <c r="T1150" t="inlineStr">
        <is>
          <t>N/A</t>
        </is>
      </c>
      <c r="U1150" t="b">
        <v>0</v>
      </c>
      <c r="V1150" t="inlineStr">
        <is>
          <t>Hemanshi Deshlahara</t>
        </is>
      </c>
      <c r="W1150" s="1" t="n">
        <v>44532.31148148148</v>
      </c>
      <c r="X1150" t="n">
        <v>199.0</v>
      </c>
      <c r="Y1150" t="n">
        <v>0.0</v>
      </c>
      <c r="Z1150" t="n">
        <v>0.0</v>
      </c>
      <c r="AA1150" t="n">
        <v>0.0</v>
      </c>
      <c r="AB1150" t="n">
        <v>0.0</v>
      </c>
      <c r="AC1150" t="n">
        <v>0.0</v>
      </c>
      <c r="AD1150" t="n">
        <v>66.0</v>
      </c>
      <c r="AE1150" t="n">
        <v>54.0</v>
      </c>
      <c r="AF1150" t="n">
        <v>0.0</v>
      </c>
      <c r="AG1150" t="n">
        <v>4.0</v>
      </c>
      <c r="AH1150" t="inlineStr">
        <is>
          <t>N/A</t>
        </is>
      </c>
      <c r="AI1150" t="inlineStr">
        <is>
          <t>N/A</t>
        </is>
      </c>
      <c r="AJ1150" t="inlineStr">
        <is>
          <t>N/A</t>
        </is>
      </c>
      <c r="AK1150" t="inlineStr">
        <is>
          <t>N/A</t>
        </is>
      </c>
      <c r="AL1150" t="inlineStr">
        <is>
          <t>N/A</t>
        </is>
      </c>
      <c r="AM1150" t="inlineStr">
        <is>
          <t>N/A</t>
        </is>
      </c>
      <c r="AN1150" t="inlineStr">
        <is>
          <t>N/A</t>
        </is>
      </c>
      <c r="AO1150" t="inlineStr">
        <is>
          <t>N/A</t>
        </is>
      </c>
      <c r="AP1150" t="inlineStr">
        <is>
          <t>N/A</t>
        </is>
      </c>
      <c r="AQ1150" t="inlineStr">
        <is>
          <t>N/A</t>
        </is>
      </c>
      <c r="AR1150" t="inlineStr">
        <is>
          <t>N/A</t>
        </is>
      </c>
      <c r="AS1150" t="inlineStr">
        <is>
          <t>N/A</t>
        </is>
      </c>
      <c r="AT1150" t="inlineStr">
        <is>
          <t>N/A</t>
        </is>
      </c>
      <c r="AU1150" t="inlineStr">
        <is>
          <t>N/A</t>
        </is>
      </c>
      <c r="AV1150" t="inlineStr">
        <is>
          <t>N/A</t>
        </is>
      </c>
      <c r="AW1150" t="inlineStr">
        <is>
          <t>N/A</t>
        </is>
      </c>
      <c r="AX1150" t="inlineStr">
        <is>
          <t>N/A</t>
        </is>
      </c>
      <c r="AY1150" t="inlineStr">
        <is>
          <t>N/A</t>
        </is>
      </c>
      <c r="AZ1150" t="inlineStr">
        <is>
          <t>N/A</t>
        </is>
      </c>
      <c r="BA1150" t="inlineStr">
        <is>
          <t>N/A</t>
        </is>
      </c>
      <c r="BB1150" t="inlineStr">
        <is>
          <t>N/A</t>
        </is>
      </c>
      <c r="BC1150" t="inlineStr">
        <is>
          <t>N/A</t>
        </is>
      </c>
      <c r="BD1150" t="inlineStr">
        <is>
          <t>N/A</t>
        </is>
      </c>
      <c r="BE1150" t="inlineStr">
        <is>
          <t>N/A</t>
        </is>
      </c>
    </row>
    <row r="1151">
      <c r="A1151" t="inlineStr">
        <is>
          <t>WI211253062</t>
        </is>
      </c>
      <c r="B1151" t="inlineStr">
        <is>
          <t>DATA_VALIDATION</t>
        </is>
      </c>
      <c r="C1151" t="inlineStr">
        <is>
          <t>201330004239</t>
        </is>
      </c>
      <c r="D1151" t="inlineStr">
        <is>
          <t>Folder</t>
        </is>
      </c>
      <c r="E1151" s="2">
        <f>HYPERLINK("capsilon://?command=openfolder&amp;siteaddress=FAM.docvelocity-na8.net&amp;folderid=FX1A58E4FC-03C9-B593-1372-A3D321D259A2","FX21128590")</f>
        <v>0.0</v>
      </c>
      <c r="F1151" t="inlineStr">
        <is>
          <t/>
        </is>
      </c>
      <c r="G1151" t="inlineStr">
        <is>
          <t/>
        </is>
      </c>
      <c r="H1151" t="inlineStr">
        <is>
          <t>Mailitem</t>
        </is>
      </c>
      <c r="I1151" t="inlineStr">
        <is>
          <t>MI2112557999</t>
        </is>
      </c>
      <c r="J1151" t="n">
        <v>64.0</v>
      </c>
      <c r="K1151" t="inlineStr">
        <is>
          <t>COMPLETED</t>
        </is>
      </c>
      <c r="L1151" t="inlineStr">
        <is>
          <t>MARK_AS_COMPLETED</t>
        </is>
      </c>
      <c r="M1151" t="inlineStr">
        <is>
          <t>Queue</t>
        </is>
      </c>
      <c r="N1151" t="n">
        <v>2.0</v>
      </c>
      <c r="O1151" s="1" t="n">
        <v>44545.807233796295</v>
      </c>
      <c r="P1151" s="1" t="n">
        <v>44546.545</v>
      </c>
      <c r="Q1151" t="n">
        <v>63369.0</v>
      </c>
      <c r="R1151" t="n">
        <v>374.0</v>
      </c>
      <c r="S1151" t="b">
        <v>0</v>
      </c>
      <c r="T1151" t="inlineStr">
        <is>
          <t>N/A</t>
        </is>
      </c>
      <c r="U1151" t="b">
        <v>0</v>
      </c>
      <c r="V1151" t="inlineStr">
        <is>
          <t>Hemanshi Deshlahara</t>
        </is>
      </c>
      <c r="W1151" s="1" t="n">
        <v>44546.34166666667</v>
      </c>
      <c r="X1151" t="n">
        <v>133.0</v>
      </c>
      <c r="Y1151" t="n">
        <v>59.0</v>
      </c>
      <c r="Z1151" t="n">
        <v>0.0</v>
      </c>
      <c r="AA1151" t="n">
        <v>59.0</v>
      </c>
      <c r="AB1151" t="n">
        <v>0.0</v>
      </c>
      <c r="AC1151" t="n">
        <v>10.0</v>
      </c>
      <c r="AD1151" t="n">
        <v>5.0</v>
      </c>
      <c r="AE1151" t="n">
        <v>0.0</v>
      </c>
      <c r="AF1151" t="n">
        <v>0.0</v>
      </c>
      <c r="AG1151" t="n">
        <v>0.0</v>
      </c>
      <c r="AH1151" t="inlineStr">
        <is>
          <t>Ashish Sutar</t>
        </is>
      </c>
      <c r="AI1151" s="1" t="n">
        <v>44546.545</v>
      </c>
      <c r="AJ1151" t="n">
        <v>241.0</v>
      </c>
      <c r="AK1151" t="n">
        <v>1.0</v>
      </c>
      <c r="AL1151" t="n">
        <v>0.0</v>
      </c>
      <c r="AM1151" t="n">
        <v>1.0</v>
      </c>
      <c r="AN1151" t="n">
        <v>0.0</v>
      </c>
      <c r="AO1151" t="n">
        <v>1.0</v>
      </c>
      <c r="AP1151" t="n">
        <v>4.0</v>
      </c>
      <c r="AQ1151" t="n">
        <v>0.0</v>
      </c>
      <c r="AR1151" t="n">
        <v>0.0</v>
      </c>
      <c r="AS1151" t="n">
        <v>0.0</v>
      </c>
      <c r="AT1151" t="inlineStr">
        <is>
          <t>N/A</t>
        </is>
      </c>
      <c r="AU1151" t="inlineStr">
        <is>
          <t>N/A</t>
        </is>
      </c>
      <c r="AV1151" t="inlineStr">
        <is>
          <t>N/A</t>
        </is>
      </c>
      <c r="AW1151" t="inlineStr">
        <is>
          <t>N/A</t>
        </is>
      </c>
      <c r="AX1151" t="inlineStr">
        <is>
          <t>N/A</t>
        </is>
      </c>
      <c r="AY1151" t="inlineStr">
        <is>
          <t>N/A</t>
        </is>
      </c>
      <c r="AZ1151" t="inlineStr">
        <is>
          <t>N/A</t>
        </is>
      </c>
      <c r="BA1151" t="inlineStr">
        <is>
          <t>N/A</t>
        </is>
      </c>
      <c r="BB1151" t="inlineStr">
        <is>
          <t>N/A</t>
        </is>
      </c>
      <c r="BC1151" t="inlineStr">
        <is>
          <t>N/A</t>
        </is>
      </c>
      <c r="BD1151" t="inlineStr">
        <is>
          <t>N/A</t>
        </is>
      </c>
      <c r="BE1151" t="inlineStr">
        <is>
          <t>N/A</t>
        </is>
      </c>
    </row>
    <row r="1152">
      <c r="A1152" t="inlineStr">
        <is>
          <t>WI211253064</t>
        </is>
      </c>
      <c r="B1152" t="inlineStr">
        <is>
          <t>DATA_VALIDATION</t>
        </is>
      </c>
      <c r="C1152" t="inlineStr">
        <is>
          <t>201330004239</t>
        </is>
      </c>
      <c r="D1152" t="inlineStr">
        <is>
          <t>Folder</t>
        </is>
      </c>
      <c r="E1152" s="2">
        <f>HYPERLINK("capsilon://?command=openfolder&amp;siteaddress=FAM.docvelocity-na8.net&amp;folderid=FX1A58E4FC-03C9-B593-1372-A3D321D259A2","FX21128590")</f>
        <v>0.0</v>
      </c>
      <c r="F1152" t="inlineStr">
        <is>
          <t/>
        </is>
      </c>
      <c r="G1152" t="inlineStr">
        <is>
          <t/>
        </is>
      </c>
      <c r="H1152" t="inlineStr">
        <is>
          <t>Mailitem</t>
        </is>
      </c>
      <c r="I1152" t="inlineStr">
        <is>
          <t>MI2112558005</t>
        </is>
      </c>
      <c r="J1152" t="n">
        <v>28.0</v>
      </c>
      <c r="K1152" t="inlineStr">
        <is>
          <t>COMPLETED</t>
        </is>
      </c>
      <c r="L1152" t="inlineStr">
        <is>
          <t>MARK_AS_COMPLETED</t>
        </is>
      </c>
      <c r="M1152" t="inlineStr">
        <is>
          <t>Queue</t>
        </is>
      </c>
      <c r="N1152" t="n">
        <v>2.0</v>
      </c>
      <c r="O1152" s="1" t="n">
        <v>44545.807534722226</v>
      </c>
      <c r="P1152" s="1" t="n">
        <v>44546.54696759259</v>
      </c>
      <c r="Q1152" t="n">
        <v>63651.0</v>
      </c>
      <c r="R1152" t="n">
        <v>236.0</v>
      </c>
      <c r="S1152" t="b">
        <v>0</v>
      </c>
      <c r="T1152" t="inlineStr">
        <is>
          <t>N/A</t>
        </is>
      </c>
      <c r="U1152" t="b">
        <v>0</v>
      </c>
      <c r="V1152" t="inlineStr">
        <is>
          <t>Hemanshi Deshlahara</t>
        </is>
      </c>
      <c r="W1152" s="1" t="n">
        <v>44546.34244212963</v>
      </c>
      <c r="X1152" t="n">
        <v>66.0</v>
      </c>
      <c r="Y1152" t="n">
        <v>21.0</v>
      </c>
      <c r="Z1152" t="n">
        <v>0.0</v>
      </c>
      <c r="AA1152" t="n">
        <v>21.0</v>
      </c>
      <c r="AB1152" t="n">
        <v>0.0</v>
      </c>
      <c r="AC1152" t="n">
        <v>0.0</v>
      </c>
      <c r="AD1152" t="n">
        <v>7.0</v>
      </c>
      <c r="AE1152" t="n">
        <v>0.0</v>
      </c>
      <c r="AF1152" t="n">
        <v>0.0</v>
      </c>
      <c r="AG1152" t="n">
        <v>0.0</v>
      </c>
      <c r="AH1152" t="inlineStr">
        <is>
          <t>Ashish Sutar</t>
        </is>
      </c>
      <c r="AI1152" s="1" t="n">
        <v>44546.54696759259</v>
      </c>
      <c r="AJ1152" t="n">
        <v>170.0</v>
      </c>
      <c r="AK1152" t="n">
        <v>0.0</v>
      </c>
      <c r="AL1152" t="n">
        <v>0.0</v>
      </c>
      <c r="AM1152" t="n">
        <v>0.0</v>
      </c>
      <c r="AN1152" t="n">
        <v>0.0</v>
      </c>
      <c r="AO1152" t="n">
        <v>0.0</v>
      </c>
      <c r="AP1152" t="n">
        <v>7.0</v>
      </c>
      <c r="AQ1152" t="n">
        <v>0.0</v>
      </c>
      <c r="AR1152" t="n">
        <v>0.0</v>
      </c>
      <c r="AS1152" t="n">
        <v>0.0</v>
      </c>
      <c r="AT1152" t="inlineStr">
        <is>
          <t>N/A</t>
        </is>
      </c>
      <c r="AU1152" t="inlineStr">
        <is>
          <t>N/A</t>
        </is>
      </c>
      <c r="AV1152" t="inlineStr">
        <is>
          <t>N/A</t>
        </is>
      </c>
      <c r="AW1152" t="inlineStr">
        <is>
          <t>N/A</t>
        </is>
      </c>
      <c r="AX1152" t="inlineStr">
        <is>
          <t>N/A</t>
        </is>
      </c>
      <c r="AY1152" t="inlineStr">
        <is>
          <t>N/A</t>
        </is>
      </c>
      <c r="AZ1152" t="inlineStr">
        <is>
          <t>N/A</t>
        </is>
      </c>
      <c r="BA1152" t="inlineStr">
        <is>
          <t>N/A</t>
        </is>
      </c>
      <c r="BB1152" t="inlineStr">
        <is>
          <t>N/A</t>
        </is>
      </c>
      <c r="BC1152" t="inlineStr">
        <is>
          <t>N/A</t>
        </is>
      </c>
      <c r="BD1152" t="inlineStr">
        <is>
          <t>N/A</t>
        </is>
      </c>
      <c r="BE1152" t="inlineStr">
        <is>
          <t>N/A</t>
        </is>
      </c>
    </row>
    <row r="1153">
      <c r="A1153" t="inlineStr">
        <is>
          <t>WI211253067</t>
        </is>
      </c>
      <c r="B1153" t="inlineStr">
        <is>
          <t>DATA_VALIDATION</t>
        </is>
      </c>
      <c r="C1153" t="inlineStr">
        <is>
          <t>201330004239</t>
        </is>
      </c>
      <c r="D1153" t="inlineStr">
        <is>
          <t>Folder</t>
        </is>
      </c>
      <c r="E1153" s="2">
        <f>HYPERLINK("capsilon://?command=openfolder&amp;siteaddress=FAM.docvelocity-na8.net&amp;folderid=FX1A58E4FC-03C9-B593-1372-A3D321D259A2","FX21128590")</f>
        <v>0.0</v>
      </c>
      <c r="F1153" t="inlineStr">
        <is>
          <t/>
        </is>
      </c>
      <c r="G1153" t="inlineStr">
        <is>
          <t/>
        </is>
      </c>
      <c r="H1153" t="inlineStr">
        <is>
          <t>Mailitem</t>
        </is>
      </c>
      <c r="I1153" t="inlineStr">
        <is>
          <t>MI2112558012</t>
        </is>
      </c>
      <c r="J1153" t="n">
        <v>28.0</v>
      </c>
      <c r="K1153" t="inlineStr">
        <is>
          <t>COMPLETED</t>
        </is>
      </c>
      <c r="L1153" t="inlineStr">
        <is>
          <t>MARK_AS_COMPLETED</t>
        </is>
      </c>
      <c r="M1153" t="inlineStr">
        <is>
          <t>Queue</t>
        </is>
      </c>
      <c r="N1153" t="n">
        <v>2.0</v>
      </c>
      <c r="O1153" s="1" t="n">
        <v>44545.8077662037</v>
      </c>
      <c r="P1153" s="1" t="n">
        <v>44546.54928240741</v>
      </c>
      <c r="Q1153" t="n">
        <v>63786.0</v>
      </c>
      <c r="R1153" t="n">
        <v>281.0</v>
      </c>
      <c r="S1153" t="b">
        <v>0</v>
      </c>
      <c r="T1153" t="inlineStr">
        <is>
          <t>N/A</t>
        </is>
      </c>
      <c r="U1153" t="b">
        <v>0</v>
      </c>
      <c r="V1153" t="inlineStr">
        <is>
          <t>Hemanshi Deshlahara</t>
        </is>
      </c>
      <c r="W1153" s="1" t="n">
        <v>44546.34361111111</v>
      </c>
      <c r="X1153" t="n">
        <v>100.0</v>
      </c>
      <c r="Y1153" t="n">
        <v>21.0</v>
      </c>
      <c r="Z1153" t="n">
        <v>0.0</v>
      </c>
      <c r="AA1153" t="n">
        <v>21.0</v>
      </c>
      <c r="AB1153" t="n">
        <v>0.0</v>
      </c>
      <c r="AC1153" t="n">
        <v>6.0</v>
      </c>
      <c r="AD1153" t="n">
        <v>7.0</v>
      </c>
      <c r="AE1153" t="n">
        <v>0.0</v>
      </c>
      <c r="AF1153" t="n">
        <v>0.0</v>
      </c>
      <c r="AG1153" t="n">
        <v>0.0</v>
      </c>
      <c r="AH1153" t="inlineStr">
        <is>
          <t>Ashish Sutar</t>
        </is>
      </c>
      <c r="AI1153" s="1" t="n">
        <v>44546.54928240741</v>
      </c>
      <c r="AJ1153" t="n">
        <v>181.0</v>
      </c>
      <c r="AK1153" t="n">
        <v>0.0</v>
      </c>
      <c r="AL1153" t="n">
        <v>0.0</v>
      </c>
      <c r="AM1153" t="n">
        <v>0.0</v>
      </c>
      <c r="AN1153" t="n">
        <v>0.0</v>
      </c>
      <c r="AO1153" t="n">
        <v>0.0</v>
      </c>
      <c r="AP1153" t="n">
        <v>7.0</v>
      </c>
      <c r="AQ1153" t="n">
        <v>0.0</v>
      </c>
      <c r="AR1153" t="n">
        <v>0.0</v>
      </c>
      <c r="AS1153" t="n">
        <v>0.0</v>
      </c>
      <c r="AT1153" t="inlineStr">
        <is>
          <t>N/A</t>
        </is>
      </c>
      <c r="AU1153" t="inlineStr">
        <is>
          <t>N/A</t>
        </is>
      </c>
      <c r="AV1153" t="inlineStr">
        <is>
          <t>N/A</t>
        </is>
      </c>
      <c r="AW1153" t="inlineStr">
        <is>
          <t>N/A</t>
        </is>
      </c>
      <c r="AX1153" t="inlineStr">
        <is>
          <t>N/A</t>
        </is>
      </c>
      <c r="AY1153" t="inlineStr">
        <is>
          <t>N/A</t>
        </is>
      </c>
      <c r="AZ1153" t="inlineStr">
        <is>
          <t>N/A</t>
        </is>
      </c>
      <c r="BA1153" t="inlineStr">
        <is>
          <t>N/A</t>
        </is>
      </c>
      <c r="BB1153" t="inlineStr">
        <is>
          <t>N/A</t>
        </is>
      </c>
      <c r="BC1153" t="inlineStr">
        <is>
          <t>N/A</t>
        </is>
      </c>
      <c r="BD1153" t="inlineStr">
        <is>
          <t>N/A</t>
        </is>
      </c>
      <c r="BE1153" t="inlineStr">
        <is>
          <t>N/A</t>
        </is>
      </c>
    </row>
    <row r="1154">
      <c r="A1154" t="inlineStr">
        <is>
          <t>WI211253077</t>
        </is>
      </c>
      <c r="B1154" t="inlineStr">
        <is>
          <t>DATA_VALIDATION</t>
        </is>
      </c>
      <c r="C1154" t="inlineStr">
        <is>
          <t>201330004239</t>
        </is>
      </c>
      <c r="D1154" t="inlineStr">
        <is>
          <t>Folder</t>
        </is>
      </c>
      <c r="E1154" s="2">
        <f>HYPERLINK("capsilon://?command=openfolder&amp;siteaddress=FAM.docvelocity-na8.net&amp;folderid=FX1A58E4FC-03C9-B593-1372-A3D321D259A2","FX21128590")</f>
        <v>0.0</v>
      </c>
      <c r="F1154" t="inlineStr">
        <is>
          <t/>
        </is>
      </c>
      <c r="G1154" t="inlineStr">
        <is>
          <t/>
        </is>
      </c>
      <c r="H1154" t="inlineStr">
        <is>
          <t>Mailitem</t>
        </is>
      </c>
      <c r="I1154" t="inlineStr">
        <is>
          <t>MI2112558022</t>
        </is>
      </c>
      <c r="J1154" t="n">
        <v>57.0</v>
      </c>
      <c r="K1154" t="inlineStr">
        <is>
          <t>COMPLETED</t>
        </is>
      </c>
      <c r="L1154" t="inlineStr">
        <is>
          <t>MARK_AS_COMPLETED</t>
        </is>
      </c>
      <c r="M1154" t="inlineStr">
        <is>
          <t>Queue</t>
        </is>
      </c>
      <c r="N1154" t="n">
        <v>2.0</v>
      </c>
      <c r="O1154" s="1" t="n">
        <v>44545.80883101852</v>
      </c>
      <c r="P1154" s="1" t="n">
        <v>44546.55181712963</v>
      </c>
      <c r="Q1154" t="n">
        <v>63845.0</v>
      </c>
      <c r="R1154" t="n">
        <v>349.0</v>
      </c>
      <c r="S1154" t="b">
        <v>0</v>
      </c>
      <c r="T1154" t="inlineStr">
        <is>
          <t>N/A</t>
        </is>
      </c>
      <c r="U1154" t="b">
        <v>0</v>
      </c>
      <c r="V1154" t="inlineStr">
        <is>
          <t>Hemanshi Deshlahara</t>
        </is>
      </c>
      <c r="W1154" s="1" t="n">
        <v>44546.345300925925</v>
      </c>
      <c r="X1154" t="n">
        <v>122.0</v>
      </c>
      <c r="Y1154" t="n">
        <v>64.0</v>
      </c>
      <c r="Z1154" t="n">
        <v>0.0</v>
      </c>
      <c r="AA1154" t="n">
        <v>64.0</v>
      </c>
      <c r="AB1154" t="n">
        <v>0.0</v>
      </c>
      <c r="AC1154" t="n">
        <v>20.0</v>
      </c>
      <c r="AD1154" t="n">
        <v>-7.0</v>
      </c>
      <c r="AE1154" t="n">
        <v>0.0</v>
      </c>
      <c r="AF1154" t="n">
        <v>0.0</v>
      </c>
      <c r="AG1154" t="n">
        <v>0.0</v>
      </c>
      <c r="AH1154" t="inlineStr">
        <is>
          <t>Ashish Sutar</t>
        </is>
      </c>
      <c r="AI1154" s="1" t="n">
        <v>44546.55181712963</v>
      </c>
      <c r="AJ1154" t="n">
        <v>218.0</v>
      </c>
      <c r="AK1154" t="n">
        <v>6.0</v>
      </c>
      <c r="AL1154" t="n">
        <v>0.0</v>
      </c>
      <c r="AM1154" t="n">
        <v>6.0</v>
      </c>
      <c r="AN1154" t="n">
        <v>0.0</v>
      </c>
      <c r="AO1154" t="n">
        <v>6.0</v>
      </c>
      <c r="AP1154" t="n">
        <v>-13.0</v>
      </c>
      <c r="AQ1154" t="n">
        <v>0.0</v>
      </c>
      <c r="AR1154" t="n">
        <v>0.0</v>
      </c>
      <c r="AS1154" t="n">
        <v>0.0</v>
      </c>
      <c r="AT1154" t="inlineStr">
        <is>
          <t>N/A</t>
        </is>
      </c>
      <c r="AU1154" t="inlineStr">
        <is>
          <t>N/A</t>
        </is>
      </c>
      <c r="AV1154" t="inlineStr">
        <is>
          <t>N/A</t>
        </is>
      </c>
      <c r="AW1154" t="inlineStr">
        <is>
          <t>N/A</t>
        </is>
      </c>
      <c r="AX1154" t="inlineStr">
        <is>
          <t>N/A</t>
        </is>
      </c>
      <c r="AY1154" t="inlineStr">
        <is>
          <t>N/A</t>
        </is>
      </c>
      <c r="AZ1154" t="inlineStr">
        <is>
          <t>N/A</t>
        </is>
      </c>
      <c r="BA1154" t="inlineStr">
        <is>
          <t>N/A</t>
        </is>
      </c>
      <c r="BB1154" t="inlineStr">
        <is>
          <t>N/A</t>
        </is>
      </c>
      <c r="BC1154" t="inlineStr">
        <is>
          <t>N/A</t>
        </is>
      </c>
      <c r="BD1154" t="inlineStr">
        <is>
          <t>N/A</t>
        </is>
      </c>
      <c r="BE1154" t="inlineStr">
        <is>
          <t>N/A</t>
        </is>
      </c>
    </row>
    <row r="1155">
      <c r="A1155" t="inlineStr">
        <is>
          <t>WI211253084</t>
        </is>
      </c>
      <c r="B1155" t="inlineStr">
        <is>
          <t>DATA_VALIDATION</t>
        </is>
      </c>
      <c r="C1155" t="inlineStr">
        <is>
          <t>201330004239</t>
        </is>
      </c>
      <c r="D1155" t="inlineStr">
        <is>
          <t>Folder</t>
        </is>
      </c>
      <c r="E1155" s="2">
        <f>HYPERLINK("capsilon://?command=openfolder&amp;siteaddress=FAM.docvelocity-na8.net&amp;folderid=FX1A58E4FC-03C9-B593-1372-A3D321D259A2","FX21128590")</f>
        <v>0.0</v>
      </c>
      <c r="F1155" t="inlineStr">
        <is>
          <t/>
        </is>
      </c>
      <c r="G1155" t="inlineStr">
        <is>
          <t/>
        </is>
      </c>
      <c r="H1155" t="inlineStr">
        <is>
          <t>Mailitem</t>
        </is>
      </c>
      <c r="I1155" t="inlineStr">
        <is>
          <t>MI2112558026</t>
        </is>
      </c>
      <c r="J1155" t="n">
        <v>69.0</v>
      </c>
      <c r="K1155" t="inlineStr">
        <is>
          <t>COMPLETED</t>
        </is>
      </c>
      <c r="L1155" t="inlineStr">
        <is>
          <t>MARK_AS_COMPLETED</t>
        </is>
      </c>
      <c r="M1155" t="inlineStr">
        <is>
          <t>Queue</t>
        </is>
      </c>
      <c r="N1155" t="n">
        <v>2.0</v>
      </c>
      <c r="O1155" s="1" t="n">
        <v>44545.80980324074</v>
      </c>
      <c r="P1155" s="1" t="n">
        <v>44546.554085648146</v>
      </c>
      <c r="Q1155" t="n">
        <v>63985.0</v>
      </c>
      <c r="R1155" t="n">
        <v>321.0</v>
      </c>
      <c r="S1155" t="b">
        <v>0</v>
      </c>
      <c r="T1155" t="inlineStr">
        <is>
          <t>N/A</t>
        </is>
      </c>
      <c r="U1155" t="b">
        <v>0</v>
      </c>
      <c r="V1155" t="inlineStr">
        <is>
          <t>Hemanshi Deshlahara</t>
        </is>
      </c>
      <c r="W1155" s="1" t="n">
        <v>44546.346770833334</v>
      </c>
      <c r="X1155" t="n">
        <v>126.0</v>
      </c>
      <c r="Y1155" t="n">
        <v>64.0</v>
      </c>
      <c r="Z1155" t="n">
        <v>0.0</v>
      </c>
      <c r="AA1155" t="n">
        <v>64.0</v>
      </c>
      <c r="AB1155" t="n">
        <v>0.0</v>
      </c>
      <c r="AC1155" t="n">
        <v>10.0</v>
      </c>
      <c r="AD1155" t="n">
        <v>5.0</v>
      </c>
      <c r="AE1155" t="n">
        <v>0.0</v>
      </c>
      <c r="AF1155" t="n">
        <v>0.0</v>
      </c>
      <c r="AG1155" t="n">
        <v>0.0</v>
      </c>
      <c r="AH1155" t="inlineStr">
        <is>
          <t>Ashish Sutar</t>
        </is>
      </c>
      <c r="AI1155" s="1" t="n">
        <v>44546.554085648146</v>
      </c>
      <c r="AJ1155" t="n">
        <v>195.0</v>
      </c>
      <c r="AK1155" t="n">
        <v>1.0</v>
      </c>
      <c r="AL1155" t="n">
        <v>0.0</v>
      </c>
      <c r="AM1155" t="n">
        <v>1.0</v>
      </c>
      <c r="AN1155" t="n">
        <v>0.0</v>
      </c>
      <c r="AO1155" t="n">
        <v>1.0</v>
      </c>
      <c r="AP1155" t="n">
        <v>4.0</v>
      </c>
      <c r="AQ1155" t="n">
        <v>0.0</v>
      </c>
      <c r="AR1155" t="n">
        <v>0.0</v>
      </c>
      <c r="AS1155" t="n">
        <v>0.0</v>
      </c>
      <c r="AT1155" t="inlineStr">
        <is>
          <t>N/A</t>
        </is>
      </c>
      <c r="AU1155" t="inlineStr">
        <is>
          <t>N/A</t>
        </is>
      </c>
      <c r="AV1155" t="inlineStr">
        <is>
          <t>N/A</t>
        </is>
      </c>
      <c r="AW1155" t="inlineStr">
        <is>
          <t>N/A</t>
        </is>
      </c>
      <c r="AX1155" t="inlineStr">
        <is>
          <t>N/A</t>
        </is>
      </c>
      <c r="AY1155" t="inlineStr">
        <is>
          <t>N/A</t>
        </is>
      </c>
      <c r="AZ1155" t="inlineStr">
        <is>
          <t>N/A</t>
        </is>
      </c>
      <c r="BA1155" t="inlineStr">
        <is>
          <t>N/A</t>
        </is>
      </c>
      <c r="BB1155" t="inlineStr">
        <is>
          <t>N/A</t>
        </is>
      </c>
      <c r="BC1155" t="inlineStr">
        <is>
          <t>N/A</t>
        </is>
      </c>
      <c r="BD1155" t="inlineStr">
        <is>
          <t>N/A</t>
        </is>
      </c>
      <c r="BE1155" t="inlineStr">
        <is>
          <t>N/A</t>
        </is>
      </c>
    </row>
    <row r="1156">
      <c r="A1156" t="inlineStr">
        <is>
          <t>WI211253170</t>
        </is>
      </c>
      <c r="B1156" t="inlineStr">
        <is>
          <t>DATA_VALIDATION</t>
        </is>
      </c>
      <c r="C1156" t="inlineStr">
        <is>
          <t>201300019748</t>
        </is>
      </c>
      <c r="D1156" t="inlineStr">
        <is>
          <t>Folder</t>
        </is>
      </c>
      <c r="E1156" s="2">
        <f>HYPERLINK("capsilon://?command=openfolder&amp;siteaddress=FAM.docvelocity-na8.net&amp;folderid=FXC37D6D4B-D012-72D0-F06A-9F604ECD5441","FX21118905")</f>
        <v>0.0</v>
      </c>
      <c r="F1156" t="inlineStr">
        <is>
          <t/>
        </is>
      </c>
      <c r="G1156" t="inlineStr">
        <is>
          <t/>
        </is>
      </c>
      <c r="H1156" t="inlineStr">
        <is>
          <t>Mailitem</t>
        </is>
      </c>
      <c r="I1156" t="inlineStr">
        <is>
          <t>MI2112558844</t>
        </is>
      </c>
      <c r="J1156" t="n">
        <v>211.0</v>
      </c>
      <c r="K1156" t="inlineStr">
        <is>
          <t>COMPLETED</t>
        </is>
      </c>
      <c r="L1156" t="inlineStr">
        <is>
          <t>MARK_AS_COMPLETED</t>
        </is>
      </c>
      <c r="M1156" t="inlineStr">
        <is>
          <t>Queue</t>
        </is>
      </c>
      <c r="N1156" t="n">
        <v>1.0</v>
      </c>
      <c r="O1156" s="1" t="n">
        <v>44545.82305555556</v>
      </c>
      <c r="P1156" s="1" t="n">
        <v>44546.36655092592</v>
      </c>
      <c r="Q1156" t="n">
        <v>46402.0</v>
      </c>
      <c r="R1156" t="n">
        <v>556.0</v>
      </c>
      <c r="S1156" t="b">
        <v>0</v>
      </c>
      <c r="T1156" t="inlineStr">
        <is>
          <t>N/A</t>
        </is>
      </c>
      <c r="U1156" t="b">
        <v>0</v>
      </c>
      <c r="V1156" t="inlineStr">
        <is>
          <t>Hemanshi Deshlahara</t>
        </is>
      </c>
      <c r="W1156" s="1" t="n">
        <v>44546.36655092592</v>
      </c>
      <c r="X1156" t="n">
        <v>540.0</v>
      </c>
      <c r="Y1156" t="n">
        <v>0.0</v>
      </c>
      <c r="Z1156" t="n">
        <v>0.0</v>
      </c>
      <c r="AA1156" t="n">
        <v>0.0</v>
      </c>
      <c r="AB1156" t="n">
        <v>0.0</v>
      </c>
      <c r="AC1156" t="n">
        <v>0.0</v>
      </c>
      <c r="AD1156" t="n">
        <v>211.0</v>
      </c>
      <c r="AE1156" t="n">
        <v>187.0</v>
      </c>
      <c r="AF1156" t="n">
        <v>0.0</v>
      </c>
      <c r="AG1156" t="n">
        <v>8.0</v>
      </c>
      <c r="AH1156" t="inlineStr">
        <is>
          <t>N/A</t>
        </is>
      </c>
      <c r="AI1156" t="inlineStr">
        <is>
          <t>N/A</t>
        </is>
      </c>
      <c r="AJ1156" t="inlineStr">
        <is>
          <t>N/A</t>
        </is>
      </c>
      <c r="AK1156" t="inlineStr">
        <is>
          <t>N/A</t>
        </is>
      </c>
      <c r="AL1156" t="inlineStr">
        <is>
          <t>N/A</t>
        </is>
      </c>
      <c r="AM1156" t="inlineStr">
        <is>
          <t>N/A</t>
        </is>
      </c>
      <c r="AN1156" t="inlineStr">
        <is>
          <t>N/A</t>
        </is>
      </c>
      <c r="AO1156" t="inlineStr">
        <is>
          <t>N/A</t>
        </is>
      </c>
      <c r="AP1156" t="inlineStr">
        <is>
          <t>N/A</t>
        </is>
      </c>
      <c r="AQ1156" t="inlineStr">
        <is>
          <t>N/A</t>
        </is>
      </c>
      <c r="AR1156" t="inlineStr">
        <is>
          <t>N/A</t>
        </is>
      </c>
      <c r="AS1156" t="inlineStr">
        <is>
          <t>N/A</t>
        </is>
      </c>
      <c r="AT1156" t="inlineStr">
        <is>
          <t>N/A</t>
        </is>
      </c>
      <c r="AU1156" t="inlineStr">
        <is>
          <t>N/A</t>
        </is>
      </c>
      <c r="AV1156" t="inlineStr">
        <is>
          <t>N/A</t>
        </is>
      </c>
      <c r="AW1156" t="inlineStr">
        <is>
          <t>N/A</t>
        </is>
      </c>
      <c r="AX1156" t="inlineStr">
        <is>
          <t>N/A</t>
        </is>
      </c>
      <c r="AY1156" t="inlineStr">
        <is>
          <t>N/A</t>
        </is>
      </c>
      <c r="AZ1156" t="inlineStr">
        <is>
          <t>N/A</t>
        </is>
      </c>
      <c r="BA1156" t="inlineStr">
        <is>
          <t>N/A</t>
        </is>
      </c>
      <c r="BB1156" t="inlineStr">
        <is>
          <t>N/A</t>
        </is>
      </c>
      <c r="BC1156" t="inlineStr">
        <is>
          <t>N/A</t>
        </is>
      </c>
      <c r="BD1156" t="inlineStr">
        <is>
          <t>N/A</t>
        </is>
      </c>
      <c r="BE1156" t="inlineStr">
        <is>
          <t>N/A</t>
        </is>
      </c>
    </row>
    <row r="1157">
      <c r="A1157" t="inlineStr">
        <is>
          <t>WI211253188</t>
        </is>
      </c>
      <c r="B1157" t="inlineStr">
        <is>
          <t>DATA_VALIDATION</t>
        </is>
      </c>
      <c r="C1157" t="inlineStr">
        <is>
          <t>201130012967</t>
        </is>
      </c>
      <c r="D1157" t="inlineStr">
        <is>
          <t>Folder</t>
        </is>
      </c>
      <c r="E1157" s="2">
        <f>HYPERLINK("capsilon://?command=openfolder&amp;siteaddress=FAM.docvelocity-na8.net&amp;folderid=FX2876841A-F5E3-E21C-32A7-5B25D92532F2","FX21129094")</f>
        <v>0.0</v>
      </c>
      <c r="F1157" t="inlineStr">
        <is>
          <t/>
        </is>
      </c>
      <c r="G1157" t="inlineStr">
        <is>
          <t/>
        </is>
      </c>
      <c r="H1157" t="inlineStr">
        <is>
          <t>Mailitem</t>
        </is>
      </c>
      <c r="I1157" t="inlineStr">
        <is>
          <t>MI2112559319</t>
        </is>
      </c>
      <c r="J1157" t="n">
        <v>76.0</v>
      </c>
      <c r="K1157" t="inlineStr">
        <is>
          <t>COMPLETED</t>
        </is>
      </c>
      <c r="L1157" t="inlineStr">
        <is>
          <t>MARK_AS_COMPLETED</t>
        </is>
      </c>
      <c r="M1157" t="inlineStr">
        <is>
          <t>Queue</t>
        </is>
      </c>
      <c r="N1157" t="n">
        <v>2.0</v>
      </c>
      <c r="O1157" s="1" t="n">
        <v>44545.8259837963</v>
      </c>
      <c r="P1157" s="1" t="n">
        <v>44546.56215277778</v>
      </c>
      <c r="Q1157" t="n">
        <v>63027.0</v>
      </c>
      <c r="R1157" t="n">
        <v>578.0</v>
      </c>
      <c r="S1157" t="b">
        <v>0</v>
      </c>
      <c r="T1157" t="inlineStr">
        <is>
          <t>N/A</t>
        </is>
      </c>
      <c r="U1157" t="b">
        <v>0</v>
      </c>
      <c r="V1157" t="inlineStr">
        <is>
          <t>Hemanshi Deshlahara</t>
        </is>
      </c>
      <c r="W1157" s="1" t="n">
        <v>44546.36822916667</v>
      </c>
      <c r="X1157" t="n">
        <v>144.0</v>
      </c>
      <c r="Y1157" t="n">
        <v>71.0</v>
      </c>
      <c r="Z1157" t="n">
        <v>0.0</v>
      </c>
      <c r="AA1157" t="n">
        <v>71.0</v>
      </c>
      <c r="AB1157" t="n">
        <v>0.0</v>
      </c>
      <c r="AC1157" t="n">
        <v>4.0</v>
      </c>
      <c r="AD1157" t="n">
        <v>5.0</v>
      </c>
      <c r="AE1157" t="n">
        <v>0.0</v>
      </c>
      <c r="AF1157" t="n">
        <v>0.0</v>
      </c>
      <c r="AG1157" t="n">
        <v>0.0</v>
      </c>
      <c r="AH1157" t="inlineStr">
        <is>
          <t>Dashrath Soren</t>
        </is>
      </c>
      <c r="AI1157" s="1" t="n">
        <v>44546.56215277778</v>
      </c>
      <c r="AJ1157" t="n">
        <v>428.0</v>
      </c>
      <c r="AK1157" t="n">
        <v>1.0</v>
      </c>
      <c r="AL1157" t="n">
        <v>0.0</v>
      </c>
      <c r="AM1157" t="n">
        <v>1.0</v>
      </c>
      <c r="AN1157" t="n">
        <v>0.0</v>
      </c>
      <c r="AO1157" t="n">
        <v>1.0</v>
      </c>
      <c r="AP1157" t="n">
        <v>4.0</v>
      </c>
      <c r="AQ1157" t="n">
        <v>0.0</v>
      </c>
      <c r="AR1157" t="n">
        <v>0.0</v>
      </c>
      <c r="AS1157" t="n">
        <v>0.0</v>
      </c>
      <c r="AT1157" t="inlineStr">
        <is>
          <t>N/A</t>
        </is>
      </c>
      <c r="AU1157" t="inlineStr">
        <is>
          <t>N/A</t>
        </is>
      </c>
      <c r="AV1157" t="inlineStr">
        <is>
          <t>N/A</t>
        </is>
      </c>
      <c r="AW1157" t="inlineStr">
        <is>
          <t>N/A</t>
        </is>
      </c>
      <c r="AX1157" t="inlineStr">
        <is>
          <t>N/A</t>
        </is>
      </c>
      <c r="AY1157" t="inlineStr">
        <is>
          <t>N/A</t>
        </is>
      </c>
      <c r="AZ1157" t="inlineStr">
        <is>
          <t>N/A</t>
        </is>
      </c>
      <c r="BA1157" t="inlineStr">
        <is>
          <t>N/A</t>
        </is>
      </c>
      <c r="BB1157" t="inlineStr">
        <is>
          <t>N/A</t>
        </is>
      </c>
      <c r="BC1157" t="inlineStr">
        <is>
          <t>N/A</t>
        </is>
      </c>
      <c r="BD1157" t="inlineStr">
        <is>
          <t>N/A</t>
        </is>
      </c>
      <c r="BE1157" t="inlineStr">
        <is>
          <t>N/A</t>
        </is>
      </c>
    </row>
    <row r="1158">
      <c r="A1158" t="inlineStr">
        <is>
          <t>WI21125328</t>
        </is>
      </c>
      <c r="B1158" t="inlineStr">
        <is>
          <t>DATA_VALIDATION</t>
        </is>
      </c>
      <c r="C1158" t="inlineStr">
        <is>
          <t>201308007889</t>
        </is>
      </c>
      <c r="D1158" t="inlineStr">
        <is>
          <t>Folder</t>
        </is>
      </c>
      <c r="E1158" s="2">
        <f>HYPERLINK("capsilon://?command=openfolder&amp;siteaddress=FAM.docvelocity-na8.net&amp;folderid=FX392CD3AD-B07F-F5B1-A266-2CAADBA339B5","FX2112780")</f>
        <v>0.0</v>
      </c>
      <c r="F1158" t="inlineStr">
        <is>
          <t/>
        </is>
      </c>
      <c r="G1158" t="inlineStr">
        <is>
          <t/>
        </is>
      </c>
      <c r="H1158" t="inlineStr">
        <is>
          <t>Mailitem</t>
        </is>
      </c>
      <c r="I1158" t="inlineStr">
        <is>
          <t>MI211255463</t>
        </is>
      </c>
      <c r="J1158" t="n">
        <v>172.0</v>
      </c>
      <c r="K1158" t="inlineStr">
        <is>
          <t>COMPLETED</t>
        </is>
      </c>
      <c r="L1158" t="inlineStr">
        <is>
          <t>MARK_AS_COMPLETED</t>
        </is>
      </c>
      <c r="M1158" t="inlineStr">
        <is>
          <t>Queue</t>
        </is>
      </c>
      <c r="N1158" t="n">
        <v>1.0</v>
      </c>
      <c r="O1158" s="1" t="n">
        <v>44531.84479166667</v>
      </c>
      <c r="P1158" s="1" t="n">
        <v>44532.314247685186</v>
      </c>
      <c r="Q1158" t="n">
        <v>40164.0</v>
      </c>
      <c r="R1158" t="n">
        <v>397.0</v>
      </c>
      <c r="S1158" t="b">
        <v>0</v>
      </c>
      <c r="T1158" t="inlineStr">
        <is>
          <t>N/A</t>
        </is>
      </c>
      <c r="U1158" t="b">
        <v>0</v>
      </c>
      <c r="V1158" t="inlineStr">
        <is>
          <t>Hemanshi Deshlahara</t>
        </is>
      </c>
      <c r="W1158" s="1" t="n">
        <v>44532.314247685186</v>
      </c>
      <c r="X1158" t="n">
        <v>199.0</v>
      </c>
      <c r="Y1158" t="n">
        <v>0.0</v>
      </c>
      <c r="Z1158" t="n">
        <v>0.0</v>
      </c>
      <c r="AA1158" t="n">
        <v>0.0</v>
      </c>
      <c r="AB1158" t="n">
        <v>0.0</v>
      </c>
      <c r="AC1158" t="n">
        <v>0.0</v>
      </c>
      <c r="AD1158" t="n">
        <v>172.0</v>
      </c>
      <c r="AE1158" t="n">
        <v>155.0</v>
      </c>
      <c r="AF1158" t="n">
        <v>0.0</v>
      </c>
      <c r="AG1158" t="n">
        <v>5.0</v>
      </c>
      <c r="AH1158" t="inlineStr">
        <is>
          <t>N/A</t>
        </is>
      </c>
      <c r="AI1158" t="inlineStr">
        <is>
          <t>N/A</t>
        </is>
      </c>
      <c r="AJ1158" t="inlineStr">
        <is>
          <t>N/A</t>
        </is>
      </c>
      <c r="AK1158" t="inlineStr">
        <is>
          <t>N/A</t>
        </is>
      </c>
      <c r="AL1158" t="inlineStr">
        <is>
          <t>N/A</t>
        </is>
      </c>
      <c r="AM1158" t="inlineStr">
        <is>
          <t>N/A</t>
        </is>
      </c>
      <c r="AN1158" t="inlineStr">
        <is>
          <t>N/A</t>
        </is>
      </c>
      <c r="AO1158" t="inlineStr">
        <is>
          <t>N/A</t>
        </is>
      </c>
      <c r="AP1158" t="inlineStr">
        <is>
          <t>N/A</t>
        </is>
      </c>
      <c r="AQ1158" t="inlineStr">
        <is>
          <t>N/A</t>
        </is>
      </c>
      <c r="AR1158" t="inlineStr">
        <is>
          <t>N/A</t>
        </is>
      </c>
      <c r="AS1158" t="inlineStr">
        <is>
          <t>N/A</t>
        </is>
      </c>
      <c r="AT1158" t="inlineStr">
        <is>
          <t>N/A</t>
        </is>
      </c>
      <c r="AU1158" t="inlineStr">
        <is>
          <t>N/A</t>
        </is>
      </c>
      <c r="AV1158" t="inlineStr">
        <is>
          <t>N/A</t>
        </is>
      </c>
      <c r="AW1158" t="inlineStr">
        <is>
          <t>N/A</t>
        </is>
      </c>
      <c r="AX1158" t="inlineStr">
        <is>
          <t>N/A</t>
        </is>
      </c>
      <c r="AY1158" t="inlineStr">
        <is>
          <t>N/A</t>
        </is>
      </c>
      <c r="AZ1158" t="inlineStr">
        <is>
          <t>N/A</t>
        </is>
      </c>
      <c r="BA1158" t="inlineStr">
        <is>
          <t>N/A</t>
        </is>
      </c>
      <c r="BB1158" t="inlineStr">
        <is>
          <t>N/A</t>
        </is>
      </c>
      <c r="BC1158" t="inlineStr">
        <is>
          <t>N/A</t>
        </is>
      </c>
      <c r="BD1158" t="inlineStr">
        <is>
          <t>N/A</t>
        </is>
      </c>
      <c r="BE1158" t="inlineStr">
        <is>
          <t>N/A</t>
        </is>
      </c>
    </row>
    <row r="1159">
      <c r="A1159" t="inlineStr">
        <is>
          <t>WI211253302</t>
        </is>
      </c>
      <c r="B1159" t="inlineStr">
        <is>
          <t>DATA_VALIDATION</t>
        </is>
      </c>
      <c r="C1159" t="inlineStr">
        <is>
          <t>201110012290</t>
        </is>
      </c>
      <c r="D1159" t="inlineStr">
        <is>
          <t>Folder</t>
        </is>
      </c>
      <c r="E1159" s="2">
        <f>HYPERLINK("capsilon://?command=openfolder&amp;siteaddress=FAM.docvelocity-na8.net&amp;folderid=FXAD2188AB-C333-332E-4525-E5403C8F73A2","FX21128473")</f>
        <v>0.0</v>
      </c>
      <c r="F1159" t="inlineStr">
        <is>
          <t/>
        </is>
      </c>
      <c r="G1159" t="inlineStr">
        <is>
          <t/>
        </is>
      </c>
      <c r="H1159" t="inlineStr">
        <is>
          <t>Mailitem</t>
        </is>
      </c>
      <c r="I1159" t="inlineStr">
        <is>
          <t>MI2112560415</t>
        </is>
      </c>
      <c r="J1159" t="n">
        <v>312.0</v>
      </c>
      <c r="K1159" t="inlineStr">
        <is>
          <t>COMPLETED</t>
        </is>
      </c>
      <c r="L1159" t="inlineStr">
        <is>
          <t>MARK_AS_COMPLETED</t>
        </is>
      </c>
      <c r="M1159" t="inlineStr">
        <is>
          <t>Queue</t>
        </is>
      </c>
      <c r="N1159" t="n">
        <v>1.0</v>
      </c>
      <c r="O1159" s="1" t="n">
        <v>44545.848761574074</v>
      </c>
      <c r="P1159" s="1" t="n">
        <v>44546.375393518516</v>
      </c>
      <c r="Q1159" t="n">
        <v>44883.0</v>
      </c>
      <c r="R1159" t="n">
        <v>618.0</v>
      </c>
      <c r="S1159" t="b">
        <v>0</v>
      </c>
      <c r="T1159" t="inlineStr">
        <is>
          <t>N/A</t>
        </is>
      </c>
      <c r="U1159" t="b">
        <v>0</v>
      </c>
      <c r="V1159" t="inlineStr">
        <is>
          <t>Hemanshi Deshlahara</t>
        </is>
      </c>
      <c r="W1159" s="1" t="n">
        <v>44546.375393518516</v>
      </c>
      <c r="X1159" t="n">
        <v>618.0</v>
      </c>
      <c r="Y1159" t="n">
        <v>0.0</v>
      </c>
      <c r="Z1159" t="n">
        <v>0.0</v>
      </c>
      <c r="AA1159" t="n">
        <v>0.0</v>
      </c>
      <c r="AB1159" t="n">
        <v>0.0</v>
      </c>
      <c r="AC1159" t="n">
        <v>0.0</v>
      </c>
      <c r="AD1159" t="n">
        <v>312.0</v>
      </c>
      <c r="AE1159" t="n">
        <v>260.0</v>
      </c>
      <c r="AF1159" t="n">
        <v>0.0</v>
      </c>
      <c r="AG1159" t="n">
        <v>17.0</v>
      </c>
      <c r="AH1159" t="inlineStr">
        <is>
          <t>N/A</t>
        </is>
      </c>
      <c r="AI1159" t="inlineStr">
        <is>
          <t>N/A</t>
        </is>
      </c>
      <c r="AJ1159" t="inlineStr">
        <is>
          <t>N/A</t>
        </is>
      </c>
      <c r="AK1159" t="inlineStr">
        <is>
          <t>N/A</t>
        </is>
      </c>
      <c r="AL1159" t="inlineStr">
        <is>
          <t>N/A</t>
        </is>
      </c>
      <c r="AM1159" t="inlineStr">
        <is>
          <t>N/A</t>
        </is>
      </c>
      <c r="AN1159" t="inlineStr">
        <is>
          <t>N/A</t>
        </is>
      </c>
      <c r="AO1159" t="inlineStr">
        <is>
          <t>N/A</t>
        </is>
      </c>
      <c r="AP1159" t="inlineStr">
        <is>
          <t>N/A</t>
        </is>
      </c>
      <c r="AQ1159" t="inlineStr">
        <is>
          <t>N/A</t>
        </is>
      </c>
      <c r="AR1159" t="inlineStr">
        <is>
          <t>N/A</t>
        </is>
      </c>
      <c r="AS1159" t="inlineStr">
        <is>
          <t>N/A</t>
        </is>
      </c>
      <c r="AT1159" t="inlineStr">
        <is>
          <t>N/A</t>
        </is>
      </c>
      <c r="AU1159" t="inlineStr">
        <is>
          <t>N/A</t>
        </is>
      </c>
      <c r="AV1159" t="inlineStr">
        <is>
          <t>N/A</t>
        </is>
      </c>
      <c r="AW1159" t="inlineStr">
        <is>
          <t>N/A</t>
        </is>
      </c>
      <c r="AX1159" t="inlineStr">
        <is>
          <t>N/A</t>
        </is>
      </c>
      <c r="AY1159" t="inlineStr">
        <is>
          <t>N/A</t>
        </is>
      </c>
      <c r="AZ1159" t="inlineStr">
        <is>
          <t>N/A</t>
        </is>
      </c>
      <c r="BA1159" t="inlineStr">
        <is>
          <t>N/A</t>
        </is>
      </c>
      <c r="BB1159" t="inlineStr">
        <is>
          <t>N/A</t>
        </is>
      </c>
      <c r="BC1159" t="inlineStr">
        <is>
          <t>N/A</t>
        </is>
      </c>
      <c r="BD1159" t="inlineStr">
        <is>
          <t>N/A</t>
        </is>
      </c>
      <c r="BE1159" t="inlineStr">
        <is>
          <t>N/A</t>
        </is>
      </c>
    </row>
    <row r="1160">
      <c r="A1160" t="inlineStr">
        <is>
          <t>WI211253336</t>
        </is>
      </c>
      <c r="B1160" t="inlineStr">
        <is>
          <t>DATA_VALIDATION</t>
        </is>
      </c>
      <c r="C1160" t="inlineStr">
        <is>
          <t>201348000222</t>
        </is>
      </c>
      <c r="D1160" t="inlineStr">
        <is>
          <t>Folder</t>
        </is>
      </c>
      <c r="E1160" s="2">
        <f>HYPERLINK("capsilon://?command=openfolder&amp;siteaddress=FAM.docvelocity-na8.net&amp;folderid=FXF37BA032-28B3-14E3-9CEA-3C477C8FF913","FX21127793")</f>
        <v>0.0</v>
      </c>
      <c r="F1160" t="inlineStr">
        <is>
          <t/>
        </is>
      </c>
      <c r="G1160" t="inlineStr">
        <is>
          <t/>
        </is>
      </c>
      <c r="H1160" t="inlineStr">
        <is>
          <t>Mailitem</t>
        </is>
      </c>
      <c r="I1160" t="inlineStr">
        <is>
          <t>MI2112560872</t>
        </is>
      </c>
      <c r="J1160" t="n">
        <v>194.0</v>
      </c>
      <c r="K1160" t="inlineStr">
        <is>
          <t>COMPLETED</t>
        </is>
      </c>
      <c r="L1160" t="inlineStr">
        <is>
          <t>MARK_AS_COMPLETED</t>
        </is>
      </c>
      <c r="M1160" t="inlineStr">
        <is>
          <t>Queue</t>
        </is>
      </c>
      <c r="N1160" t="n">
        <v>1.0</v>
      </c>
      <c r="O1160" s="1" t="n">
        <v>44545.85922453704</v>
      </c>
      <c r="P1160" s="1" t="n">
        <v>44546.379791666666</v>
      </c>
      <c r="Q1160" t="n">
        <v>44669.0</v>
      </c>
      <c r="R1160" t="n">
        <v>308.0</v>
      </c>
      <c r="S1160" t="b">
        <v>0</v>
      </c>
      <c r="T1160" t="inlineStr">
        <is>
          <t>N/A</t>
        </is>
      </c>
      <c r="U1160" t="b">
        <v>0</v>
      </c>
      <c r="V1160" t="inlineStr">
        <is>
          <t>Hemanshi Deshlahara</t>
        </is>
      </c>
      <c r="W1160" s="1" t="n">
        <v>44546.379791666666</v>
      </c>
      <c r="X1160" t="n">
        <v>308.0</v>
      </c>
      <c r="Y1160" t="n">
        <v>0.0</v>
      </c>
      <c r="Z1160" t="n">
        <v>0.0</v>
      </c>
      <c r="AA1160" t="n">
        <v>0.0</v>
      </c>
      <c r="AB1160" t="n">
        <v>0.0</v>
      </c>
      <c r="AC1160" t="n">
        <v>0.0</v>
      </c>
      <c r="AD1160" t="n">
        <v>194.0</v>
      </c>
      <c r="AE1160" t="n">
        <v>168.0</v>
      </c>
      <c r="AF1160" t="n">
        <v>0.0</v>
      </c>
      <c r="AG1160" t="n">
        <v>7.0</v>
      </c>
      <c r="AH1160" t="inlineStr">
        <is>
          <t>N/A</t>
        </is>
      </c>
      <c r="AI1160" t="inlineStr">
        <is>
          <t>N/A</t>
        </is>
      </c>
      <c r="AJ1160" t="inlineStr">
        <is>
          <t>N/A</t>
        </is>
      </c>
      <c r="AK1160" t="inlineStr">
        <is>
          <t>N/A</t>
        </is>
      </c>
      <c r="AL1160" t="inlineStr">
        <is>
          <t>N/A</t>
        </is>
      </c>
      <c r="AM1160" t="inlineStr">
        <is>
          <t>N/A</t>
        </is>
      </c>
      <c r="AN1160" t="inlineStr">
        <is>
          <t>N/A</t>
        </is>
      </c>
      <c r="AO1160" t="inlineStr">
        <is>
          <t>N/A</t>
        </is>
      </c>
      <c r="AP1160" t="inlineStr">
        <is>
          <t>N/A</t>
        </is>
      </c>
      <c r="AQ1160" t="inlineStr">
        <is>
          <t>N/A</t>
        </is>
      </c>
      <c r="AR1160" t="inlineStr">
        <is>
          <t>N/A</t>
        </is>
      </c>
      <c r="AS1160" t="inlineStr">
        <is>
          <t>N/A</t>
        </is>
      </c>
      <c r="AT1160" t="inlineStr">
        <is>
          <t>N/A</t>
        </is>
      </c>
      <c r="AU1160" t="inlineStr">
        <is>
          <t>N/A</t>
        </is>
      </c>
      <c r="AV1160" t="inlineStr">
        <is>
          <t>N/A</t>
        </is>
      </c>
      <c r="AW1160" t="inlineStr">
        <is>
          <t>N/A</t>
        </is>
      </c>
      <c r="AX1160" t="inlineStr">
        <is>
          <t>N/A</t>
        </is>
      </c>
      <c r="AY1160" t="inlineStr">
        <is>
          <t>N/A</t>
        </is>
      </c>
      <c r="AZ1160" t="inlineStr">
        <is>
          <t>N/A</t>
        </is>
      </c>
      <c r="BA1160" t="inlineStr">
        <is>
          <t>N/A</t>
        </is>
      </c>
      <c r="BB1160" t="inlineStr">
        <is>
          <t>N/A</t>
        </is>
      </c>
      <c r="BC1160" t="inlineStr">
        <is>
          <t>N/A</t>
        </is>
      </c>
      <c r="BD1160" t="inlineStr">
        <is>
          <t>N/A</t>
        </is>
      </c>
      <c r="BE1160" t="inlineStr">
        <is>
          <t>N/A</t>
        </is>
      </c>
    </row>
    <row r="1161">
      <c r="A1161" t="inlineStr">
        <is>
          <t>WI211253370</t>
        </is>
      </c>
      <c r="B1161" t="inlineStr">
        <is>
          <t>DATA_VALIDATION</t>
        </is>
      </c>
      <c r="C1161" t="inlineStr">
        <is>
          <t>201300020247</t>
        </is>
      </c>
      <c r="D1161" t="inlineStr">
        <is>
          <t>Folder</t>
        </is>
      </c>
      <c r="E1161" s="2">
        <f>HYPERLINK("capsilon://?command=openfolder&amp;siteaddress=FAM.docvelocity-na8.net&amp;folderid=FX905C134D-6006-C856-963E-A096DB737BEC","FX21126828")</f>
        <v>0.0</v>
      </c>
      <c r="F1161" t="inlineStr">
        <is>
          <t/>
        </is>
      </c>
      <c r="G1161" t="inlineStr">
        <is>
          <t/>
        </is>
      </c>
      <c r="H1161" t="inlineStr">
        <is>
          <t>Mailitem</t>
        </is>
      </c>
      <c r="I1161" t="inlineStr">
        <is>
          <t>MI2112561254</t>
        </is>
      </c>
      <c r="J1161" t="n">
        <v>56.0</v>
      </c>
      <c r="K1161" t="inlineStr">
        <is>
          <t>COMPLETED</t>
        </is>
      </c>
      <c r="L1161" t="inlineStr">
        <is>
          <t>MARK_AS_COMPLETED</t>
        </is>
      </c>
      <c r="M1161" t="inlineStr">
        <is>
          <t>Queue</t>
        </is>
      </c>
      <c r="N1161" t="n">
        <v>1.0</v>
      </c>
      <c r="O1161" s="1" t="n">
        <v>44545.868310185186</v>
      </c>
      <c r="P1161" s="1" t="n">
        <v>44546.385150462964</v>
      </c>
      <c r="Q1161" t="n">
        <v>44220.0</v>
      </c>
      <c r="R1161" t="n">
        <v>435.0</v>
      </c>
      <c r="S1161" t="b">
        <v>0</v>
      </c>
      <c r="T1161" t="inlineStr">
        <is>
          <t>N/A</t>
        </is>
      </c>
      <c r="U1161" t="b">
        <v>0</v>
      </c>
      <c r="V1161" t="inlineStr">
        <is>
          <t>Hemanshi Deshlahara</t>
        </is>
      </c>
      <c r="W1161" s="1" t="n">
        <v>44546.385150462964</v>
      </c>
      <c r="X1161" t="n">
        <v>435.0</v>
      </c>
      <c r="Y1161" t="n">
        <v>0.0</v>
      </c>
      <c r="Z1161" t="n">
        <v>0.0</v>
      </c>
      <c r="AA1161" t="n">
        <v>0.0</v>
      </c>
      <c r="AB1161" t="n">
        <v>0.0</v>
      </c>
      <c r="AC1161" t="n">
        <v>0.0</v>
      </c>
      <c r="AD1161" t="n">
        <v>56.0</v>
      </c>
      <c r="AE1161" t="n">
        <v>42.0</v>
      </c>
      <c r="AF1161" t="n">
        <v>0.0</v>
      </c>
      <c r="AG1161" t="n">
        <v>3.0</v>
      </c>
      <c r="AH1161" t="inlineStr">
        <is>
          <t>N/A</t>
        </is>
      </c>
      <c r="AI1161" t="inlineStr">
        <is>
          <t>N/A</t>
        </is>
      </c>
      <c r="AJ1161" t="inlineStr">
        <is>
          <t>N/A</t>
        </is>
      </c>
      <c r="AK1161" t="inlineStr">
        <is>
          <t>N/A</t>
        </is>
      </c>
      <c r="AL1161" t="inlineStr">
        <is>
          <t>N/A</t>
        </is>
      </c>
      <c r="AM1161" t="inlineStr">
        <is>
          <t>N/A</t>
        </is>
      </c>
      <c r="AN1161" t="inlineStr">
        <is>
          <t>N/A</t>
        </is>
      </c>
      <c r="AO1161" t="inlineStr">
        <is>
          <t>N/A</t>
        </is>
      </c>
      <c r="AP1161" t="inlineStr">
        <is>
          <t>N/A</t>
        </is>
      </c>
      <c r="AQ1161" t="inlineStr">
        <is>
          <t>N/A</t>
        </is>
      </c>
      <c r="AR1161" t="inlineStr">
        <is>
          <t>N/A</t>
        </is>
      </c>
      <c r="AS1161" t="inlineStr">
        <is>
          <t>N/A</t>
        </is>
      </c>
      <c r="AT1161" t="inlineStr">
        <is>
          <t>N/A</t>
        </is>
      </c>
      <c r="AU1161" t="inlineStr">
        <is>
          <t>N/A</t>
        </is>
      </c>
      <c r="AV1161" t="inlineStr">
        <is>
          <t>N/A</t>
        </is>
      </c>
      <c r="AW1161" t="inlineStr">
        <is>
          <t>N/A</t>
        </is>
      </c>
      <c r="AX1161" t="inlineStr">
        <is>
          <t>N/A</t>
        </is>
      </c>
      <c r="AY1161" t="inlineStr">
        <is>
          <t>N/A</t>
        </is>
      </c>
      <c r="AZ1161" t="inlineStr">
        <is>
          <t>N/A</t>
        </is>
      </c>
      <c r="BA1161" t="inlineStr">
        <is>
          <t>N/A</t>
        </is>
      </c>
      <c r="BB1161" t="inlineStr">
        <is>
          <t>N/A</t>
        </is>
      </c>
      <c r="BC1161" t="inlineStr">
        <is>
          <t>N/A</t>
        </is>
      </c>
      <c r="BD1161" t="inlineStr">
        <is>
          <t>N/A</t>
        </is>
      </c>
      <c r="BE1161" t="inlineStr">
        <is>
          <t>N/A</t>
        </is>
      </c>
    </row>
    <row r="1162">
      <c r="A1162" t="inlineStr">
        <is>
          <t>WI211253449</t>
        </is>
      </c>
      <c r="B1162" t="inlineStr">
        <is>
          <t>DATA_VALIDATION</t>
        </is>
      </c>
      <c r="C1162" t="inlineStr">
        <is>
          <t>201330004227</t>
        </is>
      </c>
      <c r="D1162" t="inlineStr">
        <is>
          <t>Folder</t>
        </is>
      </c>
      <c r="E1162" s="2">
        <f>HYPERLINK("capsilon://?command=openfolder&amp;siteaddress=FAM.docvelocity-na8.net&amp;folderid=FX7CA0EB00-A20E-2AC8-B865-57E1F72DAAFF","FX21128287")</f>
        <v>0.0</v>
      </c>
      <c r="F1162" t="inlineStr">
        <is>
          <t/>
        </is>
      </c>
      <c r="G1162" t="inlineStr">
        <is>
          <t/>
        </is>
      </c>
      <c r="H1162" t="inlineStr">
        <is>
          <t>Mailitem</t>
        </is>
      </c>
      <c r="I1162" t="inlineStr">
        <is>
          <t>MI2112562418</t>
        </is>
      </c>
      <c r="J1162" t="n">
        <v>28.0</v>
      </c>
      <c r="K1162" t="inlineStr">
        <is>
          <t>COMPLETED</t>
        </is>
      </c>
      <c r="L1162" t="inlineStr">
        <is>
          <t>MARK_AS_COMPLETED</t>
        </is>
      </c>
      <c r="M1162" t="inlineStr">
        <is>
          <t>Queue</t>
        </is>
      </c>
      <c r="N1162" t="n">
        <v>1.0</v>
      </c>
      <c r="O1162" s="1" t="n">
        <v>44545.91984953704</v>
      </c>
      <c r="P1162" s="1" t="n">
        <v>44546.38761574074</v>
      </c>
      <c r="Q1162" t="n">
        <v>40225.0</v>
      </c>
      <c r="R1162" t="n">
        <v>190.0</v>
      </c>
      <c r="S1162" t="b">
        <v>0</v>
      </c>
      <c r="T1162" t="inlineStr">
        <is>
          <t>N/A</t>
        </is>
      </c>
      <c r="U1162" t="b">
        <v>0</v>
      </c>
      <c r="V1162" t="inlineStr">
        <is>
          <t>Hemanshi Deshlahara</t>
        </is>
      </c>
      <c r="W1162" s="1" t="n">
        <v>44546.38761574074</v>
      </c>
      <c r="X1162" t="n">
        <v>190.0</v>
      </c>
      <c r="Y1162" t="n">
        <v>0.0</v>
      </c>
      <c r="Z1162" t="n">
        <v>0.0</v>
      </c>
      <c r="AA1162" t="n">
        <v>0.0</v>
      </c>
      <c r="AB1162" t="n">
        <v>0.0</v>
      </c>
      <c r="AC1162" t="n">
        <v>0.0</v>
      </c>
      <c r="AD1162" t="n">
        <v>28.0</v>
      </c>
      <c r="AE1162" t="n">
        <v>21.0</v>
      </c>
      <c r="AF1162" t="n">
        <v>0.0</v>
      </c>
      <c r="AG1162" t="n">
        <v>3.0</v>
      </c>
      <c r="AH1162" t="inlineStr">
        <is>
          <t>N/A</t>
        </is>
      </c>
      <c r="AI1162" t="inlineStr">
        <is>
          <t>N/A</t>
        </is>
      </c>
      <c r="AJ1162" t="inlineStr">
        <is>
          <t>N/A</t>
        </is>
      </c>
      <c r="AK1162" t="inlineStr">
        <is>
          <t>N/A</t>
        </is>
      </c>
      <c r="AL1162" t="inlineStr">
        <is>
          <t>N/A</t>
        </is>
      </c>
      <c r="AM1162" t="inlineStr">
        <is>
          <t>N/A</t>
        </is>
      </c>
      <c r="AN1162" t="inlineStr">
        <is>
          <t>N/A</t>
        </is>
      </c>
      <c r="AO1162" t="inlineStr">
        <is>
          <t>N/A</t>
        </is>
      </c>
      <c r="AP1162" t="inlineStr">
        <is>
          <t>N/A</t>
        </is>
      </c>
      <c r="AQ1162" t="inlineStr">
        <is>
          <t>N/A</t>
        </is>
      </c>
      <c r="AR1162" t="inlineStr">
        <is>
          <t>N/A</t>
        </is>
      </c>
      <c r="AS1162" t="inlineStr">
        <is>
          <t>N/A</t>
        </is>
      </c>
      <c r="AT1162" t="inlineStr">
        <is>
          <t>N/A</t>
        </is>
      </c>
      <c r="AU1162" t="inlineStr">
        <is>
          <t>N/A</t>
        </is>
      </c>
      <c r="AV1162" t="inlineStr">
        <is>
          <t>N/A</t>
        </is>
      </c>
      <c r="AW1162" t="inlineStr">
        <is>
          <t>N/A</t>
        </is>
      </c>
      <c r="AX1162" t="inlineStr">
        <is>
          <t>N/A</t>
        </is>
      </c>
      <c r="AY1162" t="inlineStr">
        <is>
          <t>N/A</t>
        </is>
      </c>
      <c r="AZ1162" t="inlineStr">
        <is>
          <t>N/A</t>
        </is>
      </c>
      <c r="BA1162" t="inlineStr">
        <is>
          <t>N/A</t>
        </is>
      </c>
      <c r="BB1162" t="inlineStr">
        <is>
          <t>N/A</t>
        </is>
      </c>
      <c r="BC1162" t="inlineStr">
        <is>
          <t>N/A</t>
        </is>
      </c>
      <c r="BD1162" t="inlineStr">
        <is>
          <t>N/A</t>
        </is>
      </c>
      <c r="BE1162" t="inlineStr">
        <is>
          <t>N/A</t>
        </is>
      </c>
    </row>
    <row r="1163">
      <c r="A1163" t="inlineStr">
        <is>
          <t>WI211253450</t>
        </is>
      </c>
      <c r="B1163" t="inlineStr">
        <is>
          <t>DATA_VALIDATION</t>
        </is>
      </c>
      <c r="C1163" t="inlineStr">
        <is>
          <t>201330004227</t>
        </is>
      </c>
      <c r="D1163" t="inlineStr">
        <is>
          <t>Folder</t>
        </is>
      </c>
      <c r="E1163" s="2">
        <f>HYPERLINK("capsilon://?command=openfolder&amp;siteaddress=FAM.docvelocity-na8.net&amp;folderid=FX7CA0EB00-A20E-2AC8-B865-57E1F72DAAFF","FX21128287")</f>
        <v>0.0</v>
      </c>
      <c r="F1163" t="inlineStr">
        <is>
          <t/>
        </is>
      </c>
      <c r="G1163" t="inlineStr">
        <is>
          <t/>
        </is>
      </c>
      <c r="H1163" t="inlineStr">
        <is>
          <t>Mailitem</t>
        </is>
      </c>
      <c r="I1163" t="inlineStr">
        <is>
          <t>MI2112562444</t>
        </is>
      </c>
      <c r="J1163" t="n">
        <v>46.0</v>
      </c>
      <c r="K1163" t="inlineStr">
        <is>
          <t>COMPLETED</t>
        </is>
      </c>
      <c r="L1163" t="inlineStr">
        <is>
          <t>MARK_AS_COMPLETED</t>
        </is>
      </c>
      <c r="M1163" t="inlineStr">
        <is>
          <t>Queue</t>
        </is>
      </c>
      <c r="N1163" t="n">
        <v>2.0</v>
      </c>
      <c r="O1163" s="1" t="n">
        <v>44545.92184027778</v>
      </c>
      <c r="P1163" s="1" t="n">
        <v>44546.56508101852</v>
      </c>
      <c r="Q1163" t="n">
        <v>55221.0</v>
      </c>
      <c r="R1163" t="n">
        <v>355.0</v>
      </c>
      <c r="S1163" t="b">
        <v>0</v>
      </c>
      <c r="T1163" t="inlineStr">
        <is>
          <t>N/A</t>
        </is>
      </c>
      <c r="U1163" t="b">
        <v>0</v>
      </c>
      <c r="V1163" t="inlineStr">
        <is>
          <t>Hemanshi Deshlahara</t>
        </is>
      </c>
      <c r="W1163" s="1" t="n">
        <v>44546.38899305555</v>
      </c>
      <c r="X1163" t="n">
        <v>102.0</v>
      </c>
      <c r="Y1163" t="n">
        <v>41.0</v>
      </c>
      <c r="Z1163" t="n">
        <v>0.0</v>
      </c>
      <c r="AA1163" t="n">
        <v>41.0</v>
      </c>
      <c r="AB1163" t="n">
        <v>0.0</v>
      </c>
      <c r="AC1163" t="n">
        <v>6.0</v>
      </c>
      <c r="AD1163" t="n">
        <v>5.0</v>
      </c>
      <c r="AE1163" t="n">
        <v>0.0</v>
      </c>
      <c r="AF1163" t="n">
        <v>0.0</v>
      </c>
      <c r="AG1163" t="n">
        <v>0.0</v>
      </c>
      <c r="AH1163" t="inlineStr">
        <is>
          <t>Dashrath Soren</t>
        </is>
      </c>
      <c r="AI1163" s="1" t="n">
        <v>44546.56508101852</v>
      </c>
      <c r="AJ1163" t="n">
        <v>253.0</v>
      </c>
      <c r="AK1163" t="n">
        <v>1.0</v>
      </c>
      <c r="AL1163" t="n">
        <v>0.0</v>
      </c>
      <c r="AM1163" t="n">
        <v>1.0</v>
      </c>
      <c r="AN1163" t="n">
        <v>0.0</v>
      </c>
      <c r="AO1163" t="n">
        <v>2.0</v>
      </c>
      <c r="AP1163" t="n">
        <v>4.0</v>
      </c>
      <c r="AQ1163" t="n">
        <v>0.0</v>
      </c>
      <c r="AR1163" t="n">
        <v>0.0</v>
      </c>
      <c r="AS1163" t="n">
        <v>0.0</v>
      </c>
      <c r="AT1163" t="inlineStr">
        <is>
          <t>N/A</t>
        </is>
      </c>
      <c r="AU1163" t="inlineStr">
        <is>
          <t>N/A</t>
        </is>
      </c>
      <c r="AV1163" t="inlineStr">
        <is>
          <t>N/A</t>
        </is>
      </c>
      <c r="AW1163" t="inlineStr">
        <is>
          <t>N/A</t>
        </is>
      </c>
      <c r="AX1163" t="inlineStr">
        <is>
          <t>N/A</t>
        </is>
      </c>
      <c r="AY1163" t="inlineStr">
        <is>
          <t>N/A</t>
        </is>
      </c>
      <c r="AZ1163" t="inlineStr">
        <is>
          <t>N/A</t>
        </is>
      </c>
      <c r="BA1163" t="inlineStr">
        <is>
          <t>N/A</t>
        </is>
      </c>
      <c r="BB1163" t="inlineStr">
        <is>
          <t>N/A</t>
        </is>
      </c>
      <c r="BC1163" t="inlineStr">
        <is>
          <t>N/A</t>
        </is>
      </c>
      <c r="BD1163" t="inlineStr">
        <is>
          <t>N/A</t>
        </is>
      </c>
      <c r="BE1163" t="inlineStr">
        <is>
          <t>N/A</t>
        </is>
      </c>
    </row>
    <row r="1164">
      <c r="A1164" t="inlineStr">
        <is>
          <t>WI211253451</t>
        </is>
      </c>
      <c r="B1164" t="inlineStr">
        <is>
          <t>DATA_VALIDATION</t>
        </is>
      </c>
      <c r="C1164" t="inlineStr">
        <is>
          <t>201330004227</t>
        </is>
      </c>
      <c r="D1164" t="inlineStr">
        <is>
          <t>Folder</t>
        </is>
      </c>
      <c r="E1164" s="2">
        <f>HYPERLINK("capsilon://?command=openfolder&amp;siteaddress=FAM.docvelocity-na8.net&amp;folderid=FX7CA0EB00-A20E-2AC8-B865-57E1F72DAAFF","FX21128287")</f>
        <v>0.0</v>
      </c>
      <c r="F1164" t="inlineStr">
        <is>
          <t/>
        </is>
      </c>
      <c r="G1164" t="inlineStr">
        <is>
          <t/>
        </is>
      </c>
      <c r="H1164" t="inlineStr">
        <is>
          <t>Mailitem</t>
        </is>
      </c>
      <c r="I1164" t="inlineStr">
        <is>
          <t>MI2112562448</t>
        </is>
      </c>
      <c r="J1164" t="n">
        <v>38.0</v>
      </c>
      <c r="K1164" t="inlineStr">
        <is>
          <t>COMPLETED</t>
        </is>
      </c>
      <c r="L1164" t="inlineStr">
        <is>
          <t>MARK_AS_COMPLETED</t>
        </is>
      </c>
      <c r="M1164" t="inlineStr">
        <is>
          <t>Queue</t>
        </is>
      </c>
      <c r="N1164" t="n">
        <v>2.0</v>
      </c>
      <c r="O1164" s="1" t="n">
        <v>44545.922118055554</v>
      </c>
      <c r="P1164" s="1" t="n">
        <v>44546.567511574074</v>
      </c>
      <c r="Q1164" t="n">
        <v>55450.0</v>
      </c>
      <c r="R1164" t="n">
        <v>312.0</v>
      </c>
      <c r="S1164" t="b">
        <v>0</v>
      </c>
      <c r="T1164" t="inlineStr">
        <is>
          <t>N/A</t>
        </is>
      </c>
      <c r="U1164" t="b">
        <v>0</v>
      </c>
      <c r="V1164" t="inlineStr">
        <is>
          <t>Hemanshi Deshlahara</t>
        </is>
      </c>
      <c r="W1164" s="1" t="n">
        <v>44546.39056712963</v>
      </c>
      <c r="X1164" t="n">
        <v>114.0</v>
      </c>
      <c r="Y1164" t="n">
        <v>37.0</v>
      </c>
      <c r="Z1164" t="n">
        <v>0.0</v>
      </c>
      <c r="AA1164" t="n">
        <v>37.0</v>
      </c>
      <c r="AB1164" t="n">
        <v>0.0</v>
      </c>
      <c r="AC1164" t="n">
        <v>23.0</v>
      </c>
      <c r="AD1164" t="n">
        <v>1.0</v>
      </c>
      <c r="AE1164" t="n">
        <v>0.0</v>
      </c>
      <c r="AF1164" t="n">
        <v>0.0</v>
      </c>
      <c r="AG1164" t="n">
        <v>0.0</v>
      </c>
      <c r="AH1164" t="inlineStr">
        <is>
          <t>Dashrath Soren</t>
        </is>
      </c>
      <c r="AI1164" s="1" t="n">
        <v>44546.567511574074</v>
      </c>
      <c r="AJ1164" t="n">
        <v>198.0</v>
      </c>
      <c r="AK1164" t="n">
        <v>1.0</v>
      </c>
      <c r="AL1164" t="n">
        <v>0.0</v>
      </c>
      <c r="AM1164" t="n">
        <v>1.0</v>
      </c>
      <c r="AN1164" t="n">
        <v>0.0</v>
      </c>
      <c r="AO1164" t="n">
        <v>1.0</v>
      </c>
      <c r="AP1164" t="n">
        <v>0.0</v>
      </c>
      <c r="AQ1164" t="n">
        <v>0.0</v>
      </c>
      <c r="AR1164" t="n">
        <v>0.0</v>
      </c>
      <c r="AS1164" t="n">
        <v>0.0</v>
      </c>
      <c r="AT1164" t="inlineStr">
        <is>
          <t>N/A</t>
        </is>
      </c>
      <c r="AU1164" t="inlineStr">
        <is>
          <t>N/A</t>
        </is>
      </c>
      <c r="AV1164" t="inlineStr">
        <is>
          <t>N/A</t>
        </is>
      </c>
      <c r="AW1164" t="inlineStr">
        <is>
          <t>N/A</t>
        </is>
      </c>
      <c r="AX1164" t="inlineStr">
        <is>
          <t>N/A</t>
        </is>
      </c>
      <c r="AY1164" t="inlineStr">
        <is>
          <t>N/A</t>
        </is>
      </c>
      <c r="AZ1164" t="inlineStr">
        <is>
          <t>N/A</t>
        </is>
      </c>
      <c r="BA1164" t="inlineStr">
        <is>
          <t>N/A</t>
        </is>
      </c>
      <c r="BB1164" t="inlineStr">
        <is>
          <t>N/A</t>
        </is>
      </c>
      <c r="BC1164" t="inlineStr">
        <is>
          <t>N/A</t>
        </is>
      </c>
      <c r="BD1164" t="inlineStr">
        <is>
          <t>N/A</t>
        </is>
      </c>
      <c r="BE1164" t="inlineStr">
        <is>
          <t>N/A</t>
        </is>
      </c>
    </row>
    <row r="1165">
      <c r="A1165" t="inlineStr">
        <is>
          <t>WI211253461</t>
        </is>
      </c>
      <c r="B1165" t="inlineStr">
        <is>
          <t>DATA_VALIDATION</t>
        </is>
      </c>
      <c r="C1165" t="inlineStr">
        <is>
          <t>201300020365</t>
        </is>
      </c>
      <c r="D1165" t="inlineStr">
        <is>
          <t>Folder</t>
        </is>
      </c>
      <c r="E1165" s="2">
        <f>HYPERLINK("capsilon://?command=openfolder&amp;siteaddress=FAM.docvelocity-na8.net&amp;folderid=FX5E33BBB7-FF18-37B4-7036-E99B22960F57","FX21128957")</f>
        <v>0.0</v>
      </c>
      <c r="F1165" t="inlineStr">
        <is>
          <t/>
        </is>
      </c>
      <c r="G1165" t="inlineStr">
        <is>
          <t/>
        </is>
      </c>
      <c r="H1165" t="inlineStr">
        <is>
          <t>Mailitem</t>
        </is>
      </c>
      <c r="I1165" t="inlineStr">
        <is>
          <t>MI2112562607</t>
        </is>
      </c>
      <c r="J1165" t="n">
        <v>112.0</v>
      </c>
      <c r="K1165" t="inlineStr">
        <is>
          <t>COMPLETED</t>
        </is>
      </c>
      <c r="L1165" t="inlineStr">
        <is>
          <t>MARK_AS_COMPLETED</t>
        </is>
      </c>
      <c r="M1165" t="inlineStr">
        <is>
          <t>Queue</t>
        </is>
      </c>
      <c r="N1165" t="n">
        <v>1.0</v>
      </c>
      <c r="O1165" s="1" t="n">
        <v>44545.93078703704</v>
      </c>
      <c r="P1165" s="1" t="n">
        <v>44546.44167824074</v>
      </c>
      <c r="Q1165" t="n">
        <v>42647.0</v>
      </c>
      <c r="R1165" t="n">
        <v>1494.0</v>
      </c>
      <c r="S1165" t="b">
        <v>0</v>
      </c>
      <c r="T1165" t="inlineStr">
        <is>
          <t>N/A</t>
        </is>
      </c>
      <c r="U1165" t="b">
        <v>0</v>
      </c>
      <c r="V1165" t="inlineStr">
        <is>
          <t>Hemanshi Deshlahara</t>
        </is>
      </c>
      <c r="W1165" s="1" t="n">
        <v>44546.44167824074</v>
      </c>
      <c r="X1165" t="n">
        <v>239.0</v>
      </c>
      <c r="Y1165" t="n">
        <v>0.0</v>
      </c>
      <c r="Z1165" t="n">
        <v>0.0</v>
      </c>
      <c r="AA1165" t="n">
        <v>0.0</v>
      </c>
      <c r="AB1165" t="n">
        <v>0.0</v>
      </c>
      <c r="AC1165" t="n">
        <v>0.0</v>
      </c>
      <c r="AD1165" t="n">
        <v>112.0</v>
      </c>
      <c r="AE1165" t="n">
        <v>100.0</v>
      </c>
      <c r="AF1165" t="n">
        <v>0.0</v>
      </c>
      <c r="AG1165" t="n">
        <v>5.0</v>
      </c>
      <c r="AH1165" t="inlineStr">
        <is>
          <t>N/A</t>
        </is>
      </c>
      <c r="AI1165" t="inlineStr">
        <is>
          <t>N/A</t>
        </is>
      </c>
      <c r="AJ1165" t="inlineStr">
        <is>
          <t>N/A</t>
        </is>
      </c>
      <c r="AK1165" t="inlineStr">
        <is>
          <t>N/A</t>
        </is>
      </c>
      <c r="AL1165" t="inlineStr">
        <is>
          <t>N/A</t>
        </is>
      </c>
      <c r="AM1165" t="inlineStr">
        <is>
          <t>N/A</t>
        </is>
      </c>
      <c r="AN1165" t="inlineStr">
        <is>
          <t>N/A</t>
        </is>
      </c>
      <c r="AO1165" t="inlineStr">
        <is>
          <t>N/A</t>
        </is>
      </c>
      <c r="AP1165" t="inlineStr">
        <is>
          <t>N/A</t>
        </is>
      </c>
      <c r="AQ1165" t="inlineStr">
        <is>
          <t>N/A</t>
        </is>
      </c>
      <c r="AR1165" t="inlineStr">
        <is>
          <t>N/A</t>
        </is>
      </c>
      <c r="AS1165" t="inlineStr">
        <is>
          <t>N/A</t>
        </is>
      </c>
      <c r="AT1165" t="inlineStr">
        <is>
          <t>N/A</t>
        </is>
      </c>
      <c r="AU1165" t="inlineStr">
        <is>
          <t>N/A</t>
        </is>
      </c>
      <c r="AV1165" t="inlineStr">
        <is>
          <t>N/A</t>
        </is>
      </c>
      <c r="AW1165" t="inlineStr">
        <is>
          <t>N/A</t>
        </is>
      </c>
      <c r="AX1165" t="inlineStr">
        <is>
          <t>N/A</t>
        </is>
      </c>
      <c r="AY1165" t="inlineStr">
        <is>
          <t>N/A</t>
        </is>
      </c>
      <c r="AZ1165" t="inlineStr">
        <is>
          <t>N/A</t>
        </is>
      </c>
      <c r="BA1165" t="inlineStr">
        <is>
          <t>N/A</t>
        </is>
      </c>
      <c r="BB1165" t="inlineStr">
        <is>
          <t>N/A</t>
        </is>
      </c>
      <c r="BC1165" t="inlineStr">
        <is>
          <t>N/A</t>
        </is>
      </c>
      <c r="BD1165" t="inlineStr">
        <is>
          <t>N/A</t>
        </is>
      </c>
      <c r="BE1165" t="inlineStr">
        <is>
          <t>N/A</t>
        </is>
      </c>
    </row>
    <row r="1166">
      <c r="A1166" t="inlineStr">
        <is>
          <t>WI211253467</t>
        </is>
      </c>
      <c r="B1166" t="inlineStr">
        <is>
          <t>DATA_VALIDATION</t>
        </is>
      </c>
      <c r="C1166" t="inlineStr">
        <is>
          <t>201130012961</t>
        </is>
      </c>
      <c r="D1166" t="inlineStr">
        <is>
          <t>Folder</t>
        </is>
      </c>
      <c r="E1166" s="2">
        <f>HYPERLINK("capsilon://?command=openfolder&amp;siteaddress=FAM.docvelocity-na8.net&amp;folderid=FX6DA6D881-4DA3-46DB-04DA-716E57449765","FX21128485")</f>
        <v>0.0</v>
      </c>
      <c r="F1166" t="inlineStr">
        <is>
          <t/>
        </is>
      </c>
      <c r="G1166" t="inlineStr">
        <is>
          <t/>
        </is>
      </c>
      <c r="H1166" t="inlineStr">
        <is>
          <t>Mailitem</t>
        </is>
      </c>
      <c r="I1166" t="inlineStr">
        <is>
          <t>MI2112562719</t>
        </is>
      </c>
      <c r="J1166" t="n">
        <v>72.0</v>
      </c>
      <c r="K1166" t="inlineStr">
        <is>
          <t>COMPLETED</t>
        </is>
      </c>
      <c r="L1166" t="inlineStr">
        <is>
          <t>MARK_AS_COMPLETED</t>
        </is>
      </c>
      <c r="M1166" t="inlineStr">
        <is>
          <t>Queue</t>
        </is>
      </c>
      <c r="N1166" t="n">
        <v>1.0</v>
      </c>
      <c r="O1166" s="1" t="n">
        <v>44545.93585648148</v>
      </c>
      <c r="P1166" s="1" t="n">
        <v>44546.443125</v>
      </c>
      <c r="Q1166" t="n">
        <v>43704.0</v>
      </c>
      <c r="R1166" t="n">
        <v>124.0</v>
      </c>
      <c r="S1166" t="b">
        <v>0</v>
      </c>
      <c r="T1166" t="inlineStr">
        <is>
          <t>N/A</t>
        </is>
      </c>
      <c r="U1166" t="b">
        <v>0</v>
      </c>
      <c r="V1166" t="inlineStr">
        <is>
          <t>Hemanshi Deshlahara</t>
        </is>
      </c>
      <c r="W1166" s="1" t="n">
        <v>44546.443125</v>
      </c>
      <c r="X1166" t="n">
        <v>124.0</v>
      </c>
      <c r="Y1166" t="n">
        <v>0.0</v>
      </c>
      <c r="Z1166" t="n">
        <v>0.0</v>
      </c>
      <c r="AA1166" t="n">
        <v>0.0</v>
      </c>
      <c r="AB1166" t="n">
        <v>0.0</v>
      </c>
      <c r="AC1166" t="n">
        <v>0.0</v>
      </c>
      <c r="AD1166" t="n">
        <v>72.0</v>
      </c>
      <c r="AE1166" t="n">
        <v>60.0</v>
      </c>
      <c r="AF1166" t="n">
        <v>0.0</v>
      </c>
      <c r="AG1166" t="n">
        <v>5.0</v>
      </c>
      <c r="AH1166" t="inlineStr">
        <is>
          <t>N/A</t>
        </is>
      </c>
      <c r="AI1166" t="inlineStr">
        <is>
          <t>N/A</t>
        </is>
      </c>
      <c r="AJ1166" t="inlineStr">
        <is>
          <t>N/A</t>
        </is>
      </c>
      <c r="AK1166" t="inlineStr">
        <is>
          <t>N/A</t>
        </is>
      </c>
      <c r="AL1166" t="inlineStr">
        <is>
          <t>N/A</t>
        </is>
      </c>
      <c r="AM1166" t="inlineStr">
        <is>
          <t>N/A</t>
        </is>
      </c>
      <c r="AN1166" t="inlineStr">
        <is>
          <t>N/A</t>
        </is>
      </c>
      <c r="AO1166" t="inlineStr">
        <is>
          <t>N/A</t>
        </is>
      </c>
      <c r="AP1166" t="inlineStr">
        <is>
          <t>N/A</t>
        </is>
      </c>
      <c r="AQ1166" t="inlineStr">
        <is>
          <t>N/A</t>
        </is>
      </c>
      <c r="AR1166" t="inlineStr">
        <is>
          <t>N/A</t>
        </is>
      </c>
      <c r="AS1166" t="inlineStr">
        <is>
          <t>N/A</t>
        </is>
      </c>
      <c r="AT1166" t="inlineStr">
        <is>
          <t>N/A</t>
        </is>
      </c>
      <c r="AU1166" t="inlineStr">
        <is>
          <t>N/A</t>
        </is>
      </c>
      <c r="AV1166" t="inlineStr">
        <is>
          <t>N/A</t>
        </is>
      </c>
      <c r="AW1166" t="inlineStr">
        <is>
          <t>N/A</t>
        </is>
      </c>
      <c r="AX1166" t="inlineStr">
        <is>
          <t>N/A</t>
        </is>
      </c>
      <c r="AY1166" t="inlineStr">
        <is>
          <t>N/A</t>
        </is>
      </c>
      <c r="AZ1166" t="inlineStr">
        <is>
          <t>N/A</t>
        </is>
      </c>
      <c r="BA1166" t="inlineStr">
        <is>
          <t>N/A</t>
        </is>
      </c>
      <c r="BB1166" t="inlineStr">
        <is>
          <t>N/A</t>
        </is>
      </c>
      <c r="BC1166" t="inlineStr">
        <is>
          <t>N/A</t>
        </is>
      </c>
      <c r="BD1166" t="inlineStr">
        <is>
          <t>N/A</t>
        </is>
      </c>
      <c r="BE1166" t="inlineStr">
        <is>
          <t>N/A</t>
        </is>
      </c>
    </row>
    <row r="1167">
      <c r="A1167" t="inlineStr">
        <is>
          <t>WI211253481</t>
        </is>
      </c>
      <c r="B1167" t="inlineStr">
        <is>
          <t>DATA_VALIDATION</t>
        </is>
      </c>
      <c r="C1167" t="inlineStr">
        <is>
          <t>201308007910</t>
        </is>
      </c>
      <c r="D1167" t="inlineStr">
        <is>
          <t>Folder</t>
        </is>
      </c>
      <c r="E1167" s="2">
        <f>HYPERLINK("capsilon://?command=openfolder&amp;siteaddress=FAM.docvelocity-na8.net&amp;folderid=FXA992342A-AF65-1A67-41EC-3964C9F35AD3","FX21124563")</f>
        <v>0.0</v>
      </c>
      <c r="F1167" t="inlineStr">
        <is>
          <t/>
        </is>
      </c>
      <c r="G1167" t="inlineStr">
        <is>
          <t/>
        </is>
      </c>
      <c r="H1167" t="inlineStr">
        <is>
          <t>Mailitem</t>
        </is>
      </c>
      <c r="I1167" t="inlineStr">
        <is>
          <t>MI2112562985</t>
        </is>
      </c>
      <c r="J1167" t="n">
        <v>28.0</v>
      </c>
      <c r="K1167" t="inlineStr">
        <is>
          <t>COMPLETED</t>
        </is>
      </c>
      <c r="L1167" t="inlineStr">
        <is>
          <t>MARK_AS_COMPLETED</t>
        </is>
      </c>
      <c r="M1167" t="inlineStr">
        <is>
          <t>Queue</t>
        </is>
      </c>
      <c r="N1167" t="n">
        <v>1.0</v>
      </c>
      <c r="O1167" s="1" t="n">
        <v>44545.94730324074</v>
      </c>
      <c r="P1167" s="1" t="n">
        <v>44546.44431712963</v>
      </c>
      <c r="Q1167" t="n">
        <v>42839.0</v>
      </c>
      <c r="R1167" t="n">
        <v>103.0</v>
      </c>
      <c r="S1167" t="b">
        <v>0</v>
      </c>
      <c r="T1167" t="inlineStr">
        <is>
          <t>N/A</t>
        </is>
      </c>
      <c r="U1167" t="b">
        <v>0</v>
      </c>
      <c r="V1167" t="inlineStr">
        <is>
          <t>Hemanshi Deshlahara</t>
        </is>
      </c>
      <c r="W1167" s="1" t="n">
        <v>44546.44431712963</v>
      </c>
      <c r="X1167" t="n">
        <v>103.0</v>
      </c>
      <c r="Y1167" t="n">
        <v>0.0</v>
      </c>
      <c r="Z1167" t="n">
        <v>0.0</v>
      </c>
      <c r="AA1167" t="n">
        <v>0.0</v>
      </c>
      <c r="AB1167" t="n">
        <v>0.0</v>
      </c>
      <c r="AC1167" t="n">
        <v>0.0</v>
      </c>
      <c r="AD1167" t="n">
        <v>28.0</v>
      </c>
      <c r="AE1167" t="n">
        <v>21.0</v>
      </c>
      <c r="AF1167" t="n">
        <v>0.0</v>
      </c>
      <c r="AG1167" t="n">
        <v>2.0</v>
      </c>
      <c r="AH1167" t="inlineStr">
        <is>
          <t>N/A</t>
        </is>
      </c>
      <c r="AI1167" t="inlineStr">
        <is>
          <t>N/A</t>
        </is>
      </c>
      <c r="AJ1167" t="inlineStr">
        <is>
          <t>N/A</t>
        </is>
      </c>
      <c r="AK1167" t="inlineStr">
        <is>
          <t>N/A</t>
        </is>
      </c>
      <c r="AL1167" t="inlineStr">
        <is>
          <t>N/A</t>
        </is>
      </c>
      <c r="AM1167" t="inlineStr">
        <is>
          <t>N/A</t>
        </is>
      </c>
      <c r="AN1167" t="inlineStr">
        <is>
          <t>N/A</t>
        </is>
      </c>
      <c r="AO1167" t="inlineStr">
        <is>
          <t>N/A</t>
        </is>
      </c>
      <c r="AP1167" t="inlineStr">
        <is>
          <t>N/A</t>
        </is>
      </c>
      <c r="AQ1167" t="inlineStr">
        <is>
          <t>N/A</t>
        </is>
      </c>
      <c r="AR1167" t="inlineStr">
        <is>
          <t>N/A</t>
        </is>
      </c>
      <c r="AS1167" t="inlineStr">
        <is>
          <t>N/A</t>
        </is>
      </c>
      <c r="AT1167" t="inlineStr">
        <is>
          <t>N/A</t>
        </is>
      </c>
      <c r="AU1167" t="inlineStr">
        <is>
          <t>N/A</t>
        </is>
      </c>
      <c r="AV1167" t="inlineStr">
        <is>
          <t>N/A</t>
        </is>
      </c>
      <c r="AW1167" t="inlineStr">
        <is>
          <t>N/A</t>
        </is>
      </c>
      <c r="AX1167" t="inlineStr">
        <is>
          <t>N/A</t>
        </is>
      </c>
      <c r="AY1167" t="inlineStr">
        <is>
          <t>N/A</t>
        </is>
      </c>
      <c r="AZ1167" t="inlineStr">
        <is>
          <t>N/A</t>
        </is>
      </c>
      <c r="BA1167" t="inlineStr">
        <is>
          <t>N/A</t>
        </is>
      </c>
      <c r="BB1167" t="inlineStr">
        <is>
          <t>N/A</t>
        </is>
      </c>
      <c r="BC1167" t="inlineStr">
        <is>
          <t>N/A</t>
        </is>
      </c>
      <c r="BD1167" t="inlineStr">
        <is>
          <t>N/A</t>
        </is>
      </c>
      <c r="BE1167" t="inlineStr">
        <is>
          <t>N/A</t>
        </is>
      </c>
    </row>
    <row r="1168">
      <c r="A1168" t="inlineStr">
        <is>
          <t>WI211253501</t>
        </is>
      </c>
      <c r="B1168" t="inlineStr">
        <is>
          <t>DATA_VALIDATION</t>
        </is>
      </c>
      <c r="C1168" t="inlineStr">
        <is>
          <t>201130012918</t>
        </is>
      </c>
      <c r="D1168" t="inlineStr">
        <is>
          <t>Folder</t>
        </is>
      </c>
      <c r="E1168" s="2">
        <f>HYPERLINK("capsilon://?command=openfolder&amp;siteaddress=FAM.docvelocity-na8.net&amp;folderid=FX4FA31B1A-11CC-9C1A-4BFC-5F6136B102A4","FX21124880")</f>
        <v>0.0</v>
      </c>
      <c r="F1168" t="inlineStr">
        <is>
          <t/>
        </is>
      </c>
      <c r="G1168" t="inlineStr">
        <is>
          <t/>
        </is>
      </c>
      <c r="H1168" t="inlineStr">
        <is>
          <t>Mailitem</t>
        </is>
      </c>
      <c r="I1168" t="inlineStr">
        <is>
          <t>MI2112563144</t>
        </is>
      </c>
      <c r="J1168" t="n">
        <v>104.0</v>
      </c>
      <c r="K1168" t="inlineStr">
        <is>
          <t>COMPLETED</t>
        </is>
      </c>
      <c r="L1168" t="inlineStr">
        <is>
          <t>MARK_AS_COMPLETED</t>
        </is>
      </c>
      <c r="M1168" t="inlineStr">
        <is>
          <t>Queue</t>
        </is>
      </c>
      <c r="N1168" t="n">
        <v>1.0</v>
      </c>
      <c r="O1168" s="1" t="n">
        <v>44545.95888888889</v>
      </c>
      <c r="P1168" s="1" t="n">
        <v>44546.44763888889</v>
      </c>
      <c r="Q1168" t="n">
        <v>41998.0</v>
      </c>
      <c r="R1168" t="n">
        <v>230.0</v>
      </c>
      <c r="S1168" t="b">
        <v>0</v>
      </c>
      <c r="T1168" t="inlineStr">
        <is>
          <t>N/A</t>
        </is>
      </c>
      <c r="U1168" t="b">
        <v>0</v>
      </c>
      <c r="V1168" t="inlineStr">
        <is>
          <t>Hemanshi Deshlahara</t>
        </is>
      </c>
      <c r="W1168" s="1" t="n">
        <v>44546.44763888889</v>
      </c>
      <c r="X1168" t="n">
        <v>230.0</v>
      </c>
      <c r="Y1168" t="n">
        <v>0.0</v>
      </c>
      <c r="Z1168" t="n">
        <v>0.0</v>
      </c>
      <c r="AA1168" t="n">
        <v>0.0</v>
      </c>
      <c r="AB1168" t="n">
        <v>0.0</v>
      </c>
      <c r="AC1168" t="n">
        <v>0.0</v>
      </c>
      <c r="AD1168" t="n">
        <v>104.0</v>
      </c>
      <c r="AE1168" t="n">
        <v>92.0</v>
      </c>
      <c r="AF1168" t="n">
        <v>0.0</v>
      </c>
      <c r="AG1168" t="n">
        <v>5.0</v>
      </c>
      <c r="AH1168" t="inlineStr">
        <is>
          <t>N/A</t>
        </is>
      </c>
      <c r="AI1168" t="inlineStr">
        <is>
          <t>N/A</t>
        </is>
      </c>
      <c r="AJ1168" t="inlineStr">
        <is>
          <t>N/A</t>
        </is>
      </c>
      <c r="AK1168" t="inlineStr">
        <is>
          <t>N/A</t>
        </is>
      </c>
      <c r="AL1168" t="inlineStr">
        <is>
          <t>N/A</t>
        </is>
      </c>
      <c r="AM1168" t="inlineStr">
        <is>
          <t>N/A</t>
        </is>
      </c>
      <c r="AN1168" t="inlineStr">
        <is>
          <t>N/A</t>
        </is>
      </c>
      <c r="AO1168" t="inlineStr">
        <is>
          <t>N/A</t>
        </is>
      </c>
      <c r="AP1168" t="inlineStr">
        <is>
          <t>N/A</t>
        </is>
      </c>
      <c r="AQ1168" t="inlineStr">
        <is>
          <t>N/A</t>
        </is>
      </c>
      <c r="AR1168" t="inlineStr">
        <is>
          <t>N/A</t>
        </is>
      </c>
      <c r="AS1168" t="inlineStr">
        <is>
          <t>N/A</t>
        </is>
      </c>
      <c r="AT1168" t="inlineStr">
        <is>
          <t>N/A</t>
        </is>
      </c>
      <c r="AU1168" t="inlineStr">
        <is>
          <t>N/A</t>
        </is>
      </c>
      <c r="AV1168" t="inlineStr">
        <is>
          <t>N/A</t>
        </is>
      </c>
      <c r="AW1168" t="inlineStr">
        <is>
          <t>N/A</t>
        </is>
      </c>
      <c r="AX1168" t="inlineStr">
        <is>
          <t>N/A</t>
        </is>
      </c>
      <c r="AY1168" t="inlineStr">
        <is>
          <t>N/A</t>
        </is>
      </c>
      <c r="AZ1168" t="inlineStr">
        <is>
          <t>N/A</t>
        </is>
      </c>
      <c r="BA1168" t="inlineStr">
        <is>
          <t>N/A</t>
        </is>
      </c>
      <c r="BB1168" t="inlineStr">
        <is>
          <t>N/A</t>
        </is>
      </c>
      <c r="BC1168" t="inlineStr">
        <is>
          <t>N/A</t>
        </is>
      </c>
      <c r="BD1168" t="inlineStr">
        <is>
          <t>N/A</t>
        </is>
      </c>
      <c r="BE1168" t="inlineStr">
        <is>
          <t>N/A</t>
        </is>
      </c>
    </row>
    <row r="1169">
      <c r="A1169" t="inlineStr">
        <is>
          <t>WI211253504</t>
        </is>
      </c>
      <c r="B1169" t="inlineStr">
        <is>
          <t>DATA_VALIDATION</t>
        </is>
      </c>
      <c r="C1169" t="inlineStr">
        <is>
          <t>201130012918</t>
        </is>
      </c>
      <c r="D1169" t="inlineStr">
        <is>
          <t>Folder</t>
        </is>
      </c>
      <c r="E1169" s="2">
        <f>HYPERLINK("capsilon://?command=openfolder&amp;siteaddress=FAM.docvelocity-na8.net&amp;folderid=FX4FA31B1A-11CC-9C1A-4BFC-5F6136B102A4","FX21124880")</f>
        <v>0.0</v>
      </c>
      <c r="F1169" t="inlineStr">
        <is>
          <t/>
        </is>
      </c>
      <c r="G1169" t="inlineStr">
        <is>
          <t/>
        </is>
      </c>
      <c r="H1169" t="inlineStr">
        <is>
          <t>Mailitem</t>
        </is>
      </c>
      <c r="I1169" t="inlineStr">
        <is>
          <t>MI2112563153</t>
        </is>
      </c>
      <c r="J1169" t="n">
        <v>28.0</v>
      </c>
      <c r="K1169" t="inlineStr">
        <is>
          <t>COMPLETED</t>
        </is>
      </c>
      <c r="L1169" t="inlineStr">
        <is>
          <t>MARK_AS_COMPLETED</t>
        </is>
      </c>
      <c r="M1169" t="inlineStr">
        <is>
          <t>Queue</t>
        </is>
      </c>
      <c r="N1169" t="n">
        <v>2.0</v>
      </c>
      <c r="O1169" s="1" t="n">
        <v>44545.95923611111</v>
      </c>
      <c r="P1169" s="1" t="n">
        <v>44546.5697337963</v>
      </c>
      <c r="Q1169" t="n">
        <v>52380.0</v>
      </c>
      <c r="R1169" t="n">
        <v>367.0</v>
      </c>
      <c r="S1169" t="b">
        <v>0</v>
      </c>
      <c r="T1169" t="inlineStr">
        <is>
          <t>N/A</t>
        </is>
      </c>
      <c r="U1169" t="b">
        <v>0</v>
      </c>
      <c r="V1169" t="inlineStr">
        <is>
          <t>Hemanshi Deshlahara</t>
        </is>
      </c>
      <c r="W1169" s="1" t="n">
        <v>44546.45177083334</v>
      </c>
      <c r="X1169" t="n">
        <v>176.0</v>
      </c>
      <c r="Y1169" t="n">
        <v>21.0</v>
      </c>
      <c r="Z1169" t="n">
        <v>0.0</v>
      </c>
      <c r="AA1169" t="n">
        <v>21.0</v>
      </c>
      <c r="AB1169" t="n">
        <v>0.0</v>
      </c>
      <c r="AC1169" t="n">
        <v>5.0</v>
      </c>
      <c r="AD1169" t="n">
        <v>7.0</v>
      </c>
      <c r="AE1169" t="n">
        <v>0.0</v>
      </c>
      <c r="AF1169" t="n">
        <v>0.0</v>
      </c>
      <c r="AG1169" t="n">
        <v>0.0</v>
      </c>
      <c r="AH1169" t="inlineStr">
        <is>
          <t>Dashrath Soren</t>
        </is>
      </c>
      <c r="AI1169" s="1" t="n">
        <v>44546.5697337963</v>
      </c>
      <c r="AJ1169" t="n">
        <v>191.0</v>
      </c>
      <c r="AK1169" t="n">
        <v>2.0</v>
      </c>
      <c r="AL1169" t="n">
        <v>0.0</v>
      </c>
      <c r="AM1169" t="n">
        <v>2.0</v>
      </c>
      <c r="AN1169" t="n">
        <v>0.0</v>
      </c>
      <c r="AO1169" t="n">
        <v>2.0</v>
      </c>
      <c r="AP1169" t="n">
        <v>5.0</v>
      </c>
      <c r="AQ1169" t="n">
        <v>0.0</v>
      </c>
      <c r="AR1169" t="n">
        <v>0.0</v>
      </c>
      <c r="AS1169" t="n">
        <v>0.0</v>
      </c>
      <c r="AT1169" t="inlineStr">
        <is>
          <t>N/A</t>
        </is>
      </c>
      <c r="AU1169" t="inlineStr">
        <is>
          <t>N/A</t>
        </is>
      </c>
      <c r="AV1169" t="inlineStr">
        <is>
          <t>N/A</t>
        </is>
      </c>
      <c r="AW1169" t="inlineStr">
        <is>
          <t>N/A</t>
        </is>
      </c>
      <c r="AX1169" t="inlineStr">
        <is>
          <t>N/A</t>
        </is>
      </c>
      <c r="AY1169" t="inlineStr">
        <is>
          <t>N/A</t>
        </is>
      </c>
      <c r="AZ1169" t="inlineStr">
        <is>
          <t>N/A</t>
        </is>
      </c>
      <c r="BA1169" t="inlineStr">
        <is>
          <t>N/A</t>
        </is>
      </c>
      <c r="BB1169" t="inlineStr">
        <is>
          <t>N/A</t>
        </is>
      </c>
      <c r="BC1169" t="inlineStr">
        <is>
          <t>N/A</t>
        </is>
      </c>
      <c r="BD1169" t="inlineStr">
        <is>
          <t>N/A</t>
        </is>
      </c>
      <c r="BE1169" t="inlineStr">
        <is>
          <t>N/A</t>
        </is>
      </c>
    </row>
    <row r="1170">
      <c r="A1170" t="inlineStr">
        <is>
          <t>WI211253507</t>
        </is>
      </c>
      <c r="B1170" t="inlineStr">
        <is>
          <t>DATA_VALIDATION</t>
        </is>
      </c>
      <c r="C1170" t="inlineStr">
        <is>
          <t>201300020336</t>
        </is>
      </c>
      <c r="D1170" t="inlineStr">
        <is>
          <t>Folder</t>
        </is>
      </c>
      <c r="E1170" s="2">
        <f>HYPERLINK("capsilon://?command=openfolder&amp;siteaddress=FAM.docvelocity-na8.net&amp;folderid=FXF937AA60-5543-51E4-87DB-C1E919136D4A","FX21128643")</f>
        <v>0.0</v>
      </c>
      <c r="F1170" t="inlineStr">
        <is>
          <t/>
        </is>
      </c>
      <c r="G1170" t="inlineStr">
        <is>
          <t/>
        </is>
      </c>
      <c r="H1170" t="inlineStr">
        <is>
          <t>Mailitem</t>
        </is>
      </c>
      <c r="I1170" t="inlineStr">
        <is>
          <t>MI2112563196</t>
        </is>
      </c>
      <c r="J1170" t="n">
        <v>53.0</v>
      </c>
      <c r="K1170" t="inlineStr">
        <is>
          <t>COMPLETED</t>
        </is>
      </c>
      <c r="L1170" t="inlineStr">
        <is>
          <t>MARK_AS_COMPLETED</t>
        </is>
      </c>
      <c r="M1170" t="inlineStr">
        <is>
          <t>Queue</t>
        </is>
      </c>
      <c r="N1170" t="n">
        <v>2.0</v>
      </c>
      <c r="O1170" s="1" t="n">
        <v>44545.96013888889</v>
      </c>
      <c r="P1170" s="1" t="n">
        <v>44546.572384259256</v>
      </c>
      <c r="Q1170" t="n">
        <v>52534.0</v>
      </c>
      <c r="R1170" t="n">
        <v>364.0</v>
      </c>
      <c r="S1170" t="b">
        <v>0</v>
      </c>
      <c r="T1170" t="inlineStr">
        <is>
          <t>N/A</t>
        </is>
      </c>
      <c r="U1170" t="b">
        <v>0</v>
      </c>
      <c r="V1170" t="inlineStr">
        <is>
          <t>Hemanshi Deshlahara</t>
        </is>
      </c>
      <c r="W1170" s="1" t="n">
        <v>44546.453356481485</v>
      </c>
      <c r="X1170" t="n">
        <v>136.0</v>
      </c>
      <c r="Y1170" t="n">
        <v>39.0</v>
      </c>
      <c r="Z1170" t="n">
        <v>0.0</v>
      </c>
      <c r="AA1170" t="n">
        <v>39.0</v>
      </c>
      <c r="AB1170" t="n">
        <v>0.0</v>
      </c>
      <c r="AC1170" t="n">
        <v>14.0</v>
      </c>
      <c r="AD1170" t="n">
        <v>14.0</v>
      </c>
      <c r="AE1170" t="n">
        <v>0.0</v>
      </c>
      <c r="AF1170" t="n">
        <v>0.0</v>
      </c>
      <c r="AG1170" t="n">
        <v>0.0</v>
      </c>
      <c r="AH1170" t="inlineStr">
        <is>
          <t>Dashrath Soren</t>
        </is>
      </c>
      <c r="AI1170" s="1" t="n">
        <v>44546.572384259256</v>
      </c>
      <c r="AJ1170" t="n">
        <v>228.0</v>
      </c>
      <c r="AK1170" t="n">
        <v>0.0</v>
      </c>
      <c r="AL1170" t="n">
        <v>0.0</v>
      </c>
      <c r="AM1170" t="n">
        <v>0.0</v>
      </c>
      <c r="AN1170" t="n">
        <v>0.0</v>
      </c>
      <c r="AO1170" t="n">
        <v>0.0</v>
      </c>
      <c r="AP1170" t="n">
        <v>14.0</v>
      </c>
      <c r="AQ1170" t="n">
        <v>0.0</v>
      </c>
      <c r="AR1170" t="n">
        <v>0.0</v>
      </c>
      <c r="AS1170" t="n">
        <v>0.0</v>
      </c>
      <c r="AT1170" t="inlineStr">
        <is>
          <t>N/A</t>
        </is>
      </c>
      <c r="AU1170" t="inlineStr">
        <is>
          <t>N/A</t>
        </is>
      </c>
      <c r="AV1170" t="inlineStr">
        <is>
          <t>N/A</t>
        </is>
      </c>
      <c r="AW1170" t="inlineStr">
        <is>
          <t>N/A</t>
        </is>
      </c>
      <c r="AX1170" t="inlineStr">
        <is>
          <t>N/A</t>
        </is>
      </c>
      <c r="AY1170" t="inlineStr">
        <is>
          <t>N/A</t>
        </is>
      </c>
      <c r="AZ1170" t="inlineStr">
        <is>
          <t>N/A</t>
        </is>
      </c>
      <c r="BA1170" t="inlineStr">
        <is>
          <t>N/A</t>
        </is>
      </c>
      <c r="BB1170" t="inlineStr">
        <is>
          <t>N/A</t>
        </is>
      </c>
      <c r="BC1170" t="inlineStr">
        <is>
          <t>N/A</t>
        </is>
      </c>
      <c r="BD1170" t="inlineStr">
        <is>
          <t>N/A</t>
        </is>
      </c>
      <c r="BE1170" t="inlineStr">
        <is>
          <t>N/A</t>
        </is>
      </c>
    </row>
    <row r="1171">
      <c r="A1171" t="inlineStr">
        <is>
          <t>WI211253510</t>
        </is>
      </c>
      <c r="B1171" t="inlineStr">
        <is>
          <t>DATA_VALIDATION</t>
        </is>
      </c>
      <c r="C1171" t="inlineStr">
        <is>
          <t>201300020336</t>
        </is>
      </c>
      <c r="D1171" t="inlineStr">
        <is>
          <t>Folder</t>
        </is>
      </c>
      <c r="E1171" s="2">
        <f>HYPERLINK("capsilon://?command=openfolder&amp;siteaddress=FAM.docvelocity-na8.net&amp;folderid=FXF937AA60-5543-51E4-87DB-C1E919136D4A","FX21128643")</f>
        <v>0.0</v>
      </c>
      <c r="F1171" t="inlineStr">
        <is>
          <t/>
        </is>
      </c>
      <c r="G1171" t="inlineStr">
        <is>
          <t/>
        </is>
      </c>
      <c r="H1171" t="inlineStr">
        <is>
          <t>Mailitem</t>
        </is>
      </c>
      <c r="I1171" t="inlineStr">
        <is>
          <t>MI2112563199</t>
        </is>
      </c>
      <c r="J1171" t="n">
        <v>53.0</v>
      </c>
      <c r="K1171" t="inlineStr">
        <is>
          <t>COMPLETED</t>
        </is>
      </c>
      <c r="L1171" t="inlineStr">
        <is>
          <t>MARK_AS_COMPLETED</t>
        </is>
      </c>
      <c r="M1171" t="inlineStr">
        <is>
          <t>Queue</t>
        </is>
      </c>
      <c r="N1171" t="n">
        <v>2.0</v>
      </c>
      <c r="O1171" s="1" t="n">
        <v>44545.96105324074</v>
      </c>
      <c r="P1171" s="1" t="n">
        <v>44546.57423611111</v>
      </c>
      <c r="Q1171" t="n">
        <v>52678.0</v>
      </c>
      <c r="R1171" t="n">
        <v>301.0</v>
      </c>
      <c r="S1171" t="b">
        <v>0</v>
      </c>
      <c r="T1171" t="inlineStr">
        <is>
          <t>N/A</t>
        </is>
      </c>
      <c r="U1171" t="b">
        <v>0</v>
      </c>
      <c r="V1171" t="inlineStr">
        <is>
          <t>Hemanshi Deshlahara</t>
        </is>
      </c>
      <c r="W1171" s="1" t="n">
        <v>44546.455775462964</v>
      </c>
      <c r="X1171" t="n">
        <v>135.0</v>
      </c>
      <c r="Y1171" t="n">
        <v>39.0</v>
      </c>
      <c r="Z1171" t="n">
        <v>0.0</v>
      </c>
      <c r="AA1171" t="n">
        <v>39.0</v>
      </c>
      <c r="AB1171" t="n">
        <v>0.0</v>
      </c>
      <c r="AC1171" t="n">
        <v>14.0</v>
      </c>
      <c r="AD1171" t="n">
        <v>14.0</v>
      </c>
      <c r="AE1171" t="n">
        <v>0.0</v>
      </c>
      <c r="AF1171" t="n">
        <v>0.0</v>
      </c>
      <c r="AG1171" t="n">
        <v>0.0</v>
      </c>
      <c r="AH1171" t="inlineStr">
        <is>
          <t>Dashrath Soren</t>
        </is>
      </c>
      <c r="AI1171" s="1" t="n">
        <v>44546.57423611111</v>
      </c>
      <c r="AJ1171" t="n">
        <v>159.0</v>
      </c>
      <c r="AK1171" t="n">
        <v>0.0</v>
      </c>
      <c r="AL1171" t="n">
        <v>0.0</v>
      </c>
      <c r="AM1171" t="n">
        <v>0.0</v>
      </c>
      <c r="AN1171" t="n">
        <v>0.0</v>
      </c>
      <c r="AO1171" t="n">
        <v>0.0</v>
      </c>
      <c r="AP1171" t="n">
        <v>14.0</v>
      </c>
      <c r="AQ1171" t="n">
        <v>0.0</v>
      </c>
      <c r="AR1171" t="n">
        <v>0.0</v>
      </c>
      <c r="AS1171" t="n">
        <v>0.0</v>
      </c>
      <c r="AT1171" t="inlineStr">
        <is>
          <t>N/A</t>
        </is>
      </c>
      <c r="AU1171" t="inlineStr">
        <is>
          <t>N/A</t>
        </is>
      </c>
      <c r="AV1171" t="inlineStr">
        <is>
          <t>N/A</t>
        </is>
      </c>
      <c r="AW1171" t="inlineStr">
        <is>
          <t>N/A</t>
        </is>
      </c>
      <c r="AX1171" t="inlineStr">
        <is>
          <t>N/A</t>
        </is>
      </c>
      <c r="AY1171" t="inlineStr">
        <is>
          <t>N/A</t>
        </is>
      </c>
      <c r="AZ1171" t="inlineStr">
        <is>
          <t>N/A</t>
        </is>
      </c>
      <c r="BA1171" t="inlineStr">
        <is>
          <t>N/A</t>
        </is>
      </c>
      <c r="BB1171" t="inlineStr">
        <is>
          <t>N/A</t>
        </is>
      </c>
      <c r="BC1171" t="inlineStr">
        <is>
          <t>N/A</t>
        </is>
      </c>
      <c r="BD1171" t="inlineStr">
        <is>
          <t>N/A</t>
        </is>
      </c>
      <c r="BE1171" t="inlineStr">
        <is>
          <t>N/A</t>
        </is>
      </c>
    </row>
    <row r="1172">
      <c r="A1172" t="inlineStr">
        <is>
          <t>WI211253515</t>
        </is>
      </c>
      <c r="B1172" t="inlineStr">
        <is>
          <t>DATA_VALIDATION</t>
        </is>
      </c>
      <c r="C1172" t="inlineStr">
        <is>
          <t>201300020336</t>
        </is>
      </c>
      <c r="D1172" t="inlineStr">
        <is>
          <t>Folder</t>
        </is>
      </c>
      <c r="E1172" s="2">
        <f>HYPERLINK("capsilon://?command=openfolder&amp;siteaddress=FAM.docvelocity-na8.net&amp;folderid=FXF937AA60-5543-51E4-87DB-C1E919136D4A","FX21128643")</f>
        <v>0.0</v>
      </c>
      <c r="F1172" t="inlineStr">
        <is>
          <t/>
        </is>
      </c>
      <c r="G1172" t="inlineStr">
        <is>
          <t/>
        </is>
      </c>
      <c r="H1172" t="inlineStr">
        <is>
          <t>Mailitem</t>
        </is>
      </c>
      <c r="I1172" t="inlineStr">
        <is>
          <t>MI2112563208</t>
        </is>
      </c>
      <c r="J1172" t="n">
        <v>52.0</v>
      </c>
      <c r="K1172" t="inlineStr">
        <is>
          <t>COMPLETED</t>
        </is>
      </c>
      <c r="L1172" t="inlineStr">
        <is>
          <t>MARK_AS_COMPLETED</t>
        </is>
      </c>
      <c r="M1172" t="inlineStr">
        <is>
          <t>Queue</t>
        </is>
      </c>
      <c r="N1172" t="n">
        <v>2.0</v>
      </c>
      <c r="O1172" s="1" t="n">
        <v>44545.96192129629</v>
      </c>
      <c r="P1172" s="1" t="n">
        <v>44546.57667824074</v>
      </c>
      <c r="Q1172" t="n">
        <v>52782.0</v>
      </c>
      <c r="R1172" t="n">
        <v>333.0</v>
      </c>
      <c r="S1172" t="b">
        <v>0</v>
      </c>
      <c r="T1172" t="inlineStr">
        <is>
          <t>N/A</t>
        </is>
      </c>
      <c r="U1172" t="b">
        <v>0</v>
      </c>
      <c r="V1172" t="inlineStr">
        <is>
          <t>Hemanshi Deshlahara</t>
        </is>
      </c>
      <c r="W1172" s="1" t="n">
        <v>44546.45721064815</v>
      </c>
      <c r="X1172" t="n">
        <v>123.0</v>
      </c>
      <c r="Y1172" t="n">
        <v>44.0</v>
      </c>
      <c r="Z1172" t="n">
        <v>0.0</v>
      </c>
      <c r="AA1172" t="n">
        <v>44.0</v>
      </c>
      <c r="AB1172" t="n">
        <v>0.0</v>
      </c>
      <c r="AC1172" t="n">
        <v>20.0</v>
      </c>
      <c r="AD1172" t="n">
        <v>8.0</v>
      </c>
      <c r="AE1172" t="n">
        <v>0.0</v>
      </c>
      <c r="AF1172" t="n">
        <v>0.0</v>
      </c>
      <c r="AG1172" t="n">
        <v>0.0</v>
      </c>
      <c r="AH1172" t="inlineStr">
        <is>
          <t>Dashrath Soren</t>
        </is>
      </c>
      <c r="AI1172" s="1" t="n">
        <v>44546.57667824074</v>
      </c>
      <c r="AJ1172" t="n">
        <v>210.0</v>
      </c>
      <c r="AK1172" t="n">
        <v>0.0</v>
      </c>
      <c r="AL1172" t="n">
        <v>0.0</v>
      </c>
      <c r="AM1172" t="n">
        <v>0.0</v>
      </c>
      <c r="AN1172" t="n">
        <v>0.0</v>
      </c>
      <c r="AO1172" t="n">
        <v>0.0</v>
      </c>
      <c r="AP1172" t="n">
        <v>8.0</v>
      </c>
      <c r="AQ1172" t="n">
        <v>0.0</v>
      </c>
      <c r="AR1172" t="n">
        <v>0.0</v>
      </c>
      <c r="AS1172" t="n">
        <v>0.0</v>
      </c>
      <c r="AT1172" t="inlineStr">
        <is>
          <t>N/A</t>
        </is>
      </c>
      <c r="AU1172" t="inlineStr">
        <is>
          <t>N/A</t>
        </is>
      </c>
      <c r="AV1172" t="inlineStr">
        <is>
          <t>N/A</t>
        </is>
      </c>
      <c r="AW1172" t="inlineStr">
        <is>
          <t>N/A</t>
        </is>
      </c>
      <c r="AX1172" t="inlineStr">
        <is>
          <t>N/A</t>
        </is>
      </c>
      <c r="AY1172" t="inlineStr">
        <is>
          <t>N/A</t>
        </is>
      </c>
      <c r="AZ1172" t="inlineStr">
        <is>
          <t>N/A</t>
        </is>
      </c>
      <c r="BA1172" t="inlineStr">
        <is>
          <t>N/A</t>
        </is>
      </c>
      <c r="BB1172" t="inlineStr">
        <is>
          <t>N/A</t>
        </is>
      </c>
      <c r="BC1172" t="inlineStr">
        <is>
          <t>N/A</t>
        </is>
      </c>
      <c r="BD1172" t="inlineStr">
        <is>
          <t>N/A</t>
        </is>
      </c>
      <c r="BE1172" t="inlineStr">
        <is>
          <t>N/A</t>
        </is>
      </c>
    </row>
    <row r="1173">
      <c r="A1173" t="inlineStr">
        <is>
          <t>WI211253531</t>
        </is>
      </c>
      <c r="B1173" t="inlineStr">
        <is>
          <t>DATA_VALIDATION</t>
        </is>
      </c>
      <c r="C1173" t="inlineStr">
        <is>
          <t>201130012968</t>
        </is>
      </c>
      <c r="D1173" t="inlineStr">
        <is>
          <t>Folder</t>
        </is>
      </c>
      <c r="E1173" s="2">
        <f>HYPERLINK("capsilon://?command=openfolder&amp;siteaddress=FAM.docvelocity-na8.net&amp;folderid=FX16A30359-9386-4A61-CE79-6F1D30B629F0","FX21129171")</f>
        <v>0.0</v>
      </c>
      <c r="F1173" t="inlineStr">
        <is>
          <t/>
        </is>
      </c>
      <c r="G1173" t="inlineStr">
        <is>
          <t/>
        </is>
      </c>
      <c r="H1173" t="inlineStr">
        <is>
          <t>Mailitem</t>
        </is>
      </c>
      <c r="I1173" t="inlineStr">
        <is>
          <t>MI2112563331</t>
        </is>
      </c>
      <c r="J1173" t="n">
        <v>100.0</v>
      </c>
      <c r="K1173" t="inlineStr">
        <is>
          <t>COMPLETED</t>
        </is>
      </c>
      <c r="L1173" t="inlineStr">
        <is>
          <t>MARK_AS_COMPLETED</t>
        </is>
      </c>
      <c r="M1173" t="inlineStr">
        <is>
          <t>Queue</t>
        </is>
      </c>
      <c r="N1173" t="n">
        <v>1.0</v>
      </c>
      <c r="O1173" s="1" t="n">
        <v>44545.96828703704</v>
      </c>
      <c r="P1173" s="1" t="n">
        <v>44546.45988425926</v>
      </c>
      <c r="Q1173" t="n">
        <v>42244.0</v>
      </c>
      <c r="R1173" t="n">
        <v>230.0</v>
      </c>
      <c r="S1173" t="b">
        <v>0</v>
      </c>
      <c r="T1173" t="inlineStr">
        <is>
          <t>N/A</t>
        </is>
      </c>
      <c r="U1173" t="b">
        <v>0</v>
      </c>
      <c r="V1173" t="inlineStr">
        <is>
          <t>Hemanshi Deshlahara</t>
        </is>
      </c>
      <c r="W1173" s="1" t="n">
        <v>44546.45988425926</v>
      </c>
      <c r="X1173" t="n">
        <v>230.0</v>
      </c>
      <c r="Y1173" t="n">
        <v>0.0</v>
      </c>
      <c r="Z1173" t="n">
        <v>0.0</v>
      </c>
      <c r="AA1173" t="n">
        <v>0.0</v>
      </c>
      <c r="AB1173" t="n">
        <v>0.0</v>
      </c>
      <c r="AC1173" t="n">
        <v>0.0</v>
      </c>
      <c r="AD1173" t="n">
        <v>100.0</v>
      </c>
      <c r="AE1173" t="n">
        <v>88.0</v>
      </c>
      <c r="AF1173" t="n">
        <v>0.0</v>
      </c>
      <c r="AG1173" t="n">
        <v>4.0</v>
      </c>
      <c r="AH1173" t="inlineStr">
        <is>
          <t>N/A</t>
        </is>
      </c>
      <c r="AI1173" t="inlineStr">
        <is>
          <t>N/A</t>
        </is>
      </c>
      <c r="AJ1173" t="inlineStr">
        <is>
          <t>N/A</t>
        </is>
      </c>
      <c r="AK1173" t="inlineStr">
        <is>
          <t>N/A</t>
        </is>
      </c>
      <c r="AL1173" t="inlineStr">
        <is>
          <t>N/A</t>
        </is>
      </c>
      <c r="AM1173" t="inlineStr">
        <is>
          <t>N/A</t>
        </is>
      </c>
      <c r="AN1173" t="inlineStr">
        <is>
          <t>N/A</t>
        </is>
      </c>
      <c r="AO1173" t="inlineStr">
        <is>
          <t>N/A</t>
        </is>
      </c>
      <c r="AP1173" t="inlineStr">
        <is>
          <t>N/A</t>
        </is>
      </c>
      <c r="AQ1173" t="inlineStr">
        <is>
          <t>N/A</t>
        </is>
      </c>
      <c r="AR1173" t="inlineStr">
        <is>
          <t>N/A</t>
        </is>
      </c>
      <c r="AS1173" t="inlineStr">
        <is>
          <t>N/A</t>
        </is>
      </c>
      <c r="AT1173" t="inlineStr">
        <is>
          <t>N/A</t>
        </is>
      </c>
      <c r="AU1173" t="inlineStr">
        <is>
          <t>N/A</t>
        </is>
      </c>
      <c r="AV1173" t="inlineStr">
        <is>
          <t>N/A</t>
        </is>
      </c>
      <c r="AW1173" t="inlineStr">
        <is>
          <t>N/A</t>
        </is>
      </c>
      <c r="AX1173" t="inlineStr">
        <is>
          <t>N/A</t>
        </is>
      </c>
      <c r="AY1173" t="inlineStr">
        <is>
          <t>N/A</t>
        </is>
      </c>
      <c r="AZ1173" t="inlineStr">
        <is>
          <t>N/A</t>
        </is>
      </c>
      <c r="BA1173" t="inlineStr">
        <is>
          <t>N/A</t>
        </is>
      </c>
      <c r="BB1173" t="inlineStr">
        <is>
          <t>N/A</t>
        </is>
      </c>
      <c r="BC1173" t="inlineStr">
        <is>
          <t>N/A</t>
        </is>
      </c>
      <c r="BD1173" t="inlineStr">
        <is>
          <t>N/A</t>
        </is>
      </c>
      <c r="BE1173" t="inlineStr">
        <is>
          <t>N/A</t>
        </is>
      </c>
    </row>
    <row r="1174">
      <c r="A1174" t="inlineStr">
        <is>
          <t>WI211253551</t>
        </is>
      </c>
      <c r="B1174" t="inlineStr">
        <is>
          <t>DATA_VALIDATION</t>
        </is>
      </c>
      <c r="C1174" t="inlineStr">
        <is>
          <t>201300020382</t>
        </is>
      </c>
      <c r="D1174" t="inlineStr">
        <is>
          <t>Folder</t>
        </is>
      </c>
      <c r="E1174" s="2">
        <f>HYPERLINK("capsilon://?command=openfolder&amp;siteaddress=FAM.docvelocity-na8.net&amp;folderid=FX3A2C9CC8-6D0E-840D-52D0-B3AA8C2274D0","FX21129230")</f>
        <v>0.0</v>
      </c>
      <c r="F1174" t="inlineStr">
        <is>
          <t/>
        </is>
      </c>
      <c r="G1174" t="inlineStr">
        <is>
          <t/>
        </is>
      </c>
      <c r="H1174" t="inlineStr">
        <is>
          <t>Mailitem</t>
        </is>
      </c>
      <c r="I1174" t="inlineStr">
        <is>
          <t>MI2112563533</t>
        </is>
      </c>
      <c r="J1174" t="n">
        <v>153.0</v>
      </c>
      <c r="K1174" t="inlineStr">
        <is>
          <t>COMPLETED</t>
        </is>
      </c>
      <c r="L1174" t="inlineStr">
        <is>
          <t>MARK_AS_COMPLETED</t>
        </is>
      </c>
      <c r="M1174" t="inlineStr">
        <is>
          <t>Queue</t>
        </is>
      </c>
      <c r="N1174" t="n">
        <v>1.0</v>
      </c>
      <c r="O1174" s="1" t="n">
        <v>44545.98168981481</v>
      </c>
      <c r="P1174" s="1" t="n">
        <v>44546.46261574074</v>
      </c>
      <c r="Q1174" t="n">
        <v>41317.0</v>
      </c>
      <c r="R1174" t="n">
        <v>235.0</v>
      </c>
      <c r="S1174" t="b">
        <v>0</v>
      </c>
      <c r="T1174" t="inlineStr">
        <is>
          <t>N/A</t>
        </is>
      </c>
      <c r="U1174" t="b">
        <v>0</v>
      </c>
      <c r="V1174" t="inlineStr">
        <is>
          <t>Hemanshi Deshlahara</t>
        </is>
      </c>
      <c r="W1174" s="1" t="n">
        <v>44546.46261574074</v>
      </c>
      <c r="X1174" t="n">
        <v>235.0</v>
      </c>
      <c r="Y1174" t="n">
        <v>0.0</v>
      </c>
      <c r="Z1174" t="n">
        <v>0.0</v>
      </c>
      <c r="AA1174" t="n">
        <v>0.0</v>
      </c>
      <c r="AB1174" t="n">
        <v>0.0</v>
      </c>
      <c r="AC1174" t="n">
        <v>0.0</v>
      </c>
      <c r="AD1174" t="n">
        <v>153.0</v>
      </c>
      <c r="AE1174" t="n">
        <v>129.0</v>
      </c>
      <c r="AF1174" t="n">
        <v>0.0</v>
      </c>
      <c r="AG1174" t="n">
        <v>8.0</v>
      </c>
      <c r="AH1174" t="inlineStr">
        <is>
          <t>N/A</t>
        </is>
      </c>
      <c r="AI1174" t="inlineStr">
        <is>
          <t>N/A</t>
        </is>
      </c>
      <c r="AJ1174" t="inlineStr">
        <is>
          <t>N/A</t>
        </is>
      </c>
      <c r="AK1174" t="inlineStr">
        <is>
          <t>N/A</t>
        </is>
      </c>
      <c r="AL1174" t="inlineStr">
        <is>
          <t>N/A</t>
        </is>
      </c>
      <c r="AM1174" t="inlineStr">
        <is>
          <t>N/A</t>
        </is>
      </c>
      <c r="AN1174" t="inlineStr">
        <is>
          <t>N/A</t>
        </is>
      </c>
      <c r="AO1174" t="inlineStr">
        <is>
          <t>N/A</t>
        </is>
      </c>
      <c r="AP1174" t="inlineStr">
        <is>
          <t>N/A</t>
        </is>
      </c>
      <c r="AQ1174" t="inlineStr">
        <is>
          <t>N/A</t>
        </is>
      </c>
      <c r="AR1174" t="inlineStr">
        <is>
          <t>N/A</t>
        </is>
      </c>
      <c r="AS1174" t="inlineStr">
        <is>
          <t>N/A</t>
        </is>
      </c>
      <c r="AT1174" t="inlineStr">
        <is>
          <t>N/A</t>
        </is>
      </c>
      <c r="AU1174" t="inlineStr">
        <is>
          <t>N/A</t>
        </is>
      </c>
      <c r="AV1174" t="inlineStr">
        <is>
          <t>N/A</t>
        </is>
      </c>
      <c r="AW1174" t="inlineStr">
        <is>
          <t>N/A</t>
        </is>
      </c>
      <c r="AX1174" t="inlineStr">
        <is>
          <t>N/A</t>
        </is>
      </c>
      <c r="AY1174" t="inlineStr">
        <is>
          <t>N/A</t>
        </is>
      </c>
      <c r="AZ1174" t="inlineStr">
        <is>
          <t>N/A</t>
        </is>
      </c>
      <c r="BA1174" t="inlineStr">
        <is>
          <t>N/A</t>
        </is>
      </c>
      <c r="BB1174" t="inlineStr">
        <is>
          <t>N/A</t>
        </is>
      </c>
      <c r="BC1174" t="inlineStr">
        <is>
          <t>N/A</t>
        </is>
      </c>
      <c r="BD1174" t="inlineStr">
        <is>
          <t>N/A</t>
        </is>
      </c>
      <c r="BE1174" t="inlineStr">
        <is>
          <t>N/A</t>
        </is>
      </c>
    </row>
    <row r="1175">
      <c r="A1175" t="inlineStr">
        <is>
          <t>WI21125356</t>
        </is>
      </c>
      <c r="B1175" t="inlineStr">
        <is>
          <t>DATA_VALIDATION</t>
        </is>
      </c>
      <c r="C1175" t="inlineStr">
        <is>
          <t>201110012231</t>
        </is>
      </c>
      <c r="D1175" t="inlineStr">
        <is>
          <t>Folder</t>
        </is>
      </c>
      <c r="E1175" s="2">
        <f>HYPERLINK("capsilon://?command=openfolder&amp;siteaddress=FAM.docvelocity-na8.net&amp;folderid=FX66FC70F5-7886-D9FF-6E12-6D238F4EC3D1","FX211277")</f>
        <v>0.0</v>
      </c>
      <c r="F1175" t="inlineStr">
        <is>
          <t/>
        </is>
      </c>
      <c r="G1175" t="inlineStr">
        <is>
          <t/>
        </is>
      </c>
      <c r="H1175" t="inlineStr">
        <is>
          <t>Mailitem</t>
        </is>
      </c>
      <c r="I1175" t="inlineStr">
        <is>
          <t>MI211256207</t>
        </is>
      </c>
      <c r="J1175" t="n">
        <v>28.0</v>
      </c>
      <c r="K1175" t="inlineStr">
        <is>
          <t>COMPLETED</t>
        </is>
      </c>
      <c r="L1175" t="inlineStr">
        <is>
          <t>MARK_AS_COMPLETED</t>
        </is>
      </c>
      <c r="M1175" t="inlineStr">
        <is>
          <t>Queue</t>
        </is>
      </c>
      <c r="N1175" t="n">
        <v>2.0</v>
      </c>
      <c r="O1175" s="1" t="n">
        <v>44531.85967592592</v>
      </c>
      <c r="P1175" s="1" t="n">
        <v>44532.1746412037</v>
      </c>
      <c r="Q1175" t="n">
        <v>26897.0</v>
      </c>
      <c r="R1175" t="n">
        <v>316.0</v>
      </c>
      <c r="S1175" t="b">
        <v>0</v>
      </c>
      <c r="T1175" t="inlineStr">
        <is>
          <t>N/A</t>
        </is>
      </c>
      <c r="U1175" t="b">
        <v>0</v>
      </c>
      <c r="V1175" t="inlineStr">
        <is>
          <t>Aditya Tade</t>
        </is>
      </c>
      <c r="W1175" s="1" t="n">
        <v>44532.170115740744</v>
      </c>
      <c r="X1175" t="n">
        <v>157.0</v>
      </c>
      <c r="Y1175" t="n">
        <v>21.0</v>
      </c>
      <c r="Z1175" t="n">
        <v>0.0</v>
      </c>
      <c r="AA1175" t="n">
        <v>21.0</v>
      </c>
      <c r="AB1175" t="n">
        <v>0.0</v>
      </c>
      <c r="AC1175" t="n">
        <v>3.0</v>
      </c>
      <c r="AD1175" t="n">
        <v>7.0</v>
      </c>
      <c r="AE1175" t="n">
        <v>0.0</v>
      </c>
      <c r="AF1175" t="n">
        <v>0.0</v>
      </c>
      <c r="AG1175" t="n">
        <v>0.0</v>
      </c>
      <c r="AH1175" t="inlineStr">
        <is>
          <t>Aparna Chavan</t>
        </is>
      </c>
      <c r="AI1175" s="1" t="n">
        <v>44532.1746412037</v>
      </c>
      <c r="AJ1175" t="n">
        <v>159.0</v>
      </c>
      <c r="AK1175" t="n">
        <v>0.0</v>
      </c>
      <c r="AL1175" t="n">
        <v>0.0</v>
      </c>
      <c r="AM1175" t="n">
        <v>0.0</v>
      </c>
      <c r="AN1175" t="n">
        <v>0.0</v>
      </c>
      <c r="AO1175" t="n">
        <v>0.0</v>
      </c>
      <c r="AP1175" t="n">
        <v>7.0</v>
      </c>
      <c r="AQ1175" t="n">
        <v>0.0</v>
      </c>
      <c r="AR1175" t="n">
        <v>0.0</v>
      </c>
      <c r="AS1175" t="n">
        <v>0.0</v>
      </c>
      <c r="AT1175" t="inlineStr">
        <is>
          <t>N/A</t>
        </is>
      </c>
      <c r="AU1175" t="inlineStr">
        <is>
          <t>N/A</t>
        </is>
      </c>
      <c r="AV1175" t="inlineStr">
        <is>
          <t>N/A</t>
        </is>
      </c>
      <c r="AW1175" t="inlineStr">
        <is>
          <t>N/A</t>
        </is>
      </c>
      <c r="AX1175" t="inlineStr">
        <is>
          <t>N/A</t>
        </is>
      </c>
      <c r="AY1175" t="inlineStr">
        <is>
          <t>N/A</t>
        </is>
      </c>
      <c r="AZ1175" t="inlineStr">
        <is>
          <t>N/A</t>
        </is>
      </c>
      <c r="BA1175" t="inlineStr">
        <is>
          <t>N/A</t>
        </is>
      </c>
      <c r="BB1175" t="inlineStr">
        <is>
          <t>N/A</t>
        </is>
      </c>
      <c r="BC1175" t="inlineStr">
        <is>
          <t>N/A</t>
        </is>
      </c>
      <c r="BD1175" t="inlineStr">
        <is>
          <t>N/A</t>
        </is>
      </c>
      <c r="BE1175" t="inlineStr">
        <is>
          <t>N/A</t>
        </is>
      </c>
    </row>
    <row r="1176">
      <c r="A1176" t="inlineStr">
        <is>
          <t>WI211253578</t>
        </is>
      </c>
      <c r="B1176" t="inlineStr">
        <is>
          <t>DATA_VALIDATION</t>
        </is>
      </c>
      <c r="C1176" t="inlineStr">
        <is>
          <t>201300020344</t>
        </is>
      </c>
      <c r="D1176" t="inlineStr">
        <is>
          <t>Folder</t>
        </is>
      </c>
      <c r="E1176" s="2">
        <f>HYPERLINK("capsilon://?command=openfolder&amp;siteaddress=FAM.docvelocity-na8.net&amp;folderid=FX7D31D3F9-981C-AB68-8215-87E7FCF93156","FX21128741")</f>
        <v>0.0</v>
      </c>
      <c r="F1176" t="inlineStr">
        <is>
          <t/>
        </is>
      </c>
      <c r="G1176" t="inlineStr">
        <is>
          <t/>
        </is>
      </c>
      <c r="H1176" t="inlineStr">
        <is>
          <t>Mailitem</t>
        </is>
      </c>
      <c r="I1176" t="inlineStr">
        <is>
          <t>MI2112563634</t>
        </is>
      </c>
      <c r="J1176" t="n">
        <v>89.0</v>
      </c>
      <c r="K1176" t="inlineStr">
        <is>
          <t>COMPLETED</t>
        </is>
      </c>
      <c r="L1176" t="inlineStr">
        <is>
          <t>MARK_AS_COMPLETED</t>
        </is>
      </c>
      <c r="M1176" t="inlineStr">
        <is>
          <t>Queue</t>
        </is>
      </c>
      <c r="N1176" t="n">
        <v>1.0</v>
      </c>
      <c r="O1176" s="1" t="n">
        <v>44545.992418981485</v>
      </c>
      <c r="P1176" s="1" t="n">
        <v>44546.46554398148</v>
      </c>
      <c r="Q1176" t="n">
        <v>40662.0</v>
      </c>
      <c r="R1176" t="n">
        <v>216.0</v>
      </c>
      <c r="S1176" t="b">
        <v>0</v>
      </c>
      <c r="T1176" t="inlineStr">
        <is>
          <t>N/A</t>
        </is>
      </c>
      <c r="U1176" t="b">
        <v>0</v>
      </c>
      <c r="V1176" t="inlineStr">
        <is>
          <t>Hemanshi Deshlahara</t>
        </is>
      </c>
      <c r="W1176" s="1" t="n">
        <v>44546.46554398148</v>
      </c>
      <c r="X1176" t="n">
        <v>216.0</v>
      </c>
      <c r="Y1176" t="n">
        <v>0.0</v>
      </c>
      <c r="Z1176" t="n">
        <v>0.0</v>
      </c>
      <c r="AA1176" t="n">
        <v>0.0</v>
      </c>
      <c r="AB1176" t="n">
        <v>0.0</v>
      </c>
      <c r="AC1176" t="n">
        <v>0.0</v>
      </c>
      <c r="AD1176" t="n">
        <v>89.0</v>
      </c>
      <c r="AE1176" t="n">
        <v>77.0</v>
      </c>
      <c r="AF1176" t="n">
        <v>0.0</v>
      </c>
      <c r="AG1176" t="n">
        <v>9.0</v>
      </c>
      <c r="AH1176" t="inlineStr">
        <is>
          <t>N/A</t>
        </is>
      </c>
      <c r="AI1176" t="inlineStr">
        <is>
          <t>N/A</t>
        </is>
      </c>
      <c r="AJ1176" t="inlineStr">
        <is>
          <t>N/A</t>
        </is>
      </c>
      <c r="AK1176" t="inlineStr">
        <is>
          <t>N/A</t>
        </is>
      </c>
      <c r="AL1176" t="inlineStr">
        <is>
          <t>N/A</t>
        </is>
      </c>
      <c r="AM1176" t="inlineStr">
        <is>
          <t>N/A</t>
        </is>
      </c>
      <c r="AN1176" t="inlineStr">
        <is>
          <t>N/A</t>
        </is>
      </c>
      <c r="AO1176" t="inlineStr">
        <is>
          <t>N/A</t>
        </is>
      </c>
      <c r="AP1176" t="inlineStr">
        <is>
          <t>N/A</t>
        </is>
      </c>
      <c r="AQ1176" t="inlineStr">
        <is>
          <t>N/A</t>
        </is>
      </c>
      <c r="AR1176" t="inlineStr">
        <is>
          <t>N/A</t>
        </is>
      </c>
      <c r="AS1176" t="inlineStr">
        <is>
          <t>N/A</t>
        </is>
      </c>
      <c r="AT1176" t="inlineStr">
        <is>
          <t>N/A</t>
        </is>
      </c>
      <c r="AU1176" t="inlineStr">
        <is>
          <t>N/A</t>
        </is>
      </c>
      <c r="AV1176" t="inlineStr">
        <is>
          <t>N/A</t>
        </is>
      </c>
      <c r="AW1176" t="inlineStr">
        <is>
          <t>N/A</t>
        </is>
      </c>
      <c r="AX1176" t="inlineStr">
        <is>
          <t>N/A</t>
        </is>
      </c>
      <c r="AY1176" t="inlineStr">
        <is>
          <t>N/A</t>
        </is>
      </c>
      <c r="AZ1176" t="inlineStr">
        <is>
          <t>N/A</t>
        </is>
      </c>
      <c r="BA1176" t="inlineStr">
        <is>
          <t>N/A</t>
        </is>
      </c>
      <c r="BB1176" t="inlineStr">
        <is>
          <t>N/A</t>
        </is>
      </c>
      <c r="BC1176" t="inlineStr">
        <is>
          <t>N/A</t>
        </is>
      </c>
      <c r="BD1176" t="inlineStr">
        <is>
          <t>N/A</t>
        </is>
      </c>
      <c r="BE1176" t="inlineStr">
        <is>
          <t>N/A</t>
        </is>
      </c>
    </row>
    <row r="1177">
      <c r="A1177" t="inlineStr">
        <is>
          <t>WI21125358</t>
        </is>
      </c>
      <c r="B1177" t="inlineStr">
        <is>
          <t>DATA_VALIDATION</t>
        </is>
      </c>
      <c r="C1177" t="inlineStr">
        <is>
          <t>201110012231</t>
        </is>
      </c>
      <c r="D1177" t="inlineStr">
        <is>
          <t>Folder</t>
        </is>
      </c>
      <c r="E1177" s="2">
        <f>HYPERLINK("capsilon://?command=openfolder&amp;siteaddress=FAM.docvelocity-na8.net&amp;folderid=FX66FC70F5-7886-D9FF-6E12-6D238F4EC3D1","FX211277")</f>
        <v>0.0</v>
      </c>
      <c r="F1177" t="inlineStr">
        <is>
          <t/>
        </is>
      </c>
      <c r="G1177" t="inlineStr">
        <is>
          <t/>
        </is>
      </c>
      <c r="H1177" t="inlineStr">
        <is>
          <t>Mailitem</t>
        </is>
      </c>
      <c r="I1177" t="inlineStr">
        <is>
          <t>MI211256188</t>
        </is>
      </c>
      <c r="J1177" t="n">
        <v>38.0</v>
      </c>
      <c r="K1177" t="inlineStr">
        <is>
          <t>COMPLETED</t>
        </is>
      </c>
      <c r="L1177" t="inlineStr">
        <is>
          <t>MARK_AS_COMPLETED</t>
        </is>
      </c>
      <c r="M1177" t="inlineStr">
        <is>
          <t>Queue</t>
        </is>
      </c>
      <c r="N1177" t="n">
        <v>2.0</v>
      </c>
      <c r="O1177" s="1" t="n">
        <v>44531.85978009259</v>
      </c>
      <c r="P1177" s="1" t="n">
        <v>44532.17753472222</v>
      </c>
      <c r="Q1177" t="n">
        <v>26933.0</v>
      </c>
      <c r="R1177" t="n">
        <v>521.0</v>
      </c>
      <c r="S1177" t="b">
        <v>0</v>
      </c>
      <c r="T1177" t="inlineStr">
        <is>
          <t>N/A</t>
        </is>
      </c>
      <c r="U1177" t="b">
        <v>0</v>
      </c>
      <c r="V1177" t="inlineStr">
        <is>
          <t>Aditya Tade</t>
        </is>
      </c>
      <c r="W1177" s="1" t="n">
        <v>44532.173263888886</v>
      </c>
      <c r="X1177" t="n">
        <v>272.0</v>
      </c>
      <c r="Y1177" t="n">
        <v>54.0</v>
      </c>
      <c r="Z1177" t="n">
        <v>0.0</v>
      </c>
      <c r="AA1177" t="n">
        <v>54.0</v>
      </c>
      <c r="AB1177" t="n">
        <v>0.0</v>
      </c>
      <c r="AC1177" t="n">
        <v>31.0</v>
      </c>
      <c r="AD1177" t="n">
        <v>-16.0</v>
      </c>
      <c r="AE1177" t="n">
        <v>0.0</v>
      </c>
      <c r="AF1177" t="n">
        <v>0.0</v>
      </c>
      <c r="AG1177" t="n">
        <v>0.0</v>
      </c>
      <c r="AH1177" t="inlineStr">
        <is>
          <t>Aparna Chavan</t>
        </is>
      </c>
      <c r="AI1177" s="1" t="n">
        <v>44532.17753472222</v>
      </c>
      <c r="AJ1177" t="n">
        <v>249.0</v>
      </c>
      <c r="AK1177" t="n">
        <v>0.0</v>
      </c>
      <c r="AL1177" t="n">
        <v>0.0</v>
      </c>
      <c r="AM1177" t="n">
        <v>0.0</v>
      </c>
      <c r="AN1177" t="n">
        <v>0.0</v>
      </c>
      <c r="AO1177" t="n">
        <v>0.0</v>
      </c>
      <c r="AP1177" t="n">
        <v>-16.0</v>
      </c>
      <c r="AQ1177" t="n">
        <v>0.0</v>
      </c>
      <c r="AR1177" t="n">
        <v>0.0</v>
      </c>
      <c r="AS1177" t="n">
        <v>0.0</v>
      </c>
      <c r="AT1177" t="inlineStr">
        <is>
          <t>N/A</t>
        </is>
      </c>
      <c r="AU1177" t="inlineStr">
        <is>
          <t>N/A</t>
        </is>
      </c>
      <c r="AV1177" t="inlineStr">
        <is>
          <t>N/A</t>
        </is>
      </c>
      <c r="AW1177" t="inlineStr">
        <is>
          <t>N/A</t>
        </is>
      </c>
      <c r="AX1177" t="inlineStr">
        <is>
          <t>N/A</t>
        </is>
      </c>
      <c r="AY1177" t="inlineStr">
        <is>
          <t>N/A</t>
        </is>
      </c>
      <c r="AZ1177" t="inlineStr">
        <is>
          <t>N/A</t>
        </is>
      </c>
      <c r="BA1177" t="inlineStr">
        <is>
          <t>N/A</t>
        </is>
      </c>
      <c r="BB1177" t="inlineStr">
        <is>
          <t>N/A</t>
        </is>
      </c>
      <c r="BC1177" t="inlineStr">
        <is>
          <t>N/A</t>
        </is>
      </c>
      <c r="BD1177" t="inlineStr">
        <is>
          <t>N/A</t>
        </is>
      </c>
      <c r="BE1177" t="inlineStr">
        <is>
          <t>N/A</t>
        </is>
      </c>
    </row>
    <row r="1178">
      <c r="A1178" t="inlineStr">
        <is>
          <t>WI21125359</t>
        </is>
      </c>
      <c r="B1178" t="inlineStr">
        <is>
          <t>DATA_VALIDATION</t>
        </is>
      </c>
      <c r="C1178" t="inlineStr">
        <is>
          <t>201110012231</t>
        </is>
      </c>
      <c r="D1178" t="inlineStr">
        <is>
          <t>Folder</t>
        </is>
      </c>
      <c r="E1178" s="2">
        <f>HYPERLINK("capsilon://?command=openfolder&amp;siteaddress=FAM.docvelocity-na8.net&amp;folderid=FX66FC70F5-7886-D9FF-6E12-6D238F4EC3D1","FX211277")</f>
        <v>0.0</v>
      </c>
      <c r="F1178" t="inlineStr">
        <is>
          <t/>
        </is>
      </c>
      <c r="G1178" t="inlineStr">
        <is>
          <t/>
        </is>
      </c>
      <c r="H1178" t="inlineStr">
        <is>
          <t>Mailitem</t>
        </is>
      </c>
      <c r="I1178" t="inlineStr">
        <is>
          <t>MI211256233</t>
        </is>
      </c>
      <c r="J1178" t="n">
        <v>28.0</v>
      </c>
      <c r="K1178" t="inlineStr">
        <is>
          <t>COMPLETED</t>
        </is>
      </c>
      <c r="L1178" t="inlineStr">
        <is>
          <t>MARK_AS_COMPLETED</t>
        </is>
      </c>
      <c r="M1178" t="inlineStr">
        <is>
          <t>Queue</t>
        </is>
      </c>
      <c r="N1178" t="n">
        <v>2.0</v>
      </c>
      <c r="O1178" s="1" t="n">
        <v>44531.86015046296</v>
      </c>
      <c r="P1178" s="1" t="n">
        <v>44532.19855324074</v>
      </c>
      <c r="Q1178" t="n">
        <v>28852.0</v>
      </c>
      <c r="R1178" t="n">
        <v>386.0</v>
      </c>
      <c r="S1178" t="b">
        <v>0</v>
      </c>
      <c r="T1178" t="inlineStr">
        <is>
          <t>N/A</t>
        </is>
      </c>
      <c r="U1178" t="b">
        <v>0</v>
      </c>
      <c r="V1178" t="inlineStr">
        <is>
          <t>Aditya Tade</t>
        </is>
      </c>
      <c r="W1178" s="1" t="n">
        <v>44532.174733796295</v>
      </c>
      <c r="X1178" t="n">
        <v>126.0</v>
      </c>
      <c r="Y1178" t="n">
        <v>21.0</v>
      </c>
      <c r="Z1178" t="n">
        <v>0.0</v>
      </c>
      <c r="AA1178" t="n">
        <v>21.0</v>
      </c>
      <c r="AB1178" t="n">
        <v>0.0</v>
      </c>
      <c r="AC1178" t="n">
        <v>3.0</v>
      </c>
      <c r="AD1178" t="n">
        <v>7.0</v>
      </c>
      <c r="AE1178" t="n">
        <v>0.0</v>
      </c>
      <c r="AF1178" t="n">
        <v>0.0</v>
      </c>
      <c r="AG1178" t="n">
        <v>0.0</v>
      </c>
      <c r="AH1178" t="inlineStr">
        <is>
          <t>Smriti Gauchan</t>
        </is>
      </c>
      <c r="AI1178" s="1" t="n">
        <v>44532.19855324074</v>
      </c>
      <c r="AJ1178" t="n">
        <v>254.0</v>
      </c>
      <c r="AK1178" t="n">
        <v>0.0</v>
      </c>
      <c r="AL1178" t="n">
        <v>0.0</v>
      </c>
      <c r="AM1178" t="n">
        <v>0.0</v>
      </c>
      <c r="AN1178" t="n">
        <v>0.0</v>
      </c>
      <c r="AO1178" t="n">
        <v>0.0</v>
      </c>
      <c r="AP1178" t="n">
        <v>7.0</v>
      </c>
      <c r="AQ1178" t="n">
        <v>0.0</v>
      </c>
      <c r="AR1178" t="n">
        <v>0.0</v>
      </c>
      <c r="AS1178" t="n">
        <v>0.0</v>
      </c>
      <c r="AT1178" t="inlineStr">
        <is>
          <t>N/A</t>
        </is>
      </c>
      <c r="AU1178" t="inlineStr">
        <is>
          <t>N/A</t>
        </is>
      </c>
      <c r="AV1178" t="inlineStr">
        <is>
          <t>N/A</t>
        </is>
      </c>
      <c r="AW1178" t="inlineStr">
        <is>
          <t>N/A</t>
        </is>
      </c>
      <c r="AX1178" t="inlineStr">
        <is>
          <t>N/A</t>
        </is>
      </c>
      <c r="AY1178" t="inlineStr">
        <is>
          <t>N/A</t>
        </is>
      </c>
      <c r="AZ1178" t="inlineStr">
        <is>
          <t>N/A</t>
        </is>
      </c>
      <c r="BA1178" t="inlineStr">
        <is>
          <t>N/A</t>
        </is>
      </c>
      <c r="BB1178" t="inlineStr">
        <is>
          <t>N/A</t>
        </is>
      </c>
      <c r="BC1178" t="inlineStr">
        <is>
          <t>N/A</t>
        </is>
      </c>
      <c r="BD1178" t="inlineStr">
        <is>
          <t>N/A</t>
        </is>
      </c>
      <c r="BE1178" t="inlineStr">
        <is>
          <t>N/A</t>
        </is>
      </c>
    </row>
    <row r="1179">
      <c r="A1179" t="inlineStr">
        <is>
          <t>WI211253593</t>
        </is>
      </c>
      <c r="B1179" t="inlineStr">
        <is>
          <t>DATA_VALIDATION</t>
        </is>
      </c>
      <c r="C1179" t="inlineStr">
        <is>
          <t>201100014354</t>
        </is>
      </c>
      <c r="D1179" t="inlineStr">
        <is>
          <t>Folder</t>
        </is>
      </c>
      <c r="E1179" s="2">
        <f>HYPERLINK("capsilon://?command=openfolder&amp;siteaddress=FAM.docvelocity-na8.net&amp;folderid=FXBEE8C7D6-4149-E978-9614-6B789617A2FB","FX21129169")</f>
        <v>0.0</v>
      </c>
      <c r="F1179" t="inlineStr">
        <is>
          <t/>
        </is>
      </c>
      <c r="G1179" t="inlineStr">
        <is>
          <t/>
        </is>
      </c>
      <c r="H1179" t="inlineStr">
        <is>
          <t>Mailitem</t>
        </is>
      </c>
      <c r="I1179" t="inlineStr">
        <is>
          <t>MI2112563995</t>
        </is>
      </c>
      <c r="J1179" t="n">
        <v>28.0</v>
      </c>
      <c r="K1179" t="inlineStr">
        <is>
          <t>COMPLETED</t>
        </is>
      </c>
      <c r="L1179" t="inlineStr">
        <is>
          <t>MARK_AS_COMPLETED</t>
        </is>
      </c>
      <c r="M1179" t="inlineStr">
        <is>
          <t>Queue</t>
        </is>
      </c>
      <c r="N1179" t="n">
        <v>1.0</v>
      </c>
      <c r="O1179" s="1" t="n">
        <v>44546.01012731482</v>
      </c>
      <c r="P1179" s="1" t="n">
        <v>44546.46855324074</v>
      </c>
      <c r="Q1179" t="n">
        <v>39378.0</v>
      </c>
      <c r="R1179" t="n">
        <v>230.0</v>
      </c>
      <c r="S1179" t="b">
        <v>0</v>
      </c>
      <c r="T1179" t="inlineStr">
        <is>
          <t>N/A</t>
        </is>
      </c>
      <c r="U1179" t="b">
        <v>0</v>
      </c>
      <c r="V1179" t="inlineStr">
        <is>
          <t>Hemanshi Deshlahara</t>
        </is>
      </c>
      <c r="W1179" s="1" t="n">
        <v>44546.46855324074</v>
      </c>
      <c r="X1179" t="n">
        <v>230.0</v>
      </c>
      <c r="Y1179" t="n">
        <v>0.0</v>
      </c>
      <c r="Z1179" t="n">
        <v>0.0</v>
      </c>
      <c r="AA1179" t="n">
        <v>0.0</v>
      </c>
      <c r="AB1179" t="n">
        <v>0.0</v>
      </c>
      <c r="AC1179" t="n">
        <v>0.0</v>
      </c>
      <c r="AD1179" t="n">
        <v>28.0</v>
      </c>
      <c r="AE1179" t="n">
        <v>21.0</v>
      </c>
      <c r="AF1179" t="n">
        <v>0.0</v>
      </c>
      <c r="AG1179" t="n">
        <v>2.0</v>
      </c>
      <c r="AH1179" t="inlineStr">
        <is>
          <t>N/A</t>
        </is>
      </c>
      <c r="AI1179" t="inlineStr">
        <is>
          <t>N/A</t>
        </is>
      </c>
      <c r="AJ1179" t="inlineStr">
        <is>
          <t>N/A</t>
        </is>
      </c>
      <c r="AK1179" t="inlineStr">
        <is>
          <t>N/A</t>
        </is>
      </c>
      <c r="AL1179" t="inlineStr">
        <is>
          <t>N/A</t>
        </is>
      </c>
      <c r="AM1179" t="inlineStr">
        <is>
          <t>N/A</t>
        </is>
      </c>
      <c r="AN1179" t="inlineStr">
        <is>
          <t>N/A</t>
        </is>
      </c>
      <c r="AO1179" t="inlineStr">
        <is>
          <t>N/A</t>
        </is>
      </c>
      <c r="AP1179" t="inlineStr">
        <is>
          <t>N/A</t>
        </is>
      </c>
      <c r="AQ1179" t="inlineStr">
        <is>
          <t>N/A</t>
        </is>
      </c>
      <c r="AR1179" t="inlineStr">
        <is>
          <t>N/A</t>
        </is>
      </c>
      <c r="AS1179" t="inlineStr">
        <is>
          <t>N/A</t>
        </is>
      </c>
      <c r="AT1179" t="inlineStr">
        <is>
          <t>N/A</t>
        </is>
      </c>
      <c r="AU1179" t="inlineStr">
        <is>
          <t>N/A</t>
        </is>
      </c>
      <c r="AV1179" t="inlineStr">
        <is>
          <t>N/A</t>
        </is>
      </c>
      <c r="AW1179" t="inlineStr">
        <is>
          <t>N/A</t>
        </is>
      </c>
      <c r="AX1179" t="inlineStr">
        <is>
          <t>N/A</t>
        </is>
      </c>
      <c r="AY1179" t="inlineStr">
        <is>
          <t>N/A</t>
        </is>
      </c>
      <c r="AZ1179" t="inlineStr">
        <is>
          <t>N/A</t>
        </is>
      </c>
      <c r="BA1179" t="inlineStr">
        <is>
          <t>N/A</t>
        </is>
      </c>
      <c r="BB1179" t="inlineStr">
        <is>
          <t>N/A</t>
        </is>
      </c>
      <c r="BC1179" t="inlineStr">
        <is>
          <t>N/A</t>
        </is>
      </c>
      <c r="BD1179" t="inlineStr">
        <is>
          <t>N/A</t>
        </is>
      </c>
      <c r="BE1179" t="inlineStr">
        <is>
          <t>N/A</t>
        </is>
      </c>
    </row>
    <row r="1180">
      <c r="A1180" t="inlineStr">
        <is>
          <t>WI211253599</t>
        </is>
      </c>
      <c r="B1180" t="inlineStr">
        <is>
          <t>DATA_VALIDATION</t>
        </is>
      </c>
      <c r="C1180" t="inlineStr">
        <is>
          <t>201330004252</t>
        </is>
      </c>
      <c r="D1180" t="inlineStr">
        <is>
          <t>Folder</t>
        </is>
      </c>
      <c r="E1180" s="2">
        <f>HYPERLINK("capsilon://?command=openfolder&amp;siteaddress=FAM.docvelocity-na8.net&amp;folderid=FXC8BDF6E2-BD93-09E1-16D3-1FEBAACFDBAB","FX21128757")</f>
        <v>0.0</v>
      </c>
      <c r="F1180" t="inlineStr">
        <is>
          <t/>
        </is>
      </c>
      <c r="G1180" t="inlineStr">
        <is>
          <t/>
        </is>
      </c>
      <c r="H1180" t="inlineStr">
        <is>
          <t>Mailitem</t>
        </is>
      </c>
      <c r="I1180" t="inlineStr">
        <is>
          <t>MI2112564145</t>
        </is>
      </c>
      <c r="J1180" t="n">
        <v>67.0</v>
      </c>
      <c r="K1180" t="inlineStr">
        <is>
          <t>COMPLETED</t>
        </is>
      </c>
      <c r="L1180" t="inlineStr">
        <is>
          <t>MARK_AS_COMPLETED</t>
        </is>
      </c>
      <c r="M1180" t="inlineStr">
        <is>
          <t>Queue</t>
        </is>
      </c>
      <c r="N1180" t="n">
        <v>1.0</v>
      </c>
      <c r="O1180" s="1" t="n">
        <v>44546.02166666667</v>
      </c>
      <c r="P1180" s="1" t="n">
        <v>44546.47450231481</v>
      </c>
      <c r="Q1180" t="n">
        <v>38633.0</v>
      </c>
      <c r="R1180" t="n">
        <v>492.0</v>
      </c>
      <c r="S1180" t="b">
        <v>0</v>
      </c>
      <c r="T1180" t="inlineStr">
        <is>
          <t>N/A</t>
        </is>
      </c>
      <c r="U1180" t="b">
        <v>0</v>
      </c>
      <c r="V1180" t="inlineStr">
        <is>
          <t>Hemanshi Deshlahara</t>
        </is>
      </c>
      <c r="W1180" s="1" t="n">
        <v>44546.47450231481</v>
      </c>
      <c r="X1180" t="n">
        <v>124.0</v>
      </c>
      <c r="Y1180" t="n">
        <v>0.0</v>
      </c>
      <c r="Z1180" t="n">
        <v>0.0</v>
      </c>
      <c r="AA1180" t="n">
        <v>0.0</v>
      </c>
      <c r="AB1180" t="n">
        <v>0.0</v>
      </c>
      <c r="AC1180" t="n">
        <v>0.0</v>
      </c>
      <c r="AD1180" t="n">
        <v>67.0</v>
      </c>
      <c r="AE1180" t="n">
        <v>62.0</v>
      </c>
      <c r="AF1180" t="n">
        <v>0.0</v>
      </c>
      <c r="AG1180" t="n">
        <v>2.0</v>
      </c>
      <c r="AH1180" t="inlineStr">
        <is>
          <t>N/A</t>
        </is>
      </c>
      <c r="AI1180" t="inlineStr">
        <is>
          <t>N/A</t>
        </is>
      </c>
      <c r="AJ1180" t="inlineStr">
        <is>
          <t>N/A</t>
        </is>
      </c>
      <c r="AK1180" t="inlineStr">
        <is>
          <t>N/A</t>
        </is>
      </c>
      <c r="AL1180" t="inlineStr">
        <is>
          <t>N/A</t>
        </is>
      </c>
      <c r="AM1180" t="inlineStr">
        <is>
          <t>N/A</t>
        </is>
      </c>
      <c r="AN1180" t="inlineStr">
        <is>
          <t>N/A</t>
        </is>
      </c>
      <c r="AO1180" t="inlineStr">
        <is>
          <t>N/A</t>
        </is>
      </c>
      <c r="AP1180" t="inlineStr">
        <is>
          <t>N/A</t>
        </is>
      </c>
      <c r="AQ1180" t="inlineStr">
        <is>
          <t>N/A</t>
        </is>
      </c>
      <c r="AR1180" t="inlineStr">
        <is>
          <t>N/A</t>
        </is>
      </c>
      <c r="AS1180" t="inlineStr">
        <is>
          <t>N/A</t>
        </is>
      </c>
      <c r="AT1180" t="inlineStr">
        <is>
          <t>N/A</t>
        </is>
      </c>
      <c r="AU1180" t="inlineStr">
        <is>
          <t>N/A</t>
        </is>
      </c>
      <c r="AV1180" t="inlineStr">
        <is>
          <t>N/A</t>
        </is>
      </c>
      <c r="AW1180" t="inlineStr">
        <is>
          <t>N/A</t>
        </is>
      </c>
      <c r="AX1180" t="inlineStr">
        <is>
          <t>N/A</t>
        </is>
      </c>
      <c r="AY1180" t="inlineStr">
        <is>
          <t>N/A</t>
        </is>
      </c>
      <c r="AZ1180" t="inlineStr">
        <is>
          <t>N/A</t>
        </is>
      </c>
      <c r="BA1180" t="inlineStr">
        <is>
          <t>N/A</t>
        </is>
      </c>
      <c r="BB1180" t="inlineStr">
        <is>
          <t>N/A</t>
        </is>
      </c>
      <c r="BC1180" t="inlineStr">
        <is>
          <t>N/A</t>
        </is>
      </c>
      <c r="BD1180" t="inlineStr">
        <is>
          <t>N/A</t>
        </is>
      </c>
      <c r="BE1180" t="inlineStr">
        <is>
          <t>N/A</t>
        </is>
      </c>
    </row>
    <row r="1181">
      <c r="A1181" t="inlineStr">
        <is>
          <t>WI21125360</t>
        </is>
      </c>
      <c r="B1181" t="inlineStr">
        <is>
          <t>DATA_VALIDATION</t>
        </is>
      </c>
      <c r="C1181" t="inlineStr">
        <is>
          <t>201110012231</t>
        </is>
      </c>
      <c r="D1181" t="inlineStr">
        <is>
          <t>Folder</t>
        </is>
      </c>
      <c r="E1181" s="2">
        <f>HYPERLINK("capsilon://?command=openfolder&amp;siteaddress=FAM.docvelocity-na8.net&amp;folderid=FX66FC70F5-7886-D9FF-6E12-6D238F4EC3D1","FX211277")</f>
        <v>0.0</v>
      </c>
      <c r="F1181" t="inlineStr">
        <is>
          <t/>
        </is>
      </c>
      <c r="G1181" t="inlineStr">
        <is>
          <t/>
        </is>
      </c>
      <c r="H1181" t="inlineStr">
        <is>
          <t>Mailitem</t>
        </is>
      </c>
      <c r="I1181" t="inlineStr">
        <is>
          <t>MI211256246</t>
        </is>
      </c>
      <c r="J1181" t="n">
        <v>28.0</v>
      </c>
      <c r="K1181" t="inlineStr">
        <is>
          <t>COMPLETED</t>
        </is>
      </c>
      <c r="L1181" t="inlineStr">
        <is>
          <t>MARK_AS_COMPLETED</t>
        </is>
      </c>
      <c r="M1181" t="inlineStr">
        <is>
          <t>Queue</t>
        </is>
      </c>
      <c r="N1181" t="n">
        <v>2.0</v>
      </c>
      <c r="O1181" s="1" t="n">
        <v>44531.860439814816</v>
      </c>
      <c r="P1181" s="1" t="n">
        <v>44532.201527777775</v>
      </c>
      <c r="Q1181" t="n">
        <v>28179.0</v>
      </c>
      <c r="R1181" t="n">
        <v>1291.0</v>
      </c>
      <c r="S1181" t="b">
        <v>0</v>
      </c>
      <c r="T1181" t="inlineStr">
        <is>
          <t>N/A</t>
        </is>
      </c>
      <c r="U1181" t="b">
        <v>0</v>
      </c>
      <c r="V1181" t="inlineStr">
        <is>
          <t>Supriya Khape</t>
        </is>
      </c>
      <c r="W1181" s="1" t="n">
        <v>44532.18641203704</v>
      </c>
      <c r="X1181" t="n">
        <v>1035.0</v>
      </c>
      <c r="Y1181" t="n">
        <v>21.0</v>
      </c>
      <c r="Z1181" t="n">
        <v>0.0</v>
      </c>
      <c r="AA1181" t="n">
        <v>21.0</v>
      </c>
      <c r="AB1181" t="n">
        <v>0.0</v>
      </c>
      <c r="AC1181" t="n">
        <v>19.0</v>
      </c>
      <c r="AD1181" t="n">
        <v>7.0</v>
      </c>
      <c r="AE1181" t="n">
        <v>0.0</v>
      </c>
      <c r="AF1181" t="n">
        <v>0.0</v>
      </c>
      <c r="AG1181" t="n">
        <v>0.0</v>
      </c>
      <c r="AH1181" t="inlineStr">
        <is>
          <t>Smriti Gauchan</t>
        </is>
      </c>
      <c r="AI1181" s="1" t="n">
        <v>44532.201527777775</v>
      </c>
      <c r="AJ1181" t="n">
        <v>256.0</v>
      </c>
      <c r="AK1181" t="n">
        <v>0.0</v>
      </c>
      <c r="AL1181" t="n">
        <v>0.0</v>
      </c>
      <c r="AM1181" t="n">
        <v>0.0</v>
      </c>
      <c r="AN1181" t="n">
        <v>0.0</v>
      </c>
      <c r="AO1181" t="n">
        <v>0.0</v>
      </c>
      <c r="AP1181" t="n">
        <v>7.0</v>
      </c>
      <c r="AQ1181" t="n">
        <v>0.0</v>
      </c>
      <c r="AR1181" t="n">
        <v>0.0</v>
      </c>
      <c r="AS1181" t="n">
        <v>0.0</v>
      </c>
      <c r="AT1181" t="inlineStr">
        <is>
          <t>N/A</t>
        </is>
      </c>
      <c r="AU1181" t="inlineStr">
        <is>
          <t>N/A</t>
        </is>
      </c>
      <c r="AV1181" t="inlineStr">
        <is>
          <t>N/A</t>
        </is>
      </c>
      <c r="AW1181" t="inlineStr">
        <is>
          <t>N/A</t>
        </is>
      </c>
      <c r="AX1181" t="inlineStr">
        <is>
          <t>N/A</t>
        </is>
      </c>
      <c r="AY1181" t="inlineStr">
        <is>
          <t>N/A</t>
        </is>
      </c>
      <c r="AZ1181" t="inlineStr">
        <is>
          <t>N/A</t>
        </is>
      </c>
      <c r="BA1181" t="inlineStr">
        <is>
          <t>N/A</t>
        </is>
      </c>
      <c r="BB1181" t="inlineStr">
        <is>
          <t>N/A</t>
        </is>
      </c>
      <c r="BC1181" t="inlineStr">
        <is>
          <t>N/A</t>
        </is>
      </c>
      <c r="BD1181" t="inlineStr">
        <is>
          <t>N/A</t>
        </is>
      </c>
      <c r="BE1181" t="inlineStr">
        <is>
          <t>N/A</t>
        </is>
      </c>
    </row>
    <row r="1182">
      <c r="A1182" t="inlineStr">
        <is>
          <t>WI211253601</t>
        </is>
      </c>
      <c r="B1182" t="inlineStr">
        <is>
          <t>DATA_VALIDATION</t>
        </is>
      </c>
      <c r="C1182" t="inlineStr">
        <is>
          <t>201330004252</t>
        </is>
      </c>
      <c r="D1182" t="inlineStr">
        <is>
          <t>Folder</t>
        </is>
      </c>
      <c r="E1182" s="2">
        <f>HYPERLINK("capsilon://?command=openfolder&amp;siteaddress=FAM.docvelocity-na8.net&amp;folderid=FXC8BDF6E2-BD93-09E1-16D3-1FEBAACFDBAB","FX21128757")</f>
        <v>0.0</v>
      </c>
      <c r="F1182" t="inlineStr">
        <is>
          <t/>
        </is>
      </c>
      <c r="G1182" t="inlineStr">
        <is>
          <t/>
        </is>
      </c>
      <c r="H1182" t="inlineStr">
        <is>
          <t>Mailitem</t>
        </is>
      </c>
      <c r="I1182" t="inlineStr">
        <is>
          <t>MI2112564151</t>
        </is>
      </c>
      <c r="J1182" t="n">
        <v>28.0</v>
      </c>
      <c r="K1182" t="inlineStr">
        <is>
          <t>COMPLETED</t>
        </is>
      </c>
      <c r="L1182" t="inlineStr">
        <is>
          <t>MARK_AS_COMPLETED</t>
        </is>
      </c>
      <c r="M1182" t="inlineStr">
        <is>
          <t>Queue</t>
        </is>
      </c>
      <c r="N1182" t="n">
        <v>1.0</v>
      </c>
      <c r="O1182" s="1" t="n">
        <v>44546.02199074074</v>
      </c>
      <c r="P1182" s="1" t="n">
        <v>44546.509722222225</v>
      </c>
      <c r="Q1182" t="n">
        <v>41968.0</v>
      </c>
      <c r="R1182" t="n">
        <v>172.0</v>
      </c>
      <c r="S1182" t="b">
        <v>0</v>
      </c>
      <c r="T1182" t="inlineStr">
        <is>
          <t>N/A</t>
        </is>
      </c>
      <c r="U1182" t="b">
        <v>0</v>
      </c>
      <c r="V1182" t="inlineStr">
        <is>
          <t>Sumit Jarhad</t>
        </is>
      </c>
      <c r="W1182" s="1" t="n">
        <v>44546.509722222225</v>
      </c>
      <c r="X1182" t="n">
        <v>128.0</v>
      </c>
      <c r="Y1182" t="n">
        <v>0.0</v>
      </c>
      <c r="Z1182" t="n">
        <v>0.0</v>
      </c>
      <c r="AA1182" t="n">
        <v>0.0</v>
      </c>
      <c r="AB1182" t="n">
        <v>0.0</v>
      </c>
      <c r="AC1182" t="n">
        <v>0.0</v>
      </c>
      <c r="AD1182" t="n">
        <v>28.0</v>
      </c>
      <c r="AE1182" t="n">
        <v>21.0</v>
      </c>
      <c r="AF1182" t="n">
        <v>0.0</v>
      </c>
      <c r="AG1182" t="n">
        <v>2.0</v>
      </c>
      <c r="AH1182" t="inlineStr">
        <is>
          <t>N/A</t>
        </is>
      </c>
      <c r="AI1182" t="inlineStr">
        <is>
          <t>N/A</t>
        </is>
      </c>
      <c r="AJ1182" t="inlineStr">
        <is>
          <t>N/A</t>
        </is>
      </c>
      <c r="AK1182" t="inlineStr">
        <is>
          <t>N/A</t>
        </is>
      </c>
      <c r="AL1182" t="inlineStr">
        <is>
          <t>N/A</t>
        </is>
      </c>
      <c r="AM1182" t="inlineStr">
        <is>
          <t>N/A</t>
        </is>
      </c>
      <c r="AN1182" t="inlineStr">
        <is>
          <t>N/A</t>
        </is>
      </c>
      <c r="AO1182" t="inlineStr">
        <is>
          <t>N/A</t>
        </is>
      </c>
      <c r="AP1182" t="inlineStr">
        <is>
          <t>N/A</t>
        </is>
      </c>
      <c r="AQ1182" t="inlineStr">
        <is>
          <t>N/A</t>
        </is>
      </c>
      <c r="AR1182" t="inlineStr">
        <is>
          <t>N/A</t>
        </is>
      </c>
      <c r="AS1182" t="inlineStr">
        <is>
          <t>N/A</t>
        </is>
      </c>
      <c r="AT1182" t="inlineStr">
        <is>
          <t>N/A</t>
        </is>
      </c>
      <c r="AU1182" t="inlineStr">
        <is>
          <t>N/A</t>
        </is>
      </c>
      <c r="AV1182" t="inlineStr">
        <is>
          <t>N/A</t>
        </is>
      </c>
      <c r="AW1182" t="inlineStr">
        <is>
          <t>N/A</t>
        </is>
      </c>
      <c r="AX1182" t="inlineStr">
        <is>
          <t>N/A</t>
        </is>
      </c>
      <c r="AY1182" t="inlineStr">
        <is>
          <t>N/A</t>
        </is>
      </c>
      <c r="AZ1182" t="inlineStr">
        <is>
          <t>N/A</t>
        </is>
      </c>
      <c r="BA1182" t="inlineStr">
        <is>
          <t>N/A</t>
        </is>
      </c>
      <c r="BB1182" t="inlineStr">
        <is>
          <t>N/A</t>
        </is>
      </c>
      <c r="BC1182" t="inlineStr">
        <is>
          <t>N/A</t>
        </is>
      </c>
      <c r="BD1182" t="inlineStr">
        <is>
          <t>N/A</t>
        </is>
      </c>
      <c r="BE1182" t="inlineStr">
        <is>
          <t>N/A</t>
        </is>
      </c>
    </row>
    <row r="1183">
      <c r="A1183" t="inlineStr">
        <is>
          <t>WI211253602</t>
        </is>
      </c>
      <c r="B1183" t="inlineStr">
        <is>
          <t>DATA_VALIDATION</t>
        </is>
      </c>
      <c r="C1183" t="inlineStr">
        <is>
          <t>201130012954</t>
        </is>
      </c>
      <c r="D1183" t="inlineStr">
        <is>
          <t>Folder</t>
        </is>
      </c>
      <c r="E1183" s="2">
        <f>HYPERLINK("capsilon://?command=openfolder&amp;siteaddress=FAM.docvelocity-na8.net&amp;folderid=FXA1629849-6AF5-E37E-BB7D-88D20C416187","FX21127998")</f>
        <v>0.0</v>
      </c>
      <c r="F1183" t="inlineStr">
        <is>
          <t/>
        </is>
      </c>
      <c r="G1183" t="inlineStr">
        <is>
          <t/>
        </is>
      </c>
      <c r="H1183" t="inlineStr">
        <is>
          <t>Mailitem</t>
        </is>
      </c>
      <c r="I1183" t="inlineStr">
        <is>
          <t>MI2112564152</t>
        </is>
      </c>
      <c r="J1183" t="n">
        <v>32.0</v>
      </c>
      <c r="K1183" t="inlineStr">
        <is>
          <t>COMPLETED</t>
        </is>
      </c>
      <c r="L1183" t="inlineStr">
        <is>
          <t>MARK_AS_COMPLETED</t>
        </is>
      </c>
      <c r="M1183" t="inlineStr">
        <is>
          <t>Queue</t>
        </is>
      </c>
      <c r="N1183" t="n">
        <v>1.0</v>
      </c>
      <c r="O1183" s="1" t="n">
        <v>44546.023414351854</v>
      </c>
      <c r="P1183" s="1" t="n">
        <v>44546.51217592593</v>
      </c>
      <c r="Q1183" t="n">
        <v>42018.0</v>
      </c>
      <c r="R1183" t="n">
        <v>211.0</v>
      </c>
      <c r="S1183" t="b">
        <v>0</v>
      </c>
      <c r="T1183" t="inlineStr">
        <is>
          <t>N/A</t>
        </is>
      </c>
      <c r="U1183" t="b">
        <v>0</v>
      </c>
      <c r="V1183" t="inlineStr">
        <is>
          <t>Sumit Jarhad</t>
        </is>
      </c>
      <c r="W1183" s="1" t="n">
        <v>44546.51217592593</v>
      </c>
      <c r="X1183" t="n">
        <v>211.0</v>
      </c>
      <c r="Y1183" t="n">
        <v>0.0</v>
      </c>
      <c r="Z1183" t="n">
        <v>0.0</v>
      </c>
      <c r="AA1183" t="n">
        <v>0.0</v>
      </c>
      <c r="AB1183" t="n">
        <v>0.0</v>
      </c>
      <c r="AC1183" t="n">
        <v>0.0</v>
      </c>
      <c r="AD1183" t="n">
        <v>32.0</v>
      </c>
      <c r="AE1183" t="n">
        <v>27.0</v>
      </c>
      <c r="AF1183" t="n">
        <v>0.0</v>
      </c>
      <c r="AG1183" t="n">
        <v>3.0</v>
      </c>
      <c r="AH1183" t="inlineStr">
        <is>
          <t>N/A</t>
        </is>
      </c>
      <c r="AI1183" t="inlineStr">
        <is>
          <t>N/A</t>
        </is>
      </c>
      <c r="AJ1183" t="inlineStr">
        <is>
          <t>N/A</t>
        </is>
      </c>
      <c r="AK1183" t="inlineStr">
        <is>
          <t>N/A</t>
        </is>
      </c>
      <c r="AL1183" t="inlineStr">
        <is>
          <t>N/A</t>
        </is>
      </c>
      <c r="AM1183" t="inlineStr">
        <is>
          <t>N/A</t>
        </is>
      </c>
      <c r="AN1183" t="inlineStr">
        <is>
          <t>N/A</t>
        </is>
      </c>
      <c r="AO1183" t="inlineStr">
        <is>
          <t>N/A</t>
        </is>
      </c>
      <c r="AP1183" t="inlineStr">
        <is>
          <t>N/A</t>
        </is>
      </c>
      <c r="AQ1183" t="inlineStr">
        <is>
          <t>N/A</t>
        </is>
      </c>
      <c r="AR1183" t="inlineStr">
        <is>
          <t>N/A</t>
        </is>
      </c>
      <c r="AS1183" t="inlineStr">
        <is>
          <t>N/A</t>
        </is>
      </c>
      <c r="AT1183" t="inlineStr">
        <is>
          <t>N/A</t>
        </is>
      </c>
      <c r="AU1183" t="inlineStr">
        <is>
          <t>N/A</t>
        </is>
      </c>
      <c r="AV1183" t="inlineStr">
        <is>
          <t>N/A</t>
        </is>
      </c>
      <c r="AW1183" t="inlineStr">
        <is>
          <t>N/A</t>
        </is>
      </c>
      <c r="AX1183" t="inlineStr">
        <is>
          <t>N/A</t>
        </is>
      </c>
      <c r="AY1183" t="inlineStr">
        <is>
          <t>N/A</t>
        </is>
      </c>
      <c r="AZ1183" t="inlineStr">
        <is>
          <t>N/A</t>
        </is>
      </c>
      <c r="BA1183" t="inlineStr">
        <is>
          <t>N/A</t>
        </is>
      </c>
      <c r="BB1183" t="inlineStr">
        <is>
          <t>N/A</t>
        </is>
      </c>
      <c r="BC1183" t="inlineStr">
        <is>
          <t>N/A</t>
        </is>
      </c>
      <c r="BD1183" t="inlineStr">
        <is>
          <t>N/A</t>
        </is>
      </c>
      <c r="BE1183" t="inlineStr">
        <is>
          <t>N/A</t>
        </is>
      </c>
    </row>
    <row r="1184">
      <c r="A1184" t="inlineStr">
        <is>
          <t>WI21125361</t>
        </is>
      </c>
      <c r="B1184" t="inlineStr">
        <is>
          <t>DATA_VALIDATION</t>
        </is>
      </c>
      <c r="C1184" t="inlineStr">
        <is>
          <t>201110012231</t>
        </is>
      </c>
      <c r="D1184" t="inlineStr">
        <is>
          <t>Folder</t>
        </is>
      </c>
      <c r="E1184" s="2">
        <f>HYPERLINK("capsilon://?command=openfolder&amp;siteaddress=FAM.docvelocity-na8.net&amp;folderid=FX66FC70F5-7886-D9FF-6E12-6D238F4EC3D1","FX211277")</f>
        <v>0.0</v>
      </c>
      <c r="F1184" t="inlineStr">
        <is>
          <t/>
        </is>
      </c>
      <c r="G1184" t="inlineStr">
        <is>
          <t/>
        </is>
      </c>
      <c r="H1184" t="inlineStr">
        <is>
          <t>Mailitem</t>
        </is>
      </c>
      <c r="I1184" t="inlineStr">
        <is>
          <t>MI211256224</t>
        </is>
      </c>
      <c r="J1184" t="n">
        <v>32.0</v>
      </c>
      <c r="K1184" t="inlineStr">
        <is>
          <t>COMPLETED</t>
        </is>
      </c>
      <c r="L1184" t="inlineStr">
        <is>
          <t>MARK_AS_COMPLETED</t>
        </is>
      </c>
      <c r="M1184" t="inlineStr">
        <is>
          <t>Queue</t>
        </is>
      </c>
      <c r="N1184" t="n">
        <v>2.0</v>
      </c>
      <c r="O1184" s="1" t="n">
        <v>44531.86087962963</v>
      </c>
      <c r="P1184" s="1" t="n">
        <v>44532.21056712963</v>
      </c>
      <c r="Q1184" t="n">
        <v>29116.0</v>
      </c>
      <c r="R1184" t="n">
        <v>1097.0</v>
      </c>
      <c r="S1184" t="b">
        <v>0</v>
      </c>
      <c r="T1184" t="inlineStr">
        <is>
          <t>N/A</t>
        </is>
      </c>
      <c r="U1184" t="b">
        <v>0</v>
      </c>
      <c r="V1184" t="inlineStr">
        <is>
          <t>Aditya Tade</t>
        </is>
      </c>
      <c r="W1184" s="1" t="n">
        <v>44532.18366898148</v>
      </c>
      <c r="X1184" t="n">
        <v>772.0</v>
      </c>
      <c r="Y1184" t="n">
        <v>69.0</v>
      </c>
      <c r="Z1184" t="n">
        <v>0.0</v>
      </c>
      <c r="AA1184" t="n">
        <v>69.0</v>
      </c>
      <c r="AB1184" t="n">
        <v>0.0</v>
      </c>
      <c r="AC1184" t="n">
        <v>52.0</v>
      </c>
      <c r="AD1184" t="n">
        <v>-37.0</v>
      </c>
      <c r="AE1184" t="n">
        <v>0.0</v>
      </c>
      <c r="AF1184" t="n">
        <v>0.0</v>
      </c>
      <c r="AG1184" t="n">
        <v>0.0</v>
      </c>
      <c r="AH1184" t="inlineStr">
        <is>
          <t>Aparna Chavan</t>
        </is>
      </c>
      <c r="AI1184" s="1" t="n">
        <v>44532.21056712963</v>
      </c>
      <c r="AJ1184" t="n">
        <v>325.0</v>
      </c>
      <c r="AK1184" t="n">
        <v>3.0</v>
      </c>
      <c r="AL1184" t="n">
        <v>0.0</v>
      </c>
      <c r="AM1184" t="n">
        <v>3.0</v>
      </c>
      <c r="AN1184" t="n">
        <v>0.0</v>
      </c>
      <c r="AO1184" t="n">
        <v>3.0</v>
      </c>
      <c r="AP1184" t="n">
        <v>-40.0</v>
      </c>
      <c r="AQ1184" t="n">
        <v>0.0</v>
      </c>
      <c r="AR1184" t="n">
        <v>0.0</v>
      </c>
      <c r="AS1184" t="n">
        <v>0.0</v>
      </c>
      <c r="AT1184" t="inlineStr">
        <is>
          <t>N/A</t>
        </is>
      </c>
      <c r="AU1184" t="inlineStr">
        <is>
          <t>N/A</t>
        </is>
      </c>
      <c r="AV1184" t="inlineStr">
        <is>
          <t>N/A</t>
        </is>
      </c>
      <c r="AW1184" t="inlineStr">
        <is>
          <t>N/A</t>
        </is>
      </c>
      <c r="AX1184" t="inlineStr">
        <is>
          <t>N/A</t>
        </is>
      </c>
      <c r="AY1184" t="inlineStr">
        <is>
          <t>N/A</t>
        </is>
      </c>
      <c r="AZ1184" t="inlineStr">
        <is>
          <t>N/A</t>
        </is>
      </c>
      <c r="BA1184" t="inlineStr">
        <is>
          <t>N/A</t>
        </is>
      </c>
      <c r="BB1184" t="inlineStr">
        <is>
          <t>N/A</t>
        </is>
      </c>
      <c r="BC1184" t="inlineStr">
        <is>
          <t>N/A</t>
        </is>
      </c>
      <c r="BD1184" t="inlineStr">
        <is>
          <t>N/A</t>
        </is>
      </c>
      <c r="BE1184" t="inlineStr">
        <is>
          <t>N/A</t>
        </is>
      </c>
    </row>
    <row r="1185">
      <c r="A1185" t="inlineStr">
        <is>
          <t>WI211253628</t>
        </is>
      </c>
      <c r="B1185" t="inlineStr">
        <is>
          <t>DATA_VALIDATION</t>
        </is>
      </c>
      <c r="C1185" t="inlineStr">
        <is>
          <t>201330004237</t>
        </is>
      </c>
      <c r="D1185" t="inlineStr">
        <is>
          <t>Folder</t>
        </is>
      </c>
      <c r="E1185" s="2">
        <f>HYPERLINK("capsilon://?command=openfolder&amp;siteaddress=FAM.docvelocity-na8.net&amp;folderid=FX094FE85D-D520-E13E-8D8A-CC93B70276B9","FX21128564")</f>
        <v>0.0</v>
      </c>
      <c r="F1185" t="inlineStr">
        <is>
          <t/>
        </is>
      </c>
      <c r="G1185" t="inlineStr">
        <is>
          <t/>
        </is>
      </c>
      <c r="H1185" t="inlineStr">
        <is>
          <t>Mailitem</t>
        </is>
      </c>
      <c r="I1185" t="inlineStr">
        <is>
          <t>MI2112564449</t>
        </is>
      </c>
      <c r="J1185" t="n">
        <v>46.0</v>
      </c>
      <c r="K1185" t="inlineStr">
        <is>
          <t>COMPLETED</t>
        </is>
      </c>
      <c r="L1185" t="inlineStr">
        <is>
          <t>MARK_AS_COMPLETED</t>
        </is>
      </c>
      <c r="M1185" t="inlineStr">
        <is>
          <t>Queue</t>
        </is>
      </c>
      <c r="N1185" t="n">
        <v>1.0</v>
      </c>
      <c r="O1185" s="1" t="n">
        <v>44546.04357638889</v>
      </c>
      <c r="P1185" s="1" t="n">
        <v>44546.51652777778</v>
      </c>
      <c r="Q1185" t="n">
        <v>40434.0</v>
      </c>
      <c r="R1185" t="n">
        <v>429.0</v>
      </c>
      <c r="S1185" t="b">
        <v>0</v>
      </c>
      <c r="T1185" t="inlineStr">
        <is>
          <t>N/A</t>
        </is>
      </c>
      <c r="U1185" t="b">
        <v>0</v>
      </c>
      <c r="V1185" t="inlineStr">
        <is>
          <t>Sumit Jarhad</t>
        </is>
      </c>
      <c r="W1185" s="1" t="n">
        <v>44546.51652777778</v>
      </c>
      <c r="X1185" t="n">
        <v>103.0</v>
      </c>
      <c r="Y1185" t="n">
        <v>0.0</v>
      </c>
      <c r="Z1185" t="n">
        <v>0.0</v>
      </c>
      <c r="AA1185" t="n">
        <v>0.0</v>
      </c>
      <c r="AB1185" t="n">
        <v>0.0</v>
      </c>
      <c r="AC1185" t="n">
        <v>0.0</v>
      </c>
      <c r="AD1185" t="n">
        <v>46.0</v>
      </c>
      <c r="AE1185" t="n">
        <v>41.0</v>
      </c>
      <c r="AF1185" t="n">
        <v>0.0</v>
      </c>
      <c r="AG1185" t="n">
        <v>2.0</v>
      </c>
      <c r="AH1185" t="inlineStr">
        <is>
          <t>N/A</t>
        </is>
      </c>
      <c r="AI1185" t="inlineStr">
        <is>
          <t>N/A</t>
        </is>
      </c>
      <c r="AJ1185" t="inlineStr">
        <is>
          <t>N/A</t>
        </is>
      </c>
      <c r="AK1185" t="inlineStr">
        <is>
          <t>N/A</t>
        </is>
      </c>
      <c r="AL1185" t="inlineStr">
        <is>
          <t>N/A</t>
        </is>
      </c>
      <c r="AM1185" t="inlineStr">
        <is>
          <t>N/A</t>
        </is>
      </c>
      <c r="AN1185" t="inlineStr">
        <is>
          <t>N/A</t>
        </is>
      </c>
      <c r="AO1185" t="inlineStr">
        <is>
          <t>N/A</t>
        </is>
      </c>
      <c r="AP1185" t="inlineStr">
        <is>
          <t>N/A</t>
        </is>
      </c>
      <c r="AQ1185" t="inlineStr">
        <is>
          <t>N/A</t>
        </is>
      </c>
      <c r="AR1185" t="inlineStr">
        <is>
          <t>N/A</t>
        </is>
      </c>
      <c r="AS1185" t="inlineStr">
        <is>
          <t>N/A</t>
        </is>
      </c>
      <c r="AT1185" t="inlineStr">
        <is>
          <t>N/A</t>
        </is>
      </c>
      <c r="AU1185" t="inlineStr">
        <is>
          <t>N/A</t>
        </is>
      </c>
      <c r="AV1185" t="inlineStr">
        <is>
          <t>N/A</t>
        </is>
      </c>
      <c r="AW1185" t="inlineStr">
        <is>
          <t>N/A</t>
        </is>
      </c>
      <c r="AX1185" t="inlineStr">
        <is>
          <t>N/A</t>
        </is>
      </c>
      <c r="AY1185" t="inlineStr">
        <is>
          <t>N/A</t>
        </is>
      </c>
      <c r="AZ1185" t="inlineStr">
        <is>
          <t>N/A</t>
        </is>
      </c>
      <c r="BA1185" t="inlineStr">
        <is>
          <t>N/A</t>
        </is>
      </c>
      <c r="BB1185" t="inlineStr">
        <is>
          <t>N/A</t>
        </is>
      </c>
      <c r="BC1185" t="inlineStr">
        <is>
          <t>N/A</t>
        </is>
      </c>
      <c r="BD1185" t="inlineStr">
        <is>
          <t>N/A</t>
        </is>
      </c>
      <c r="BE1185" t="inlineStr">
        <is>
          <t>N/A</t>
        </is>
      </c>
    </row>
    <row r="1186">
      <c r="A1186" t="inlineStr">
        <is>
          <t>WI211253629</t>
        </is>
      </c>
      <c r="B1186" t="inlineStr">
        <is>
          <t>DATA_VALIDATION</t>
        </is>
      </c>
      <c r="C1186" t="inlineStr">
        <is>
          <t>201330004237</t>
        </is>
      </c>
      <c r="D1186" t="inlineStr">
        <is>
          <t>Folder</t>
        </is>
      </c>
      <c r="E1186" s="2">
        <f>HYPERLINK("capsilon://?command=openfolder&amp;siteaddress=FAM.docvelocity-na8.net&amp;folderid=FX094FE85D-D520-E13E-8D8A-CC93B70276B9","FX21128564")</f>
        <v>0.0</v>
      </c>
      <c r="F1186" t="inlineStr">
        <is>
          <t/>
        </is>
      </c>
      <c r="G1186" t="inlineStr">
        <is>
          <t/>
        </is>
      </c>
      <c r="H1186" t="inlineStr">
        <is>
          <t>Mailitem</t>
        </is>
      </c>
      <c r="I1186" t="inlineStr">
        <is>
          <t>MI2112564452</t>
        </is>
      </c>
      <c r="J1186" t="n">
        <v>28.0</v>
      </c>
      <c r="K1186" t="inlineStr">
        <is>
          <t>COMPLETED</t>
        </is>
      </c>
      <c r="L1186" t="inlineStr">
        <is>
          <t>MARK_AS_COMPLETED</t>
        </is>
      </c>
      <c r="M1186" t="inlineStr">
        <is>
          <t>Queue</t>
        </is>
      </c>
      <c r="N1186" t="n">
        <v>1.0</v>
      </c>
      <c r="O1186" s="1" t="n">
        <v>44546.04387731481</v>
      </c>
      <c r="P1186" s="1" t="n">
        <v>44546.51318287037</v>
      </c>
      <c r="Q1186" t="n">
        <v>40437.0</v>
      </c>
      <c r="R1186" t="n">
        <v>111.0</v>
      </c>
      <c r="S1186" t="b">
        <v>0</v>
      </c>
      <c r="T1186" t="inlineStr">
        <is>
          <t>N/A</t>
        </is>
      </c>
      <c r="U1186" t="b">
        <v>0</v>
      </c>
      <c r="V1186" t="inlineStr">
        <is>
          <t>Sumit Jarhad</t>
        </is>
      </c>
      <c r="W1186" s="1" t="n">
        <v>44546.51318287037</v>
      </c>
      <c r="X1186" t="n">
        <v>86.0</v>
      </c>
      <c r="Y1186" t="n">
        <v>0.0</v>
      </c>
      <c r="Z1186" t="n">
        <v>0.0</v>
      </c>
      <c r="AA1186" t="n">
        <v>0.0</v>
      </c>
      <c r="AB1186" t="n">
        <v>0.0</v>
      </c>
      <c r="AC1186" t="n">
        <v>0.0</v>
      </c>
      <c r="AD1186" t="n">
        <v>28.0</v>
      </c>
      <c r="AE1186" t="n">
        <v>21.0</v>
      </c>
      <c r="AF1186" t="n">
        <v>0.0</v>
      </c>
      <c r="AG1186" t="n">
        <v>2.0</v>
      </c>
      <c r="AH1186" t="inlineStr">
        <is>
          <t>N/A</t>
        </is>
      </c>
      <c r="AI1186" t="inlineStr">
        <is>
          <t>N/A</t>
        </is>
      </c>
      <c r="AJ1186" t="inlineStr">
        <is>
          <t>N/A</t>
        </is>
      </c>
      <c r="AK1186" t="inlineStr">
        <is>
          <t>N/A</t>
        </is>
      </c>
      <c r="AL1186" t="inlineStr">
        <is>
          <t>N/A</t>
        </is>
      </c>
      <c r="AM1186" t="inlineStr">
        <is>
          <t>N/A</t>
        </is>
      </c>
      <c r="AN1186" t="inlineStr">
        <is>
          <t>N/A</t>
        </is>
      </c>
      <c r="AO1186" t="inlineStr">
        <is>
          <t>N/A</t>
        </is>
      </c>
      <c r="AP1186" t="inlineStr">
        <is>
          <t>N/A</t>
        </is>
      </c>
      <c r="AQ1186" t="inlineStr">
        <is>
          <t>N/A</t>
        </is>
      </c>
      <c r="AR1186" t="inlineStr">
        <is>
          <t>N/A</t>
        </is>
      </c>
      <c r="AS1186" t="inlineStr">
        <is>
          <t>N/A</t>
        </is>
      </c>
      <c r="AT1186" t="inlineStr">
        <is>
          <t>N/A</t>
        </is>
      </c>
      <c r="AU1186" t="inlineStr">
        <is>
          <t>N/A</t>
        </is>
      </c>
      <c r="AV1186" t="inlineStr">
        <is>
          <t>N/A</t>
        </is>
      </c>
      <c r="AW1186" t="inlineStr">
        <is>
          <t>N/A</t>
        </is>
      </c>
      <c r="AX1186" t="inlineStr">
        <is>
          <t>N/A</t>
        </is>
      </c>
      <c r="AY1186" t="inlineStr">
        <is>
          <t>N/A</t>
        </is>
      </c>
      <c r="AZ1186" t="inlineStr">
        <is>
          <t>N/A</t>
        </is>
      </c>
      <c r="BA1186" t="inlineStr">
        <is>
          <t>N/A</t>
        </is>
      </c>
      <c r="BB1186" t="inlineStr">
        <is>
          <t>N/A</t>
        </is>
      </c>
      <c r="BC1186" t="inlineStr">
        <is>
          <t>N/A</t>
        </is>
      </c>
      <c r="BD1186" t="inlineStr">
        <is>
          <t>N/A</t>
        </is>
      </c>
      <c r="BE1186" t="inlineStr">
        <is>
          <t>N/A</t>
        </is>
      </c>
    </row>
    <row r="1187">
      <c r="A1187" t="inlineStr">
        <is>
          <t>WI211253637</t>
        </is>
      </c>
      <c r="B1187" t="inlineStr">
        <is>
          <t>DATA_VALIDATION</t>
        </is>
      </c>
      <c r="C1187" t="inlineStr">
        <is>
          <t>201110012195</t>
        </is>
      </c>
      <c r="D1187" t="inlineStr">
        <is>
          <t>Folder</t>
        </is>
      </c>
      <c r="E1187" s="2">
        <f>HYPERLINK("capsilon://?command=openfolder&amp;siteaddress=FAM.docvelocity-na8.net&amp;folderid=FXE41F56EC-D879-DF9B-38C8-B7A1CD903180","FX211110217")</f>
        <v>0.0</v>
      </c>
      <c r="F1187" t="inlineStr">
        <is>
          <t/>
        </is>
      </c>
      <c r="G1187" t="inlineStr">
        <is>
          <t/>
        </is>
      </c>
      <c r="H1187" t="inlineStr">
        <is>
          <t>Mailitem</t>
        </is>
      </c>
      <c r="I1187" t="inlineStr">
        <is>
          <t>MI2112564583</t>
        </is>
      </c>
      <c r="J1187" t="n">
        <v>32.0</v>
      </c>
      <c r="K1187" t="inlineStr">
        <is>
          <t>COMPLETED</t>
        </is>
      </c>
      <c r="L1187" t="inlineStr">
        <is>
          <t>MARK_AS_COMPLETED</t>
        </is>
      </c>
      <c r="M1187" t="inlineStr">
        <is>
          <t>Queue</t>
        </is>
      </c>
      <c r="N1187" t="n">
        <v>2.0</v>
      </c>
      <c r="O1187" s="1" t="n">
        <v>44546.05354166667</v>
      </c>
      <c r="P1187" s="1" t="n">
        <v>44546.582916666666</v>
      </c>
      <c r="Q1187" t="n">
        <v>43997.0</v>
      </c>
      <c r="R1187" t="n">
        <v>1741.0</v>
      </c>
      <c r="S1187" t="b">
        <v>0</v>
      </c>
      <c r="T1187" t="inlineStr">
        <is>
          <t>N/A</t>
        </is>
      </c>
      <c r="U1187" t="b">
        <v>0</v>
      </c>
      <c r="V1187" t="inlineStr">
        <is>
          <t>Amruta Erande</t>
        </is>
      </c>
      <c r="W1187" s="1" t="n">
        <v>44546.526979166665</v>
      </c>
      <c r="X1187" t="n">
        <v>1136.0</v>
      </c>
      <c r="Y1187" t="n">
        <v>76.0</v>
      </c>
      <c r="Z1187" t="n">
        <v>0.0</v>
      </c>
      <c r="AA1187" t="n">
        <v>76.0</v>
      </c>
      <c r="AB1187" t="n">
        <v>0.0</v>
      </c>
      <c r="AC1187" t="n">
        <v>56.0</v>
      </c>
      <c r="AD1187" t="n">
        <v>-44.0</v>
      </c>
      <c r="AE1187" t="n">
        <v>0.0</v>
      </c>
      <c r="AF1187" t="n">
        <v>0.0</v>
      </c>
      <c r="AG1187" t="n">
        <v>0.0</v>
      </c>
      <c r="AH1187" t="inlineStr">
        <is>
          <t>Dashrath Soren</t>
        </is>
      </c>
      <c r="AI1187" s="1" t="n">
        <v>44546.582916666666</v>
      </c>
      <c r="AJ1187" t="n">
        <v>538.0</v>
      </c>
      <c r="AK1187" t="n">
        <v>0.0</v>
      </c>
      <c r="AL1187" t="n">
        <v>0.0</v>
      </c>
      <c r="AM1187" t="n">
        <v>0.0</v>
      </c>
      <c r="AN1187" t="n">
        <v>0.0</v>
      </c>
      <c r="AO1187" t="n">
        <v>0.0</v>
      </c>
      <c r="AP1187" t="n">
        <v>-44.0</v>
      </c>
      <c r="AQ1187" t="n">
        <v>0.0</v>
      </c>
      <c r="AR1187" t="n">
        <v>0.0</v>
      </c>
      <c r="AS1187" t="n">
        <v>0.0</v>
      </c>
      <c r="AT1187" t="inlineStr">
        <is>
          <t>N/A</t>
        </is>
      </c>
      <c r="AU1187" t="inlineStr">
        <is>
          <t>N/A</t>
        </is>
      </c>
      <c r="AV1187" t="inlineStr">
        <is>
          <t>N/A</t>
        </is>
      </c>
      <c r="AW1187" t="inlineStr">
        <is>
          <t>N/A</t>
        </is>
      </c>
      <c r="AX1187" t="inlineStr">
        <is>
          <t>N/A</t>
        </is>
      </c>
      <c r="AY1187" t="inlineStr">
        <is>
          <t>N/A</t>
        </is>
      </c>
      <c r="AZ1187" t="inlineStr">
        <is>
          <t>N/A</t>
        </is>
      </c>
      <c r="BA1187" t="inlineStr">
        <is>
          <t>N/A</t>
        </is>
      </c>
      <c r="BB1187" t="inlineStr">
        <is>
          <t>N/A</t>
        </is>
      </c>
      <c r="BC1187" t="inlineStr">
        <is>
          <t>N/A</t>
        </is>
      </c>
      <c r="BD1187" t="inlineStr">
        <is>
          <t>N/A</t>
        </is>
      </c>
      <c r="BE1187" t="inlineStr">
        <is>
          <t>N/A</t>
        </is>
      </c>
    </row>
    <row r="1188">
      <c r="A1188" t="inlineStr">
        <is>
          <t>WI211253639</t>
        </is>
      </c>
      <c r="B1188" t="inlineStr">
        <is>
          <t>DATA_VALIDATION</t>
        </is>
      </c>
      <c r="C1188" t="inlineStr">
        <is>
          <t>201110012195</t>
        </is>
      </c>
      <c r="D1188" t="inlineStr">
        <is>
          <t>Folder</t>
        </is>
      </c>
      <c r="E1188" s="2">
        <f>HYPERLINK("capsilon://?command=openfolder&amp;siteaddress=FAM.docvelocity-na8.net&amp;folderid=FXE41F56EC-D879-DF9B-38C8-B7A1CD903180","FX211110217")</f>
        <v>0.0</v>
      </c>
      <c r="F1188" t="inlineStr">
        <is>
          <t/>
        </is>
      </c>
      <c r="G1188" t="inlineStr">
        <is>
          <t/>
        </is>
      </c>
      <c r="H1188" t="inlineStr">
        <is>
          <t>Mailitem</t>
        </is>
      </c>
      <c r="I1188" t="inlineStr">
        <is>
          <t>MI2112564586</t>
        </is>
      </c>
      <c r="J1188" t="n">
        <v>32.0</v>
      </c>
      <c r="K1188" t="inlineStr">
        <is>
          <t>COMPLETED</t>
        </is>
      </c>
      <c r="L1188" t="inlineStr">
        <is>
          <t>MARK_AS_COMPLETED</t>
        </is>
      </c>
      <c r="M1188" t="inlineStr">
        <is>
          <t>Queue</t>
        </is>
      </c>
      <c r="N1188" t="n">
        <v>2.0</v>
      </c>
      <c r="O1188" s="1" t="n">
        <v>44546.05435185185</v>
      </c>
      <c r="P1188" s="1" t="n">
        <v>44546.586226851854</v>
      </c>
      <c r="Q1188" t="n">
        <v>45294.0</v>
      </c>
      <c r="R1188" t="n">
        <v>660.0</v>
      </c>
      <c r="S1188" t="b">
        <v>0</v>
      </c>
      <c r="T1188" t="inlineStr">
        <is>
          <t>N/A</t>
        </is>
      </c>
      <c r="U1188" t="b">
        <v>0</v>
      </c>
      <c r="V1188" t="inlineStr">
        <is>
          <t>Prajakta Jagannath Mane</t>
        </is>
      </c>
      <c r="W1188" s="1" t="n">
        <v>44546.52162037037</v>
      </c>
      <c r="X1188" t="n">
        <v>356.0</v>
      </c>
      <c r="Y1188" t="n">
        <v>76.0</v>
      </c>
      <c r="Z1188" t="n">
        <v>0.0</v>
      </c>
      <c r="AA1188" t="n">
        <v>76.0</v>
      </c>
      <c r="AB1188" t="n">
        <v>0.0</v>
      </c>
      <c r="AC1188" t="n">
        <v>68.0</v>
      </c>
      <c r="AD1188" t="n">
        <v>-44.0</v>
      </c>
      <c r="AE1188" t="n">
        <v>0.0</v>
      </c>
      <c r="AF1188" t="n">
        <v>0.0</v>
      </c>
      <c r="AG1188" t="n">
        <v>0.0</v>
      </c>
      <c r="AH1188" t="inlineStr">
        <is>
          <t>Dashrath Soren</t>
        </is>
      </c>
      <c r="AI1188" s="1" t="n">
        <v>44546.586226851854</v>
      </c>
      <c r="AJ1188" t="n">
        <v>271.0</v>
      </c>
      <c r="AK1188" t="n">
        <v>0.0</v>
      </c>
      <c r="AL1188" t="n">
        <v>0.0</v>
      </c>
      <c r="AM1188" t="n">
        <v>0.0</v>
      </c>
      <c r="AN1188" t="n">
        <v>0.0</v>
      </c>
      <c r="AO1188" t="n">
        <v>0.0</v>
      </c>
      <c r="AP1188" t="n">
        <v>-44.0</v>
      </c>
      <c r="AQ1188" t="n">
        <v>0.0</v>
      </c>
      <c r="AR1188" t="n">
        <v>0.0</v>
      </c>
      <c r="AS1188" t="n">
        <v>0.0</v>
      </c>
      <c r="AT1188" t="inlineStr">
        <is>
          <t>N/A</t>
        </is>
      </c>
      <c r="AU1188" t="inlineStr">
        <is>
          <t>N/A</t>
        </is>
      </c>
      <c r="AV1188" t="inlineStr">
        <is>
          <t>N/A</t>
        </is>
      </c>
      <c r="AW1188" t="inlineStr">
        <is>
          <t>N/A</t>
        </is>
      </c>
      <c r="AX1188" t="inlineStr">
        <is>
          <t>N/A</t>
        </is>
      </c>
      <c r="AY1188" t="inlineStr">
        <is>
          <t>N/A</t>
        </is>
      </c>
      <c r="AZ1188" t="inlineStr">
        <is>
          <t>N/A</t>
        </is>
      </c>
      <c r="BA1188" t="inlineStr">
        <is>
          <t>N/A</t>
        </is>
      </c>
      <c r="BB1188" t="inlineStr">
        <is>
          <t>N/A</t>
        </is>
      </c>
      <c r="BC1188" t="inlineStr">
        <is>
          <t>N/A</t>
        </is>
      </c>
      <c r="BD1188" t="inlineStr">
        <is>
          <t>N/A</t>
        </is>
      </c>
      <c r="BE1188" t="inlineStr">
        <is>
          <t>N/A</t>
        </is>
      </c>
    </row>
    <row r="1189">
      <c r="A1189" t="inlineStr">
        <is>
          <t>WI211253663</t>
        </is>
      </c>
      <c r="B1189" t="inlineStr">
        <is>
          <t>DATA_VALIDATION</t>
        </is>
      </c>
      <c r="C1189" t="inlineStr">
        <is>
          <t>201100014356</t>
        </is>
      </c>
      <c r="D1189" t="inlineStr">
        <is>
          <t>Folder</t>
        </is>
      </c>
      <c r="E1189" s="2">
        <f>HYPERLINK("capsilon://?command=openfolder&amp;siteaddress=FAM.docvelocity-na8.net&amp;folderid=FXE6661976-B3D1-5A8E-25C8-B568E1BB937D","FX21129275")</f>
        <v>0.0</v>
      </c>
      <c r="F1189" t="inlineStr">
        <is>
          <t/>
        </is>
      </c>
      <c r="G1189" t="inlineStr">
        <is>
          <t/>
        </is>
      </c>
      <c r="H1189" t="inlineStr">
        <is>
          <t>Mailitem</t>
        </is>
      </c>
      <c r="I1189" t="inlineStr">
        <is>
          <t>MI2112564761</t>
        </is>
      </c>
      <c r="J1189" t="n">
        <v>226.0</v>
      </c>
      <c r="K1189" t="inlineStr">
        <is>
          <t>COMPLETED</t>
        </is>
      </c>
      <c r="L1189" t="inlineStr">
        <is>
          <t>MARK_AS_COMPLETED</t>
        </is>
      </c>
      <c r="M1189" t="inlineStr">
        <is>
          <t>Queue</t>
        </is>
      </c>
      <c r="N1189" t="n">
        <v>1.0</v>
      </c>
      <c r="O1189" s="1" t="n">
        <v>44546.07305555556</v>
      </c>
      <c r="P1189" s="1" t="n">
        <v>44546.54638888889</v>
      </c>
      <c r="Q1189" t="n">
        <v>40321.0</v>
      </c>
      <c r="R1189" t="n">
        <v>575.0</v>
      </c>
      <c r="S1189" t="b">
        <v>0</v>
      </c>
      <c r="T1189" t="inlineStr">
        <is>
          <t>N/A</t>
        </is>
      </c>
      <c r="U1189" t="b">
        <v>0</v>
      </c>
      <c r="V1189" t="inlineStr">
        <is>
          <t>Sumit Jarhad</t>
        </is>
      </c>
      <c r="W1189" s="1" t="n">
        <v>44546.54638888889</v>
      </c>
      <c r="X1189" t="n">
        <v>389.0</v>
      </c>
      <c r="Y1189" t="n">
        <v>0.0</v>
      </c>
      <c r="Z1189" t="n">
        <v>0.0</v>
      </c>
      <c r="AA1189" t="n">
        <v>0.0</v>
      </c>
      <c r="AB1189" t="n">
        <v>0.0</v>
      </c>
      <c r="AC1189" t="n">
        <v>0.0</v>
      </c>
      <c r="AD1189" t="n">
        <v>226.0</v>
      </c>
      <c r="AE1189" t="n">
        <v>202.0</v>
      </c>
      <c r="AF1189" t="n">
        <v>0.0</v>
      </c>
      <c r="AG1189" t="n">
        <v>10.0</v>
      </c>
      <c r="AH1189" t="inlineStr">
        <is>
          <t>N/A</t>
        </is>
      </c>
      <c r="AI1189" t="inlineStr">
        <is>
          <t>N/A</t>
        </is>
      </c>
      <c r="AJ1189" t="inlineStr">
        <is>
          <t>N/A</t>
        </is>
      </c>
      <c r="AK1189" t="inlineStr">
        <is>
          <t>N/A</t>
        </is>
      </c>
      <c r="AL1189" t="inlineStr">
        <is>
          <t>N/A</t>
        </is>
      </c>
      <c r="AM1189" t="inlineStr">
        <is>
          <t>N/A</t>
        </is>
      </c>
      <c r="AN1189" t="inlineStr">
        <is>
          <t>N/A</t>
        </is>
      </c>
      <c r="AO1189" t="inlineStr">
        <is>
          <t>N/A</t>
        </is>
      </c>
      <c r="AP1189" t="inlineStr">
        <is>
          <t>N/A</t>
        </is>
      </c>
      <c r="AQ1189" t="inlineStr">
        <is>
          <t>N/A</t>
        </is>
      </c>
      <c r="AR1189" t="inlineStr">
        <is>
          <t>N/A</t>
        </is>
      </c>
      <c r="AS1189" t="inlineStr">
        <is>
          <t>N/A</t>
        </is>
      </c>
      <c r="AT1189" t="inlineStr">
        <is>
          <t>N/A</t>
        </is>
      </c>
      <c r="AU1189" t="inlineStr">
        <is>
          <t>N/A</t>
        </is>
      </c>
      <c r="AV1189" t="inlineStr">
        <is>
          <t>N/A</t>
        </is>
      </c>
      <c r="AW1189" t="inlineStr">
        <is>
          <t>N/A</t>
        </is>
      </c>
      <c r="AX1189" t="inlineStr">
        <is>
          <t>N/A</t>
        </is>
      </c>
      <c r="AY1189" t="inlineStr">
        <is>
          <t>N/A</t>
        </is>
      </c>
      <c r="AZ1189" t="inlineStr">
        <is>
          <t>N/A</t>
        </is>
      </c>
      <c r="BA1189" t="inlineStr">
        <is>
          <t>N/A</t>
        </is>
      </c>
      <c r="BB1189" t="inlineStr">
        <is>
          <t>N/A</t>
        </is>
      </c>
      <c r="BC1189" t="inlineStr">
        <is>
          <t>N/A</t>
        </is>
      </c>
      <c r="BD1189" t="inlineStr">
        <is>
          <t>N/A</t>
        </is>
      </c>
      <c r="BE1189" t="inlineStr">
        <is>
          <t>N/A</t>
        </is>
      </c>
    </row>
    <row r="1190">
      <c r="A1190" t="inlineStr">
        <is>
          <t>WI211253677</t>
        </is>
      </c>
      <c r="B1190" t="inlineStr">
        <is>
          <t>DATA_VALIDATION</t>
        </is>
      </c>
      <c r="C1190" t="inlineStr">
        <is>
          <t>201308007919</t>
        </is>
      </c>
      <c r="D1190" t="inlineStr">
        <is>
          <t>Folder</t>
        </is>
      </c>
      <c r="E1190" s="2">
        <f>HYPERLINK("capsilon://?command=openfolder&amp;siteaddress=FAM.docvelocity-na8.net&amp;folderid=FXA08F506E-7E40-EA0A-DEB8-999A858BEB2E","FX21125127")</f>
        <v>0.0</v>
      </c>
      <c r="F1190" t="inlineStr">
        <is>
          <t/>
        </is>
      </c>
      <c r="G1190" t="inlineStr">
        <is>
          <t/>
        </is>
      </c>
      <c r="H1190" t="inlineStr">
        <is>
          <t>Mailitem</t>
        </is>
      </c>
      <c r="I1190" t="inlineStr">
        <is>
          <t>MI2112565062</t>
        </is>
      </c>
      <c r="J1190" t="n">
        <v>177.0</v>
      </c>
      <c r="K1190" t="inlineStr">
        <is>
          <t>COMPLETED</t>
        </is>
      </c>
      <c r="L1190" t="inlineStr">
        <is>
          <t>MARK_AS_COMPLETED</t>
        </is>
      </c>
      <c r="M1190" t="inlineStr">
        <is>
          <t>Queue</t>
        </is>
      </c>
      <c r="N1190" t="n">
        <v>1.0</v>
      </c>
      <c r="O1190" s="1" t="n">
        <v>44546.09385416667</v>
      </c>
      <c r="P1190" s="1" t="n">
        <v>44546.58938657407</v>
      </c>
      <c r="Q1190" t="n">
        <v>41591.0</v>
      </c>
      <c r="R1190" t="n">
        <v>1223.0</v>
      </c>
      <c r="S1190" t="b">
        <v>0</v>
      </c>
      <c r="T1190" t="inlineStr">
        <is>
          <t>N/A</t>
        </is>
      </c>
      <c r="U1190" t="b">
        <v>0</v>
      </c>
      <c r="V1190" t="inlineStr">
        <is>
          <t>Sumit Jarhad</t>
        </is>
      </c>
      <c r="W1190" s="1" t="n">
        <v>44546.58938657407</v>
      </c>
      <c r="X1190" t="n">
        <v>262.0</v>
      </c>
      <c r="Y1190" t="n">
        <v>0.0</v>
      </c>
      <c r="Z1190" t="n">
        <v>0.0</v>
      </c>
      <c r="AA1190" t="n">
        <v>0.0</v>
      </c>
      <c r="AB1190" t="n">
        <v>0.0</v>
      </c>
      <c r="AC1190" t="n">
        <v>0.0</v>
      </c>
      <c r="AD1190" t="n">
        <v>177.0</v>
      </c>
      <c r="AE1190" t="n">
        <v>157.0</v>
      </c>
      <c r="AF1190" t="n">
        <v>0.0</v>
      </c>
      <c r="AG1190" t="n">
        <v>5.0</v>
      </c>
      <c r="AH1190" t="inlineStr">
        <is>
          <t>N/A</t>
        </is>
      </c>
      <c r="AI1190" t="inlineStr">
        <is>
          <t>N/A</t>
        </is>
      </c>
      <c r="AJ1190" t="inlineStr">
        <is>
          <t>N/A</t>
        </is>
      </c>
      <c r="AK1190" t="inlineStr">
        <is>
          <t>N/A</t>
        </is>
      </c>
      <c r="AL1190" t="inlineStr">
        <is>
          <t>N/A</t>
        </is>
      </c>
      <c r="AM1190" t="inlineStr">
        <is>
          <t>N/A</t>
        </is>
      </c>
      <c r="AN1190" t="inlineStr">
        <is>
          <t>N/A</t>
        </is>
      </c>
      <c r="AO1190" t="inlineStr">
        <is>
          <t>N/A</t>
        </is>
      </c>
      <c r="AP1190" t="inlineStr">
        <is>
          <t>N/A</t>
        </is>
      </c>
      <c r="AQ1190" t="inlineStr">
        <is>
          <t>N/A</t>
        </is>
      </c>
      <c r="AR1190" t="inlineStr">
        <is>
          <t>N/A</t>
        </is>
      </c>
      <c r="AS1190" t="inlineStr">
        <is>
          <t>N/A</t>
        </is>
      </c>
      <c r="AT1190" t="inlineStr">
        <is>
          <t>N/A</t>
        </is>
      </c>
      <c r="AU1190" t="inlineStr">
        <is>
          <t>N/A</t>
        </is>
      </c>
      <c r="AV1190" t="inlineStr">
        <is>
          <t>N/A</t>
        </is>
      </c>
      <c r="AW1190" t="inlineStr">
        <is>
          <t>N/A</t>
        </is>
      </c>
      <c r="AX1190" t="inlineStr">
        <is>
          <t>N/A</t>
        </is>
      </c>
      <c r="AY1190" t="inlineStr">
        <is>
          <t>N/A</t>
        </is>
      </c>
      <c r="AZ1190" t="inlineStr">
        <is>
          <t>N/A</t>
        </is>
      </c>
      <c r="BA1190" t="inlineStr">
        <is>
          <t>N/A</t>
        </is>
      </c>
      <c r="BB1190" t="inlineStr">
        <is>
          <t>N/A</t>
        </is>
      </c>
      <c r="BC1190" t="inlineStr">
        <is>
          <t>N/A</t>
        </is>
      </c>
      <c r="BD1190" t="inlineStr">
        <is>
          <t>N/A</t>
        </is>
      </c>
      <c r="BE1190" t="inlineStr">
        <is>
          <t>N/A</t>
        </is>
      </c>
    </row>
    <row r="1191">
      <c r="A1191" t="inlineStr">
        <is>
          <t>WI211253705</t>
        </is>
      </c>
      <c r="B1191" t="inlineStr">
        <is>
          <t>DATA_VALIDATION</t>
        </is>
      </c>
      <c r="C1191" t="inlineStr">
        <is>
          <t>201300020336</t>
        </is>
      </c>
      <c r="D1191" t="inlineStr">
        <is>
          <t>Folder</t>
        </is>
      </c>
      <c r="E1191" s="2">
        <f>HYPERLINK("capsilon://?command=openfolder&amp;siteaddress=FAM.docvelocity-na8.net&amp;folderid=FXF937AA60-5543-51E4-87DB-C1E919136D4A","FX21128643")</f>
        <v>0.0</v>
      </c>
      <c r="F1191" t="inlineStr">
        <is>
          <t/>
        </is>
      </c>
      <c r="G1191" t="inlineStr">
        <is>
          <t/>
        </is>
      </c>
      <c r="H1191" t="inlineStr">
        <is>
          <t>Mailitem</t>
        </is>
      </c>
      <c r="I1191" t="inlineStr">
        <is>
          <t>MI2112538968</t>
        </is>
      </c>
      <c r="J1191" t="n">
        <v>663.0</v>
      </c>
      <c r="K1191" t="inlineStr">
        <is>
          <t>COMPLETED</t>
        </is>
      </c>
      <c r="L1191" t="inlineStr">
        <is>
          <t>MARK_AS_COMPLETED</t>
        </is>
      </c>
      <c r="M1191" t="inlineStr">
        <is>
          <t>Queue</t>
        </is>
      </c>
      <c r="N1191" t="n">
        <v>2.0</v>
      </c>
      <c r="O1191" s="1" t="n">
        <v>44546.25</v>
      </c>
      <c r="P1191" s="1" t="n">
        <v>44546.41792824074</v>
      </c>
      <c r="Q1191" t="n">
        <v>4565.0</v>
      </c>
      <c r="R1191" t="n">
        <v>9944.0</v>
      </c>
      <c r="S1191" t="b">
        <v>0</v>
      </c>
      <c r="T1191" t="inlineStr">
        <is>
          <t>N/A</t>
        </is>
      </c>
      <c r="U1191" t="b">
        <v>1</v>
      </c>
      <c r="V1191" t="inlineStr">
        <is>
          <t>Supriya Khape</t>
        </is>
      </c>
      <c r="W1191" s="1" t="n">
        <v>44546.35891203704</v>
      </c>
      <c r="X1191" t="n">
        <v>5009.0</v>
      </c>
      <c r="Y1191" t="n">
        <v>542.0</v>
      </c>
      <c r="Z1191" t="n">
        <v>0.0</v>
      </c>
      <c r="AA1191" t="n">
        <v>542.0</v>
      </c>
      <c r="AB1191" t="n">
        <v>470.0</v>
      </c>
      <c r="AC1191" t="n">
        <v>253.0</v>
      </c>
      <c r="AD1191" t="n">
        <v>121.0</v>
      </c>
      <c r="AE1191" t="n">
        <v>0.0</v>
      </c>
      <c r="AF1191" t="n">
        <v>0.0</v>
      </c>
      <c r="AG1191" t="n">
        <v>0.0</v>
      </c>
      <c r="AH1191" t="inlineStr">
        <is>
          <t>Saloni Uttekar</t>
        </is>
      </c>
      <c r="AI1191" s="1" t="n">
        <v>44546.41792824074</v>
      </c>
      <c r="AJ1191" t="n">
        <v>4091.0</v>
      </c>
      <c r="AK1191" t="n">
        <v>17.0</v>
      </c>
      <c r="AL1191" t="n">
        <v>0.0</v>
      </c>
      <c r="AM1191" t="n">
        <v>17.0</v>
      </c>
      <c r="AN1191" t="n">
        <v>94.0</v>
      </c>
      <c r="AO1191" t="n">
        <v>17.0</v>
      </c>
      <c r="AP1191" t="n">
        <v>104.0</v>
      </c>
      <c r="AQ1191" t="n">
        <v>0.0</v>
      </c>
      <c r="AR1191" t="n">
        <v>0.0</v>
      </c>
      <c r="AS1191" t="n">
        <v>0.0</v>
      </c>
      <c r="AT1191" t="inlineStr">
        <is>
          <t>N/A</t>
        </is>
      </c>
      <c r="AU1191" t="inlineStr">
        <is>
          <t>N/A</t>
        </is>
      </c>
      <c r="AV1191" t="inlineStr">
        <is>
          <t>N/A</t>
        </is>
      </c>
      <c r="AW1191" t="inlineStr">
        <is>
          <t>N/A</t>
        </is>
      </c>
      <c r="AX1191" t="inlineStr">
        <is>
          <t>N/A</t>
        </is>
      </c>
      <c r="AY1191" t="inlineStr">
        <is>
          <t>N/A</t>
        </is>
      </c>
      <c r="AZ1191" t="inlineStr">
        <is>
          <t>N/A</t>
        </is>
      </c>
      <c r="BA1191" t="inlineStr">
        <is>
          <t>N/A</t>
        </is>
      </c>
      <c r="BB1191" t="inlineStr">
        <is>
          <t>N/A</t>
        </is>
      </c>
      <c r="BC1191" t="inlineStr">
        <is>
          <t>N/A</t>
        </is>
      </c>
      <c r="BD1191" t="inlineStr">
        <is>
          <t>N/A</t>
        </is>
      </c>
      <c r="BE1191" t="inlineStr">
        <is>
          <t>N/A</t>
        </is>
      </c>
    </row>
    <row r="1192">
      <c r="A1192" t="inlineStr">
        <is>
          <t>WI211253706</t>
        </is>
      </c>
      <c r="B1192" t="inlineStr">
        <is>
          <t>DATA_VALIDATION</t>
        </is>
      </c>
      <c r="C1192" t="inlineStr">
        <is>
          <t>201340000489</t>
        </is>
      </c>
      <c r="D1192" t="inlineStr">
        <is>
          <t>Folder</t>
        </is>
      </c>
      <c r="E1192" s="2">
        <f>HYPERLINK("capsilon://?command=openfolder&amp;siteaddress=FAM.docvelocity-na8.net&amp;folderid=FX2D0C7890-56EF-8AC4-77C3-88F743831965","FX21127026")</f>
        <v>0.0</v>
      </c>
      <c r="F1192" t="inlineStr">
        <is>
          <t/>
        </is>
      </c>
      <c r="G1192" t="inlineStr">
        <is>
          <t/>
        </is>
      </c>
      <c r="H1192" t="inlineStr">
        <is>
          <t>Mailitem</t>
        </is>
      </c>
      <c r="I1192" t="inlineStr">
        <is>
          <t>MI2112545581</t>
        </is>
      </c>
      <c r="J1192" t="n">
        <v>265.0</v>
      </c>
      <c r="K1192" t="inlineStr">
        <is>
          <t>COMPLETED</t>
        </is>
      </c>
      <c r="L1192" t="inlineStr">
        <is>
          <t>MARK_AS_COMPLETED</t>
        </is>
      </c>
      <c r="M1192" t="inlineStr">
        <is>
          <t>Queue</t>
        </is>
      </c>
      <c r="N1192" t="n">
        <v>2.0</v>
      </c>
      <c r="O1192" s="1" t="n">
        <v>44546.25303240741</v>
      </c>
      <c r="P1192" s="1" t="n">
        <v>44546.33758101852</v>
      </c>
      <c r="Q1192" t="n">
        <v>5293.0</v>
      </c>
      <c r="R1192" t="n">
        <v>2012.0</v>
      </c>
      <c r="S1192" t="b">
        <v>0</v>
      </c>
      <c r="T1192" t="inlineStr">
        <is>
          <t>N/A</t>
        </is>
      </c>
      <c r="U1192" t="b">
        <v>1</v>
      </c>
      <c r="V1192" t="inlineStr">
        <is>
          <t>Ujwala Ajabe</t>
        </is>
      </c>
      <c r="W1192" s="1" t="n">
        <v>44546.267916666664</v>
      </c>
      <c r="X1192" t="n">
        <v>698.0</v>
      </c>
      <c r="Y1192" t="n">
        <v>243.0</v>
      </c>
      <c r="Z1192" t="n">
        <v>0.0</v>
      </c>
      <c r="AA1192" t="n">
        <v>243.0</v>
      </c>
      <c r="AB1192" t="n">
        <v>0.0</v>
      </c>
      <c r="AC1192" t="n">
        <v>72.0</v>
      </c>
      <c r="AD1192" t="n">
        <v>22.0</v>
      </c>
      <c r="AE1192" t="n">
        <v>0.0</v>
      </c>
      <c r="AF1192" t="n">
        <v>0.0</v>
      </c>
      <c r="AG1192" t="n">
        <v>0.0</v>
      </c>
      <c r="AH1192" t="inlineStr">
        <is>
          <t>Saloni Uttekar</t>
        </is>
      </c>
      <c r="AI1192" s="1" t="n">
        <v>44546.33758101852</v>
      </c>
      <c r="AJ1192" t="n">
        <v>1280.0</v>
      </c>
      <c r="AK1192" t="n">
        <v>0.0</v>
      </c>
      <c r="AL1192" t="n">
        <v>0.0</v>
      </c>
      <c r="AM1192" t="n">
        <v>0.0</v>
      </c>
      <c r="AN1192" t="n">
        <v>0.0</v>
      </c>
      <c r="AO1192" t="n">
        <v>0.0</v>
      </c>
      <c r="AP1192" t="n">
        <v>22.0</v>
      </c>
      <c r="AQ1192" t="n">
        <v>0.0</v>
      </c>
      <c r="AR1192" t="n">
        <v>0.0</v>
      </c>
      <c r="AS1192" t="n">
        <v>0.0</v>
      </c>
      <c r="AT1192" t="inlineStr">
        <is>
          <t>N/A</t>
        </is>
      </c>
      <c r="AU1192" t="inlineStr">
        <is>
          <t>N/A</t>
        </is>
      </c>
      <c r="AV1192" t="inlineStr">
        <is>
          <t>N/A</t>
        </is>
      </c>
      <c r="AW1192" t="inlineStr">
        <is>
          <t>N/A</t>
        </is>
      </c>
      <c r="AX1192" t="inlineStr">
        <is>
          <t>N/A</t>
        </is>
      </c>
      <c r="AY1192" t="inlineStr">
        <is>
          <t>N/A</t>
        </is>
      </c>
      <c r="AZ1192" t="inlineStr">
        <is>
          <t>N/A</t>
        </is>
      </c>
      <c r="BA1192" t="inlineStr">
        <is>
          <t>N/A</t>
        </is>
      </c>
      <c r="BB1192" t="inlineStr">
        <is>
          <t>N/A</t>
        </is>
      </c>
      <c r="BC1192" t="inlineStr">
        <is>
          <t>N/A</t>
        </is>
      </c>
      <c r="BD1192" t="inlineStr">
        <is>
          <t>N/A</t>
        </is>
      </c>
      <c r="BE1192" t="inlineStr">
        <is>
          <t>N/A</t>
        </is>
      </c>
    </row>
    <row r="1193">
      <c r="A1193" t="inlineStr">
        <is>
          <t>WI211253709</t>
        </is>
      </c>
      <c r="B1193" t="inlineStr">
        <is>
          <t>DATA_VALIDATION</t>
        </is>
      </c>
      <c r="C1193" t="inlineStr">
        <is>
          <t>201100014347</t>
        </is>
      </c>
      <c r="D1193" t="inlineStr">
        <is>
          <t>Folder</t>
        </is>
      </c>
      <c r="E1193" s="2">
        <f>HYPERLINK("capsilon://?command=openfolder&amp;siteaddress=FAM.docvelocity-na8.net&amp;folderid=FX402D118A-B078-1839-590E-31D2BF978FF2","FX21128663")</f>
        <v>0.0</v>
      </c>
      <c r="F1193" t="inlineStr">
        <is>
          <t/>
        </is>
      </c>
      <c r="G1193" t="inlineStr">
        <is>
          <t/>
        </is>
      </c>
      <c r="H1193" t="inlineStr">
        <is>
          <t>Mailitem</t>
        </is>
      </c>
      <c r="I1193" t="inlineStr">
        <is>
          <t>MI2112547236</t>
        </is>
      </c>
      <c r="J1193" t="n">
        <v>184.0</v>
      </c>
      <c r="K1193" t="inlineStr">
        <is>
          <t>COMPLETED</t>
        </is>
      </c>
      <c r="L1193" t="inlineStr">
        <is>
          <t>MARK_AS_COMPLETED</t>
        </is>
      </c>
      <c r="M1193" t="inlineStr">
        <is>
          <t>Queue</t>
        </is>
      </c>
      <c r="N1193" t="n">
        <v>2.0</v>
      </c>
      <c r="O1193" s="1" t="n">
        <v>44546.25791666667</v>
      </c>
      <c r="P1193" s="1" t="n">
        <v>44546.35392361111</v>
      </c>
      <c r="Q1193" t="n">
        <v>6151.0</v>
      </c>
      <c r="R1193" t="n">
        <v>2144.0</v>
      </c>
      <c r="S1193" t="b">
        <v>0</v>
      </c>
      <c r="T1193" t="inlineStr">
        <is>
          <t>N/A</t>
        </is>
      </c>
      <c r="U1193" t="b">
        <v>1</v>
      </c>
      <c r="V1193" t="inlineStr">
        <is>
          <t>Nisha Verma</t>
        </is>
      </c>
      <c r="W1193" s="1" t="n">
        <v>44546.27171296296</v>
      </c>
      <c r="X1193" t="n">
        <v>733.0</v>
      </c>
      <c r="Y1193" t="n">
        <v>135.0</v>
      </c>
      <c r="Z1193" t="n">
        <v>0.0</v>
      </c>
      <c r="AA1193" t="n">
        <v>135.0</v>
      </c>
      <c r="AB1193" t="n">
        <v>0.0</v>
      </c>
      <c r="AC1193" t="n">
        <v>47.0</v>
      </c>
      <c r="AD1193" t="n">
        <v>49.0</v>
      </c>
      <c r="AE1193" t="n">
        <v>0.0</v>
      </c>
      <c r="AF1193" t="n">
        <v>0.0</v>
      </c>
      <c r="AG1193" t="n">
        <v>0.0</v>
      </c>
      <c r="AH1193" t="inlineStr">
        <is>
          <t>Saloni Uttekar</t>
        </is>
      </c>
      <c r="AI1193" s="1" t="n">
        <v>44546.35392361111</v>
      </c>
      <c r="AJ1193" t="n">
        <v>1411.0</v>
      </c>
      <c r="AK1193" t="n">
        <v>6.0</v>
      </c>
      <c r="AL1193" t="n">
        <v>0.0</v>
      </c>
      <c r="AM1193" t="n">
        <v>6.0</v>
      </c>
      <c r="AN1193" t="n">
        <v>0.0</v>
      </c>
      <c r="AO1193" t="n">
        <v>6.0</v>
      </c>
      <c r="AP1193" t="n">
        <v>43.0</v>
      </c>
      <c r="AQ1193" t="n">
        <v>0.0</v>
      </c>
      <c r="AR1193" t="n">
        <v>0.0</v>
      </c>
      <c r="AS1193" t="n">
        <v>0.0</v>
      </c>
      <c r="AT1193" t="inlineStr">
        <is>
          <t>N/A</t>
        </is>
      </c>
      <c r="AU1193" t="inlineStr">
        <is>
          <t>N/A</t>
        </is>
      </c>
      <c r="AV1193" t="inlineStr">
        <is>
          <t>N/A</t>
        </is>
      </c>
      <c r="AW1193" t="inlineStr">
        <is>
          <t>N/A</t>
        </is>
      </c>
      <c r="AX1193" t="inlineStr">
        <is>
          <t>N/A</t>
        </is>
      </c>
      <c r="AY1193" t="inlineStr">
        <is>
          <t>N/A</t>
        </is>
      </c>
      <c r="AZ1193" t="inlineStr">
        <is>
          <t>N/A</t>
        </is>
      </c>
      <c r="BA1193" t="inlineStr">
        <is>
          <t>N/A</t>
        </is>
      </c>
      <c r="BB1193" t="inlineStr">
        <is>
          <t>N/A</t>
        </is>
      </c>
      <c r="BC1193" t="inlineStr">
        <is>
          <t>N/A</t>
        </is>
      </c>
      <c r="BD1193" t="inlineStr">
        <is>
          <t>N/A</t>
        </is>
      </c>
      <c r="BE1193" t="inlineStr">
        <is>
          <t>N/A</t>
        </is>
      </c>
    </row>
    <row r="1194">
      <c r="A1194" t="inlineStr">
        <is>
          <t>WI211253710</t>
        </is>
      </c>
      <c r="B1194" t="inlineStr">
        <is>
          <t>DATA_VALIDATION</t>
        </is>
      </c>
      <c r="C1194" t="inlineStr">
        <is>
          <t>201340000498</t>
        </is>
      </c>
      <c r="D1194" t="inlineStr">
        <is>
          <t>Folder</t>
        </is>
      </c>
      <c r="E1194" s="2">
        <f>HYPERLINK("capsilon://?command=openfolder&amp;siteaddress=FAM.docvelocity-na8.net&amp;folderid=FXF3006428-0085-53E5-8D05-259FE324E90C","FX21128680")</f>
        <v>0.0</v>
      </c>
      <c r="F1194" t="inlineStr">
        <is>
          <t/>
        </is>
      </c>
      <c r="G1194" t="inlineStr">
        <is>
          <t/>
        </is>
      </c>
      <c r="H1194" t="inlineStr">
        <is>
          <t>Mailitem</t>
        </is>
      </c>
      <c r="I1194" t="inlineStr">
        <is>
          <t>MI2112547613</t>
        </is>
      </c>
      <c r="J1194" t="n">
        <v>714.0</v>
      </c>
      <c r="K1194" t="inlineStr">
        <is>
          <t>COMPLETED</t>
        </is>
      </c>
      <c r="L1194" t="inlineStr">
        <is>
          <t>MARK_AS_COMPLETED</t>
        </is>
      </c>
      <c r="M1194" t="inlineStr">
        <is>
          <t>Queue</t>
        </is>
      </c>
      <c r="N1194" t="n">
        <v>2.0</v>
      </c>
      <c r="O1194" s="1" t="n">
        <v>44546.278333333335</v>
      </c>
      <c r="P1194" s="1" t="n">
        <v>44546.48266203704</v>
      </c>
      <c r="Q1194" t="n">
        <v>3853.0</v>
      </c>
      <c r="R1194" t="n">
        <v>13801.0</v>
      </c>
      <c r="S1194" t="b">
        <v>0</v>
      </c>
      <c r="T1194" t="inlineStr">
        <is>
          <t>N/A</t>
        </is>
      </c>
      <c r="U1194" t="b">
        <v>1</v>
      </c>
      <c r="V1194" t="inlineStr">
        <is>
          <t>Nisha Verma</t>
        </is>
      </c>
      <c r="W1194" s="1" t="n">
        <v>44546.337060185186</v>
      </c>
      <c r="X1194" t="n">
        <v>5063.0</v>
      </c>
      <c r="Y1194" t="n">
        <v>707.0</v>
      </c>
      <c r="Z1194" t="n">
        <v>0.0</v>
      </c>
      <c r="AA1194" t="n">
        <v>707.0</v>
      </c>
      <c r="AB1194" t="n">
        <v>566.0</v>
      </c>
      <c r="AC1194" t="n">
        <v>489.0</v>
      </c>
      <c r="AD1194" t="n">
        <v>7.0</v>
      </c>
      <c r="AE1194" t="n">
        <v>0.0</v>
      </c>
      <c r="AF1194" t="n">
        <v>0.0</v>
      </c>
      <c r="AG1194" t="n">
        <v>0.0</v>
      </c>
      <c r="AH1194" t="inlineStr">
        <is>
          <t>Sangeeta Kumari</t>
        </is>
      </c>
      <c r="AI1194" s="1" t="n">
        <v>44546.48266203704</v>
      </c>
      <c r="AJ1194" t="n">
        <v>6315.0</v>
      </c>
      <c r="AK1194" t="n">
        <v>13.0</v>
      </c>
      <c r="AL1194" t="n">
        <v>0.0</v>
      </c>
      <c r="AM1194" t="n">
        <v>13.0</v>
      </c>
      <c r="AN1194" t="n">
        <v>256.0</v>
      </c>
      <c r="AO1194" t="n">
        <v>13.0</v>
      </c>
      <c r="AP1194" t="n">
        <v>-6.0</v>
      </c>
      <c r="AQ1194" t="n">
        <v>0.0</v>
      </c>
      <c r="AR1194" t="n">
        <v>0.0</v>
      </c>
      <c r="AS1194" t="n">
        <v>0.0</v>
      </c>
      <c r="AT1194" t="inlineStr">
        <is>
          <t>N/A</t>
        </is>
      </c>
      <c r="AU1194" t="inlineStr">
        <is>
          <t>N/A</t>
        </is>
      </c>
      <c r="AV1194" t="inlineStr">
        <is>
          <t>N/A</t>
        </is>
      </c>
      <c r="AW1194" t="inlineStr">
        <is>
          <t>N/A</t>
        </is>
      </c>
      <c r="AX1194" t="inlineStr">
        <is>
          <t>N/A</t>
        </is>
      </c>
      <c r="AY1194" t="inlineStr">
        <is>
          <t>N/A</t>
        </is>
      </c>
      <c r="AZ1194" t="inlineStr">
        <is>
          <t>N/A</t>
        </is>
      </c>
      <c r="BA1194" t="inlineStr">
        <is>
          <t>N/A</t>
        </is>
      </c>
      <c r="BB1194" t="inlineStr">
        <is>
          <t>N/A</t>
        </is>
      </c>
      <c r="BC1194" t="inlineStr">
        <is>
          <t>N/A</t>
        </is>
      </c>
      <c r="BD1194" t="inlineStr">
        <is>
          <t>N/A</t>
        </is>
      </c>
      <c r="BE1194" t="inlineStr">
        <is>
          <t>N/A</t>
        </is>
      </c>
    </row>
    <row r="1195">
      <c r="A1195" t="inlineStr">
        <is>
          <t>WI211253713</t>
        </is>
      </c>
      <c r="B1195" t="inlineStr">
        <is>
          <t>DATA_VALIDATION</t>
        </is>
      </c>
      <c r="C1195" t="inlineStr">
        <is>
          <t>201300020321</t>
        </is>
      </c>
      <c r="D1195" t="inlineStr">
        <is>
          <t>Folder</t>
        </is>
      </c>
      <c r="E1195" s="2">
        <f>HYPERLINK("capsilon://?command=openfolder&amp;siteaddress=FAM.docvelocity-na8.net&amp;folderid=FXACAF58F3-94A8-018C-B0B0-5372E793661B","FX21128331")</f>
        <v>0.0</v>
      </c>
      <c r="F1195" t="inlineStr">
        <is>
          <t/>
        </is>
      </c>
      <c r="G1195" t="inlineStr">
        <is>
          <t/>
        </is>
      </c>
      <c r="H1195" t="inlineStr">
        <is>
          <t>Mailitem</t>
        </is>
      </c>
      <c r="I1195" t="inlineStr">
        <is>
          <t>MI2112550289</t>
        </is>
      </c>
      <c r="J1195" t="n">
        <v>361.0</v>
      </c>
      <c r="K1195" t="inlineStr">
        <is>
          <t>COMPLETED</t>
        </is>
      </c>
      <c r="L1195" t="inlineStr">
        <is>
          <t>MARK_AS_COMPLETED</t>
        </is>
      </c>
      <c r="M1195" t="inlineStr">
        <is>
          <t>Queue</t>
        </is>
      </c>
      <c r="N1195" t="n">
        <v>2.0</v>
      </c>
      <c r="O1195" s="1" t="n">
        <v>44546.285520833335</v>
      </c>
      <c r="P1195" s="1" t="n">
        <v>44546.49222222222</v>
      </c>
      <c r="Q1195" t="n">
        <v>2659.0</v>
      </c>
      <c r="R1195" t="n">
        <v>15200.0</v>
      </c>
      <c r="S1195" t="b">
        <v>0</v>
      </c>
      <c r="T1195" t="inlineStr">
        <is>
          <t>N/A</t>
        </is>
      </c>
      <c r="U1195" t="b">
        <v>1</v>
      </c>
      <c r="V1195" t="inlineStr">
        <is>
          <t>Ujwala Ajabe</t>
        </is>
      </c>
      <c r="W1195" s="1" t="n">
        <v>44546.42209490741</v>
      </c>
      <c r="X1195" t="n">
        <v>10467.0</v>
      </c>
      <c r="Y1195" t="n">
        <v>614.0</v>
      </c>
      <c r="Z1195" t="n">
        <v>0.0</v>
      </c>
      <c r="AA1195" t="n">
        <v>614.0</v>
      </c>
      <c r="AB1195" t="n">
        <v>0.0</v>
      </c>
      <c r="AC1195" t="n">
        <v>468.0</v>
      </c>
      <c r="AD1195" t="n">
        <v>-253.0</v>
      </c>
      <c r="AE1195" t="n">
        <v>0.0</v>
      </c>
      <c r="AF1195" t="n">
        <v>0.0</v>
      </c>
      <c r="AG1195" t="n">
        <v>0.0</v>
      </c>
      <c r="AH1195" t="inlineStr">
        <is>
          <t>Poonam Patil</t>
        </is>
      </c>
      <c r="AI1195" s="1" t="n">
        <v>44546.49222222222</v>
      </c>
      <c r="AJ1195" t="n">
        <v>769.0</v>
      </c>
      <c r="AK1195" t="n">
        <v>6.0</v>
      </c>
      <c r="AL1195" t="n">
        <v>0.0</v>
      </c>
      <c r="AM1195" t="n">
        <v>6.0</v>
      </c>
      <c r="AN1195" t="n">
        <v>0.0</v>
      </c>
      <c r="AO1195" t="n">
        <v>4.0</v>
      </c>
      <c r="AP1195" t="n">
        <v>-259.0</v>
      </c>
      <c r="AQ1195" t="n">
        <v>0.0</v>
      </c>
      <c r="AR1195" t="n">
        <v>0.0</v>
      </c>
      <c r="AS1195" t="n">
        <v>0.0</v>
      </c>
      <c r="AT1195" t="inlineStr">
        <is>
          <t>N/A</t>
        </is>
      </c>
      <c r="AU1195" t="inlineStr">
        <is>
          <t>N/A</t>
        </is>
      </c>
      <c r="AV1195" t="inlineStr">
        <is>
          <t>N/A</t>
        </is>
      </c>
      <c r="AW1195" t="inlineStr">
        <is>
          <t>N/A</t>
        </is>
      </c>
      <c r="AX1195" t="inlineStr">
        <is>
          <t>N/A</t>
        </is>
      </c>
      <c r="AY1195" t="inlineStr">
        <is>
          <t>N/A</t>
        </is>
      </c>
      <c r="AZ1195" t="inlineStr">
        <is>
          <t>N/A</t>
        </is>
      </c>
      <c r="BA1195" t="inlineStr">
        <is>
          <t>N/A</t>
        </is>
      </c>
      <c r="BB1195" t="inlineStr">
        <is>
          <t>N/A</t>
        </is>
      </c>
      <c r="BC1195" t="inlineStr">
        <is>
          <t>N/A</t>
        </is>
      </c>
      <c r="BD1195" t="inlineStr">
        <is>
          <t>N/A</t>
        </is>
      </c>
      <c r="BE1195" t="inlineStr">
        <is>
          <t>N/A</t>
        </is>
      </c>
    </row>
    <row r="1196">
      <c r="A1196" t="inlineStr">
        <is>
          <t>WI211253719</t>
        </is>
      </c>
      <c r="B1196" t="inlineStr">
        <is>
          <t>DATA_VALIDATION</t>
        </is>
      </c>
      <c r="C1196" t="inlineStr">
        <is>
          <t>201300020262</t>
        </is>
      </c>
      <c r="D1196" t="inlineStr">
        <is>
          <t>Folder</t>
        </is>
      </c>
      <c r="E1196" s="2">
        <f>HYPERLINK("capsilon://?command=openfolder&amp;siteaddress=FAM.docvelocity-na8.net&amp;folderid=FXF87B6FCB-B20A-3883-522C-F280B98129EE","FX21127167")</f>
        <v>0.0</v>
      </c>
      <c r="F1196" t="inlineStr">
        <is>
          <t/>
        </is>
      </c>
      <c r="G1196" t="inlineStr">
        <is>
          <t/>
        </is>
      </c>
      <c r="H1196" t="inlineStr">
        <is>
          <t>Mailitem</t>
        </is>
      </c>
      <c r="I1196" t="inlineStr">
        <is>
          <t>MI2112552641</t>
        </is>
      </c>
      <c r="J1196" t="n">
        <v>583.0</v>
      </c>
      <c r="K1196" t="inlineStr">
        <is>
          <t>COMPLETED</t>
        </is>
      </c>
      <c r="L1196" t="inlineStr">
        <is>
          <t>MARK_AS_COMPLETED</t>
        </is>
      </c>
      <c r="M1196" t="inlineStr">
        <is>
          <t>Queue</t>
        </is>
      </c>
      <c r="N1196" t="n">
        <v>2.0</v>
      </c>
      <c r="O1196" s="1" t="n">
        <v>44546.29326388889</v>
      </c>
      <c r="P1196" s="1" t="n">
        <v>44546.47773148148</v>
      </c>
      <c r="Q1196" t="n">
        <v>3375.0</v>
      </c>
      <c r="R1196" t="n">
        <v>12563.0</v>
      </c>
      <c r="S1196" t="b">
        <v>0</v>
      </c>
      <c r="T1196" t="inlineStr">
        <is>
          <t>N/A</t>
        </is>
      </c>
      <c r="U1196" t="b">
        <v>1</v>
      </c>
      <c r="V1196" t="inlineStr">
        <is>
          <t>Sanjana Uttekar</t>
        </is>
      </c>
      <c r="W1196" s="1" t="n">
        <v>44546.38447916666</v>
      </c>
      <c r="X1196" t="n">
        <v>7550.0</v>
      </c>
      <c r="Y1196" t="n">
        <v>674.0</v>
      </c>
      <c r="Z1196" t="n">
        <v>0.0</v>
      </c>
      <c r="AA1196" t="n">
        <v>674.0</v>
      </c>
      <c r="AB1196" t="n">
        <v>0.0</v>
      </c>
      <c r="AC1196" t="n">
        <v>394.0</v>
      </c>
      <c r="AD1196" t="n">
        <v>-91.0</v>
      </c>
      <c r="AE1196" t="n">
        <v>0.0</v>
      </c>
      <c r="AF1196" t="n">
        <v>0.0</v>
      </c>
      <c r="AG1196" t="n">
        <v>0.0</v>
      </c>
      <c r="AH1196" t="inlineStr">
        <is>
          <t>Saloni Uttekar</t>
        </is>
      </c>
      <c r="AI1196" s="1" t="n">
        <v>44546.47773148148</v>
      </c>
      <c r="AJ1196" t="n">
        <v>4985.0</v>
      </c>
      <c r="AK1196" t="n">
        <v>30.0</v>
      </c>
      <c r="AL1196" t="n">
        <v>0.0</v>
      </c>
      <c r="AM1196" t="n">
        <v>30.0</v>
      </c>
      <c r="AN1196" t="n">
        <v>0.0</v>
      </c>
      <c r="AO1196" t="n">
        <v>30.0</v>
      </c>
      <c r="AP1196" t="n">
        <v>-121.0</v>
      </c>
      <c r="AQ1196" t="n">
        <v>0.0</v>
      </c>
      <c r="AR1196" t="n">
        <v>0.0</v>
      </c>
      <c r="AS1196" t="n">
        <v>0.0</v>
      </c>
      <c r="AT1196" t="inlineStr">
        <is>
          <t>N/A</t>
        </is>
      </c>
      <c r="AU1196" t="inlineStr">
        <is>
          <t>N/A</t>
        </is>
      </c>
      <c r="AV1196" t="inlineStr">
        <is>
          <t>N/A</t>
        </is>
      </c>
      <c r="AW1196" t="inlineStr">
        <is>
          <t>N/A</t>
        </is>
      </c>
      <c r="AX1196" t="inlineStr">
        <is>
          <t>N/A</t>
        </is>
      </c>
      <c r="AY1196" t="inlineStr">
        <is>
          <t>N/A</t>
        </is>
      </c>
      <c r="AZ1196" t="inlineStr">
        <is>
          <t>N/A</t>
        </is>
      </c>
      <c r="BA1196" t="inlineStr">
        <is>
          <t>N/A</t>
        </is>
      </c>
      <c r="BB1196" t="inlineStr">
        <is>
          <t>N/A</t>
        </is>
      </c>
      <c r="BC1196" t="inlineStr">
        <is>
          <t>N/A</t>
        </is>
      </c>
      <c r="BD1196" t="inlineStr">
        <is>
          <t>N/A</t>
        </is>
      </c>
      <c r="BE1196" t="inlineStr">
        <is>
          <t>N/A</t>
        </is>
      </c>
    </row>
    <row r="1197">
      <c r="A1197" t="inlineStr">
        <is>
          <t>WI211253720</t>
        </is>
      </c>
      <c r="B1197" t="inlineStr">
        <is>
          <t>DATA_VALIDATION</t>
        </is>
      </c>
      <c r="C1197" t="inlineStr">
        <is>
          <t>201300020262</t>
        </is>
      </c>
      <c r="D1197" t="inlineStr">
        <is>
          <t>Folder</t>
        </is>
      </c>
      <c r="E1197" s="2">
        <f>HYPERLINK("capsilon://?command=openfolder&amp;siteaddress=FAM.docvelocity-na8.net&amp;folderid=FXF87B6FCB-B20A-3883-522C-F280B98129EE","FX21127167")</f>
        <v>0.0</v>
      </c>
      <c r="F1197" t="inlineStr">
        <is>
          <t/>
        </is>
      </c>
      <c r="G1197" t="inlineStr">
        <is>
          <t/>
        </is>
      </c>
      <c r="H1197" t="inlineStr">
        <is>
          <t>Mailitem</t>
        </is>
      </c>
      <c r="I1197" t="inlineStr">
        <is>
          <t>MI2112552720</t>
        </is>
      </c>
      <c r="J1197" t="n">
        <v>583.0</v>
      </c>
      <c r="K1197" t="inlineStr">
        <is>
          <t>COMPLETED</t>
        </is>
      </c>
      <c r="L1197" t="inlineStr">
        <is>
          <t>MARK_AS_COMPLETED</t>
        </is>
      </c>
      <c r="M1197" t="inlineStr">
        <is>
          <t>Queue</t>
        </is>
      </c>
      <c r="N1197" t="n">
        <v>2.0</v>
      </c>
      <c r="O1197" s="1" t="n">
        <v>44546.300578703704</v>
      </c>
      <c r="P1197" s="1" t="n">
        <v>44546.4041087963</v>
      </c>
      <c r="Q1197" t="n">
        <v>1191.0</v>
      </c>
      <c r="R1197" t="n">
        <v>7754.0</v>
      </c>
      <c r="S1197" t="b">
        <v>0</v>
      </c>
      <c r="T1197" t="inlineStr">
        <is>
          <t>N/A</t>
        </is>
      </c>
      <c r="U1197" t="b">
        <v>1</v>
      </c>
      <c r="V1197" t="inlineStr">
        <is>
          <t>Aditya Tade</t>
        </is>
      </c>
      <c r="W1197" s="1" t="n">
        <v>44546.35978009259</v>
      </c>
      <c r="X1197" t="n">
        <v>4966.0</v>
      </c>
      <c r="Y1197" t="n">
        <v>661.0</v>
      </c>
      <c r="Z1197" t="n">
        <v>0.0</v>
      </c>
      <c r="AA1197" t="n">
        <v>661.0</v>
      </c>
      <c r="AB1197" t="n">
        <v>0.0</v>
      </c>
      <c r="AC1197" t="n">
        <v>411.0</v>
      </c>
      <c r="AD1197" t="n">
        <v>-78.0</v>
      </c>
      <c r="AE1197" t="n">
        <v>0.0</v>
      </c>
      <c r="AF1197" t="n">
        <v>0.0</v>
      </c>
      <c r="AG1197" t="n">
        <v>0.0</v>
      </c>
      <c r="AH1197" t="inlineStr">
        <is>
          <t>Poonam Patil</t>
        </is>
      </c>
      <c r="AI1197" s="1" t="n">
        <v>44546.4041087963</v>
      </c>
      <c r="AJ1197" t="n">
        <v>2731.0</v>
      </c>
      <c r="AK1197" t="n">
        <v>4.0</v>
      </c>
      <c r="AL1197" t="n">
        <v>0.0</v>
      </c>
      <c r="AM1197" t="n">
        <v>4.0</v>
      </c>
      <c r="AN1197" t="n">
        <v>0.0</v>
      </c>
      <c r="AO1197" t="n">
        <v>2.0</v>
      </c>
      <c r="AP1197" t="n">
        <v>-82.0</v>
      </c>
      <c r="AQ1197" t="n">
        <v>0.0</v>
      </c>
      <c r="AR1197" t="n">
        <v>0.0</v>
      </c>
      <c r="AS1197" t="n">
        <v>0.0</v>
      </c>
      <c r="AT1197" t="inlineStr">
        <is>
          <t>N/A</t>
        </is>
      </c>
      <c r="AU1197" t="inlineStr">
        <is>
          <t>N/A</t>
        </is>
      </c>
      <c r="AV1197" t="inlineStr">
        <is>
          <t>N/A</t>
        </is>
      </c>
      <c r="AW1197" t="inlineStr">
        <is>
          <t>N/A</t>
        </is>
      </c>
      <c r="AX1197" t="inlineStr">
        <is>
          <t>N/A</t>
        </is>
      </c>
      <c r="AY1197" t="inlineStr">
        <is>
          <t>N/A</t>
        </is>
      </c>
      <c r="AZ1197" t="inlineStr">
        <is>
          <t>N/A</t>
        </is>
      </c>
      <c r="BA1197" t="inlineStr">
        <is>
          <t>N/A</t>
        </is>
      </c>
      <c r="BB1197" t="inlineStr">
        <is>
          <t>N/A</t>
        </is>
      </c>
      <c r="BC1197" t="inlineStr">
        <is>
          <t>N/A</t>
        </is>
      </c>
      <c r="BD1197" t="inlineStr">
        <is>
          <t>N/A</t>
        </is>
      </c>
      <c r="BE1197" t="inlineStr">
        <is>
          <t>N/A</t>
        </is>
      </c>
    </row>
    <row r="1198">
      <c r="A1198" t="inlineStr">
        <is>
          <t>WI211253722</t>
        </is>
      </c>
      <c r="B1198" t="inlineStr">
        <is>
          <t>DATA_VALIDATION</t>
        </is>
      </c>
      <c r="C1198" t="inlineStr">
        <is>
          <t>201300020316</t>
        </is>
      </c>
      <c r="D1198" t="inlineStr">
        <is>
          <t>Folder</t>
        </is>
      </c>
      <c r="E1198" s="2">
        <f>HYPERLINK("capsilon://?command=openfolder&amp;siteaddress=FAM.docvelocity-na8.net&amp;folderid=FXD6BA3B84-F3E2-5F23-30FF-2F33F9B28EB3","FX21128301")</f>
        <v>0.0</v>
      </c>
      <c r="F1198" t="inlineStr">
        <is>
          <t/>
        </is>
      </c>
      <c r="G1198" t="inlineStr">
        <is>
          <t/>
        </is>
      </c>
      <c r="H1198" t="inlineStr">
        <is>
          <t>Mailitem</t>
        </is>
      </c>
      <c r="I1198" t="inlineStr">
        <is>
          <t>MI2112553309</t>
        </is>
      </c>
      <c r="J1198" t="n">
        <v>236.0</v>
      </c>
      <c r="K1198" t="inlineStr">
        <is>
          <t>COMPLETED</t>
        </is>
      </c>
      <c r="L1198" t="inlineStr">
        <is>
          <t>MARK_AS_COMPLETED</t>
        </is>
      </c>
      <c r="M1198" t="inlineStr">
        <is>
          <t>Queue</t>
        </is>
      </c>
      <c r="N1198" t="n">
        <v>2.0</v>
      </c>
      <c r="O1198" s="1" t="n">
        <v>44546.30247685185</v>
      </c>
      <c r="P1198" s="1" t="n">
        <v>44546.37056712963</v>
      </c>
      <c r="Q1198" t="n">
        <v>2094.0</v>
      </c>
      <c r="R1198" t="n">
        <v>3789.0</v>
      </c>
      <c r="S1198" t="b">
        <v>0</v>
      </c>
      <c r="T1198" t="inlineStr">
        <is>
          <t>N/A</t>
        </is>
      </c>
      <c r="U1198" t="b">
        <v>1</v>
      </c>
      <c r="V1198" t="inlineStr">
        <is>
          <t>Raman Vaidya</t>
        </is>
      </c>
      <c r="W1198" s="1" t="n">
        <v>44546.33008101852</v>
      </c>
      <c r="X1198" t="n">
        <v>2352.0</v>
      </c>
      <c r="Y1198" t="n">
        <v>214.0</v>
      </c>
      <c r="Z1198" t="n">
        <v>0.0</v>
      </c>
      <c r="AA1198" t="n">
        <v>214.0</v>
      </c>
      <c r="AB1198" t="n">
        <v>0.0</v>
      </c>
      <c r="AC1198" t="n">
        <v>114.0</v>
      </c>
      <c r="AD1198" t="n">
        <v>22.0</v>
      </c>
      <c r="AE1198" t="n">
        <v>0.0</v>
      </c>
      <c r="AF1198" t="n">
        <v>0.0</v>
      </c>
      <c r="AG1198" t="n">
        <v>0.0</v>
      </c>
      <c r="AH1198" t="inlineStr">
        <is>
          <t>Saloni Uttekar</t>
        </is>
      </c>
      <c r="AI1198" s="1" t="n">
        <v>44546.37056712963</v>
      </c>
      <c r="AJ1198" t="n">
        <v>1437.0</v>
      </c>
      <c r="AK1198" t="n">
        <v>3.0</v>
      </c>
      <c r="AL1198" t="n">
        <v>0.0</v>
      </c>
      <c r="AM1198" t="n">
        <v>3.0</v>
      </c>
      <c r="AN1198" t="n">
        <v>0.0</v>
      </c>
      <c r="AO1198" t="n">
        <v>2.0</v>
      </c>
      <c r="AP1198" t="n">
        <v>19.0</v>
      </c>
      <c r="AQ1198" t="n">
        <v>0.0</v>
      </c>
      <c r="AR1198" t="n">
        <v>0.0</v>
      </c>
      <c r="AS1198" t="n">
        <v>0.0</v>
      </c>
      <c r="AT1198" t="inlineStr">
        <is>
          <t>N/A</t>
        </is>
      </c>
      <c r="AU1198" t="inlineStr">
        <is>
          <t>N/A</t>
        </is>
      </c>
      <c r="AV1198" t="inlineStr">
        <is>
          <t>N/A</t>
        </is>
      </c>
      <c r="AW1198" t="inlineStr">
        <is>
          <t>N/A</t>
        </is>
      </c>
      <c r="AX1198" t="inlineStr">
        <is>
          <t>N/A</t>
        </is>
      </c>
      <c r="AY1198" t="inlineStr">
        <is>
          <t>N/A</t>
        </is>
      </c>
      <c r="AZ1198" t="inlineStr">
        <is>
          <t>N/A</t>
        </is>
      </c>
      <c r="BA1198" t="inlineStr">
        <is>
          <t>N/A</t>
        </is>
      </c>
      <c r="BB1198" t="inlineStr">
        <is>
          <t>N/A</t>
        </is>
      </c>
      <c r="BC1198" t="inlineStr">
        <is>
          <t>N/A</t>
        </is>
      </c>
      <c r="BD1198" t="inlineStr">
        <is>
          <t>N/A</t>
        </is>
      </c>
      <c r="BE1198" t="inlineStr">
        <is>
          <t>N/A</t>
        </is>
      </c>
    </row>
    <row r="1199">
      <c r="A1199" t="inlineStr">
        <is>
          <t>WI211253726</t>
        </is>
      </c>
      <c r="B1199" t="inlineStr">
        <is>
          <t>DATA_VALIDATION</t>
        </is>
      </c>
      <c r="C1199" t="inlineStr">
        <is>
          <t>201308007969</t>
        </is>
      </c>
      <c r="D1199" t="inlineStr">
        <is>
          <t>Folder</t>
        </is>
      </c>
      <c r="E1199" s="2">
        <f>HYPERLINK("capsilon://?command=openfolder&amp;siteaddress=FAM.docvelocity-na8.net&amp;folderid=FXB912936D-7E87-5D10-CDDA-C92F17C7961B","FX21129042")</f>
        <v>0.0</v>
      </c>
      <c r="F1199" t="inlineStr">
        <is>
          <t/>
        </is>
      </c>
      <c r="G1199" t="inlineStr">
        <is>
          <t/>
        </is>
      </c>
      <c r="H1199" t="inlineStr">
        <is>
          <t>Mailitem</t>
        </is>
      </c>
      <c r="I1199" t="inlineStr">
        <is>
          <t>MI2112554113</t>
        </is>
      </c>
      <c r="J1199" t="n">
        <v>321.0</v>
      </c>
      <c r="K1199" t="inlineStr">
        <is>
          <t>COMPLETED</t>
        </is>
      </c>
      <c r="L1199" t="inlineStr">
        <is>
          <t>MARK_AS_COMPLETED</t>
        </is>
      </c>
      <c r="M1199" t="inlineStr">
        <is>
          <t>Queue</t>
        </is>
      </c>
      <c r="N1199" t="n">
        <v>2.0</v>
      </c>
      <c r="O1199" s="1" t="n">
        <v>44546.3055787037</v>
      </c>
      <c r="P1199" s="1" t="n">
        <v>44546.40956018519</v>
      </c>
      <c r="Q1199" t="n">
        <v>3078.0</v>
      </c>
      <c r="R1199" t="n">
        <v>5906.0</v>
      </c>
      <c r="S1199" t="b">
        <v>0</v>
      </c>
      <c r="T1199" t="inlineStr">
        <is>
          <t>N/A</t>
        </is>
      </c>
      <c r="U1199" t="b">
        <v>1</v>
      </c>
      <c r="V1199" t="inlineStr">
        <is>
          <t>Raman Vaidya</t>
        </is>
      </c>
      <c r="W1199" s="1" t="n">
        <v>44546.36131944445</v>
      </c>
      <c r="X1199" t="n">
        <v>2698.0</v>
      </c>
      <c r="Y1199" t="n">
        <v>264.0</v>
      </c>
      <c r="Z1199" t="n">
        <v>0.0</v>
      </c>
      <c r="AA1199" t="n">
        <v>264.0</v>
      </c>
      <c r="AB1199" t="n">
        <v>0.0</v>
      </c>
      <c r="AC1199" t="n">
        <v>158.0</v>
      </c>
      <c r="AD1199" t="n">
        <v>57.0</v>
      </c>
      <c r="AE1199" t="n">
        <v>0.0</v>
      </c>
      <c r="AF1199" t="n">
        <v>0.0</v>
      </c>
      <c r="AG1199" t="n">
        <v>0.0</v>
      </c>
      <c r="AH1199" t="inlineStr">
        <is>
          <t>Sangeeta Kumari</t>
        </is>
      </c>
      <c r="AI1199" s="1" t="n">
        <v>44546.40956018519</v>
      </c>
      <c r="AJ1199" t="n">
        <v>3195.0</v>
      </c>
      <c r="AK1199" t="n">
        <v>1.0</v>
      </c>
      <c r="AL1199" t="n">
        <v>0.0</v>
      </c>
      <c r="AM1199" t="n">
        <v>1.0</v>
      </c>
      <c r="AN1199" t="n">
        <v>0.0</v>
      </c>
      <c r="AO1199" t="n">
        <v>1.0</v>
      </c>
      <c r="AP1199" t="n">
        <v>56.0</v>
      </c>
      <c r="AQ1199" t="n">
        <v>0.0</v>
      </c>
      <c r="AR1199" t="n">
        <v>0.0</v>
      </c>
      <c r="AS1199" t="n">
        <v>0.0</v>
      </c>
      <c r="AT1199" t="inlineStr">
        <is>
          <t>N/A</t>
        </is>
      </c>
      <c r="AU1199" t="inlineStr">
        <is>
          <t>N/A</t>
        </is>
      </c>
      <c r="AV1199" t="inlineStr">
        <is>
          <t>N/A</t>
        </is>
      </c>
      <c r="AW1199" t="inlineStr">
        <is>
          <t>N/A</t>
        </is>
      </c>
      <c r="AX1199" t="inlineStr">
        <is>
          <t>N/A</t>
        </is>
      </c>
      <c r="AY1199" t="inlineStr">
        <is>
          <t>N/A</t>
        </is>
      </c>
      <c r="AZ1199" t="inlineStr">
        <is>
          <t>N/A</t>
        </is>
      </c>
      <c r="BA1199" t="inlineStr">
        <is>
          <t>N/A</t>
        </is>
      </c>
      <c r="BB1199" t="inlineStr">
        <is>
          <t>N/A</t>
        </is>
      </c>
      <c r="BC1199" t="inlineStr">
        <is>
          <t>N/A</t>
        </is>
      </c>
      <c r="BD1199" t="inlineStr">
        <is>
          <t>N/A</t>
        </is>
      </c>
      <c r="BE1199" t="inlineStr">
        <is>
          <t>N/A</t>
        </is>
      </c>
    </row>
    <row r="1200">
      <c r="A1200" t="inlineStr">
        <is>
          <t>WI211253730</t>
        </is>
      </c>
      <c r="B1200" t="inlineStr">
        <is>
          <t>DATA_VALIDATION</t>
        </is>
      </c>
      <c r="C1200" t="inlineStr">
        <is>
          <t>201300020264</t>
        </is>
      </c>
      <c r="D1200" t="inlineStr">
        <is>
          <t>Folder</t>
        </is>
      </c>
      <c r="E1200" s="2">
        <f>HYPERLINK("capsilon://?command=openfolder&amp;siteaddress=FAM.docvelocity-na8.net&amp;folderid=FX21DB1813-A3E3-5F4C-343A-01C955CE8A9D","FX21127182")</f>
        <v>0.0</v>
      </c>
      <c r="F1200" t="inlineStr">
        <is>
          <t/>
        </is>
      </c>
      <c r="G1200" t="inlineStr">
        <is>
          <t/>
        </is>
      </c>
      <c r="H1200" t="inlineStr">
        <is>
          <t>Mailitem</t>
        </is>
      </c>
      <c r="I1200" t="inlineStr">
        <is>
          <t>MI2112555902</t>
        </is>
      </c>
      <c r="J1200" t="n">
        <v>236.0</v>
      </c>
      <c r="K1200" t="inlineStr">
        <is>
          <t>COMPLETED</t>
        </is>
      </c>
      <c r="L1200" t="inlineStr">
        <is>
          <t>MARK_AS_COMPLETED</t>
        </is>
      </c>
      <c r="M1200" t="inlineStr">
        <is>
          <t>Queue</t>
        </is>
      </c>
      <c r="N1200" t="n">
        <v>2.0</v>
      </c>
      <c r="O1200" s="1" t="n">
        <v>44546.30693287037</v>
      </c>
      <c r="P1200" s="1" t="n">
        <v>44546.428078703706</v>
      </c>
      <c r="Q1200" t="n">
        <v>9239.0</v>
      </c>
      <c r="R1200" t="n">
        <v>1228.0</v>
      </c>
      <c r="S1200" t="b">
        <v>0</v>
      </c>
      <c r="T1200" t="inlineStr">
        <is>
          <t>N/A</t>
        </is>
      </c>
      <c r="U1200" t="b">
        <v>1</v>
      </c>
      <c r="V1200" t="inlineStr">
        <is>
          <t>Nisha Verma</t>
        </is>
      </c>
      <c r="W1200" s="1" t="n">
        <v>44546.34421296296</v>
      </c>
      <c r="X1200" t="n">
        <v>617.0</v>
      </c>
      <c r="Y1200" t="n">
        <v>176.0</v>
      </c>
      <c r="Z1200" t="n">
        <v>0.0</v>
      </c>
      <c r="AA1200" t="n">
        <v>176.0</v>
      </c>
      <c r="AB1200" t="n">
        <v>0.0</v>
      </c>
      <c r="AC1200" t="n">
        <v>56.0</v>
      </c>
      <c r="AD1200" t="n">
        <v>60.0</v>
      </c>
      <c r="AE1200" t="n">
        <v>0.0</v>
      </c>
      <c r="AF1200" t="n">
        <v>0.0</v>
      </c>
      <c r="AG1200" t="n">
        <v>0.0</v>
      </c>
      <c r="AH1200" t="inlineStr">
        <is>
          <t>Poonam Patil</t>
        </is>
      </c>
      <c r="AI1200" s="1" t="n">
        <v>44546.428078703706</v>
      </c>
      <c r="AJ1200" t="n">
        <v>530.0</v>
      </c>
      <c r="AK1200" t="n">
        <v>0.0</v>
      </c>
      <c r="AL1200" t="n">
        <v>0.0</v>
      </c>
      <c r="AM1200" t="n">
        <v>0.0</v>
      </c>
      <c r="AN1200" t="n">
        <v>0.0</v>
      </c>
      <c r="AO1200" t="n">
        <v>0.0</v>
      </c>
      <c r="AP1200" t="n">
        <v>60.0</v>
      </c>
      <c r="AQ1200" t="n">
        <v>0.0</v>
      </c>
      <c r="AR1200" t="n">
        <v>0.0</v>
      </c>
      <c r="AS1200" t="n">
        <v>0.0</v>
      </c>
      <c r="AT1200" t="inlineStr">
        <is>
          <t>N/A</t>
        </is>
      </c>
      <c r="AU1200" t="inlineStr">
        <is>
          <t>N/A</t>
        </is>
      </c>
      <c r="AV1200" t="inlineStr">
        <is>
          <t>N/A</t>
        </is>
      </c>
      <c r="AW1200" t="inlineStr">
        <is>
          <t>N/A</t>
        </is>
      </c>
      <c r="AX1200" t="inlineStr">
        <is>
          <t>N/A</t>
        </is>
      </c>
      <c r="AY1200" t="inlineStr">
        <is>
          <t>N/A</t>
        </is>
      </c>
      <c r="AZ1200" t="inlineStr">
        <is>
          <t>N/A</t>
        </is>
      </c>
      <c r="BA1200" t="inlineStr">
        <is>
          <t>N/A</t>
        </is>
      </c>
      <c r="BB1200" t="inlineStr">
        <is>
          <t>N/A</t>
        </is>
      </c>
      <c r="BC1200" t="inlineStr">
        <is>
          <t>N/A</t>
        </is>
      </c>
      <c r="BD1200" t="inlineStr">
        <is>
          <t>N/A</t>
        </is>
      </c>
      <c r="BE1200" t="inlineStr">
        <is>
          <t>N/A</t>
        </is>
      </c>
    </row>
    <row r="1201">
      <c r="A1201" t="inlineStr">
        <is>
          <t>WI211253737</t>
        </is>
      </c>
      <c r="B1201" t="inlineStr">
        <is>
          <t>DATA_VALIDATION</t>
        </is>
      </c>
      <c r="C1201" t="inlineStr">
        <is>
          <t>201100014324</t>
        </is>
      </c>
      <c r="D1201" t="inlineStr">
        <is>
          <t>Folder</t>
        </is>
      </c>
      <c r="E1201" s="2">
        <f>HYPERLINK("capsilon://?command=openfolder&amp;siteaddress=FAM.docvelocity-na8.net&amp;folderid=FX3EC407C9-B1B2-403C-1F26-AB50D821D4FB","FX21126740")</f>
        <v>0.0</v>
      </c>
      <c r="F1201" t="inlineStr">
        <is>
          <t/>
        </is>
      </c>
      <c r="G1201" t="inlineStr">
        <is>
          <t/>
        </is>
      </c>
      <c r="H1201" t="inlineStr">
        <is>
          <t>Mailitem</t>
        </is>
      </c>
      <c r="I1201" t="inlineStr">
        <is>
          <t>MI2112556245</t>
        </is>
      </c>
      <c r="J1201" t="n">
        <v>637.0</v>
      </c>
      <c r="K1201" t="inlineStr">
        <is>
          <t>COMPLETED</t>
        </is>
      </c>
      <c r="L1201" t="inlineStr">
        <is>
          <t>MARK_AS_COMPLETED</t>
        </is>
      </c>
      <c r="M1201" t="inlineStr">
        <is>
          <t>Queue</t>
        </is>
      </c>
      <c r="N1201" t="n">
        <v>2.0</v>
      </c>
      <c r="O1201" s="1" t="n">
        <v>44546.32822916667</v>
      </c>
      <c r="P1201" s="1" t="n">
        <v>44546.536770833336</v>
      </c>
      <c r="Q1201" t="n">
        <v>6127.0</v>
      </c>
      <c r="R1201" t="n">
        <v>11891.0</v>
      </c>
      <c r="S1201" t="b">
        <v>0</v>
      </c>
      <c r="T1201" t="inlineStr">
        <is>
          <t>N/A</t>
        </is>
      </c>
      <c r="U1201" t="b">
        <v>1</v>
      </c>
      <c r="V1201" t="inlineStr">
        <is>
          <t>Raman Vaidya</t>
        </is>
      </c>
      <c r="W1201" s="1" t="n">
        <v>44546.48988425926</v>
      </c>
      <c r="X1201" t="n">
        <v>8497.0</v>
      </c>
      <c r="Y1201" t="n">
        <v>549.0</v>
      </c>
      <c r="Z1201" t="n">
        <v>0.0</v>
      </c>
      <c r="AA1201" t="n">
        <v>549.0</v>
      </c>
      <c r="AB1201" t="n">
        <v>0.0</v>
      </c>
      <c r="AC1201" t="n">
        <v>419.0</v>
      </c>
      <c r="AD1201" t="n">
        <v>88.0</v>
      </c>
      <c r="AE1201" t="n">
        <v>0.0</v>
      </c>
      <c r="AF1201" t="n">
        <v>0.0</v>
      </c>
      <c r="AG1201" t="n">
        <v>0.0</v>
      </c>
      <c r="AH1201" t="inlineStr">
        <is>
          <t>Dashrath Soren</t>
        </is>
      </c>
      <c r="AI1201" s="1" t="n">
        <v>44546.536770833336</v>
      </c>
      <c r="AJ1201" t="n">
        <v>3178.0</v>
      </c>
      <c r="AK1201" t="n">
        <v>35.0</v>
      </c>
      <c r="AL1201" t="n">
        <v>0.0</v>
      </c>
      <c r="AM1201" t="n">
        <v>35.0</v>
      </c>
      <c r="AN1201" t="n">
        <v>0.0</v>
      </c>
      <c r="AO1201" t="n">
        <v>35.0</v>
      </c>
      <c r="AP1201" t="n">
        <v>53.0</v>
      </c>
      <c r="AQ1201" t="n">
        <v>0.0</v>
      </c>
      <c r="AR1201" t="n">
        <v>0.0</v>
      </c>
      <c r="AS1201" t="n">
        <v>0.0</v>
      </c>
      <c r="AT1201" t="inlineStr">
        <is>
          <t>N/A</t>
        </is>
      </c>
      <c r="AU1201" t="inlineStr">
        <is>
          <t>N/A</t>
        </is>
      </c>
      <c r="AV1201" t="inlineStr">
        <is>
          <t>N/A</t>
        </is>
      </c>
      <c r="AW1201" t="inlineStr">
        <is>
          <t>N/A</t>
        </is>
      </c>
      <c r="AX1201" t="inlineStr">
        <is>
          <t>N/A</t>
        </is>
      </c>
      <c r="AY1201" t="inlineStr">
        <is>
          <t>N/A</t>
        </is>
      </c>
      <c r="AZ1201" t="inlineStr">
        <is>
          <t>N/A</t>
        </is>
      </c>
      <c r="BA1201" t="inlineStr">
        <is>
          <t>N/A</t>
        </is>
      </c>
      <c r="BB1201" t="inlineStr">
        <is>
          <t>N/A</t>
        </is>
      </c>
      <c r="BC1201" t="inlineStr">
        <is>
          <t>N/A</t>
        </is>
      </c>
      <c r="BD1201" t="inlineStr">
        <is>
          <t>N/A</t>
        </is>
      </c>
      <c r="BE1201" t="inlineStr">
        <is>
          <t>N/A</t>
        </is>
      </c>
    </row>
    <row r="1202">
      <c r="A1202" t="inlineStr">
        <is>
          <t>WI211253744</t>
        </is>
      </c>
      <c r="B1202" t="inlineStr">
        <is>
          <t>DATA_VALIDATION</t>
        </is>
      </c>
      <c r="C1202" t="inlineStr">
        <is>
          <t>201100014348</t>
        </is>
      </c>
      <c r="D1202" t="inlineStr">
        <is>
          <t>Folder</t>
        </is>
      </c>
      <c r="E1202" s="2">
        <f>HYPERLINK("capsilon://?command=openfolder&amp;siteaddress=FAM.docvelocity-na8.net&amp;folderid=FX4A712377-9095-4923-A588-1E7C7713A8D2","FX21128865")</f>
        <v>0.0</v>
      </c>
      <c r="F1202" t="inlineStr">
        <is>
          <t/>
        </is>
      </c>
      <c r="G1202" t="inlineStr">
        <is>
          <t/>
        </is>
      </c>
      <c r="H1202" t="inlineStr">
        <is>
          <t>Mailitem</t>
        </is>
      </c>
      <c r="I1202" t="inlineStr">
        <is>
          <t>MI2112556657</t>
        </is>
      </c>
      <c r="J1202" t="n">
        <v>337.0</v>
      </c>
      <c r="K1202" t="inlineStr">
        <is>
          <t>COMPLETED</t>
        </is>
      </c>
      <c r="L1202" t="inlineStr">
        <is>
          <t>MARK_AS_COMPLETED</t>
        </is>
      </c>
      <c r="M1202" t="inlineStr">
        <is>
          <t>Queue</t>
        </is>
      </c>
      <c r="N1202" t="n">
        <v>2.0</v>
      </c>
      <c r="O1202" s="1" t="n">
        <v>44546.33752314815</v>
      </c>
      <c r="P1202" s="1" t="n">
        <v>44546.499976851854</v>
      </c>
      <c r="Q1202" t="n">
        <v>9259.0</v>
      </c>
      <c r="R1202" t="n">
        <v>4777.0</v>
      </c>
      <c r="S1202" t="b">
        <v>0</v>
      </c>
      <c r="T1202" t="inlineStr">
        <is>
          <t>N/A</t>
        </is>
      </c>
      <c r="U1202" t="b">
        <v>1</v>
      </c>
      <c r="V1202" t="inlineStr">
        <is>
          <t>Nisha Verma</t>
        </is>
      </c>
      <c r="W1202" s="1" t="n">
        <v>44546.42150462963</v>
      </c>
      <c r="X1202" t="n">
        <v>3221.0</v>
      </c>
      <c r="Y1202" t="n">
        <v>296.0</v>
      </c>
      <c r="Z1202" t="n">
        <v>0.0</v>
      </c>
      <c r="AA1202" t="n">
        <v>296.0</v>
      </c>
      <c r="AB1202" t="n">
        <v>104.0</v>
      </c>
      <c r="AC1202" t="n">
        <v>231.0</v>
      </c>
      <c r="AD1202" t="n">
        <v>41.0</v>
      </c>
      <c r="AE1202" t="n">
        <v>0.0</v>
      </c>
      <c r="AF1202" t="n">
        <v>0.0</v>
      </c>
      <c r="AG1202" t="n">
        <v>0.0</v>
      </c>
      <c r="AH1202" t="inlineStr">
        <is>
          <t>Dashrath Soren</t>
        </is>
      </c>
      <c r="AI1202" s="1" t="n">
        <v>44546.499976851854</v>
      </c>
      <c r="AJ1202" t="n">
        <v>1305.0</v>
      </c>
      <c r="AK1202" t="n">
        <v>5.0</v>
      </c>
      <c r="AL1202" t="n">
        <v>0.0</v>
      </c>
      <c r="AM1202" t="n">
        <v>5.0</v>
      </c>
      <c r="AN1202" t="n">
        <v>52.0</v>
      </c>
      <c r="AO1202" t="n">
        <v>5.0</v>
      </c>
      <c r="AP1202" t="n">
        <v>36.0</v>
      </c>
      <c r="AQ1202" t="n">
        <v>0.0</v>
      </c>
      <c r="AR1202" t="n">
        <v>0.0</v>
      </c>
      <c r="AS1202" t="n">
        <v>0.0</v>
      </c>
      <c r="AT1202" t="inlineStr">
        <is>
          <t>N/A</t>
        </is>
      </c>
      <c r="AU1202" t="inlineStr">
        <is>
          <t>N/A</t>
        </is>
      </c>
      <c r="AV1202" t="inlineStr">
        <is>
          <t>N/A</t>
        </is>
      </c>
      <c r="AW1202" t="inlineStr">
        <is>
          <t>N/A</t>
        </is>
      </c>
      <c r="AX1202" t="inlineStr">
        <is>
          <t>N/A</t>
        </is>
      </c>
      <c r="AY1202" t="inlineStr">
        <is>
          <t>N/A</t>
        </is>
      </c>
      <c r="AZ1202" t="inlineStr">
        <is>
          <t>N/A</t>
        </is>
      </c>
      <c r="BA1202" t="inlineStr">
        <is>
          <t>N/A</t>
        </is>
      </c>
      <c r="BB1202" t="inlineStr">
        <is>
          <t>N/A</t>
        </is>
      </c>
      <c r="BC1202" t="inlineStr">
        <is>
          <t>N/A</t>
        </is>
      </c>
      <c r="BD1202" t="inlineStr">
        <is>
          <t>N/A</t>
        </is>
      </c>
      <c r="BE1202" t="inlineStr">
        <is>
          <t>N/A</t>
        </is>
      </c>
    </row>
    <row r="1203">
      <c r="A1203" t="inlineStr">
        <is>
          <t>WI211253797</t>
        </is>
      </c>
      <c r="B1203" t="inlineStr">
        <is>
          <t>DATA_VALIDATION</t>
        </is>
      </c>
      <c r="C1203" t="inlineStr">
        <is>
          <t>201300019748</t>
        </is>
      </c>
      <c r="D1203" t="inlineStr">
        <is>
          <t>Folder</t>
        </is>
      </c>
      <c r="E1203" s="2">
        <f>HYPERLINK("capsilon://?command=openfolder&amp;siteaddress=FAM.docvelocity-na8.net&amp;folderid=FXC37D6D4B-D012-72D0-F06A-9F604ECD5441","FX21118905")</f>
        <v>0.0</v>
      </c>
      <c r="F1203" t="inlineStr">
        <is>
          <t/>
        </is>
      </c>
      <c r="G1203" t="inlineStr">
        <is>
          <t/>
        </is>
      </c>
      <c r="H1203" t="inlineStr">
        <is>
          <t>Mailitem</t>
        </is>
      </c>
      <c r="I1203" t="inlineStr">
        <is>
          <t>MI2112558844</t>
        </is>
      </c>
      <c r="J1203" t="n">
        <v>343.0</v>
      </c>
      <c r="K1203" t="inlineStr">
        <is>
          <t>COMPLETED</t>
        </is>
      </c>
      <c r="L1203" t="inlineStr">
        <is>
          <t>MARK_AS_COMPLETED</t>
        </is>
      </c>
      <c r="M1203" t="inlineStr">
        <is>
          <t>Queue</t>
        </is>
      </c>
      <c r="N1203" t="n">
        <v>2.0</v>
      </c>
      <c r="O1203" s="1" t="n">
        <v>44546.37170138889</v>
      </c>
      <c r="P1203" s="1" t="n">
        <v>44546.568819444445</v>
      </c>
      <c r="Q1203" t="n">
        <v>9048.0</v>
      </c>
      <c r="R1203" t="n">
        <v>7983.0</v>
      </c>
      <c r="S1203" t="b">
        <v>0</v>
      </c>
      <c r="T1203" t="inlineStr">
        <is>
          <t>N/A</t>
        </is>
      </c>
      <c r="U1203" t="b">
        <v>1</v>
      </c>
      <c r="V1203" t="inlineStr">
        <is>
          <t>Supriya Khape</t>
        </is>
      </c>
      <c r="W1203" s="1" t="n">
        <v>44546.44850694444</v>
      </c>
      <c r="X1203" t="n">
        <v>3992.0</v>
      </c>
      <c r="Y1203" t="n">
        <v>311.0</v>
      </c>
      <c r="Z1203" t="n">
        <v>0.0</v>
      </c>
      <c r="AA1203" t="n">
        <v>311.0</v>
      </c>
      <c r="AB1203" t="n">
        <v>5.0</v>
      </c>
      <c r="AC1203" t="n">
        <v>193.0</v>
      </c>
      <c r="AD1203" t="n">
        <v>32.0</v>
      </c>
      <c r="AE1203" t="n">
        <v>0.0</v>
      </c>
      <c r="AF1203" t="n">
        <v>0.0</v>
      </c>
      <c r="AG1203" t="n">
        <v>0.0</v>
      </c>
      <c r="AH1203" t="inlineStr">
        <is>
          <t>Vikash Suryakanth Parmar</t>
        </is>
      </c>
      <c r="AI1203" s="1" t="n">
        <v>44546.568819444445</v>
      </c>
      <c r="AJ1203" t="n">
        <v>2608.0</v>
      </c>
      <c r="AK1203" t="n">
        <v>4.0</v>
      </c>
      <c r="AL1203" t="n">
        <v>0.0</v>
      </c>
      <c r="AM1203" t="n">
        <v>4.0</v>
      </c>
      <c r="AN1203" t="n">
        <v>0.0</v>
      </c>
      <c r="AO1203" t="n">
        <v>4.0</v>
      </c>
      <c r="AP1203" t="n">
        <v>28.0</v>
      </c>
      <c r="AQ1203" t="n">
        <v>0.0</v>
      </c>
      <c r="AR1203" t="n">
        <v>0.0</v>
      </c>
      <c r="AS1203" t="n">
        <v>0.0</v>
      </c>
      <c r="AT1203" t="inlineStr">
        <is>
          <t>N/A</t>
        </is>
      </c>
      <c r="AU1203" t="inlineStr">
        <is>
          <t>N/A</t>
        </is>
      </c>
      <c r="AV1203" t="inlineStr">
        <is>
          <t>N/A</t>
        </is>
      </c>
      <c r="AW1203" t="inlineStr">
        <is>
          <t>N/A</t>
        </is>
      </c>
      <c r="AX1203" t="inlineStr">
        <is>
          <t>N/A</t>
        </is>
      </c>
      <c r="AY1203" t="inlineStr">
        <is>
          <t>N/A</t>
        </is>
      </c>
      <c r="AZ1203" t="inlineStr">
        <is>
          <t>N/A</t>
        </is>
      </c>
      <c r="BA1203" t="inlineStr">
        <is>
          <t>N/A</t>
        </is>
      </c>
      <c r="BB1203" t="inlineStr">
        <is>
          <t>N/A</t>
        </is>
      </c>
      <c r="BC1203" t="inlineStr">
        <is>
          <t>N/A</t>
        </is>
      </c>
      <c r="BD1203" t="inlineStr">
        <is>
          <t>N/A</t>
        </is>
      </c>
      <c r="BE1203" t="inlineStr">
        <is>
          <t>N/A</t>
        </is>
      </c>
    </row>
    <row r="1204">
      <c r="A1204" t="inlineStr">
        <is>
          <t>WI211253810</t>
        </is>
      </c>
      <c r="B1204" t="inlineStr">
        <is>
          <t>DATA_VALIDATION</t>
        </is>
      </c>
      <c r="C1204" t="inlineStr">
        <is>
          <t>201110012290</t>
        </is>
      </c>
      <c r="D1204" t="inlineStr">
        <is>
          <t>Folder</t>
        </is>
      </c>
      <c r="E1204" s="2">
        <f>HYPERLINK("capsilon://?command=openfolder&amp;siteaddress=FAM.docvelocity-na8.net&amp;folderid=FXAD2188AB-C333-332E-4525-E5403C8F73A2","FX21128473")</f>
        <v>0.0</v>
      </c>
      <c r="F1204" t="inlineStr">
        <is>
          <t/>
        </is>
      </c>
      <c r="G1204" t="inlineStr">
        <is>
          <t/>
        </is>
      </c>
      <c r="H1204" t="inlineStr">
        <is>
          <t>Mailitem</t>
        </is>
      </c>
      <c r="I1204" t="inlineStr">
        <is>
          <t>MI2112560415</t>
        </is>
      </c>
      <c r="J1204" t="n">
        <v>754.0</v>
      </c>
      <c r="K1204" t="inlineStr">
        <is>
          <t>COMPLETED</t>
        </is>
      </c>
      <c r="L1204" t="inlineStr">
        <is>
          <t>MARK_AS_COMPLETED</t>
        </is>
      </c>
      <c r="M1204" t="inlineStr">
        <is>
          <t>Queue</t>
        </is>
      </c>
      <c r="N1204" t="n">
        <v>2.0</v>
      </c>
      <c r="O1204" s="1" t="n">
        <v>44546.37767361111</v>
      </c>
      <c r="P1204" s="1" t="n">
        <v>44546.622777777775</v>
      </c>
      <c r="Q1204" t="n">
        <v>8804.0</v>
      </c>
      <c r="R1204" t="n">
        <v>12373.0</v>
      </c>
      <c r="S1204" t="b">
        <v>0</v>
      </c>
      <c r="T1204" t="inlineStr">
        <is>
          <t>N/A</t>
        </is>
      </c>
      <c r="U1204" t="b">
        <v>1</v>
      </c>
      <c r="V1204" t="inlineStr">
        <is>
          <t>Ketan Pathak</t>
        </is>
      </c>
      <c r="W1204" s="1" t="n">
        <v>44546.54555555555</v>
      </c>
      <c r="X1204" t="n">
        <v>8387.0</v>
      </c>
      <c r="Y1204" t="n">
        <v>627.0</v>
      </c>
      <c r="Z1204" t="n">
        <v>0.0</v>
      </c>
      <c r="AA1204" t="n">
        <v>627.0</v>
      </c>
      <c r="AB1204" t="n">
        <v>103.0</v>
      </c>
      <c r="AC1204" t="n">
        <v>424.0</v>
      </c>
      <c r="AD1204" t="n">
        <v>127.0</v>
      </c>
      <c r="AE1204" t="n">
        <v>0.0</v>
      </c>
      <c r="AF1204" t="n">
        <v>0.0</v>
      </c>
      <c r="AG1204" t="n">
        <v>0.0</v>
      </c>
      <c r="AH1204" t="inlineStr">
        <is>
          <t>Mohini Shinde</t>
        </is>
      </c>
      <c r="AI1204" s="1" t="n">
        <v>44546.622777777775</v>
      </c>
      <c r="AJ1204" t="n">
        <v>1381.0</v>
      </c>
      <c r="AK1204" t="n">
        <v>2.0</v>
      </c>
      <c r="AL1204" t="n">
        <v>0.0</v>
      </c>
      <c r="AM1204" t="n">
        <v>2.0</v>
      </c>
      <c r="AN1204" t="n">
        <v>103.0</v>
      </c>
      <c r="AO1204" t="n">
        <v>2.0</v>
      </c>
      <c r="AP1204" t="n">
        <v>125.0</v>
      </c>
      <c r="AQ1204" t="n">
        <v>0.0</v>
      </c>
      <c r="AR1204" t="n">
        <v>0.0</v>
      </c>
      <c r="AS1204" t="n">
        <v>0.0</v>
      </c>
      <c r="AT1204" t="inlineStr">
        <is>
          <t>N/A</t>
        </is>
      </c>
      <c r="AU1204" t="inlineStr">
        <is>
          <t>N/A</t>
        </is>
      </c>
      <c r="AV1204" t="inlineStr">
        <is>
          <t>N/A</t>
        </is>
      </c>
      <c r="AW1204" t="inlineStr">
        <is>
          <t>N/A</t>
        </is>
      </c>
      <c r="AX1204" t="inlineStr">
        <is>
          <t>N/A</t>
        </is>
      </c>
      <c r="AY1204" t="inlineStr">
        <is>
          <t>N/A</t>
        </is>
      </c>
      <c r="AZ1204" t="inlineStr">
        <is>
          <t>N/A</t>
        </is>
      </c>
      <c r="BA1204" t="inlineStr">
        <is>
          <t>N/A</t>
        </is>
      </c>
      <c r="BB1204" t="inlineStr">
        <is>
          <t>N/A</t>
        </is>
      </c>
      <c r="BC1204" t="inlineStr">
        <is>
          <t>N/A</t>
        </is>
      </c>
      <c r="BD1204" t="inlineStr">
        <is>
          <t>N/A</t>
        </is>
      </c>
      <c r="BE1204" t="inlineStr">
        <is>
          <t>N/A</t>
        </is>
      </c>
    </row>
    <row r="1205">
      <c r="A1205" t="inlineStr">
        <is>
          <t>WI211253812</t>
        </is>
      </c>
      <c r="B1205" t="inlineStr">
        <is>
          <t>DATA_VALIDATION</t>
        </is>
      </c>
      <c r="C1205" t="inlineStr">
        <is>
          <t>201348000222</t>
        </is>
      </c>
      <c r="D1205" t="inlineStr">
        <is>
          <t>Folder</t>
        </is>
      </c>
      <c r="E1205" s="2">
        <f>HYPERLINK("capsilon://?command=openfolder&amp;siteaddress=FAM.docvelocity-na8.net&amp;folderid=FXF37BA032-28B3-14E3-9CEA-3C477C8FF913","FX21127793")</f>
        <v>0.0</v>
      </c>
      <c r="F1205" t="inlineStr">
        <is>
          <t/>
        </is>
      </c>
      <c r="G1205" t="inlineStr">
        <is>
          <t/>
        </is>
      </c>
      <c r="H1205" t="inlineStr">
        <is>
          <t>Mailitem</t>
        </is>
      </c>
      <c r="I1205" t="inlineStr">
        <is>
          <t>MI2112560872</t>
        </is>
      </c>
      <c r="J1205" t="n">
        <v>415.0</v>
      </c>
      <c r="K1205" t="inlineStr">
        <is>
          <t>COMPLETED</t>
        </is>
      </c>
      <c r="L1205" t="inlineStr">
        <is>
          <t>MARK_AS_COMPLETED</t>
        </is>
      </c>
      <c r="M1205" t="inlineStr">
        <is>
          <t>Queue</t>
        </is>
      </c>
      <c r="N1205" t="n">
        <v>2.0</v>
      </c>
      <c r="O1205" s="1" t="n">
        <v>44546.38113425926</v>
      </c>
      <c r="P1205" s="1" t="n">
        <v>44546.58563657408</v>
      </c>
      <c r="Q1205" t="n">
        <v>12324.0</v>
      </c>
      <c r="R1205" t="n">
        <v>5345.0</v>
      </c>
      <c r="S1205" t="b">
        <v>0</v>
      </c>
      <c r="T1205" t="inlineStr">
        <is>
          <t>N/A</t>
        </is>
      </c>
      <c r="U1205" t="b">
        <v>1</v>
      </c>
      <c r="V1205" t="inlineStr">
        <is>
          <t>Amruta Erande</t>
        </is>
      </c>
      <c r="W1205" s="1" t="n">
        <v>44546.499398148146</v>
      </c>
      <c r="X1205" t="n">
        <v>3793.0</v>
      </c>
      <c r="Y1205" t="n">
        <v>338.0</v>
      </c>
      <c r="Z1205" t="n">
        <v>0.0</v>
      </c>
      <c r="AA1205" t="n">
        <v>338.0</v>
      </c>
      <c r="AB1205" t="n">
        <v>0.0</v>
      </c>
      <c r="AC1205" t="n">
        <v>157.0</v>
      </c>
      <c r="AD1205" t="n">
        <v>77.0</v>
      </c>
      <c r="AE1205" t="n">
        <v>0.0</v>
      </c>
      <c r="AF1205" t="n">
        <v>0.0</v>
      </c>
      <c r="AG1205" t="n">
        <v>0.0</v>
      </c>
      <c r="AH1205" t="inlineStr">
        <is>
          <t>Vikash Suryakanth Parmar</t>
        </is>
      </c>
      <c r="AI1205" s="1" t="n">
        <v>44546.58563657408</v>
      </c>
      <c r="AJ1205" t="n">
        <v>1434.0</v>
      </c>
      <c r="AK1205" t="n">
        <v>6.0</v>
      </c>
      <c r="AL1205" t="n">
        <v>0.0</v>
      </c>
      <c r="AM1205" t="n">
        <v>6.0</v>
      </c>
      <c r="AN1205" t="n">
        <v>0.0</v>
      </c>
      <c r="AO1205" t="n">
        <v>6.0</v>
      </c>
      <c r="AP1205" t="n">
        <v>71.0</v>
      </c>
      <c r="AQ1205" t="n">
        <v>0.0</v>
      </c>
      <c r="AR1205" t="n">
        <v>0.0</v>
      </c>
      <c r="AS1205" t="n">
        <v>0.0</v>
      </c>
      <c r="AT1205" t="inlineStr">
        <is>
          <t>N/A</t>
        </is>
      </c>
      <c r="AU1205" t="inlineStr">
        <is>
          <t>N/A</t>
        </is>
      </c>
      <c r="AV1205" t="inlineStr">
        <is>
          <t>N/A</t>
        </is>
      </c>
      <c r="AW1205" t="inlineStr">
        <is>
          <t>N/A</t>
        </is>
      </c>
      <c r="AX1205" t="inlineStr">
        <is>
          <t>N/A</t>
        </is>
      </c>
      <c r="AY1205" t="inlineStr">
        <is>
          <t>N/A</t>
        </is>
      </c>
      <c r="AZ1205" t="inlineStr">
        <is>
          <t>N/A</t>
        </is>
      </c>
      <c r="BA1205" t="inlineStr">
        <is>
          <t>N/A</t>
        </is>
      </c>
      <c r="BB1205" t="inlineStr">
        <is>
          <t>N/A</t>
        </is>
      </c>
      <c r="BC1205" t="inlineStr">
        <is>
          <t>N/A</t>
        </is>
      </c>
      <c r="BD1205" t="inlineStr">
        <is>
          <t>N/A</t>
        </is>
      </c>
      <c r="BE1205" t="inlineStr">
        <is>
          <t>N/A</t>
        </is>
      </c>
    </row>
    <row r="1206">
      <c r="A1206" t="inlineStr">
        <is>
          <t>WI211253819</t>
        </is>
      </c>
      <c r="B1206" t="inlineStr">
        <is>
          <t>DATA_VALIDATION</t>
        </is>
      </c>
      <c r="C1206" t="inlineStr">
        <is>
          <t>201300020247</t>
        </is>
      </c>
      <c r="D1206" t="inlineStr">
        <is>
          <t>Folder</t>
        </is>
      </c>
      <c r="E1206" s="2">
        <f>HYPERLINK("capsilon://?command=openfolder&amp;siteaddress=FAM.docvelocity-na8.net&amp;folderid=FX905C134D-6006-C856-963E-A096DB737BEC","FX21126828")</f>
        <v>0.0</v>
      </c>
      <c r="F1206" t="inlineStr">
        <is>
          <t/>
        </is>
      </c>
      <c r="G1206" t="inlineStr">
        <is>
          <t/>
        </is>
      </c>
      <c r="H1206" t="inlineStr">
        <is>
          <t>Mailitem</t>
        </is>
      </c>
      <c r="I1206" t="inlineStr">
        <is>
          <t>MI2112561254</t>
        </is>
      </c>
      <c r="J1206" t="n">
        <v>84.0</v>
      </c>
      <c r="K1206" t="inlineStr">
        <is>
          <t>COMPLETED</t>
        </is>
      </c>
      <c r="L1206" t="inlineStr">
        <is>
          <t>MARK_AS_COMPLETED</t>
        </is>
      </c>
      <c r="M1206" t="inlineStr">
        <is>
          <t>Queue</t>
        </is>
      </c>
      <c r="N1206" t="n">
        <v>2.0</v>
      </c>
      <c r="O1206" s="1" t="n">
        <v>44546.385729166665</v>
      </c>
      <c r="P1206" s="1" t="n">
        <v>44546.58950231481</v>
      </c>
      <c r="Q1206" t="n">
        <v>16177.0</v>
      </c>
      <c r="R1206" t="n">
        <v>1429.0</v>
      </c>
      <c r="S1206" t="b">
        <v>0</v>
      </c>
      <c r="T1206" t="inlineStr">
        <is>
          <t>N/A</t>
        </is>
      </c>
      <c r="U1206" t="b">
        <v>1</v>
      </c>
      <c r="V1206" t="inlineStr">
        <is>
          <t>Ujwala Ajabe</t>
        </is>
      </c>
      <c r="W1206" s="1" t="n">
        <v>44546.48158564815</v>
      </c>
      <c r="X1206" t="n">
        <v>1035.0</v>
      </c>
      <c r="Y1206" t="n">
        <v>63.0</v>
      </c>
      <c r="Z1206" t="n">
        <v>0.0</v>
      </c>
      <c r="AA1206" t="n">
        <v>63.0</v>
      </c>
      <c r="AB1206" t="n">
        <v>0.0</v>
      </c>
      <c r="AC1206" t="n">
        <v>28.0</v>
      </c>
      <c r="AD1206" t="n">
        <v>21.0</v>
      </c>
      <c r="AE1206" t="n">
        <v>0.0</v>
      </c>
      <c r="AF1206" t="n">
        <v>0.0</v>
      </c>
      <c r="AG1206" t="n">
        <v>0.0</v>
      </c>
      <c r="AH1206" t="inlineStr">
        <is>
          <t>Vikash Suryakanth Parmar</t>
        </is>
      </c>
      <c r="AI1206" s="1" t="n">
        <v>44546.58950231481</v>
      </c>
      <c r="AJ1206" t="n">
        <v>333.0</v>
      </c>
      <c r="AK1206" t="n">
        <v>0.0</v>
      </c>
      <c r="AL1206" t="n">
        <v>0.0</v>
      </c>
      <c r="AM1206" t="n">
        <v>0.0</v>
      </c>
      <c r="AN1206" t="n">
        <v>0.0</v>
      </c>
      <c r="AO1206" t="n">
        <v>0.0</v>
      </c>
      <c r="AP1206" t="n">
        <v>21.0</v>
      </c>
      <c r="AQ1206" t="n">
        <v>0.0</v>
      </c>
      <c r="AR1206" t="n">
        <v>0.0</v>
      </c>
      <c r="AS1206" t="n">
        <v>0.0</v>
      </c>
      <c r="AT1206" t="inlineStr">
        <is>
          <t>N/A</t>
        </is>
      </c>
      <c r="AU1206" t="inlineStr">
        <is>
          <t>N/A</t>
        </is>
      </c>
      <c r="AV1206" t="inlineStr">
        <is>
          <t>N/A</t>
        </is>
      </c>
      <c r="AW1206" t="inlineStr">
        <is>
          <t>N/A</t>
        </is>
      </c>
      <c r="AX1206" t="inlineStr">
        <is>
          <t>N/A</t>
        </is>
      </c>
      <c r="AY1206" t="inlineStr">
        <is>
          <t>N/A</t>
        </is>
      </c>
      <c r="AZ1206" t="inlineStr">
        <is>
          <t>N/A</t>
        </is>
      </c>
      <c r="BA1206" t="inlineStr">
        <is>
          <t>N/A</t>
        </is>
      </c>
      <c r="BB1206" t="inlineStr">
        <is>
          <t>N/A</t>
        </is>
      </c>
      <c r="BC1206" t="inlineStr">
        <is>
          <t>N/A</t>
        </is>
      </c>
      <c r="BD1206" t="inlineStr">
        <is>
          <t>N/A</t>
        </is>
      </c>
      <c r="BE1206" t="inlineStr">
        <is>
          <t>N/A</t>
        </is>
      </c>
    </row>
    <row r="1207">
      <c r="A1207" t="inlineStr">
        <is>
          <t>WI211253825</t>
        </is>
      </c>
      <c r="B1207" t="inlineStr">
        <is>
          <t>DATA_VALIDATION</t>
        </is>
      </c>
      <c r="C1207" t="inlineStr">
        <is>
          <t>201330004227</t>
        </is>
      </c>
      <c r="D1207" t="inlineStr">
        <is>
          <t>Folder</t>
        </is>
      </c>
      <c r="E1207" s="2">
        <f>HYPERLINK("capsilon://?command=openfolder&amp;siteaddress=FAM.docvelocity-na8.net&amp;folderid=FX7CA0EB00-A20E-2AC8-B865-57E1F72DAAFF","FX21128287")</f>
        <v>0.0</v>
      </c>
      <c r="F1207" t="inlineStr">
        <is>
          <t/>
        </is>
      </c>
      <c r="G1207" t="inlineStr">
        <is>
          <t/>
        </is>
      </c>
      <c r="H1207" t="inlineStr">
        <is>
          <t>Mailitem</t>
        </is>
      </c>
      <c r="I1207" t="inlineStr">
        <is>
          <t>MI2112562418</t>
        </is>
      </c>
      <c r="J1207" t="n">
        <v>84.0</v>
      </c>
      <c r="K1207" t="inlineStr">
        <is>
          <t>COMPLETED</t>
        </is>
      </c>
      <c r="L1207" t="inlineStr">
        <is>
          <t>MARK_AS_COMPLETED</t>
        </is>
      </c>
      <c r="M1207" t="inlineStr">
        <is>
          <t>Queue</t>
        </is>
      </c>
      <c r="N1207" t="n">
        <v>2.0</v>
      </c>
      <c r="O1207" s="1" t="n">
        <v>44546.388090277775</v>
      </c>
      <c r="P1207" s="1" t="n">
        <v>44546.5984837963</v>
      </c>
      <c r="Q1207" t="n">
        <v>16862.0</v>
      </c>
      <c r="R1207" t="n">
        <v>1316.0</v>
      </c>
      <c r="S1207" t="b">
        <v>0</v>
      </c>
      <c r="T1207" t="inlineStr">
        <is>
          <t>N/A</t>
        </is>
      </c>
      <c r="U1207" t="b">
        <v>1</v>
      </c>
      <c r="V1207" t="inlineStr">
        <is>
          <t>Prajakta Jagannath Mane</t>
        </is>
      </c>
      <c r="W1207" s="1" t="n">
        <v>44546.48133101852</v>
      </c>
      <c r="X1207" t="n">
        <v>500.0</v>
      </c>
      <c r="Y1207" t="n">
        <v>63.0</v>
      </c>
      <c r="Z1207" t="n">
        <v>0.0</v>
      </c>
      <c r="AA1207" t="n">
        <v>63.0</v>
      </c>
      <c r="AB1207" t="n">
        <v>0.0</v>
      </c>
      <c r="AC1207" t="n">
        <v>19.0</v>
      </c>
      <c r="AD1207" t="n">
        <v>21.0</v>
      </c>
      <c r="AE1207" t="n">
        <v>0.0</v>
      </c>
      <c r="AF1207" t="n">
        <v>0.0</v>
      </c>
      <c r="AG1207" t="n">
        <v>0.0</v>
      </c>
      <c r="AH1207" t="inlineStr">
        <is>
          <t>Vikash Suryakanth Parmar</t>
        </is>
      </c>
      <c r="AI1207" s="1" t="n">
        <v>44546.5984837963</v>
      </c>
      <c r="AJ1207" t="n">
        <v>775.0</v>
      </c>
      <c r="AK1207" t="n">
        <v>1.0</v>
      </c>
      <c r="AL1207" t="n">
        <v>0.0</v>
      </c>
      <c r="AM1207" t="n">
        <v>1.0</v>
      </c>
      <c r="AN1207" t="n">
        <v>0.0</v>
      </c>
      <c r="AO1207" t="n">
        <v>1.0</v>
      </c>
      <c r="AP1207" t="n">
        <v>20.0</v>
      </c>
      <c r="AQ1207" t="n">
        <v>0.0</v>
      </c>
      <c r="AR1207" t="n">
        <v>0.0</v>
      </c>
      <c r="AS1207" t="n">
        <v>0.0</v>
      </c>
      <c r="AT1207" t="inlineStr">
        <is>
          <t>N/A</t>
        </is>
      </c>
      <c r="AU1207" t="inlineStr">
        <is>
          <t>N/A</t>
        </is>
      </c>
      <c r="AV1207" t="inlineStr">
        <is>
          <t>N/A</t>
        </is>
      </c>
      <c r="AW1207" t="inlineStr">
        <is>
          <t>N/A</t>
        </is>
      </c>
      <c r="AX1207" t="inlineStr">
        <is>
          <t>N/A</t>
        </is>
      </c>
      <c r="AY1207" t="inlineStr">
        <is>
          <t>N/A</t>
        </is>
      </c>
      <c r="AZ1207" t="inlineStr">
        <is>
          <t>N/A</t>
        </is>
      </c>
      <c r="BA1207" t="inlineStr">
        <is>
          <t>N/A</t>
        </is>
      </c>
      <c r="BB1207" t="inlineStr">
        <is>
          <t>N/A</t>
        </is>
      </c>
      <c r="BC1207" t="inlineStr">
        <is>
          <t>N/A</t>
        </is>
      </c>
      <c r="BD1207" t="inlineStr">
        <is>
          <t>N/A</t>
        </is>
      </c>
      <c r="BE1207" t="inlineStr">
        <is>
          <t>N/A</t>
        </is>
      </c>
    </row>
    <row r="1208">
      <c r="A1208" t="inlineStr">
        <is>
          <t>WI211254024</t>
        </is>
      </c>
      <c r="B1208" t="inlineStr">
        <is>
          <t>DATA_VALIDATION</t>
        </is>
      </c>
      <c r="C1208" t="inlineStr">
        <is>
          <t>201348000201</t>
        </is>
      </c>
      <c r="D1208" t="inlineStr">
        <is>
          <t>Folder</t>
        </is>
      </c>
      <c r="E1208" s="2">
        <f>HYPERLINK("capsilon://?command=openfolder&amp;siteaddress=FAM.docvelocity-na8.net&amp;folderid=FXF9006F50-2748-0125-CA46-1397081BF509","FX211114869")</f>
        <v>0.0</v>
      </c>
      <c r="F1208" t="inlineStr">
        <is>
          <t/>
        </is>
      </c>
      <c r="G1208" t="inlineStr">
        <is>
          <t/>
        </is>
      </c>
      <c r="H1208" t="inlineStr">
        <is>
          <t>Mailitem</t>
        </is>
      </c>
      <c r="I1208" t="inlineStr">
        <is>
          <t>MI2112569443</t>
        </is>
      </c>
      <c r="J1208" t="n">
        <v>94.0</v>
      </c>
      <c r="K1208" t="inlineStr">
        <is>
          <t>COMPLETED</t>
        </is>
      </c>
      <c r="L1208" t="inlineStr">
        <is>
          <t>MARK_AS_COMPLETED</t>
        </is>
      </c>
      <c r="M1208" t="inlineStr">
        <is>
          <t>Queue</t>
        </is>
      </c>
      <c r="N1208" t="n">
        <v>1.0</v>
      </c>
      <c r="O1208" s="1" t="n">
        <v>44546.433854166666</v>
      </c>
      <c r="P1208" s="1" t="n">
        <v>44546.547418981485</v>
      </c>
      <c r="Q1208" t="n">
        <v>9639.0</v>
      </c>
      <c r="R1208" t="n">
        <v>173.0</v>
      </c>
      <c r="S1208" t="b">
        <v>0</v>
      </c>
      <c r="T1208" t="inlineStr">
        <is>
          <t>N/A</t>
        </is>
      </c>
      <c r="U1208" t="b">
        <v>0</v>
      </c>
      <c r="V1208" t="inlineStr">
        <is>
          <t>Sumit Jarhad</t>
        </is>
      </c>
      <c r="W1208" s="1" t="n">
        <v>44546.547418981485</v>
      </c>
      <c r="X1208" t="n">
        <v>88.0</v>
      </c>
      <c r="Y1208" t="n">
        <v>0.0</v>
      </c>
      <c r="Z1208" t="n">
        <v>0.0</v>
      </c>
      <c r="AA1208" t="n">
        <v>0.0</v>
      </c>
      <c r="AB1208" t="n">
        <v>0.0</v>
      </c>
      <c r="AC1208" t="n">
        <v>0.0</v>
      </c>
      <c r="AD1208" t="n">
        <v>94.0</v>
      </c>
      <c r="AE1208" t="n">
        <v>73.0</v>
      </c>
      <c r="AF1208" t="n">
        <v>0.0</v>
      </c>
      <c r="AG1208" t="n">
        <v>2.0</v>
      </c>
      <c r="AH1208" t="inlineStr">
        <is>
          <t>N/A</t>
        </is>
      </c>
      <c r="AI1208" t="inlineStr">
        <is>
          <t>N/A</t>
        </is>
      </c>
      <c r="AJ1208" t="inlineStr">
        <is>
          <t>N/A</t>
        </is>
      </c>
      <c r="AK1208" t="inlineStr">
        <is>
          <t>N/A</t>
        </is>
      </c>
      <c r="AL1208" t="inlineStr">
        <is>
          <t>N/A</t>
        </is>
      </c>
      <c r="AM1208" t="inlineStr">
        <is>
          <t>N/A</t>
        </is>
      </c>
      <c r="AN1208" t="inlineStr">
        <is>
          <t>N/A</t>
        </is>
      </c>
      <c r="AO1208" t="inlineStr">
        <is>
          <t>N/A</t>
        </is>
      </c>
      <c r="AP1208" t="inlineStr">
        <is>
          <t>N/A</t>
        </is>
      </c>
      <c r="AQ1208" t="inlineStr">
        <is>
          <t>N/A</t>
        </is>
      </c>
      <c r="AR1208" t="inlineStr">
        <is>
          <t>N/A</t>
        </is>
      </c>
      <c r="AS1208" t="inlineStr">
        <is>
          <t>N/A</t>
        </is>
      </c>
      <c r="AT1208" t="inlineStr">
        <is>
          <t>N/A</t>
        </is>
      </c>
      <c r="AU1208" t="inlineStr">
        <is>
          <t>N/A</t>
        </is>
      </c>
      <c r="AV1208" t="inlineStr">
        <is>
          <t>N/A</t>
        </is>
      </c>
      <c r="AW1208" t="inlineStr">
        <is>
          <t>N/A</t>
        </is>
      </c>
      <c r="AX1208" t="inlineStr">
        <is>
          <t>N/A</t>
        </is>
      </c>
      <c r="AY1208" t="inlineStr">
        <is>
          <t>N/A</t>
        </is>
      </c>
      <c r="AZ1208" t="inlineStr">
        <is>
          <t>N/A</t>
        </is>
      </c>
      <c r="BA1208" t="inlineStr">
        <is>
          <t>N/A</t>
        </is>
      </c>
      <c r="BB1208" t="inlineStr">
        <is>
          <t>N/A</t>
        </is>
      </c>
      <c r="BC1208" t="inlineStr">
        <is>
          <t>N/A</t>
        </is>
      </c>
      <c r="BD1208" t="inlineStr">
        <is>
          <t>N/A</t>
        </is>
      </c>
      <c r="BE1208" t="inlineStr">
        <is>
          <t>N/A</t>
        </is>
      </c>
    </row>
    <row r="1209">
      <c r="A1209" t="inlineStr">
        <is>
          <t>WI211254083</t>
        </is>
      </c>
      <c r="B1209" t="inlineStr">
        <is>
          <t>DATA_VALIDATION</t>
        </is>
      </c>
      <c r="C1209" t="inlineStr">
        <is>
          <t>201300020365</t>
        </is>
      </c>
      <c r="D1209" t="inlineStr">
        <is>
          <t>Folder</t>
        </is>
      </c>
      <c r="E1209" s="2">
        <f>HYPERLINK("capsilon://?command=openfolder&amp;siteaddress=FAM.docvelocity-na8.net&amp;folderid=FX5E33BBB7-FF18-37B4-7036-E99B22960F57","FX21128957")</f>
        <v>0.0</v>
      </c>
      <c r="F1209" t="inlineStr">
        <is>
          <t/>
        </is>
      </c>
      <c r="G1209" t="inlineStr">
        <is>
          <t/>
        </is>
      </c>
      <c r="H1209" t="inlineStr">
        <is>
          <t>Mailitem</t>
        </is>
      </c>
      <c r="I1209" t="inlineStr">
        <is>
          <t>MI2112562607</t>
        </is>
      </c>
      <c r="J1209" t="n">
        <v>229.0</v>
      </c>
      <c r="K1209" t="inlineStr">
        <is>
          <t>COMPLETED</t>
        </is>
      </c>
      <c r="L1209" t="inlineStr">
        <is>
          <t>MARK_AS_COMPLETED</t>
        </is>
      </c>
      <c r="M1209" t="inlineStr">
        <is>
          <t>Queue</t>
        </is>
      </c>
      <c r="N1209" t="n">
        <v>2.0</v>
      </c>
      <c r="O1209" s="1" t="n">
        <v>44546.443344907406</v>
      </c>
      <c r="P1209" s="1" t="n">
        <v>44546.609293981484</v>
      </c>
      <c r="Q1209" t="n">
        <v>10497.0</v>
      </c>
      <c r="R1209" t="n">
        <v>3841.0</v>
      </c>
      <c r="S1209" t="b">
        <v>0</v>
      </c>
      <c r="T1209" t="inlineStr">
        <is>
          <t>N/A</t>
        </is>
      </c>
      <c r="U1209" t="b">
        <v>1</v>
      </c>
      <c r="V1209" t="inlineStr">
        <is>
          <t>Nisha Verma</t>
        </is>
      </c>
      <c r="W1209" s="1" t="n">
        <v>44546.530543981484</v>
      </c>
      <c r="X1209" t="n">
        <v>2693.0</v>
      </c>
      <c r="Y1209" t="n">
        <v>406.0</v>
      </c>
      <c r="Z1209" t="n">
        <v>0.0</v>
      </c>
      <c r="AA1209" t="n">
        <v>406.0</v>
      </c>
      <c r="AB1209" t="n">
        <v>0.0</v>
      </c>
      <c r="AC1209" t="n">
        <v>344.0</v>
      </c>
      <c r="AD1209" t="n">
        <v>-177.0</v>
      </c>
      <c r="AE1209" t="n">
        <v>0.0</v>
      </c>
      <c r="AF1209" t="n">
        <v>0.0</v>
      </c>
      <c r="AG1209" t="n">
        <v>0.0</v>
      </c>
      <c r="AH1209" t="inlineStr">
        <is>
          <t>Vikash Suryakanth Parmar</t>
        </is>
      </c>
      <c r="AI1209" s="1" t="n">
        <v>44546.609293981484</v>
      </c>
      <c r="AJ1209" t="n">
        <v>933.0</v>
      </c>
      <c r="AK1209" t="n">
        <v>6.0</v>
      </c>
      <c r="AL1209" t="n">
        <v>0.0</v>
      </c>
      <c r="AM1209" t="n">
        <v>6.0</v>
      </c>
      <c r="AN1209" t="n">
        <v>0.0</v>
      </c>
      <c r="AO1209" t="n">
        <v>5.0</v>
      </c>
      <c r="AP1209" t="n">
        <v>-183.0</v>
      </c>
      <c r="AQ1209" t="n">
        <v>0.0</v>
      </c>
      <c r="AR1209" t="n">
        <v>0.0</v>
      </c>
      <c r="AS1209" t="n">
        <v>0.0</v>
      </c>
      <c r="AT1209" t="inlineStr">
        <is>
          <t>N/A</t>
        </is>
      </c>
      <c r="AU1209" t="inlineStr">
        <is>
          <t>N/A</t>
        </is>
      </c>
      <c r="AV1209" t="inlineStr">
        <is>
          <t>N/A</t>
        </is>
      </c>
      <c r="AW1209" t="inlineStr">
        <is>
          <t>N/A</t>
        </is>
      </c>
      <c r="AX1209" t="inlineStr">
        <is>
          <t>N/A</t>
        </is>
      </c>
      <c r="AY1209" t="inlineStr">
        <is>
          <t>N/A</t>
        </is>
      </c>
      <c r="AZ1209" t="inlineStr">
        <is>
          <t>N/A</t>
        </is>
      </c>
      <c r="BA1209" t="inlineStr">
        <is>
          <t>N/A</t>
        </is>
      </c>
      <c r="BB1209" t="inlineStr">
        <is>
          <t>N/A</t>
        </is>
      </c>
      <c r="BC1209" t="inlineStr">
        <is>
          <t>N/A</t>
        </is>
      </c>
      <c r="BD1209" t="inlineStr">
        <is>
          <t>N/A</t>
        </is>
      </c>
      <c r="BE1209" t="inlineStr">
        <is>
          <t>N/A</t>
        </is>
      </c>
    </row>
    <row r="1210">
      <c r="A1210" t="inlineStr">
        <is>
          <t>WI211254105</t>
        </is>
      </c>
      <c r="B1210" t="inlineStr">
        <is>
          <t>DATA_VALIDATION</t>
        </is>
      </c>
      <c r="C1210" t="inlineStr">
        <is>
          <t>201130012961</t>
        </is>
      </c>
      <c r="D1210" t="inlineStr">
        <is>
          <t>Folder</t>
        </is>
      </c>
      <c r="E1210" s="2">
        <f>HYPERLINK("capsilon://?command=openfolder&amp;siteaddress=FAM.docvelocity-na8.net&amp;folderid=FX6DA6D881-4DA3-46DB-04DA-716E57449765","FX21128485")</f>
        <v>0.0</v>
      </c>
      <c r="F1210" t="inlineStr">
        <is>
          <t/>
        </is>
      </c>
      <c r="G1210" t="inlineStr">
        <is>
          <t/>
        </is>
      </c>
      <c r="H1210" t="inlineStr">
        <is>
          <t>Mailitem</t>
        </is>
      </c>
      <c r="I1210" t="inlineStr">
        <is>
          <t>MI2112562719</t>
        </is>
      </c>
      <c r="J1210" t="n">
        <v>186.0</v>
      </c>
      <c r="K1210" t="inlineStr">
        <is>
          <t>COMPLETED</t>
        </is>
      </c>
      <c r="L1210" t="inlineStr">
        <is>
          <t>MARK_AS_COMPLETED</t>
        </is>
      </c>
      <c r="M1210" t="inlineStr">
        <is>
          <t>Queue</t>
        </is>
      </c>
      <c r="N1210" t="n">
        <v>2.0</v>
      </c>
      <c r="O1210" s="1" t="n">
        <v>44546.4459375</v>
      </c>
      <c r="P1210" s="1" t="n">
        <v>44546.61430555556</v>
      </c>
      <c r="Q1210" t="n">
        <v>12769.0</v>
      </c>
      <c r="R1210" t="n">
        <v>1778.0</v>
      </c>
      <c r="S1210" t="b">
        <v>0</v>
      </c>
      <c r="T1210" t="inlineStr">
        <is>
          <t>N/A</t>
        </is>
      </c>
      <c r="U1210" t="b">
        <v>1</v>
      </c>
      <c r="V1210" t="inlineStr">
        <is>
          <t>Ujwala Ajabe</t>
        </is>
      </c>
      <c r="W1210" s="1" t="n">
        <v>44546.496782407405</v>
      </c>
      <c r="X1210" t="n">
        <v>1312.0</v>
      </c>
      <c r="Y1210" t="n">
        <v>159.0</v>
      </c>
      <c r="Z1210" t="n">
        <v>0.0</v>
      </c>
      <c r="AA1210" t="n">
        <v>159.0</v>
      </c>
      <c r="AB1210" t="n">
        <v>36.0</v>
      </c>
      <c r="AC1210" t="n">
        <v>82.0</v>
      </c>
      <c r="AD1210" t="n">
        <v>27.0</v>
      </c>
      <c r="AE1210" t="n">
        <v>0.0</v>
      </c>
      <c r="AF1210" t="n">
        <v>0.0</v>
      </c>
      <c r="AG1210" t="n">
        <v>0.0</v>
      </c>
      <c r="AH1210" t="inlineStr">
        <is>
          <t>Vikash Suryakanth Parmar</t>
        </is>
      </c>
      <c r="AI1210" s="1" t="n">
        <v>44546.61430555556</v>
      </c>
      <c r="AJ1210" t="n">
        <v>432.0</v>
      </c>
      <c r="AK1210" t="n">
        <v>0.0</v>
      </c>
      <c r="AL1210" t="n">
        <v>0.0</v>
      </c>
      <c r="AM1210" t="n">
        <v>0.0</v>
      </c>
      <c r="AN1210" t="n">
        <v>36.0</v>
      </c>
      <c r="AO1210" t="n">
        <v>0.0</v>
      </c>
      <c r="AP1210" t="n">
        <v>27.0</v>
      </c>
      <c r="AQ1210" t="n">
        <v>0.0</v>
      </c>
      <c r="AR1210" t="n">
        <v>0.0</v>
      </c>
      <c r="AS1210" t="n">
        <v>0.0</v>
      </c>
      <c r="AT1210" t="inlineStr">
        <is>
          <t>N/A</t>
        </is>
      </c>
      <c r="AU1210" t="inlineStr">
        <is>
          <t>N/A</t>
        </is>
      </c>
      <c r="AV1210" t="inlineStr">
        <is>
          <t>N/A</t>
        </is>
      </c>
      <c r="AW1210" t="inlineStr">
        <is>
          <t>N/A</t>
        </is>
      </c>
      <c r="AX1210" t="inlineStr">
        <is>
          <t>N/A</t>
        </is>
      </c>
      <c r="AY1210" t="inlineStr">
        <is>
          <t>N/A</t>
        </is>
      </c>
      <c r="AZ1210" t="inlineStr">
        <is>
          <t>N/A</t>
        </is>
      </c>
      <c r="BA1210" t="inlineStr">
        <is>
          <t>N/A</t>
        </is>
      </c>
      <c r="BB1210" t="inlineStr">
        <is>
          <t>N/A</t>
        </is>
      </c>
      <c r="BC1210" t="inlineStr">
        <is>
          <t>N/A</t>
        </is>
      </c>
      <c r="BD1210" t="inlineStr">
        <is>
          <t>N/A</t>
        </is>
      </c>
      <c r="BE1210" t="inlineStr">
        <is>
          <t>N/A</t>
        </is>
      </c>
    </row>
    <row r="1211">
      <c r="A1211" t="inlineStr">
        <is>
          <t>WI211254115</t>
        </is>
      </c>
      <c r="B1211" t="inlineStr">
        <is>
          <t>DATA_VALIDATION</t>
        </is>
      </c>
      <c r="C1211" t="inlineStr">
        <is>
          <t>201308007910</t>
        </is>
      </c>
      <c r="D1211" t="inlineStr">
        <is>
          <t>Folder</t>
        </is>
      </c>
      <c r="E1211" s="2">
        <f>HYPERLINK("capsilon://?command=openfolder&amp;siteaddress=FAM.docvelocity-na8.net&amp;folderid=FXA992342A-AF65-1A67-41EC-3964C9F35AD3","FX21124563")</f>
        <v>0.0</v>
      </c>
      <c r="F1211" t="inlineStr">
        <is>
          <t/>
        </is>
      </c>
      <c r="G1211" t="inlineStr">
        <is>
          <t/>
        </is>
      </c>
      <c r="H1211" t="inlineStr">
        <is>
          <t>Mailitem</t>
        </is>
      </c>
      <c r="I1211" t="inlineStr">
        <is>
          <t>MI2112562985</t>
        </is>
      </c>
      <c r="J1211" t="n">
        <v>56.0</v>
      </c>
      <c r="K1211" t="inlineStr">
        <is>
          <t>COMPLETED</t>
        </is>
      </c>
      <c r="L1211" t="inlineStr">
        <is>
          <t>MARK_AS_COMPLETED</t>
        </is>
      </c>
      <c r="M1211" t="inlineStr">
        <is>
          <t>Queue</t>
        </is>
      </c>
      <c r="N1211" t="n">
        <v>2.0</v>
      </c>
      <c r="O1211" s="1" t="n">
        <v>44546.44673611111</v>
      </c>
      <c r="P1211" s="1" t="n">
        <v>44546.616574074076</v>
      </c>
      <c r="Q1211" t="n">
        <v>14330.0</v>
      </c>
      <c r="R1211" t="n">
        <v>344.0</v>
      </c>
      <c r="S1211" t="b">
        <v>0</v>
      </c>
      <c r="T1211" t="inlineStr">
        <is>
          <t>N/A</t>
        </is>
      </c>
      <c r="U1211" t="b">
        <v>1</v>
      </c>
      <c r="V1211" t="inlineStr">
        <is>
          <t>Hemanshi Deshlahara</t>
        </is>
      </c>
      <c r="W1211" s="1" t="n">
        <v>44546.44943287037</v>
      </c>
      <c r="X1211" t="n">
        <v>132.0</v>
      </c>
      <c r="Y1211" t="n">
        <v>42.0</v>
      </c>
      <c r="Z1211" t="n">
        <v>0.0</v>
      </c>
      <c r="AA1211" t="n">
        <v>42.0</v>
      </c>
      <c r="AB1211" t="n">
        <v>0.0</v>
      </c>
      <c r="AC1211" t="n">
        <v>6.0</v>
      </c>
      <c r="AD1211" t="n">
        <v>14.0</v>
      </c>
      <c r="AE1211" t="n">
        <v>0.0</v>
      </c>
      <c r="AF1211" t="n">
        <v>0.0</v>
      </c>
      <c r="AG1211" t="n">
        <v>0.0</v>
      </c>
      <c r="AH1211" t="inlineStr">
        <is>
          <t>Vikash Suryakanth Parmar</t>
        </is>
      </c>
      <c r="AI1211" s="1" t="n">
        <v>44546.616574074076</v>
      </c>
      <c r="AJ1211" t="n">
        <v>196.0</v>
      </c>
      <c r="AK1211" t="n">
        <v>0.0</v>
      </c>
      <c r="AL1211" t="n">
        <v>0.0</v>
      </c>
      <c r="AM1211" t="n">
        <v>0.0</v>
      </c>
      <c r="AN1211" t="n">
        <v>0.0</v>
      </c>
      <c r="AO1211" t="n">
        <v>0.0</v>
      </c>
      <c r="AP1211" t="n">
        <v>14.0</v>
      </c>
      <c r="AQ1211" t="n">
        <v>0.0</v>
      </c>
      <c r="AR1211" t="n">
        <v>0.0</v>
      </c>
      <c r="AS1211" t="n">
        <v>0.0</v>
      </c>
      <c r="AT1211" t="inlineStr">
        <is>
          <t>N/A</t>
        </is>
      </c>
      <c r="AU1211" t="inlineStr">
        <is>
          <t>N/A</t>
        </is>
      </c>
      <c r="AV1211" t="inlineStr">
        <is>
          <t>N/A</t>
        </is>
      </c>
      <c r="AW1211" t="inlineStr">
        <is>
          <t>N/A</t>
        </is>
      </c>
      <c r="AX1211" t="inlineStr">
        <is>
          <t>N/A</t>
        </is>
      </c>
      <c r="AY1211" t="inlineStr">
        <is>
          <t>N/A</t>
        </is>
      </c>
      <c r="AZ1211" t="inlineStr">
        <is>
          <t>N/A</t>
        </is>
      </c>
      <c r="BA1211" t="inlineStr">
        <is>
          <t>N/A</t>
        </is>
      </c>
      <c r="BB1211" t="inlineStr">
        <is>
          <t>N/A</t>
        </is>
      </c>
      <c r="BC1211" t="inlineStr">
        <is>
          <t>N/A</t>
        </is>
      </c>
      <c r="BD1211" t="inlineStr">
        <is>
          <t>N/A</t>
        </is>
      </c>
      <c r="BE1211" t="inlineStr">
        <is>
          <t>N/A</t>
        </is>
      </c>
    </row>
    <row r="1212">
      <c r="A1212" t="inlineStr">
        <is>
          <t>WI211254132</t>
        </is>
      </c>
      <c r="B1212" t="inlineStr">
        <is>
          <t>DATA_VALIDATION</t>
        </is>
      </c>
      <c r="C1212" t="inlineStr">
        <is>
          <t>201130012918</t>
        </is>
      </c>
      <c r="D1212" t="inlineStr">
        <is>
          <t>Folder</t>
        </is>
      </c>
      <c r="E1212" s="2">
        <f>HYPERLINK("capsilon://?command=openfolder&amp;siteaddress=FAM.docvelocity-na8.net&amp;folderid=FX4FA31B1A-11CC-9C1A-4BFC-5F6136B102A4","FX21124880")</f>
        <v>0.0</v>
      </c>
      <c r="F1212" t="inlineStr">
        <is>
          <t/>
        </is>
      </c>
      <c r="G1212" t="inlineStr">
        <is>
          <t/>
        </is>
      </c>
      <c r="H1212" t="inlineStr">
        <is>
          <t>Mailitem</t>
        </is>
      </c>
      <c r="I1212" t="inlineStr">
        <is>
          <t>MI2112563144</t>
        </is>
      </c>
      <c r="J1212" t="n">
        <v>313.0</v>
      </c>
      <c r="K1212" t="inlineStr">
        <is>
          <t>COMPLETED</t>
        </is>
      </c>
      <c r="L1212" t="inlineStr">
        <is>
          <t>MARK_AS_COMPLETED</t>
        </is>
      </c>
      <c r="M1212" t="inlineStr">
        <is>
          <t>Queue</t>
        </is>
      </c>
      <c r="N1212" t="n">
        <v>2.0</v>
      </c>
      <c r="O1212" s="1" t="n">
        <v>44546.44930555556</v>
      </c>
      <c r="P1212" s="1" t="n">
        <v>44546.623611111114</v>
      </c>
      <c r="Q1212" t="n">
        <v>13647.0</v>
      </c>
      <c r="R1212" t="n">
        <v>1413.0</v>
      </c>
      <c r="S1212" t="b">
        <v>0</v>
      </c>
      <c r="T1212" t="inlineStr">
        <is>
          <t>N/A</t>
        </is>
      </c>
      <c r="U1212" t="b">
        <v>1</v>
      </c>
      <c r="V1212" t="inlineStr">
        <is>
          <t>Prajakta Jagannath Mane</t>
        </is>
      </c>
      <c r="W1212" s="1" t="n">
        <v>44546.49380787037</v>
      </c>
      <c r="X1212" t="n">
        <v>769.0</v>
      </c>
      <c r="Y1212" t="n">
        <v>209.0</v>
      </c>
      <c r="Z1212" t="n">
        <v>0.0</v>
      </c>
      <c r="AA1212" t="n">
        <v>209.0</v>
      </c>
      <c r="AB1212" t="n">
        <v>0.0</v>
      </c>
      <c r="AC1212" t="n">
        <v>79.0</v>
      </c>
      <c r="AD1212" t="n">
        <v>104.0</v>
      </c>
      <c r="AE1212" t="n">
        <v>0.0</v>
      </c>
      <c r="AF1212" t="n">
        <v>0.0</v>
      </c>
      <c r="AG1212" t="n">
        <v>0.0</v>
      </c>
      <c r="AH1212" t="inlineStr">
        <is>
          <t>Vikash Suryakanth Parmar</t>
        </is>
      </c>
      <c r="AI1212" s="1" t="n">
        <v>44546.623611111114</v>
      </c>
      <c r="AJ1212" t="n">
        <v>607.0</v>
      </c>
      <c r="AK1212" t="n">
        <v>0.0</v>
      </c>
      <c r="AL1212" t="n">
        <v>0.0</v>
      </c>
      <c r="AM1212" t="n">
        <v>0.0</v>
      </c>
      <c r="AN1212" t="n">
        <v>0.0</v>
      </c>
      <c r="AO1212" t="n">
        <v>0.0</v>
      </c>
      <c r="AP1212" t="n">
        <v>104.0</v>
      </c>
      <c r="AQ1212" t="n">
        <v>0.0</v>
      </c>
      <c r="AR1212" t="n">
        <v>0.0</v>
      </c>
      <c r="AS1212" t="n">
        <v>0.0</v>
      </c>
      <c r="AT1212" t="inlineStr">
        <is>
          <t>N/A</t>
        </is>
      </c>
      <c r="AU1212" t="inlineStr">
        <is>
          <t>N/A</t>
        </is>
      </c>
      <c r="AV1212" t="inlineStr">
        <is>
          <t>N/A</t>
        </is>
      </c>
      <c r="AW1212" t="inlineStr">
        <is>
          <t>N/A</t>
        </is>
      </c>
      <c r="AX1212" t="inlineStr">
        <is>
          <t>N/A</t>
        </is>
      </c>
      <c r="AY1212" t="inlineStr">
        <is>
          <t>N/A</t>
        </is>
      </c>
      <c r="AZ1212" t="inlineStr">
        <is>
          <t>N/A</t>
        </is>
      </c>
      <c r="BA1212" t="inlineStr">
        <is>
          <t>N/A</t>
        </is>
      </c>
      <c r="BB1212" t="inlineStr">
        <is>
          <t>N/A</t>
        </is>
      </c>
      <c r="BC1212" t="inlineStr">
        <is>
          <t>N/A</t>
        </is>
      </c>
      <c r="BD1212" t="inlineStr">
        <is>
          <t>N/A</t>
        </is>
      </c>
      <c r="BE1212" t="inlineStr">
        <is>
          <t>N/A</t>
        </is>
      </c>
    </row>
    <row r="1213">
      <c r="A1213" t="inlineStr">
        <is>
          <t>WI211254152</t>
        </is>
      </c>
      <c r="B1213" t="inlineStr">
        <is>
          <t>DATA_VALIDATION</t>
        </is>
      </c>
      <c r="C1213" t="inlineStr">
        <is>
          <t>201330004230</t>
        </is>
      </c>
      <c r="D1213" t="inlineStr">
        <is>
          <t>Folder</t>
        </is>
      </c>
      <c r="E1213" s="2">
        <f>HYPERLINK("capsilon://?command=openfolder&amp;siteaddress=FAM.docvelocity-na8.net&amp;folderid=FX05E9226E-9981-C3F1-E4DB-B050D745B62D","FX21128334")</f>
        <v>0.0</v>
      </c>
      <c r="F1213" t="inlineStr">
        <is>
          <t/>
        </is>
      </c>
      <c r="G1213" t="inlineStr">
        <is>
          <t/>
        </is>
      </c>
      <c r="H1213" t="inlineStr">
        <is>
          <t>Mailitem</t>
        </is>
      </c>
      <c r="I1213" t="inlineStr">
        <is>
          <t>MI2112570653</t>
        </is>
      </c>
      <c r="J1213" t="n">
        <v>28.0</v>
      </c>
      <c r="K1213" t="inlineStr">
        <is>
          <t>COMPLETED</t>
        </is>
      </c>
      <c r="L1213" t="inlineStr">
        <is>
          <t>MARK_AS_COMPLETED</t>
        </is>
      </c>
      <c r="M1213" t="inlineStr">
        <is>
          <t>Queue</t>
        </is>
      </c>
      <c r="N1213" t="n">
        <v>2.0</v>
      </c>
      <c r="O1213" s="1" t="n">
        <v>44546.45245370371</v>
      </c>
      <c r="P1213" s="1" t="n">
        <v>44546.58863425926</v>
      </c>
      <c r="Q1213" t="n">
        <v>11462.0</v>
      </c>
      <c r="R1213" t="n">
        <v>304.0</v>
      </c>
      <c r="S1213" t="b">
        <v>0</v>
      </c>
      <c r="T1213" t="inlineStr">
        <is>
          <t>N/A</t>
        </is>
      </c>
      <c r="U1213" t="b">
        <v>0</v>
      </c>
      <c r="V1213" t="inlineStr">
        <is>
          <t>Supriya Khape</t>
        </is>
      </c>
      <c r="W1213" s="1" t="n">
        <v>44546.54084490741</v>
      </c>
      <c r="X1213" t="n">
        <v>97.0</v>
      </c>
      <c r="Y1213" t="n">
        <v>21.0</v>
      </c>
      <c r="Z1213" t="n">
        <v>0.0</v>
      </c>
      <c r="AA1213" t="n">
        <v>21.0</v>
      </c>
      <c r="AB1213" t="n">
        <v>0.0</v>
      </c>
      <c r="AC1213" t="n">
        <v>6.0</v>
      </c>
      <c r="AD1213" t="n">
        <v>7.0</v>
      </c>
      <c r="AE1213" t="n">
        <v>0.0</v>
      </c>
      <c r="AF1213" t="n">
        <v>0.0</v>
      </c>
      <c r="AG1213" t="n">
        <v>0.0</v>
      </c>
      <c r="AH1213" t="inlineStr">
        <is>
          <t>Dashrath Soren</t>
        </is>
      </c>
      <c r="AI1213" s="1" t="n">
        <v>44546.58863425926</v>
      </c>
      <c r="AJ1213" t="n">
        <v>207.0</v>
      </c>
      <c r="AK1213" t="n">
        <v>0.0</v>
      </c>
      <c r="AL1213" t="n">
        <v>0.0</v>
      </c>
      <c r="AM1213" t="n">
        <v>0.0</v>
      </c>
      <c r="AN1213" t="n">
        <v>0.0</v>
      </c>
      <c r="AO1213" t="n">
        <v>0.0</v>
      </c>
      <c r="AP1213" t="n">
        <v>7.0</v>
      </c>
      <c r="AQ1213" t="n">
        <v>0.0</v>
      </c>
      <c r="AR1213" t="n">
        <v>0.0</v>
      </c>
      <c r="AS1213" t="n">
        <v>0.0</v>
      </c>
      <c r="AT1213" t="inlineStr">
        <is>
          <t>N/A</t>
        </is>
      </c>
      <c r="AU1213" t="inlineStr">
        <is>
          <t>N/A</t>
        </is>
      </c>
      <c r="AV1213" t="inlineStr">
        <is>
          <t>N/A</t>
        </is>
      </c>
      <c r="AW1213" t="inlineStr">
        <is>
          <t>N/A</t>
        </is>
      </c>
      <c r="AX1213" t="inlineStr">
        <is>
          <t>N/A</t>
        </is>
      </c>
      <c r="AY1213" t="inlineStr">
        <is>
          <t>N/A</t>
        </is>
      </c>
      <c r="AZ1213" t="inlineStr">
        <is>
          <t>N/A</t>
        </is>
      </c>
      <c r="BA1213" t="inlineStr">
        <is>
          <t>N/A</t>
        </is>
      </c>
      <c r="BB1213" t="inlineStr">
        <is>
          <t>N/A</t>
        </is>
      </c>
      <c r="BC1213" t="inlineStr">
        <is>
          <t>N/A</t>
        </is>
      </c>
      <c r="BD1213" t="inlineStr">
        <is>
          <t>N/A</t>
        </is>
      </c>
      <c r="BE1213" t="inlineStr">
        <is>
          <t>N/A</t>
        </is>
      </c>
    </row>
    <row r="1214">
      <c r="A1214" t="inlineStr">
        <is>
          <t>WI211254214</t>
        </is>
      </c>
      <c r="B1214" t="inlineStr">
        <is>
          <t>DATA_VALIDATION</t>
        </is>
      </c>
      <c r="C1214" t="inlineStr">
        <is>
          <t>201330004230</t>
        </is>
      </c>
      <c r="D1214" t="inlineStr">
        <is>
          <t>Folder</t>
        </is>
      </c>
      <c r="E1214" s="2">
        <f>HYPERLINK("capsilon://?command=openfolder&amp;siteaddress=FAM.docvelocity-na8.net&amp;folderid=FX05E9226E-9981-C3F1-E4DB-B050D745B62D","FX21128334")</f>
        <v>0.0</v>
      </c>
      <c r="F1214" t="inlineStr">
        <is>
          <t/>
        </is>
      </c>
      <c r="G1214" t="inlineStr">
        <is>
          <t/>
        </is>
      </c>
      <c r="H1214" t="inlineStr">
        <is>
          <t>Mailitem</t>
        </is>
      </c>
      <c r="I1214" t="inlineStr">
        <is>
          <t>MI2112570666</t>
        </is>
      </c>
      <c r="J1214" t="n">
        <v>121.0</v>
      </c>
      <c r="K1214" t="inlineStr">
        <is>
          <t>COMPLETED</t>
        </is>
      </c>
      <c r="L1214" t="inlineStr">
        <is>
          <t>MARK_AS_COMPLETED</t>
        </is>
      </c>
      <c r="M1214" t="inlineStr">
        <is>
          <t>Queue</t>
        </is>
      </c>
      <c r="N1214" t="n">
        <v>1.0</v>
      </c>
      <c r="O1214" s="1" t="n">
        <v>44546.45873842593</v>
      </c>
      <c r="P1214" s="1" t="n">
        <v>44546.56037037037</v>
      </c>
      <c r="Q1214" t="n">
        <v>8417.0</v>
      </c>
      <c r="R1214" t="n">
        <v>364.0</v>
      </c>
      <c r="S1214" t="b">
        <v>0</v>
      </c>
      <c r="T1214" t="inlineStr">
        <is>
          <t>N/A</t>
        </is>
      </c>
      <c r="U1214" t="b">
        <v>0</v>
      </c>
      <c r="V1214" t="inlineStr">
        <is>
          <t>Ujwala Ajabe</t>
        </is>
      </c>
      <c r="W1214" s="1" t="n">
        <v>44546.56037037037</v>
      </c>
      <c r="X1214" t="n">
        <v>84.0</v>
      </c>
      <c r="Y1214" t="n">
        <v>0.0</v>
      </c>
      <c r="Z1214" t="n">
        <v>0.0</v>
      </c>
      <c r="AA1214" t="n">
        <v>0.0</v>
      </c>
      <c r="AB1214" t="n">
        <v>0.0</v>
      </c>
      <c r="AC1214" t="n">
        <v>0.0</v>
      </c>
      <c r="AD1214" t="n">
        <v>121.0</v>
      </c>
      <c r="AE1214" t="n">
        <v>0.0</v>
      </c>
      <c r="AF1214" t="n">
        <v>0.0</v>
      </c>
      <c r="AG1214" t="n">
        <v>4.0</v>
      </c>
      <c r="AH1214" t="inlineStr">
        <is>
          <t>N/A</t>
        </is>
      </c>
      <c r="AI1214" t="inlineStr">
        <is>
          <t>N/A</t>
        </is>
      </c>
      <c r="AJ1214" t="inlineStr">
        <is>
          <t>N/A</t>
        </is>
      </c>
      <c r="AK1214" t="inlineStr">
        <is>
          <t>N/A</t>
        </is>
      </c>
      <c r="AL1214" t="inlineStr">
        <is>
          <t>N/A</t>
        </is>
      </c>
      <c r="AM1214" t="inlineStr">
        <is>
          <t>N/A</t>
        </is>
      </c>
      <c r="AN1214" t="inlineStr">
        <is>
          <t>N/A</t>
        </is>
      </c>
      <c r="AO1214" t="inlineStr">
        <is>
          <t>N/A</t>
        </is>
      </c>
      <c r="AP1214" t="inlineStr">
        <is>
          <t>N/A</t>
        </is>
      </c>
      <c r="AQ1214" t="inlineStr">
        <is>
          <t>N/A</t>
        </is>
      </c>
      <c r="AR1214" t="inlineStr">
        <is>
          <t>N/A</t>
        </is>
      </c>
      <c r="AS1214" t="inlineStr">
        <is>
          <t>N/A</t>
        </is>
      </c>
      <c r="AT1214" t="inlineStr">
        <is>
          <t>N/A</t>
        </is>
      </c>
      <c r="AU1214" t="inlineStr">
        <is>
          <t>N/A</t>
        </is>
      </c>
      <c r="AV1214" t="inlineStr">
        <is>
          <t>N/A</t>
        </is>
      </c>
      <c r="AW1214" t="inlineStr">
        <is>
          <t>N/A</t>
        </is>
      </c>
      <c r="AX1214" t="inlineStr">
        <is>
          <t>N/A</t>
        </is>
      </c>
      <c r="AY1214" t="inlineStr">
        <is>
          <t>N/A</t>
        </is>
      </c>
      <c r="AZ1214" t="inlineStr">
        <is>
          <t>N/A</t>
        </is>
      </c>
      <c r="BA1214" t="inlineStr">
        <is>
          <t>N/A</t>
        </is>
      </c>
      <c r="BB1214" t="inlineStr">
        <is>
          <t>N/A</t>
        </is>
      </c>
      <c r="BC1214" t="inlineStr">
        <is>
          <t>N/A</t>
        </is>
      </c>
      <c r="BD1214" t="inlineStr">
        <is>
          <t>N/A</t>
        </is>
      </c>
      <c r="BE1214" t="inlineStr">
        <is>
          <t>N/A</t>
        </is>
      </c>
    </row>
    <row r="1215">
      <c r="A1215" t="inlineStr">
        <is>
          <t>WI211254215</t>
        </is>
      </c>
      <c r="B1215" t="inlineStr">
        <is>
          <t>DATA_VALIDATION</t>
        </is>
      </c>
      <c r="C1215" t="inlineStr">
        <is>
          <t>201330004230</t>
        </is>
      </c>
      <c r="D1215" t="inlineStr">
        <is>
          <t>Folder</t>
        </is>
      </c>
      <c r="E1215" s="2">
        <f>HYPERLINK("capsilon://?command=openfolder&amp;siteaddress=FAM.docvelocity-na8.net&amp;folderid=FX05E9226E-9981-C3F1-E4DB-B050D745B62D","FX21128334")</f>
        <v>0.0</v>
      </c>
      <c r="F1215" t="inlineStr">
        <is>
          <t/>
        </is>
      </c>
      <c r="G1215" t="inlineStr">
        <is>
          <t/>
        </is>
      </c>
      <c r="H1215" t="inlineStr">
        <is>
          <t>Mailitem</t>
        </is>
      </c>
      <c r="I1215" t="inlineStr">
        <is>
          <t>MI2112570669</t>
        </is>
      </c>
      <c r="J1215" t="n">
        <v>28.0</v>
      </c>
      <c r="K1215" t="inlineStr">
        <is>
          <t>COMPLETED</t>
        </is>
      </c>
      <c r="L1215" t="inlineStr">
        <is>
          <t>MARK_AS_COMPLETED</t>
        </is>
      </c>
      <c r="M1215" t="inlineStr">
        <is>
          <t>Queue</t>
        </is>
      </c>
      <c r="N1215" t="n">
        <v>2.0</v>
      </c>
      <c r="O1215" s="1" t="n">
        <v>44546.459131944444</v>
      </c>
      <c r="P1215" s="1" t="n">
        <v>44546.59475694445</v>
      </c>
      <c r="Q1215" t="n">
        <v>10808.0</v>
      </c>
      <c r="R1215" t="n">
        <v>910.0</v>
      </c>
      <c r="S1215" t="b">
        <v>0</v>
      </c>
      <c r="T1215" t="inlineStr">
        <is>
          <t>N/A</t>
        </is>
      </c>
      <c r="U1215" t="b">
        <v>0</v>
      </c>
      <c r="V1215" t="inlineStr">
        <is>
          <t>Suraj Toradmal</t>
        </is>
      </c>
      <c r="W1215" s="1" t="n">
        <v>44546.545590277776</v>
      </c>
      <c r="X1215" t="n">
        <v>382.0</v>
      </c>
      <c r="Y1215" t="n">
        <v>21.0</v>
      </c>
      <c r="Z1215" t="n">
        <v>0.0</v>
      </c>
      <c r="AA1215" t="n">
        <v>21.0</v>
      </c>
      <c r="AB1215" t="n">
        <v>0.0</v>
      </c>
      <c r="AC1215" t="n">
        <v>17.0</v>
      </c>
      <c r="AD1215" t="n">
        <v>7.0</v>
      </c>
      <c r="AE1215" t="n">
        <v>0.0</v>
      </c>
      <c r="AF1215" t="n">
        <v>0.0</v>
      </c>
      <c r="AG1215" t="n">
        <v>0.0</v>
      </c>
      <c r="AH1215" t="inlineStr">
        <is>
          <t>Dashrath Soren</t>
        </is>
      </c>
      <c r="AI1215" s="1" t="n">
        <v>44546.59475694445</v>
      </c>
      <c r="AJ1215" t="n">
        <v>528.0</v>
      </c>
      <c r="AK1215" t="n">
        <v>1.0</v>
      </c>
      <c r="AL1215" t="n">
        <v>0.0</v>
      </c>
      <c r="AM1215" t="n">
        <v>1.0</v>
      </c>
      <c r="AN1215" t="n">
        <v>0.0</v>
      </c>
      <c r="AO1215" t="n">
        <v>1.0</v>
      </c>
      <c r="AP1215" t="n">
        <v>6.0</v>
      </c>
      <c r="AQ1215" t="n">
        <v>0.0</v>
      </c>
      <c r="AR1215" t="n">
        <v>0.0</v>
      </c>
      <c r="AS1215" t="n">
        <v>0.0</v>
      </c>
      <c r="AT1215" t="inlineStr">
        <is>
          <t>N/A</t>
        </is>
      </c>
      <c r="AU1215" t="inlineStr">
        <is>
          <t>N/A</t>
        </is>
      </c>
      <c r="AV1215" t="inlineStr">
        <is>
          <t>N/A</t>
        </is>
      </c>
      <c r="AW1215" t="inlineStr">
        <is>
          <t>N/A</t>
        </is>
      </c>
      <c r="AX1215" t="inlineStr">
        <is>
          <t>N/A</t>
        </is>
      </c>
      <c r="AY1215" t="inlineStr">
        <is>
          <t>N/A</t>
        </is>
      </c>
      <c r="AZ1215" t="inlineStr">
        <is>
          <t>N/A</t>
        </is>
      </c>
      <c r="BA1215" t="inlineStr">
        <is>
          <t>N/A</t>
        </is>
      </c>
      <c r="BB1215" t="inlineStr">
        <is>
          <t>N/A</t>
        </is>
      </c>
      <c r="BC1215" t="inlineStr">
        <is>
          <t>N/A</t>
        </is>
      </c>
      <c r="BD1215" t="inlineStr">
        <is>
          <t>N/A</t>
        </is>
      </c>
      <c r="BE1215" t="inlineStr">
        <is>
          <t>N/A</t>
        </is>
      </c>
    </row>
    <row r="1216">
      <c r="A1216" t="inlineStr">
        <is>
          <t>WI211254217</t>
        </is>
      </c>
      <c r="B1216" t="inlineStr">
        <is>
          <t>DATA_VALIDATION</t>
        </is>
      </c>
      <c r="C1216" t="inlineStr">
        <is>
          <t>201330004230</t>
        </is>
      </c>
      <c r="D1216" t="inlineStr">
        <is>
          <t>Folder</t>
        </is>
      </c>
      <c r="E1216" s="2">
        <f>HYPERLINK("capsilon://?command=openfolder&amp;siteaddress=FAM.docvelocity-na8.net&amp;folderid=FX05E9226E-9981-C3F1-E4DB-B050D745B62D","FX21128334")</f>
        <v>0.0</v>
      </c>
      <c r="F1216" t="inlineStr">
        <is>
          <t/>
        </is>
      </c>
      <c r="G1216" t="inlineStr">
        <is>
          <t/>
        </is>
      </c>
      <c r="H1216" t="inlineStr">
        <is>
          <t>Mailitem</t>
        </is>
      </c>
      <c r="I1216" t="inlineStr">
        <is>
          <t>MI2112570711</t>
        </is>
      </c>
      <c r="J1216" t="n">
        <v>28.0</v>
      </c>
      <c r="K1216" t="inlineStr">
        <is>
          <t>COMPLETED</t>
        </is>
      </c>
      <c r="L1216" t="inlineStr">
        <is>
          <t>MARK_AS_COMPLETED</t>
        </is>
      </c>
      <c r="M1216" t="inlineStr">
        <is>
          <t>Queue</t>
        </is>
      </c>
      <c r="N1216" t="n">
        <v>2.0</v>
      </c>
      <c r="O1216" s="1" t="n">
        <v>44546.45960648148</v>
      </c>
      <c r="P1216" s="1" t="n">
        <v>44546.59710648148</v>
      </c>
      <c r="Q1216" t="n">
        <v>11489.0</v>
      </c>
      <c r="R1216" t="n">
        <v>391.0</v>
      </c>
      <c r="S1216" t="b">
        <v>0</v>
      </c>
      <c r="T1216" t="inlineStr">
        <is>
          <t>N/A</t>
        </is>
      </c>
      <c r="U1216" t="b">
        <v>0</v>
      </c>
      <c r="V1216" t="inlineStr">
        <is>
          <t>Supriya Khape</t>
        </is>
      </c>
      <c r="W1216" s="1" t="n">
        <v>44546.54362268518</v>
      </c>
      <c r="X1216" t="n">
        <v>189.0</v>
      </c>
      <c r="Y1216" t="n">
        <v>21.0</v>
      </c>
      <c r="Z1216" t="n">
        <v>0.0</v>
      </c>
      <c r="AA1216" t="n">
        <v>21.0</v>
      </c>
      <c r="AB1216" t="n">
        <v>0.0</v>
      </c>
      <c r="AC1216" t="n">
        <v>17.0</v>
      </c>
      <c r="AD1216" t="n">
        <v>7.0</v>
      </c>
      <c r="AE1216" t="n">
        <v>0.0</v>
      </c>
      <c r="AF1216" t="n">
        <v>0.0</v>
      </c>
      <c r="AG1216" t="n">
        <v>0.0</v>
      </c>
      <c r="AH1216" t="inlineStr">
        <is>
          <t>Dashrath Soren</t>
        </is>
      </c>
      <c r="AI1216" s="1" t="n">
        <v>44546.59710648148</v>
      </c>
      <c r="AJ1216" t="n">
        <v>202.0</v>
      </c>
      <c r="AK1216" t="n">
        <v>0.0</v>
      </c>
      <c r="AL1216" t="n">
        <v>0.0</v>
      </c>
      <c r="AM1216" t="n">
        <v>0.0</v>
      </c>
      <c r="AN1216" t="n">
        <v>0.0</v>
      </c>
      <c r="AO1216" t="n">
        <v>0.0</v>
      </c>
      <c r="AP1216" t="n">
        <v>7.0</v>
      </c>
      <c r="AQ1216" t="n">
        <v>0.0</v>
      </c>
      <c r="AR1216" t="n">
        <v>0.0</v>
      </c>
      <c r="AS1216" t="n">
        <v>0.0</v>
      </c>
      <c r="AT1216" t="inlineStr">
        <is>
          <t>N/A</t>
        </is>
      </c>
      <c r="AU1216" t="inlineStr">
        <is>
          <t>N/A</t>
        </is>
      </c>
      <c r="AV1216" t="inlineStr">
        <is>
          <t>N/A</t>
        </is>
      </c>
      <c r="AW1216" t="inlineStr">
        <is>
          <t>N/A</t>
        </is>
      </c>
      <c r="AX1216" t="inlineStr">
        <is>
          <t>N/A</t>
        </is>
      </c>
      <c r="AY1216" t="inlineStr">
        <is>
          <t>N/A</t>
        </is>
      </c>
      <c r="AZ1216" t="inlineStr">
        <is>
          <t>N/A</t>
        </is>
      </c>
      <c r="BA1216" t="inlineStr">
        <is>
          <t>N/A</t>
        </is>
      </c>
      <c r="BB1216" t="inlineStr">
        <is>
          <t>N/A</t>
        </is>
      </c>
      <c r="BC1216" t="inlineStr">
        <is>
          <t>N/A</t>
        </is>
      </c>
      <c r="BD1216" t="inlineStr">
        <is>
          <t>N/A</t>
        </is>
      </c>
      <c r="BE1216" t="inlineStr">
        <is>
          <t>N/A</t>
        </is>
      </c>
    </row>
    <row r="1217">
      <c r="A1217" t="inlineStr">
        <is>
          <t>WI211254233</t>
        </is>
      </c>
      <c r="B1217" t="inlineStr">
        <is>
          <t>DATA_VALIDATION</t>
        </is>
      </c>
      <c r="C1217" t="inlineStr">
        <is>
          <t>201130012968</t>
        </is>
      </c>
      <c r="D1217" t="inlineStr">
        <is>
          <t>Folder</t>
        </is>
      </c>
      <c r="E1217" s="2">
        <f>HYPERLINK("capsilon://?command=openfolder&amp;siteaddress=FAM.docvelocity-na8.net&amp;folderid=FX16A30359-9386-4A61-CE79-6F1D30B629F0","FX21129171")</f>
        <v>0.0</v>
      </c>
      <c r="F1217" t="inlineStr">
        <is>
          <t/>
        </is>
      </c>
      <c r="G1217" t="inlineStr">
        <is>
          <t/>
        </is>
      </c>
      <c r="H1217" t="inlineStr">
        <is>
          <t>Mailitem</t>
        </is>
      </c>
      <c r="I1217" t="inlineStr">
        <is>
          <t>MI2112563331</t>
        </is>
      </c>
      <c r="J1217" t="n">
        <v>183.0</v>
      </c>
      <c r="K1217" t="inlineStr">
        <is>
          <t>COMPLETED</t>
        </is>
      </c>
      <c r="L1217" t="inlineStr">
        <is>
          <t>MARK_AS_COMPLETED</t>
        </is>
      </c>
      <c r="M1217" t="inlineStr">
        <is>
          <t>Queue</t>
        </is>
      </c>
      <c r="N1217" t="n">
        <v>2.0</v>
      </c>
      <c r="O1217" s="1" t="n">
        <v>44546.46229166666</v>
      </c>
      <c r="P1217" s="1" t="n">
        <v>44546.63134259259</v>
      </c>
      <c r="Q1217" t="n">
        <v>13438.0</v>
      </c>
      <c r="R1217" t="n">
        <v>1168.0</v>
      </c>
      <c r="S1217" t="b">
        <v>0</v>
      </c>
      <c r="T1217" t="inlineStr">
        <is>
          <t>N/A</t>
        </is>
      </c>
      <c r="U1217" t="b">
        <v>1</v>
      </c>
      <c r="V1217" t="inlineStr">
        <is>
          <t>Prajakta Jagannath Mane</t>
        </is>
      </c>
      <c r="W1217" s="1" t="n">
        <v>44546.498240740744</v>
      </c>
      <c r="X1217" t="n">
        <v>383.0</v>
      </c>
      <c r="Y1217" t="n">
        <v>118.0</v>
      </c>
      <c r="Z1217" t="n">
        <v>0.0</v>
      </c>
      <c r="AA1217" t="n">
        <v>118.0</v>
      </c>
      <c r="AB1217" t="n">
        <v>0.0</v>
      </c>
      <c r="AC1217" t="n">
        <v>44.0</v>
      </c>
      <c r="AD1217" t="n">
        <v>65.0</v>
      </c>
      <c r="AE1217" t="n">
        <v>0.0</v>
      </c>
      <c r="AF1217" t="n">
        <v>0.0</v>
      </c>
      <c r="AG1217" t="n">
        <v>0.0</v>
      </c>
      <c r="AH1217" t="inlineStr">
        <is>
          <t>Mohini Shinde</t>
        </is>
      </c>
      <c r="AI1217" s="1" t="n">
        <v>44546.63134259259</v>
      </c>
      <c r="AJ1217" t="n">
        <v>739.0</v>
      </c>
      <c r="AK1217" t="n">
        <v>3.0</v>
      </c>
      <c r="AL1217" t="n">
        <v>0.0</v>
      </c>
      <c r="AM1217" t="n">
        <v>3.0</v>
      </c>
      <c r="AN1217" t="n">
        <v>0.0</v>
      </c>
      <c r="AO1217" t="n">
        <v>3.0</v>
      </c>
      <c r="AP1217" t="n">
        <v>62.0</v>
      </c>
      <c r="AQ1217" t="n">
        <v>0.0</v>
      </c>
      <c r="AR1217" t="n">
        <v>0.0</v>
      </c>
      <c r="AS1217" t="n">
        <v>0.0</v>
      </c>
      <c r="AT1217" t="inlineStr">
        <is>
          <t>N/A</t>
        </is>
      </c>
      <c r="AU1217" t="inlineStr">
        <is>
          <t>N/A</t>
        </is>
      </c>
      <c r="AV1217" t="inlineStr">
        <is>
          <t>N/A</t>
        </is>
      </c>
      <c r="AW1217" t="inlineStr">
        <is>
          <t>N/A</t>
        </is>
      </c>
      <c r="AX1217" t="inlineStr">
        <is>
          <t>N/A</t>
        </is>
      </c>
      <c r="AY1217" t="inlineStr">
        <is>
          <t>N/A</t>
        </is>
      </c>
      <c r="AZ1217" t="inlineStr">
        <is>
          <t>N/A</t>
        </is>
      </c>
      <c r="BA1217" t="inlineStr">
        <is>
          <t>N/A</t>
        </is>
      </c>
      <c r="BB1217" t="inlineStr">
        <is>
          <t>N/A</t>
        </is>
      </c>
      <c r="BC1217" t="inlineStr">
        <is>
          <t>N/A</t>
        </is>
      </c>
      <c r="BD1217" t="inlineStr">
        <is>
          <t>N/A</t>
        </is>
      </c>
      <c r="BE1217" t="inlineStr">
        <is>
          <t>N/A</t>
        </is>
      </c>
    </row>
    <row r="1218">
      <c r="A1218" t="inlineStr">
        <is>
          <t>WI21125424</t>
        </is>
      </c>
      <c r="B1218" t="inlineStr">
        <is>
          <t>DATA_VALIDATION</t>
        </is>
      </c>
      <c r="C1218" t="inlineStr">
        <is>
          <t>201110012223</t>
        </is>
      </c>
      <c r="D1218" t="inlineStr">
        <is>
          <t>Folder</t>
        </is>
      </c>
      <c r="E1218" s="2">
        <f>HYPERLINK("capsilon://?command=openfolder&amp;siteaddress=FAM.docvelocity-na8.net&amp;folderid=FXAD9A9105-4F16-877E-3EED-3D4A546BB551","FX211114568")</f>
        <v>0.0</v>
      </c>
      <c r="F1218" t="inlineStr">
        <is>
          <t/>
        </is>
      </c>
      <c r="G1218" t="inlineStr">
        <is>
          <t/>
        </is>
      </c>
      <c r="H1218" t="inlineStr">
        <is>
          <t>Mailitem</t>
        </is>
      </c>
      <c r="I1218" t="inlineStr">
        <is>
          <t>MI211257150</t>
        </is>
      </c>
      <c r="J1218" t="n">
        <v>28.0</v>
      </c>
      <c r="K1218" t="inlineStr">
        <is>
          <t>COMPLETED</t>
        </is>
      </c>
      <c r="L1218" t="inlineStr">
        <is>
          <t>MARK_AS_COMPLETED</t>
        </is>
      </c>
      <c r="M1218" t="inlineStr">
        <is>
          <t>Queue</t>
        </is>
      </c>
      <c r="N1218" t="n">
        <v>2.0</v>
      </c>
      <c r="O1218" s="1" t="n">
        <v>44531.88930555555</v>
      </c>
      <c r="P1218" s="1" t="n">
        <v>44532.20966435185</v>
      </c>
      <c r="Q1218" t="n">
        <v>27158.0</v>
      </c>
      <c r="R1218" t="n">
        <v>521.0</v>
      </c>
      <c r="S1218" t="b">
        <v>0</v>
      </c>
      <c r="T1218" t="inlineStr">
        <is>
          <t>N/A</t>
        </is>
      </c>
      <c r="U1218" t="b">
        <v>0</v>
      </c>
      <c r="V1218" t="inlineStr">
        <is>
          <t>Supriya Khape</t>
        </is>
      </c>
      <c r="W1218" s="1" t="n">
        <v>44532.189988425926</v>
      </c>
      <c r="X1218" t="n">
        <v>309.0</v>
      </c>
      <c r="Y1218" t="n">
        <v>21.0</v>
      </c>
      <c r="Z1218" t="n">
        <v>0.0</v>
      </c>
      <c r="AA1218" t="n">
        <v>21.0</v>
      </c>
      <c r="AB1218" t="n">
        <v>0.0</v>
      </c>
      <c r="AC1218" t="n">
        <v>8.0</v>
      </c>
      <c r="AD1218" t="n">
        <v>7.0</v>
      </c>
      <c r="AE1218" t="n">
        <v>0.0</v>
      </c>
      <c r="AF1218" t="n">
        <v>0.0</v>
      </c>
      <c r="AG1218" t="n">
        <v>0.0</v>
      </c>
      <c r="AH1218" t="inlineStr">
        <is>
          <t>Ashish Sutar</t>
        </is>
      </c>
      <c r="AI1218" s="1" t="n">
        <v>44532.20966435185</v>
      </c>
      <c r="AJ1218" t="n">
        <v>212.0</v>
      </c>
      <c r="AK1218" t="n">
        <v>0.0</v>
      </c>
      <c r="AL1218" t="n">
        <v>0.0</v>
      </c>
      <c r="AM1218" t="n">
        <v>0.0</v>
      </c>
      <c r="AN1218" t="n">
        <v>0.0</v>
      </c>
      <c r="AO1218" t="n">
        <v>0.0</v>
      </c>
      <c r="AP1218" t="n">
        <v>7.0</v>
      </c>
      <c r="AQ1218" t="n">
        <v>0.0</v>
      </c>
      <c r="AR1218" t="n">
        <v>0.0</v>
      </c>
      <c r="AS1218" t="n">
        <v>0.0</v>
      </c>
      <c r="AT1218" t="inlineStr">
        <is>
          <t>N/A</t>
        </is>
      </c>
      <c r="AU1218" t="inlineStr">
        <is>
          <t>N/A</t>
        </is>
      </c>
      <c r="AV1218" t="inlineStr">
        <is>
          <t>N/A</t>
        </is>
      </c>
      <c r="AW1218" t="inlineStr">
        <is>
          <t>N/A</t>
        </is>
      </c>
      <c r="AX1218" t="inlineStr">
        <is>
          <t>N/A</t>
        </is>
      </c>
      <c r="AY1218" t="inlineStr">
        <is>
          <t>N/A</t>
        </is>
      </c>
      <c r="AZ1218" t="inlineStr">
        <is>
          <t>N/A</t>
        </is>
      </c>
      <c r="BA1218" t="inlineStr">
        <is>
          <t>N/A</t>
        </is>
      </c>
      <c r="BB1218" t="inlineStr">
        <is>
          <t>N/A</t>
        </is>
      </c>
      <c r="BC1218" t="inlineStr">
        <is>
          <t>N/A</t>
        </is>
      </c>
      <c r="BD1218" t="inlineStr">
        <is>
          <t>N/A</t>
        </is>
      </c>
      <c r="BE1218" t="inlineStr">
        <is>
          <t>N/A</t>
        </is>
      </c>
    </row>
    <row r="1219">
      <c r="A1219" t="inlineStr">
        <is>
          <t>WI211254246</t>
        </is>
      </c>
      <c r="B1219" t="inlineStr">
        <is>
          <t>DATA_VALIDATION</t>
        </is>
      </c>
      <c r="C1219" t="inlineStr">
        <is>
          <t>201300020382</t>
        </is>
      </c>
      <c r="D1219" t="inlineStr">
        <is>
          <t>Folder</t>
        </is>
      </c>
      <c r="E1219" s="2">
        <f>HYPERLINK("capsilon://?command=openfolder&amp;siteaddress=FAM.docvelocity-na8.net&amp;folderid=FX3A2C9CC8-6D0E-840D-52D0-B3AA8C2274D0","FX21129230")</f>
        <v>0.0</v>
      </c>
      <c r="F1219" t="inlineStr">
        <is>
          <t/>
        </is>
      </c>
      <c r="G1219" t="inlineStr">
        <is>
          <t/>
        </is>
      </c>
      <c r="H1219" t="inlineStr">
        <is>
          <t>Mailitem</t>
        </is>
      </c>
      <c r="I1219" t="inlineStr">
        <is>
          <t>MI2112563533</t>
        </is>
      </c>
      <c r="J1219" t="n">
        <v>296.0</v>
      </c>
      <c r="K1219" t="inlineStr">
        <is>
          <t>COMPLETED</t>
        </is>
      </c>
      <c r="L1219" t="inlineStr">
        <is>
          <t>MARK_AS_COMPLETED</t>
        </is>
      </c>
      <c r="M1219" t="inlineStr">
        <is>
          <t>Queue</t>
        </is>
      </c>
      <c r="N1219" t="n">
        <v>2.0</v>
      </c>
      <c r="O1219" s="1" t="n">
        <v>44546.46435185185</v>
      </c>
      <c r="P1219" s="1" t="n">
        <v>44546.636099537034</v>
      </c>
      <c r="Q1219" t="n">
        <v>9561.0</v>
      </c>
      <c r="R1219" t="n">
        <v>5278.0</v>
      </c>
      <c r="S1219" t="b">
        <v>0</v>
      </c>
      <c r="T1219" t="inlineStr">
        <is>
          <t>N/A</t>
        </is>
      </c>
      <c r="U1219" t="b">
        <v>1</v>
      </c>
      <c r="V1219" t="inlineStr">
        <is>
          <t>Ujwala Ajabe</t>
        </is>
      </c>
      <c r="W1219" s="1" t="n">
        <v>44546.54618055555</v>
      </c>
      <c r="X1219" t="n">
        <v>4068.0</v>
      </c>
      <c r="Y1219" t="n">
        <v>342.0</v>
      </c>
      <c r="Z1219" t="n">
        <v>0.0</v>
      </c>
      <c r="AA1219" t="n">
        <v>342.0</v>
      </c>
      <c r="AB1219" t="n">
        <v>27.0</v>
      </c>
      <c r="AC1219" t="n">
        <v>226.0</v>
      </c>
      <c r="AD1219" t="n">
        <v>-46.0</v>
      </c>
      <c r="AE1219" t="n">
        <v>0.0</v>
      </c>
      <c r="AF1219" t="n">
        <v>0.0</v>
      </c>
      <c r="AG1219" t="n">
        <v>0.0</v>
      </c>
      <c r="AH1219" t="inlineStr">
        <is>
          <t>Vikash Suryakanth Parmar</t>
        </is>
      </c>
      <c r="AI1219" s="1" t="n">
        <v>44546.636099537034</v>
      </c>
      <c r="AJ1219" t="n">
        <v>1078.0</v>
      </c>
      <c r="AK1219" t="n">
        <v>1.0</v>
      </c>
      <c r="AL1219" t="n">
        <v>0.0</v>
      </c>
      <c r="AM1219" t="n">
        <v>1.0</v>
      </c>
      <c r="AN1219" t="n">
        <v>27.0</v>
      </c>
      <c r="AO1219" t="n">
        <v>1.0</v>
      </c>
      <c r="AP1219" t="n">
        <v>-47.0</v>
      </c>
      <c r="AQ1219" t="n">
        <v>0.0</v>
      </c>
      <c r="AR1219" t="n">
        <v>0.0</v>
      </c>
      <c r="AS1219" t="n">
        <v>0.0</v>
      </c>
      <c r="AT1219" t="inlineStr">
        <is>
          <t>N/A</t>
        </is>
      </c>
      <c r="AU1219" t="inlineStr">
        <is>
          <t>N/A</t>
        </is>
      </c>
      <c r="AV1219" t="inlineStr">
        <is>
          <t>N/A</t>
        </is>
      </c>
      <c r="AW1219" t="inlineStr">
        <is>
          <t>N/A</t>
        </is>
      </c>
      <c r="AX1219" t="inlineStr">
        <is>
          <t>N/A</t>
        </is>
      </c>
      <c r="AY1219" t="inlineStr">
        <is>
          <t>N/A</t>
        </is>
      </c>
      <c r="AZ1219" t="inlineStr">
        <is>
          <t>N/A</t>
        </is>
      </c>
      <c r="BA1219" t="inlineStr">
        <is>
          <t>N/A</t>
        </is>
      </c>
      <c r="BB1219" t="inlineStr">
        <is>
          <t>N/A</t>
        </is>
      </c>
      <c r="BC1219" t="inlineStr">
        <is>
          <t>N/A</t>
        </is>
      </c>
      <c r="BD1219" t="inlineStr">
        <is>
          <t>N/A</t>
        </is>
      </c>
      <c r="BE1219" t="inlineStr">
        <is>
          <t>N/A</t>
        </is>
      </c>
    </row>
    <row r="1220">
      <c r="A1220" t="inlineStr">
        <is>
          <t>WI21125425</t>
        </is>
      </c>
      <c r="B1220" t="inlineStr">
        <is>
          <t>DATA_VALIDATION</t>
        </is>
      </c>
      <c r="C1220" t="inlineStr">
        <is>
          <t>201110012223</t>
        </is>
      </c>
      <c r="D1220" t="inlineStr">
        <is>
          <t>Folder</t>
        </is>
      </c>
      <c r="E1220" s="2">
        <f>HYPERLINK("capsilon://?command=openfolder&amp;siteaddress=FAM.docvelocity-na8.net&amp;folderid=FXAD9A9105-4F16-877E-3EED-3D4A546BB551","FX211114568")</f>
        <v>0.0</v>
      </c>
      <c r="F1220" t="inlineStr">
        <is>
          <t/>
        </is>
      </c>
      <c r="G1220" t="inlineStr">
        <is>
          <t/>
        </is>
      </c>
      <c r="H1220" t="inlineStr">
        <is>
          <t>Mailitem</t>
        </is>
      </c>
      <c r="I1220" t="inlineStr">
        <is>
          <t>MI211257156</t>
        </is>
      </c>
      <c r="J1220" t="n">
        <v>28.0</v>
      </c>
      <c r="K1220" t="inlineStr">
        <is>
          <t>COMPLETED</t>
        </is>
      </c>
      <c r="L1220" t="inlineStr">
        <is>
          <t>MARK_AS_COMPLETED</t>
        </is>
      </c>
      <c r="M1220" t="inlineStr">
        <is>
          <t>Queue</t>
        </is>
      </c>
      <c r="N1220" t="n">
        <v>2.0</v>
      </c>
      <c r="O1220" s="1" t="n">
        <v>44531.889548611114</v>
      </c>
      <c r="P1220" s="1" t="n">
        <v>44532.211851851855</v>
      </c>
      <c r="Q1220" t="n">
        <v>27117.0</v>
      </c>
      <c r="R1220" t="n">
        <v>730.0</v>
      </c>
      <c r="S1220" t="b">
        <v>0</v>
      </c>
      <c r="T1220" t="inlineStr">
        <is>
          <t>N/A</t>
        </is>
      </c>
      <c r="U1220" t="b">
        <v>0</v>
      </c>
      <c r="V1220" t="inlineStr">
        <is>
          <t>Supriya Khape</t>
        </is>
      </c>
      <c r="W1220" s="1" t="n">
        <v>44532.204513888886</v>
      </c>
      <c r="X1220" t="n">
        <v>450.0</v>
      </c>
      <c r="Y1220" t="n">
        <v>21.0</v>
      </c>
      <c r="Z1220" t="n">
        <v>0.0</v>
      </c>
      <c r="AA1220" t="n">
        <v>21.0</v>
      </c>
      <c r="AB1220" t="n">
        <v>0.0</v>
      </c>
      <c r="AC1220" t="n">
        <v>10.0</v>
      </c>
      <c r="AD1220" t="n">
        <v>7.0</v>
      </c>
      <c r="AE1220" t="n">
        <v>0.0</v>
      </c>
      <c r="AF1220" t="n">
        <v>0.0</v>
      </c>
      <c r="AG1220" t="n">
        <v>0.0</v>
      </c>
      <c r="AH1220" t="inlineStr">
        <is>
          <t>Smriti Gauchan</t>
        </is>
      </c>
      <c r="AI1220" s="1" t="n">
        <v>44532.211851851855</v>
      </c>
      <c r="AJ1220" t="n">
        <v>274.0</v>
      </c>
      <c r="AK1220" t="n">
        <v>0.0</v>
      </c>
      <c r="AL1220" t="n">
        <v>0.0</v>
      </c>
      <c r="AM1220" t="n">
        <v>0.0</v>
      </c>
      <c r="AN1220" t="n">
        <v>0.0</v>
      </c>
      <c r="AO1220" t="n">
        <v>0.0</v>
      </c>
      <c r="AP1220" t="n">
        <v>7.0</v>
      </c>
      <c r="AQ1220" t="n">
        <v>0.0</v>
      </c>
      <c r="AR1220" t="n">
        <v>0.0</v>
      </c>
      <c r="AS1220" t="n">
        <v>0.0</v>
      </c>
      <c r="AT1220" t="inlineStr">
        <is>
          <t>N/A</t>
        </is>
      </c>
      <c r="AU1220" t="inlineStr">
        <is>
          <t>N/A</t>
        </is>
      </c>
      <c r="AV1220" t="inlineStr">
        <is>
          <t>N/A</t>
        </is>
      </c>
      <c r="AW1220" t="inlineStr">
        <is>
          <t>N/A</t>
        </is>
      </c>
      <c r="AX1220" t="inlineStr">
        <is>
          <t>N/A</t>
        </is>
      </c>
      <c r="AY1220" t="inlineStr">
        <is>
          <t>N/A</t>
        </is>
      </c>
      <c r="AZ1220" t="inlineStr">
        <is>
          <t>N/A</t>
        </is>
      </c>
      <c r="BA1220" t="inlineStr">
        <is>
          <t>N/A</t>
        </is>
      </c>
      <c r="BB1220" t="inlineStr">
        <is>
          <t>N/A</t>
        </is>
      </c>
      <c r="BC1220" t="inlineStr">
        <is>
          <t>N/A</t>
        </is>
      </c>
      <c r="BD1220" t="inlineStr">
        <is>
          <t>N/A</t>
        </is>
      </c>
      <c r="BE1220" t="inlineStr">
        <is>
          <t>N/A</t>
        </is>
      </c>
    </row>
    <row r="1221">
      <c r="A1221" t="inlineStr">
        <is>
          <t>WI21125426</t>
        </is>
      </c>
      <c r="B1221" t="inlineStr">
        <is>
          <t>DATA_VALIDATION</t>
        </is>
      </c>
      <c r="C1221" t="inlineStr">
        <is>
          <t>201110012223</t>
        </is>
      </c>
      <c r="D1221" t="inlineStr">
        <is>
          <t>Folder</t>
        </is>
      </c>
      <c r="E1221" s="2">
        <f>HYPERLINK("capsilon://?command=openfolder&amp;siteaddress=FAM.docvelocity-na8.net&amp;folderid=FXAD9A9105-4F16-877E-3EED-3D4A546BB551","FX211114568")</f>
        <v>0.0</v>
      </c>
      <c r="F1221" t="inlineStr">
        <is>
          <t/>
        </is>
      </c>
      <c r="G1221" t="inlineStr">
        <is>
          <t/>
        </is>
      </c>
      <c r="H1221" t="inlineStr">
        <is>
          <t>Mailitem</t>
        </is>
      </c>
      <c r="I1221" t="inlineStr">
        <is>
          <t>MI211257161</t>
        </is>
      </c>
      <c r="J1221" t="n">
        <v>28.0</v>
      </c>
      <c r="K1221" t="inlineStr">
        <is>
          <t>COMPLETED</t>
        </is>
      </c>
      <c r="L1221" t="inlineStr">
        <is>
          <t>MARK_AS_COMPLETED</t>
        </is>
      </c>
      <c r="M1221" t="inlineStr">
        <is>
          <t>Queue</t>
        </is>
      </c>
      <c r="N1221" t="n">
        <v>2.0</v>
      </c>
      <c r="O1221" s="1" t="n">
        <v>44531.889756944445</v>
      </c>
      <c r="P1221" s="1" t="n">
        <v>44532.298622685186</v>
      </c>
      <c r="Q1221" t="n">
        <v>34877.0</v>
      </c>
      <c r="R1221" t="n">
        <v>449.0</v>
      </c>
      <c r="S1221" t="b">
        <v>0</v>
      </c>
      <c r="T1221" t="inlineStr">
        <is>
          <t>N/A</t>
        </is>
      </c>
      <c r="U1221" t="b">
        <v>0</v>
      </c>
      <c r="V1221" t="inlineStr">
        <is>
          <t>Ujwala Ajabe</t>
        </is>
      </c>
      <c r="W1221" s="1" t="n">
        <v>44532.22453703704</v>
      </c>
      <c r="X1221" t="n">
        <v>275.0</v>
      </c>
      <c r="Y1221" t="n">
        <v>21.0</v>
      </c>
      <c r="Z1221" t="n">
        <v>0.0</v>
      </c>
      <c r="AA1221" t="n">
        <v>21.0</v>
      </c>
      <c r="AB1221" t="n">
        <v>0.0</v>
      </c>
      <c r="AC1221" t="n">
        <v>2.0</v>
      </c>
      <c r="AD1221" t="n">
        <v>7.0</v>
      </c>
      <c r="AE1221" t="n">
        <v>0.0</v>
      </c>
      <c r="AF1221" t="n">
        <v>0.0</v>
      </c>
      <c r="AG1221" t="n">
        <v>0.0</v>
      </c>
      <c r="AH1221" t="inlineStr">
        <is>
          <t>Aparna Chavan</t>
        </is>
      </c>
      <c r="AI1221" s="1" t="n">
        <v>44532.298622685186</v>
      </c>
      <c r="AJ1221" t="n">
        <v>153.0</v>
      </c>
      <c r="AK1221" t="n">
        <v>0.0</v>
      </c>
      <c r="AL1221" t="n">
        <v>0.0</v>
      </c>
      <c r="AM1221" t="n">
        <v>0.0</v>
      </c>
      <c r="AN1221" t="n">
        <v>0.0</v>
      </c>
      <c r="AO1221" t="n">
        <v>0.0</v>
      </c>
      <c r="AP1221" t="n">
        <v>7.0</v>
      </c>
      <c r="AQ1221" t="n">
        <v>0.0</v>
      </c>
      <c r="AR1221" t="n">
        <v>0.0</v>
      </c>
      <c r="AS1221" t="n">
        <v>0.0</v>
      </c>
      <c r="AT1221" t="inlineStr">
        <is>
          <t>N/A</t>
        </is>
      </c>
      <c r="AU1221" t="inlineStr">
        <is>
          <t>N/A</t>
        </is>
      </c>
      <c r="AV1221" t="inlineStr">
        <is>
          <t>N/A</t>
        </is>
      </c>
      <c r="AW1221" t="inlineStr">
        <is>
          <t>N/A</t>
        </is>
      </c>
      <c r="AX1221" t="inlineStr">
        <is>
          <t>N/A</t>
        </is>
      </c>
      <c r="AY1221" t="inlineStr">
        <is>
          <t>N/A</t>
        </is>
      </c>
      <c r="AZ1221" t="inlineStr">
        <is>
          <t>N/A</t>
        </is>
      </c>
      <c r="BA1221" t="inlineStr">
        <is>
          <t>N/A</t>
        </is>
      </c>
      <c r="BB1221" t="inlineStr">
        <is>
          <t>N/A</t>
        </is>
      </c>
      <c r="BC1221" t="inlineStr">
        <is>
          <t>N/A</t>
        </is>
      </c>
      <c r="BD1221" t="inlineStr">
        <is>
          <t>N/A</t>
        </is>
      </c>
      <c r="BE1221" t="inlineStr">
        <is>
          <t>N/A</t>
        </is>
      </c>
    </row>
    <row r="1222">
      <c r="A1222" t="inlineStr">
        <is>
          <t>WI21125427</t>
        </is>
      </c>
      <c r="B1222" t="inlineStr">
        <is>
          <t>DATA_VALIDATION</t>
        </is>
      </c>
      <c r="C1222" t="inlineStr">
        <is>
          <t>201110012223</t>
        </is>
      </c>
      <c r="D1222" t="inlineStr">
        <is>
          <t>Folder</t>
        </is>
      </c>
      <c r="E1222" s="2">
        <f>HYPERLINK("capsilon://?command=openfolder&amp;siteaddress=FAM.docvelocity-na8.net&amp;folderid=FXAD9A9105-4F16-877E-3EED-3D4A546BB551","FX211114568")</f>
        <v>0.0</v>
      </c>
      <c r="F1222" t="inlineStr">
        <is>
          <t/>
        </is>
      </c>
      <c r="G1222" t="inlineStr">
        <is>
          <t/>
        </is>
      </c>
      <c r="H1222" t="inlineStr">
        <is>
          <t>Mailitem</t>
        </is>
      </c>
      <c r="I1222" t="inlineStr">
        <is>
          <t>MI211257166</t>
        </is>
      </c>
      <c r="J1222" t="n">
        <v>28.0</v>
      </c>
      <c r="K1222" t="inlineStr">
        <is>
          <t>COMPLETED</t>
        </is>
      </c>
      <c r="L1222" t="inlineStr">
        <is>
          <t>MARK_AS_COMPLETED</t>
        </is>
      </c>
      <c r="M1222" t="inlineStr">
        <is>
          <t>Queue</t>
        </is>
      </c>
      <c r="N1222" t="n">
        <v>2.0</v>
      </c>
      <c r="O1222" s="1" t="n">
        <v>44531.890011574076</v>
      </c>
      <c r="P1222" s="1" t="n">
        <v>44532.29976851852</v>
      </c>
      <c r="Q1222" t="n">
        <v>35077.0</v>
      </c>
      <c r="R1222" t="n">
        <v>326.0</v>
      </c>
      <c r="S1222" t="b">
        <v>0</v>
      </c>
      <c r="T1222" t="inlineStr">
        <is>
          <t>N/A</t>
        </is>
      </c>
      <c r="U1222" t="b">
        <v>0</v>
      </c>
      <c r="V1222" t="inlineStr">
        <is>
          <t>Ujwala Ajabe</t>
        </is>
      </c>
      <c r="W1222" s="1" t="n">
        <v>44532.2271875</v>
      </c>
      <c r="X1222" t="n">
        <v>228.0</v>
      </c>
      <c r="Y1222" t="n">
        <v>21.0</v>
      </c>
      <c r="Z1222" t="n">
        <v>0.0</v>
      </c>
      <c r="AA1222" t="n">
        <v>21.0</v>
      </c>
      <c r="AB1222" t="n">
        <v>0.0</v>
      </c>
      <c r="AC1222" t="n">
        <v>2.0</v>
      </c>
      <c r="AD1222" t="n">
        <v>7.0</v>
      </c>
      <c r="AE1222" t="n">
        <v>0.0</v>
      </c>
      <c r="AF1222" t="n">
        <v>0.0</v>
      </c>
      <c r="AG1222" t="n">
        <v>0.0</v>
      </c>
      <c r="AH1222" t="inlineStr">
        <is>
          <t>Aparna Chavan</t>
        </is>
      </c>
      <c r="AI1222" s="1" t="n">
        <v>44532.29976851852</v>
      </c>
      <c r="AJ1222" t="n">
        <v>98.0</v>
      </c>
      <c r="AK1222" t="n">
        <v>0.0</v>
      </c>
      <c r="AL1222" t="n">
        <v>0.0</v>
      </c>
      <c r="AM1222" t="n">
        <v>0.0</v>
      </c>
      <c r="AN1222" t="n">
        <v>0.0</v>
      </c>
      <c r="AO1222" t="n">
        <v>0.0</v>
      </c>
      <c r="AP1222" t="n">
        <v>7.0</v>
      </c>
      <c r="AQ1222" t="n">
        <v>0.0</v>
      </c>
      <c r="AR1222" t="n">
        <v>0.0</v>
      </c>
      <c r="AS1222" t="n">
        <v>0.0</v>
      </c>
      <c r="AT1222" t="inlineStr">
        <is>
          <t>N/A</t>
        </is>
      </c>
      <c r="AU1222" t="inlineStr">
        <is>
          <t>N/A</t>
        </is>
      </c>
      <c r="AV1222" t="inlineStr">
        <is>
          <t>N/A</t>
        </is>
      </c>
      <c r="AW1222" t="inlineStr">
        <is>
          <t>N/A</t>
        </is>
      </c>
      <c r="AX1222" t="inlineStr">
        <is>
          <t>N/A</t>
        </is>
      </c>
      <c r="AY1222" t="inlineStr">
        <is>
          <t>N/A</t>
        </is>
      </c>
      <c r="AZ1222" t="inlineStr">
        <is>
          <t>N/A</t>
        </is>
      </c>
      <c r="BA1222" t="inlineStr">
        <is>
          <t>N/A</t>
        </is>
      </c>
      <c r="BB1222" t="inlineStr">
        <is>
          <t>N/A</t>
        </is>
      </c>
      <c r="BC1222" t="inlineStr">
        <is>
          <t>N/A</t>
        </is>
      </c>
      <c r="BD1222" t="inlineStr">
        <is>
          <t>N/A</t>
        </is>
      </c>
      <c r="BE1222" t="inlineStr">
        <is>
          <t>N/A</t>
        </is>
      </c>
    </row>
    <row r="1223">
      <c r="A1223" t="inlineStr">
        <is>
          <t>WI211254274</t>
        </is>
      </c>
      <c r="B1223" t="inlineStr">
        <is>
          <t>DATA_VALIDATION</t>
        </is>
      </c>
      <c r="C1223" t="inlineStr">
        <is>
          <t>201300020344</t>
        </is>
      </c>
      <c r="D1223" t="inlineStr">
        <is>
          <t>Folder</t>
        </is>
      </c>
      <c r="E1223" s="2">
        <f>HYPERLINK("capsilon://?command=openfolder&amp;siteaddress=FAM.docvelocity-na8.net&amp;folderid=FX7D31D3F9-981C-AB68-8215-87E7FCF93156","FX21128741")</f>
        <v>0.0</v>
      </c>
      <c r="F1223" t="inlineStr">
        <is>
          <t/>
        </is>
      </c>
      <c r="G1223" t="inlineStr">
        <is>
          <t/>
        </is>
      </c>
      <c r="H1223" t="inlineStr">
        <is>
          <t>Mailitem</t>
        </is>
      </c>
      <c r="I1223" t="inlineStr">
        <is>
          <t>MI2112563634</t>
        </is>
      </c>
      <c r="J1223" t="n">
        <v>425.0</v>
      </c>
      <c r="K1223" t="inlineStr">
        <is>
          <t>COMPLETED</t>
        </is>
      </c>
      <c r="L1223" t="inlineStr">
        <is>
          <t>MARK_AS_COMPLETED</t>
        </is>
      </c>
      <c r="M1223" t="inlineStr">
        <is>
          <t>Queue</t>
        </is>
      </c>
      <c r="N1223" t="n">
        <v>2.0</v>
      </c>
      <c r="O1223" s="1" t="n">
        <v>44546.46759259259</v>
      </c>
      <c r="P1223" s="1" t="n">
        <v>44546.6553587963</v>
      </c>
      <c r="Q1223" t="n">
        <v>10824.0</v>
      </c>
      <c r="R1223" t="n">
        <v>5399.0</v>
      </c>
      <c r="S1223" t="b">
        <v>0</v>
      </c>
      <c r="T1223" t="inlineStr">
        <is>
          <t>N/A</t>
        </is>
      </c>
      <c r="U1223" t="b">
        <v>1</v>
      </c>
      <c r="V1223" t="inlineStr">
        <is>
          <t>Archana Bhujbal</t>
        </is>
      </c>
      <c r="W1223" s="1" t="n">
        <v>44546.56434027778</v>
      </c>
      <c r="X1223" t="n">
        <v>3342.0</v>
      </c>
      <c r="Y1223" t="n">
        <v>531.0</v>
      </c>
      <c r="Z1223" t="n">
        <v>0.0</v>
      </c>
      <c r="AA1223" t="n">
        <v>531.0</v>
      </c>
      <c r="AB1223" t="n">
        <v>321.0</v>
      </c>
      <c r="AC1223" t="n">
        <v>419.0</v>
      </c>
      <c r="AD1223" t="n">
        <v>-106.0</v>
      </c>
      <c r="AE1223" t="n">
        <v>0.0</v>
      </c>
      <c r="AF1223" t="n">
        <v>0.0</v>
      </c>
      <c r="AG1223" t="n">
        <v>0.0</v>
      </c>
      <c r="AH1223" t="inlineStr">
        <is>
          <t>Vikash Suryakanth Parmar</t>
        </is>
      </c>
      <c r="AI1223" s="1" t="n">
        <v>44546.6553587963</v>
      </c>
      <c r="AJ1223" t="n">
        <v>1663.0</v>
      </c>
      <c r="AK1223" t="n">
        <v>3.0</v>
      </c>
      <c r="AL1223" t="n">
        <v>0.0</v>
      </c>
      <c r="AM1223" t="n">
        <v>3.0</v>
      </c>
      <c r="AN1223" t="n">
        <v>107.0</v>
      </c>
      <c r="AO1223" t="n">
        <v>3.0</v>
      </c>
      <c r="AP1223" t="n">
        <v>-109.0</v>
      </c>
      <c r="AQ1223" t="n">
        <v>0.0</v>
      </c>
      <c r="AR1223" t="n">
        <v>0.0</v>
      </c>
      <c r="AS1223" t="n">
        <v>0.0</v>
      </c>
      <c r="AT1223" t="inlineStr">
        <is>
          <t>N/A</t>
        </is>
      </c>
      <c r="AU1223" t="inlineStr">
        <is>
          <t>N/A</t>
        </is>
      </c>
      <c r="AV1223" t="inlineStr">
        <is>
          <t>N/A</t>
        </is>
      </c>
      <c r="AW1223" t="inlineStr">
        <is>
          <t>N/A</t>
        </is>
      </c>
      <c r="AX1223" t="inlineStr">
        <is>
          <t>N/A</t>
        </is>
      </c>
      <c r="AY1223" t="inlineStr">
        <is>
          <t>N/A</t>
        </is>
      </c>
      <c r="AZ1223" t="inlineStr">
        <is>
          <t>N/A</t>
        </is>
      </c>
      <c r="BA1223" t="inlineStr">
        <is>
          <t>N/A</t>
        </is>
      </c>
      <c r="BB1223" t="inlineStr">
        <is>
          <t>N/A</t>
        </is>
      </c>
      <c r="BC1223" t="inlineStr">
        <is>
          <t>N/A</t>
        </is>
      </c>
      <c r="BD1223" t="inlineStr">
        <is>
          <t>N/A</t>
        </is>
      </c>
      <c r="BE1223" t="inlineStr">
        <is>
          <t>N/A</t>
        </is>
      </c>
    </row>
    <row r="1224">
      <c r="A1224" t="inlineStr">
        <is>
          <t>WI211254289</t>
        </is>
      </c>
      <c r="B1224" t="inlineStr">
        <is>
          <t>DATA_VALIDATION</t>
        </is>
      </c>
      <c r="C1224" t="inlineStr">
        <is>
          <t>201100014354</t>
        </is>
      </c>
      <c r="D1224" t="inlineStr">
        <is>
          <t>Folder</t>
        </is>
      </c>
      <c r="E1224" s="2">
        <f>HYPERLINK("capsilon://?command=openfolder&amp;siteaddress=FAM.docvelocity-na8.net&amp;folderid=FXBEE8C7D6-4149-E978-9614-6B789617A2FB","FX21129169")</f>
        <v>0.0</v>
      </c>
      <c r="F1224" t="inlineStr">
        <is>
          <t/>
        </is>
      </c>
      <c r="G1224" t="inlineStr">
        <is>
          <t/>
        </is>
      </c>
      <c r="H1224" t="inlineStr">
        <is>
          <t>Mailitem</t>
        </is>
      </c>
      <c r="I1224" t="inlineStr">
        <is>
          <t>MI2112563995</t>
        </is>
      </c>
      <c r="J1224" t="n">
        <v>56.0</v>
      </c>
      <c r="K1224" t="inlineStr">
        <is>
          <t>COMPLETED</t>
        </is>
      </c>
      <c r="L1224" t="inlineStr">
        <is>
          <t>MARK_AS_COMPLETED</t>
        </is>
      </c>
      <c r="M1224" t="inlineStr">
        <is>
          <t>Queue</t>
        </is>
      </c>
      <c r="N1224" t="n">
        <v>2.0</v>
      </c>
      <c r="O1224" s="1" t="n">
        <v>44546.4690625</v>
      </c>
      <c r="P1224" s="1" t="n">
        <v>44546.65168981482</v>
      </c>
      <c r="Q1224" t="n">
        <v>14499.0</v>
      </c>
      <c r="R1224" t="n">
        <v>1280.0</v>
      </c>
      <c r="S1224" t="b">
        <v>0</v>
      </c>
      <c r="T1224" t="inlineStr">
        <is>
          <t>N/A</t>
        </is>
      </c>
      <c r="U1224" t="b">
        <v>1</v>
      </c>
      <c r="V1224" t="inlineStr">
        <is>
          <t>Amruta Erande</t>
        </is>
      </c>
      <c r="W1224" s="1" t="n">
        <v>44546.510034722225</v>
      </c>
      <c r="X1224" t="n">
        <v>885.0</v>
      </c>
      <c r="Y1224" t="n">
        <v>42.0</v>
      </c>
      <c r="Z1224" t="n">
        <v>0.0</v>
      </c>
      <c r="AA1224" t="n">
        <v>42.0</v>
      </c>
      <c r="AB1224" t="n">
        <v>0.0</v>
      </c>
      <c r="AC1224" t="n">
        <v>14.0</v>
      </c>
      <c r="AD1224" t="n">
        <v>14.0</v>
      </c>
      <c r="AE1224" t="n">
        <v>0.0</v>
      </c>
      <c r="AF1224" t="n">
        <v>0.0</v>
      </c>
      <c r="AG1224" t="n">
        <v>0.0</v>
      </c>
      <c r="AH1224" t="inlineStr">
        <is>
          <t>Mohini Shinde</t>
        </is>
      </c>
      <c r="AI1224" s="1" t="n">
        <v>44546.65168981482</v>
      </c>
      <c r="AJ1224" t="n">
        <v>339.0</v>
      </c>
      <c r="AK1224" t="n">
        <v>0.0</v>
      </c>
      <c r="AL1224" t="n">
        <v>0.0</v>
      </c>
      <c r="AM1224" t="n">
        <v>0.0</v>
      </c>
      <c r="AN1224" t="n">
        <v>0.0</v>
      </c>
      <c r="AO1224" t="n">
        <v>0.0</v>
      </c>
      <c r="AP1224" t="n">
        <v>14.0</v>
      </c>
      <c r="AQ1224" t="n">
        <v>0.0</v>
      </c>
      <c r="AR1224" t="n">
        <v>0.0</v>
      </c>
      <c r="AS1224" t="n">
        <v>0.0</v>
      </c>
      <c r="AT1224" t="inlineStr">
        <is>
          <t>N/A</t>
        </is>
      </c>
      <c r="AU1224" t="inlineStr">
        <is>
          <t>N/A</t>
        </is>
      </c>
      <c r="AV1224" t="inlineStr">
        <is>
          <t>N/A</t>
        </is>
      </c>
      <c r="AW1224" t="inlineStr">
        <is>
          <t>N/A</t>
        </is>
      </c>
      <c r="AX1224" t="inlineStr">
        <is>
          <t>N/A</t>
        </is>
      </c>
      <c r="AY1224" t="inlineStr">
        <is>
          <t>N/A</t>
        </is>
      </c>
      <c r="AZ1224" t="inlineStr">
        <is>
          <t>N/A</t>
        </is>
      </c>
      <c r="BA1224" t="inlineStr">
        <is>
          <t>N/A</t>
        </is>
      </c>
      <c r="BB1224" t="inlineStr">
        <is>
          <t>N/A</t>
        </is>
      </c>
      <c r="BC1224" t="inlineStr">
        <is>
          <t>N/A</t>
        </is>
      </c>
      <c r="BD1224" t="inlineStr">
        <is>
          <t>N/A</t>
        </is>
      </c>
      <c r="BE1224" t="inlineStr">
        <is>
          <t>N/A</t>
        </is>
      </c>
    </row>
    <row r="1225">
      <c r="A1225" t="inlineStr">
        <is>
          <t>WI21125433</t>
        </is>
      </c>
      <c r="B1225" t="inlineStr">
        <is>
          <t>DATA_VALIDATION</t>
        </is>
      </c>
      <c r="C1225" t="inlineStr">
        <is>
          <t>201110012223</t>
        </is>
      </c>
      <c r="D1225" t="inlineStr">
        <is>
          <t>Folder</t>
        </is>
      </c>
      <c r="E1225" s="2">
        <f>HYPERLINK("capsilon://?command=openfolder&amp;siteaddress=FAM.docvelocity-na8.net&amp;folderid=FXAD9A9105-4F16-877E-3EED-3D4A546BB551","FX211114568")</f>
        <v>0.0</v>
      </c>
      <c r="F1225" t="inlineStr">
        <is>
          <t/>
        </is>
      </c>
      <c r="G1225" t="inlineStr">
        <is>
          <t/>
        </is>
      </c>
      <c r="H1225" t="inlineStr">
        <is>
          <t>Mailitem</t>
        </is>
      </c>
      <c r="I1225" t="inlineStr">
        <is>
          <t>MI211257181</t>
        </is>
      </c>
      <c r="J1225" t="n">
        <v>60.0</v>
      </c>
      <c r="K1225" t="inlineStr">
        <is>
          <t>COMPLETED</t>
        </is>
      </c>
      <c r="L1225" t="inlineStr">
        <is>
          <t>MARK_AS_COMPLETED</t>
        </is>
      </c>
      <c r="M1225" t="inlineStr">
        <is>
          <t>Queue</t>
        </is>
      </c>
      <c r="N1225" t="n">
        <v>2.0</v>
      </c>
      <c r="O1225" s="1" t="n">
        <v>44531.89087962963</v>
      </c>
      <c r="P1225" s="1" t="n">
        <v>44532.30121527778</v>
      </c>
      <c r="Q1225" t="n">
        <v>35065.0</v>
      </c>
      <c r="R1225" t="n">
        <v>388.0</v>
      </c>
      <c r="S1225" t="b">
        <v>0</v>
      </c>
      <c r="T1225" t="inlineStr">
        <is>
          <t>N/A</t>
        </is>
      </c>
      <c r="U1225" t="b">
        <v>0</v>
      </c>
      <c r="V1225" t="inlineStr">
        <is>
          <t>Ujwala Ajabe</t>
        </is>
      </c>
      <c r="W1225" s="1" t="n">
        <v>44532.23023148148</v>
      </c>
      <c r="X1225" t="n">
        <v>263.0</v>
      </c>
      <c r="Y1225" t="n">
        <v>49.0</v>
      </c>
      <c r="Z1225" t="n">
        <v>0.0</v>
      </c>
      <c r="AA1225" t="n">
        <v>49.0</v>
      </c>
      <c r="AB1225" t="n">
        <v>0.0</v>
      </c>
      <c r="AC1225" t="n">
        <v>8.0</v>
      </c>
      <c r="AD1225" t="n">
        <v>11.0</v>
      </c>
      <c r="AE1225" t="n">
        <v>0.0</v>
      </c>
      <c r="AF1225" t="n">
        <v>0.0</v>
      </c>
      <c r="AG1225" t="n">
        <v>0.0</v>
      </c>
      <c r="AH1225" t="inlineStr">
        <is>
          <t>Aparna Chavan</t>
        </is>
      </c>
      <c r="AI1225" s="1" t="n">
        <v>44532.30121527778</v>
      </c>
      <c r="AJ1225" t="n">
        <v>125.0</v>
      </c>
      <c r="AK1225" t="n">
        <v>0.0</v>
      </c>
      <c r="AL1225" t="n">
        <v>0.0</v>
      </c>
      <c r="AM1225" t="n">
        <v>0.0</v>
      </c>
      <c r="AN1225" t="n">
        <v>0.0</v>
      </c>
      <c r="AO1225" t="n">
        <v>0.0</v>
      </c>
      <c r="AP1225" t="n">
        <v>11.0</v>
      </c>
      <c r="AQ1225" t="n">
        <v>0.0</v>
      </c>
      <c r="AR1225" t="n">
        <v>0.0</v>
      </c>
      <c r="AS1225" t="n">
        <v>0.0</v>
      </c>
      <c r="AT1225" t="inlineStr">
        <is>
          <t>N/A</t>
        </is>
      </c>
      <c r="AU1225" t="inlineStr">
        <is>
          <t>N/A</t>
        </is>
      </c>
      <c r="AV1225" t="inlineStr">
        <is>
          <t>N/A</t>
        </is>
      </c>
      <c r="AW1225" t="inlineStr">
        <is>
          <t>N/A</t>
        </is>
      </c>
      <c r="AX1225" t="inlineStr">
        <is>
          <t>N/A</t>
        </is>
      </c>
      <c r="AY1225" t="inlineStr">
        <is>
          <t>N/A</t>
        </is>
      </c>
      <c r="AZ1225" t="inlineStr">
        <is>
          <t>N/A</t>
        </is>
      </c>
      <c r="BA1225" t="inlineStr">
        <is>
          <t>N/A</t>
        </is>
      </c>
      <c r="BB1225" t="inlineStr">
        <is>
          <t>N/A</t>
        </is>
      </c>
      <c r="BC1225" t="inlineStr">
        <is>
          <t>N/A</t>
        </is>
      </c>
      <c r="BD1225" t="inlineStr">
        <is>
          <t>N/A</t>
        </is>
      </c>
      <c r="BE1225" t="inlineStr">
        <is>
          <t>N/A</t>
        </is>
      </c>
    </row>
    <row r="1226">
      <c r="A1226" t="inlineStr">
        <is>
          <t>WI21125434</t>
        </is>
      </c>
      <c r="B1226" t="inlineStr">
        <is>
          <t>DATA_VALIDATION</t>
        </is>
      </c>
      <c r="C1226" t="inlineStr">
        <is>
          <t>201110012223</t>
        </is>
      </c>
      <c r="D1226" t="inlineStr">
        <is>
          <t>Folder</t>
        </is>
      </c>
      <c r="E1226" s="2">
        <f>HYPERLINK("capsilon://?command=openfolder&amp;siteaddress=FAM.docvelocity-na8.net&amp;folderid=FXAD9A9105-4F16-877E-3EED-3D4A546BB551","FX211114568")</f>
        <v>0.0</v>
      </c>
      <c r="F1226" t="inlineStr">
        <is>
          <t/>
        </is>
      </c>
      <c r="G1226" t="inlineStr">
        <is>
          <t/>
        </is>
      </c>
      <c r="H1226" t="inlineStr">
        <is>
          <t>Mailitem</t>
        </is>
      </c>
      <c r="I1226" t="inlineStr">
        <is>
          <t>MI211257177</t>
        </is>
      </c>
      <c r="J1226" t="n">
        <v>94.0</v>
      </c>
      <c r="K1226" t="inlineStr">
        <is>
          <t>COMPLETED</t>
        </is>
      </c>
      <c r="L1226" t="inlineStr">
        <is>
          <t>MARK_AS_COMPLETED</t>
        </is>
      </c>
      <c r="M1226" t="inlineStr">
        <is>
          <t>Queue</t>
        </is>
      </c>
      <c r="N1226" t="n">
        <v>2.0</v>
      </c>
      <c r="O1226" s="1" t="n">
        <v>44531.89104166667</v>
      </c>
      <c r="P1226" s="1" t="n">
        <v>44532.307858796295</v>
      </c>
      <c r="Q1226" t="n">
        <v>35038.0</v>
      </c>
      <c r="R1226" t="n">
        <v>975.0</v>
      </c>
      <c r="S1226" t="b">
        <v>0</v>
      </c>
      <c r="T1226" t="inlineStr">
        <is>
          <t>N/A</t>
        </is>
      </c>
      <c r="U1226" t="b">
        <v>0</v>
      </c>
      <c r="V1226" t="inlineStr">
        <is>
          <t>Ujwala Ajabe</t>
        </is>
      </c>
      <c r="W1226" s="1" t="n">
        <v>44532.23489583333</v>
      </c>
      <c r="X1226" t="n">
        <v>402.0</v>
      </c>
      <c r="Y1226" t="n">
        <v>89.0</v>
      </c>
      <c r="Z1226" t="n">
        <v>0.0</v>
      </c>
      <c r="AA1226" t="n">
        <v>89.0</v>
      </c>
      <c r="AB1226" t="n">
        <v>0.0</v>
      </c>
      <c r="AC1226" t="n">
        <v>8.0</v>
      </c>
      <c r="AD1226" t="n">
        <v>5.0</v>
      </c>
      <c r="AE1226" t="n">
        <v>0.0</v>
      </c>
      <c r="AF1226" t="n">
        <v>0.0</v>
      </c>
      <c r="AG1226" t="n">
        <v>0.0</v>
      </c>
      <c r="AH1226" t="inlineStr">
        <is>
          <t>Aparna Chavan</t>
        </is>
      </c>
      <c r="AI1226" s="1" t="n">
        <v>44532.307858796295</v>
      </c>
      <c r="AJ1226" t="n">
        <v>573.0</v>
      </c>
      <c r="AK1226" t="n">
        <v>0.0</v>
      </c>
      <c r="AL1226" t="n">
        <v>0.0</v>
      </c>
      <c r="AM1226" t="n">
        <v>0.0</v>
      </c>
      <c r="AN1226" t="n">
        <v>0.0</v>
      </c>
      <c r="AO1226" t="n">
        <v>0.0</v>
      </c>
      <c r="AP1226" t="n">
        <v>5.0</v>
      </c>
      <c r="AQ1226" t="n">
        <v>0.0</v>
      </c>
      <c r="AR1226" t="n">
        <v>0.0</v>
      </c>
      <c r="AS1226" t="n">
        <v>0.0</v>
      </c>
      <c r="AT1226" t="inlineStr">
        <is>
          <t>N/A</t>
        </is>
      </c>
      <c r="AU1226" t="inlineStr">
        <is>
          <t>N/A</t>
        </is>
      </c>
      <c r="AV1226" t="inlineStr">
        <is>
          <t>N/A</t>
        </is>
      </c>
      <c r="AW1226" t="inlineStr">
        <is>
          <t>N/A</t>
        </is>
      </c>
      <c r="AX1226" t="inlineStr">
        <is>
          <t>N/A</t>
        </is>
      </c>
      <c r="AY1226" t="inlineStr">
        <is>
          <t>N/A</t>
        </is>
      </c>
      <c r="AZ1226" t="inlineStr">
        <is>
          <t>N/A</t>
        </is>
      </c>
      <c r="BA1226" t="inlineStr">
        <is>
          <t>N/A</t>
        </is>
      </c>
      <c r="BB1226" t="inlineStr">
        <is>
          <t>N/A</t>
        </is>
      </c>
      <c r="BC1226" t="inlineStr">
        <is>
          <t>N/A</t>
        </is>
      </c>
      <c r="BD1226" t="inlineStr">
        <is>
          <t>N/A</t>
        </is>
      </c>
      <c r="BE1226" t="inlineStr">
        <is>
          <t>N/A</t>
        </is>
      </c>
    </row>
    <row r="1227">
      <c r="A1227" t="inlineStr">
        <is>
          <t>WI21125435</t>
        </is>
      </c>
      <c r="B1227" t="inlineStr">
        <is>
          <t>DATA_VALIDATION</t>
        </is>
      </c>
      <c r="C1227" t="inlineStr">
        <is>
          <t>201110012223</t>
        </is>
      </c>
      <c r="D1227" t="inlineStr">
        <is>
          <t>Folder</t>
        </is>
      </c>
      <c r="E1227" s="2">
        <f>HYPERLINK("capsilon://?command=openfolder&amp;siteaddress=FAM.docvelocity-na8.net&amp;folderid=FXAD9A9105-4F16-877E-3EED-3D4A546BB551","FX211114568")</f>
        <v>0.0</v>
      </c>
      <c r="F1227" t="inlineStr">
        <is>
          <t/>
        </is>
      </c>
      <c r="G1227" t="inlineStr">
        <is>
          <t/>
        </is>
      </c>
      <c r="H1227" t="inlineStr">
        <is>
          <t>Mailitem</t>
        </is>
      </c>
      <c r="I1227" t="inlineStr">
        <is>
          <t>MI211257197</t>
        </is>
      </c>
      <c r="J1227" t="n">
        <v>66.0</v>
      </c>
      <c r="K1227" t="inlineStr">
        <is>
          <t>COMPLETED</t>
        </is>
      </c>
      <c r="L1227" t="inlineStr">
        <is>
          <t>MARK_AS_COMPLETED</t>
        </is>
      </c>
      <c r="M1227" t="inlineStr">
        <is>
          <t>Queue</t>
        </is>
      </c>
      <c r="N1227" t="n">
        <v>2.0</v>
      </c>
      <c r="O1227" s="1" t="n">
        <v>44531.89125</v>
      </c>
      <c r="P1227" s="1" t="n">
        <v>44532.30716435185</v>
      </c>
      <c r="Q1227" t="n">
        <v>34773.0</v>
      </c>
      <c r="R1227" t="n">
        <v>1162.0</v>
      </c>
      <c r="S1227" t="b">
        <v>0</v>
      </c>
      <c r="T1227" t="inlineStr">
        <is>
          <t>N/A</t>
        </is>
      </c>
      <c r="U1227" t="b">
        <v>0</v>
      </c>
      <c r="V1227" t="inlineStr">
        <is>
          <t>Ujwala Ajabe</t>
        </is>
      </c>
      <c r="W1227" s="1" t="n">
        <v>44532.2427662037</v>
      </c>
      <c r="X1227" t="n">
        <v>679.0</v>
      </c>
      <c r="Y1227" t="n">
        <v>52.0</v>
      </c>
      <c r="Z1227" t="n">
        <v>0.0</v>
      </c>
      <c r="AA1227" t="n">
        <v>52.0</v>
      </c>
      <c r="AB1227" t="n">
        <v>0.0</v>
      </c>
      <c r="AC1227" t="n">
        <v>30.0</v>
      </c>
      <c r="AD1227" t="n">
        <v>14.0</v>
      </c>
      <c r="AE1227" t="n">
        <v>0.0</v>
      </c>
      <c r="AF1227" t="n">
        <v>0.0</v>
      </c>
      <c r="AG1227" t="n">
        <v>0.0</v>
      </c>
      <c r="AH1227" t="inlineStr">
        <is>
          <t>Smriti Gauchan</t>
        </is>
      </c>
      <c r="AI1227" s="1" t="n">
        <v>44532.30716435185</v>
      </c>
      <c r="AJ1227" t="n">
        <v>483.0</v>
      </c>
      <c r="AK1227" t="n">
        <v>3.0</v>
      </c>
      <c r="AL1227" t="n">
        <v>0.0</v>
      </c>
      <c r="AM1227" t="n">
        <v>3.0</v>
      </c>
      <c r="AN1227" t="n">
        <v>0.0</v>
      </c>
      <c r="AO1227" t="n">
        <v>3.0</v>
      </c>
      <c r="AP1227" t="n">
        <v>11.0</v>
      </c>
      <c r="AQ1227" t="n">
        <v>0.0</v>
      </c>
      <c r="AR1227" t="n">
        <v>0.0</v>
      </c>
      <c r="AS1227" t="n">
        <v>0.0</v>
      </c>
      <c r="AT1227" t="inlineStr">
        <is>
          <t>N/A</t>
        </is>
      </c>
      <c r="AU1227" t="inlineStr">
        <is>
          <t>N/A</t>
        </is>
      </c>
      <c r="AV1227" t="inlineStr">
        <is>
          <t>N/A</t>
        </is>
      </c>
      <c r="AW1227" t="inlineStr">
        <is>
          <t>N/A</t>
        </is>
      </c>
      <c r="AX1227" t="inlineStr">
        <is>
          <t>N/A</t>
        </is>
      </c>
      <c r="AY1227" t="inlineStr">
        <is>
          <t>N/A</t>
        </is>
      </c>
      <c r="AZ1227" t="inlineStr">
        <is>
          <t>N/A</t>
        </is>
      </c>
      <c r="BA1227" t="inlineStr">
        <is>
          <t>N/A</t>
        </is>
      </c>
      <c r="BB1227" t="inlineStr">
        <is>
          <t>N/A</t>
        </is>
      </c>
      <c r="BC1227" t="inlineStr">
        <is>
          <t>N/A</t>
        </is>
      </c>
      <c r="BD1227" t="inlineStr">
        <is>
          <t>N/A</t>
        </is>
      </c>
      <c r="BE1227" t="inlineStr">
        <is>
          <t>N/A</t>
        </is>
      </c>
    </row>
    <row r="1228">
      <c r="A1228" t="inlineStr">
        <is>
          <t>WI21125436</t>
        </is>
      </c>
      <c r="B1228" t="inlineStr">
        <is>
          <t>DATA_VALIDATION</t>
        </is>
      </c>
      <c r="C1228" t="inlineStr">
        <is>
          <t>201110012223</t>
        </is>
      </c>
      <c r="D1228" t="inlineStr">
        <is>
          <t>Folder</t>
        </is>
      </c>
      <c r="E1228" s="2">
        <f>HYPERLINK("capsilon://?command=openfolder&amp;siteaddress=FAM.docvelocity-na8.net&amp;folderid=FXAD9A9105-4F16-877E-3EED-3D4A546BB551","FX211114568")</f>
        <v>0.0</v>
      </c>
      <c r="F1228" t="inlineStr">
        <is>
          <t/>
        </is>
      </c>
      <c r="G1228" t="inlineStr">
        <is>
          <t/>
        </is>
      </c>
      <c r="H1228" t="inlineStr">
        <is>
          <t>Mailitem</t>
        </is>
      </c>
      <c r="I1228" t="inlineStr">
        <is>
          <t>MI211257215</t>
        </is>
      </c>
      <c r="J1228" t="n">
        <v>66.0</v>
      </c>
      <c r="K1228" t="inlineStr">
        <is>
          <t>COMPLETED</t>
        </is>
      </c>
      <c r="L1228" t="inlineStr">
        <is>
          <t>MARK_AS_COMPLETED</t>
        </is>
      </c>
      <c r="M1228" t="inlineStr">
        <is>
          <t>Queue</t>
        </is>
      </c>
      <c r="N1228" t="n">
        <v>2.0</v>
      </c>
      <c r="O1228" s="1" t="n">
        <v>44531.891597222224</v>
      </c>
      <c r="P1228" s="1" t="n">
        <v>44532.31346064815</v>
      </c>
      <c r="Q1228" t="n">
        <v>35096.0</v>
      </c>
      <c r="R1228" t="n">
        <v>1353.0</v>
      </c>
      <c r="S1228" t="b">
        <v>0</v>
      </c>
      <c r="T1228" t="inlineStr">
        <is>
          <t>N/A</t>
        </is>
      </c>
      <c r="U1228" t="b">
        <v>0</v>
      </c>
      <c r="V1228" t="inlineStr">
        <is>
          <t>Mohini Shinde</t>
        </is>
      </c>
      <c r="W1228" s="1" t="n">
        <v>44532.2475</v>
      </c>
      <c r="X1228" t="n">
        <v>810.0</v>
      </c>
      <c r="Y1228" t="n">
        <v>52.0</v>
      </c>
      <c r="Z1228" t="n">
        <v>0.0</v>
      </c>
      <c r="AA1228" t="n">
        <v>52.0</v>
      </c>
      <c r="AB1228" t="n">
        <v>0.0</v>
      </c>
      <c r="AC1228" t="n">
        <v>39.0</v>
      </c>
      <c r="AD1228" t="n">
        <v>14.0</v>
      </c>
      <c r="AE1228" t="n">
        <v>0.0</v>
      </c>
      <c r="AF1228" t="n">
        <v>0.0</v>
      </c>
      <c r="AG1228" t="n">
        <v>0.0</v>
      </c>
      <c r="AH1228" t="inlineStr">
        <is>
          <t>Smriti Gauchan</t>
        </is>
      </c>
      <c r="AI1228" s="1" t="n">
        <v>44532.31346064815</v>
      </c>
      <c r="AJ1228" t="n">
        <v>543.0</v>
      </c>
      <c r="AK1228" t="n">
        <v>3.0</v>
      </c>
      <c r="AL1228" t="n">
        <v>0.0</v>
      </c>
      <c r="AM1228" t="n">
        <v>3.0</v>
      </c>
      <c r="AN1228" t="n">
        <v>0.0</v>
      </c>
      <c r="AO1228" t="n">
        <v>3.0</v>
      </c>
      <c r="AP1228" t="n">
        <v>11.0</v>
      </c>
      <c r="AQ1228" t="n">
        <v>0.0</v>
      </c>
      <c r="AR1228" t="n">
        <v>0.0</v>
      </c>
      <c r="AS1228" t="n">
        <v>0.0</v>
      </c>
      <c r="AT1228" t="inlineStr">
        <is>
          <t>N/A</t>
        </is>
      </c>
      <c r="AU1228" t="inlineStr">
        <is>
          <t>N/A</t>
        </is>
      </c>
      <c r="AV1228" t="inlineStr">
        <is>
          <t>N/A</t>
        </is>
      </c>
      <c r="AW1228" t="inlineStr">
        <is>
          <t>N/A</t>
        </is>
      </c>
      <c r="AX1228" t="inlineStr">
        <is>
          <t>N/A</t>
        </is>
      </c>
      <c r="AY1228" t="inlineStr">
        <is>
          <t>N/A</t>
        </is>
      </c>
      <c r="AZ1228" t="inlineStr">
        <is>
          <t>N/A</t>
        </is>
      </c>
      <c r="BA1228" t="inlineStr">
        <is>
          <t>N/A</t>
        </is>
      </c>
      <c r="BB1228" t="inlineStr">
        <is>
          <t>N/A</t>
        </is>
      </c>
      <c r="BC1228" t="inlineStr">
        <is>
          <t>N/A</t>
        </is>
      </c>
      <c r="BD1228" t="inlineStr">
        <is>
          <t>N/A</t>
        </is>
      </c>
      <c r="BE1228" t="inlineStr">
        <is>
          <t>N/A</t>
        </is>
      </c>
    </row>
    <row r="1229">
      <c r="A1229" t="inlineStr">
        <is>
          <t>WI211254366</t>
        </is>
      </c>
      <c r="B1229" t="inlineStr">
        <is>
          <t>DATA_VALIDATION</t>
        </is>
      </c>
      <c r="C1229" t="inlineStr">
        <is>
          <t>201330004252</t>
        </is>
      </c>
      <c r="D1229" t="inlineStr">
        <is>
          <t>Folder</t>
        </is>
      </c>
      <c r="E1229" s="2">
        <f>HYPERLINK("capsilon://?command=openfolder&amp;siteaddress=FAM.docvelocity-na8.net&amp;folderid=FXC8BDF6E2-BD93-09E1-16D3-1FEBAACFDBAB","FX21128757")</f>
        <v>0.0</v>
      </c>
      <c r="F1229" t="inlineStr">
        <is>
          <t/>
        </is>
      </c>
      <c r="G1229" t="inlineStr">
        <is>
          <t/>
        </is>
      </c>
      <c r="H1229" t="inlineStr">
        <is>
          <t>Mailitem</t>
        </is>
      </c>
      <c r="I1229" t="inlineStr">
        <is>
          <t>MI2112564145</t>
        </is>
      </c>
      <c r="J1229" t="n">
        <v>134.0</v>
      </c>
      <c r="K1229" t="inlineStr">
        <is>
          <t>COMPLETED</t>
        </is>
      </c>
      <c r="L1229" t="inlineStr">
        <is>
          <t>MARK_AS_COMPLETED</t>
        </is>
      </c>
      <c r="M1229" t="inlineStr">
        <is>
          <t>Queue</t>
        </is>
      </c>
      <c r="N1229" t="n">
        <v>2.0</v>
      </c>
      <c r="O1229" s="1" t="n">
        <v>44546.475810185184</v>
      </c>
      <c r="P1229" s="1" t="n">
        <v>44546.6590625</v>
      </c>
      <c r="Q1229" t="n">
        <v>13706.0</v>
      </c>
      <c r="R1229" t="n">
        <v>2127.0</v>
      </c>
      <c r="S1229" t="b">
        <v>0</v>
      </c>
      <c r="T1229" t="inlineStr">
        <is>
          <t>N/A</t>
        </is>
      </c>
      <c r="U1229" t="b">
        <v>1</v>
      </c>
      <c r="V1229" t="inlineStr">
        <is>
          <t>Archana Bhujbal</t>
        </is>
      </c>
      <c r="W1229" s="1" t="n">
        <v>44546.50560185185</v>
      </c>
      <c r="X1229" t="n">
        <v>1478.0</v>
      </c>
      <c r="Y1229" t="n">
        <v>166.0</v>
      </c>
      <c r="Z1229" t="n">
        <v>0.0</v>
      </c>
      <c r="AA1229" t="n">
        <v>166.0</v>
      </c>
      <c r="AB1229" t="n">
        <v>0.0</v>
      </c>
      <c r="AC1229" t="n">
        <v>70.0</v>
      </c>
      <c r="AD1229" t="n">
        <v>-32.0</v>
      </c>
      <c r="AE1229" t="n">
        <v>0.0</v>
      </c>
      <c r="AF1229" t="n">
        <v>0.0</v>
      </c>
      <c r="AG1229" t="n">
        <v>0.0</v>
      </c>
      <c r="AH1229" t="inlineStr">
        <is>
          <t>Mohini Shinde</t>
        </is>
      </c>
      <c r="AI1229" s="1" t="n">
        <v>44546.6590625</v>
      </c>
      <c r="AJ1229" t="n">
        <v>636.0</v>
      </c>
      <c r="AK1229" t="n">
        <v>0.0</v>
      </c>
      <c r="AL1229" t="n">
        <v>0.0</v>
      </c>
      <c r="AM1229" t="n">
        <v>0.0</v>
      </c>
      <c r="AN1229" t="n">
        <v>0.0</v>
      </c>
      <c r="AO1229" t="n">
        <v>0.0</v>
      </c>
      <c r="AP1229" t="n">
        <v>-32.0</v>
      </c>
      <c r="AQ1229" t="n">
        <v>0.0</v>
      </c>
      <c r="AR1229" t="n">
        <v>0.0</v>
      </c>
      <c r="AS1229" t="n">
        <v>0.0</v>
      </c>
      <c r="AT1229" t="inlineStr">
        <is>
          <t>N/A</t>
        </is>
      </c>
      <c r="AU1229" t="inlineStr">
        <is>
          <t>N/A</t>
        </is>
      </c>
      <c r="AV1229" t="inlineStr">
        <is>
          <t>N/A</t>
        </is>
      </c>
      <c r="AW1229" t="inlineStr">
        <is>
          <t>N/A</t>
        </is>
      </c>
      <c r="AX1229" t="inlineStr">
        <is>
          <t>N/A</t>
        </is>
      </c>
      <c r="AY1229" t="inlineStr">
        <is>
          <t>N/A</t>
        </is>
      </c>
      <c r="AZ1229" t="inlineStr">
        <is>
          <t>N/A</t>
        </is>
      </c>
      <c r="BA1229" t="inlineStr">
        <is>
          <t>N/A</t>
        </is>
      </c>
      <c r="BB1229" t="inlineStr">
        <is>
          <t>N/A</t>
        </is>
      </c>
      <c r="BC1229" t="inlineStr">
        <is>
          <t>N/A</t>
        </is>
      </c>
      <c r="BD1229" t="inlineStr">
        <is>
          <t>N/A</t>
        </is>
      </c>
      <c r="BE1229" t="inlineStr">
        <is>
          <t>N/A</t>
        </is>
      </c>
    </row>
    <row r="1230">
      <c r="A1230" t="inlineStr">
        <is>
          <t>WI21125439</t>
        </is>
      </c>
      <c r="B1230" t="inlineStr">
        <is>
          <t>DATA_VALIDATION</t>
        </is>
      </c>
      <c r="C1230" t="inlineStr">
        <is>
          <t>201130012825</t>
        </is>
      </c>
      <c r="D1230" t="inlineStr">
        <is>
          <t>Folder</t>
        </is>
      </c>
      <c r="E1230" s="2">
        <f>HYPERLINK("capsilon://?command=openfolder&amp;siteaddress=FAM.docvelocity-na8.net&amp;folderid=FXEAACDBC1-A8C2-C659-3CC6-0F1B56BAAC8A","FX211112774")</f>
        <v>0.0</v>
      </c>
      <c r="F1230" t="inlineStr">
        <is>
          <t/>
        </is>
      </c>
      <c r="G1230" t="inlineStr">
        <is>
          <t/>
        </is>
      </c>
      <c r="H1230" t="inlineStr">
        <is>
          <t>Mailitem</t>
        </is>
      </c>
      <c r="I1230" t="inlineStr">
        <is>
          <t>MI211257277</t>
        </is>
      </c>
      <c r="J1230" t="n">
        <v>28.0</v>
      </c>
      <c r="K1230" t="inlineStr">
        <is>
          <t>COMPLETED</t>
        </is>
      </c>
      <c r="L1230" t="inlineStr">
        <is>
          <t>MARK_AS_COMPLETED</t>
        </is>
      </c>
      <c r="M1230" t="inlineStr">
        <is>
          <t>Queue</t>
        </is>
      </c>
      <c r="N1230" t="n">
        <v>1.0</v>
      </c>
      <c r="O1230" s="1" t="n">
        <v>44531.89420138889</v>
      </c>
      <c r="P1230" s="1" t="n">
        <v>44532.33033564815</v>
      </c>
      <c r="Q1230" t="n">
        <v>37114.0</v>
      </c>
      <c r="R1230" t="n">
        <v>568.0</v>
      </c>
      <c r="S1230" t="b">
        <v>0</v>
      </c>
      <c r="T1230" t="inlineStr">
        <is>
          <t>N/A</t>
        </is>
      </c>
      <c r="U1230" t="b">
        <v>0</v>
      </c>
      <c r="V1230" t="inlineStr">
        <is>
          <t>Hemanshi Deshlahara</t>
        </is>
      </c>
      <c r="W1230" s="1" t="n">
        <v>44532.33033564815</v>
      </c>
      <c r="X1230" t="n">
        <v>315.0</v>
      </c>
      <c r="Y1230" t="n">
        <v>0.0</v>
      </c>
      <c r="Z1230" t="n">
        <v>0.0</v>
      </c>
      <c r="AA1230" t="n">
        <v>0.0</v>
      </c>
      <c r="AB1230" t="n">
        <v>0.0</v>
      </c>
      <c r="AC1230" t="n">
        <v>0.0</v>
      </c>
      <c r="AD1230" t="n">
        <v>28.0</v>
      </c>
      <c r="AE1230" t="n">
        <v>21.0</v>
      </c>
      <c r="AF1230" t="n">
        <v>0.0</v>
      </c>
      <c r="AG1230" t="n">
        <v>4.0</v>
      </c>
      <c r="AH1230" t="inlineStr">
        <is>
          <t>N/A</t>
        </is>
      </c>
      <c r="AI1230" t="inlineStr">
        <is>
          <t>N/A</t>
        </is>
      </c>
      <c r="AJ1230" t="inlineStr">
        <is>
          <t>N/A</t>
        </is>
      </c>
      <c r="AK1230" t="inlineStr">
        <is>
          <t>N/A</t>
        </is>
      </c>
      <c r="AL1230" t="inlineStr">
        <is>
          <t>N/A</t>
        </is>
      </c>
      <c r="AM1230" t="inlineStr">
        <is>
          <t>N/A</t>
        </is>
      </c>
      <c r="AN1230" t="inlineStr">
        <is>
          <t>N/A</t>
        </is>
      </c>
      <c r="AO1230" t="inlineStr">
        <is>
          <t>N/A</t>
        </is>
      </c>
      <c r="AP1230" t="inlineStr">
        <is>
          <t>N/A</t>
        </is>
      </c>
      <c r="AQ1230" t="inlineStr">
        <is>
          <t>N/A</t>
        </is>
      </c>
      <c r="AR1230" t="inlineStr">
        <is>
          <t>N/A</t>
        </is>
      </c>
      <c r="AS1230" t="inlineStr">
        <is>
          <t>N/A</t>
        </is>
      </c>
      <c r="AT1230" t="inlineStr">
        <is>
          <t>N/A</t>
        </is>
      </c>
      <c r="AU1230" t="inlineStr">
        <is>
          <t>N/A</t>
        </is>
      </c>
      <c r="AV1230" t="inlineStr">
        <is>
          <t>N/A</t>
        </is>
      </c>
      <c r="AW1230" t="inlineStr">
        <is>
          <t>N/A</t>
        </is>
      </c>
      <c r="AX1230" t="inlineStr">
        <is>
          <t>N/A</t>
        </is>
      </c>
      <c r="AY1230" t="inlineStr">
        <is>
          <t>N/A</t>
        </is>
      </c>
      <c r="AZ1230" t="inlineStr">
        <is>
          <t>N/A</t>
        </is>
      </c>
      <c r="BA1230" t="inlineStr">
        <is>
          <t>N/A</t>
        </is>
      </c>
      <c r="BB1230" t="inlineStr">
        <is>
          <t>N/A</t>
        </is>
      </c>
      <c r="BC1230" t="inlineStr">
        <is>
          <t>N/A</t>
        </is>
      </c>
      <c r="BD1230" t="inlineStr">
        <is>
          <t>N/A</t>
        </is>
      </c>
      <c r="BE1230" t="inlineStr">
        <is>
          <t>N/A</t>
        </is>
      </c>
    </row>
    <row r="1231">
      <c r="A1231" t="inlineStr">
        <is>
          <t>WI21125440</t>
        </is>
      </c>
      <c r="B1231" t="inlineStr">
        <is>
          <t>DATA_VALIDATION</t>
        </is>
      </c>
      <c r="C1231" t="inlineStr">
        <is>
          <t>201130012825</t>
        </is>
      </c>
      <c r="D1231" t="inlineStr">
        <is>
          <t>Folder</t>
        </is>
      </c>
      <c r="E1231" s="2">
        <f>HYPERLINK("capsilon://?command=openfolder&amp;siteaddress=FAM.docvelocity-na8.net&amp;folderid=FXEAACDBC1-A8C2-C659-3CC6-0F1B56BAAC8A","FX211112774")</f>
        <v>0.0</v>
      </c>
      <c r="F1231" t="inlineStr">
        <is>
          <t/>
        </is>
      </c>
      <c r="G1231" t="inlineStr">
        <is>
          <t/>
        </is>
      </c>
      <c r="H1231" t="inlineStr">
        <is>
          <t>Mailitem</t>
        </is>
      </c>
      <c r="I1231" t="inlineStr">
        <is>
          <t>MI211257289</t>
        </is>
      </c>
      <c r="J1231" t="n">
        <v>28.0</v>
      </c>
      <c r="K1231" t="inlineStr">
        <is>
          <t>COMPLETED</t>
        </is>
      </c>
      <c r="L1231" t="inlineStr">
        <is>
          <t>MARK_AS_COMPLETED</t>
        </is>
      </c>
      <c r="M1231" t="inlineStr">
        <is>
          <t>Queue</t>
        </is>
      </c>
      <c r="N1231" t="n">
        <v>1.0</v>
      </c>
      <c r="O1231" s="1" t="n">
        <v>44531.89445601852</v>
      </c>
      <c r="P1231" s="1" t="n">
        <v>44532.33149305556</v>
      </c>
      <c r="Q1231" t="n">
        <v>37588.0</v>
      </c>
      <c r="R1231" t="n">
        <v>172.0</v>
      </c>
      <c r="S1231" t="b">
        <v>0</v>
      </c>
      <c r="T1231" t="inlineStr">
        <is>
          <t>N/A</t>
        </is>
      </c>
      <c r="U1231" t="b">
        <v>0</v>
      </c>
      <c r="V1231" t="inlineStr">
        <is>
          <t>Hemanshi Deshlahara</t>
        </is>
      </c>
      <c r="W1231" s="1" t="n">
        <v>44532.33149305556</v>
      </c>
      <c r="X1231" t="n">
        <v>99.0</v>
      </c>
      <c r="Y1231" t="n">
        <v>0.0</v>
      </c>
      <c r="Z1231" t="n">
        <v>0.0</v>
      </c>
      <c r="AA1231" t="n">
        <v>0.0</v>
      </c>
      <c r="AB1231" t="n">
        <v>0.0</v>
      </c>
      <c r="AC1231" t="n">
        <v>0.0</v>
      </c>
      <c r="AD1231" t="n">
        <v>28.0</v>
      </c>
      <c r="AE1231" t="n">
        <v>21.0</v>
      </c>
      <c r="AF1231" t="n">
        <v>0.0</v>
      </c>
      <c r="AG1231" t="n">
        <v>3.0</v>
      </c>
      <c r="AH1231" t="inlineStr">
        <is>
          <t>N/A</t>
        </is>
      </c>
      <c r="AI1231" t="inlineStr">
        <is>
          <t>N/A</t>
        </is>
      </c>
      <c r="AJ1231" t="inlineStr">
        <is>
          <t>N/A</t>
        </is>
      </c>
      <c r="AK1231" t="inlineStr">
        <is>
          <t>N/A</t>
        </is>
      </c>
      <c r="AL1231" t="inlineStr">
        <is>
          <t>N/A</t>
        </is>
      </c>
      <c r="AM1231" t="inlineStr">
        <is>
          <t>N/A</t>
        </is>
      </c>
      <c r="AN1231" t="inlineStr">
        <is>
          <t>N/A</t>
        </is>
      </c>
      <c r="AO1231" t="inlineStr">
        <is>
          <t>N/A</t>
        </is>
      </c>
      <c r="AP1231" t="inlineStr">
        <is>
          <t>N/A</t>
        </is>
      </c>
      <c r="AQ1231" t="inlineStr">
        <is>
          <t>N/A</t>
        </is>
      </c>
      <c r="AR1231" t="inlineStr">
        <is>
          <t>N/A</t>
        </is>
      </c>
      <c r="AS1231" t="inlineStr">
        <is>
          <t>N/A</t>
        </is>
      </c>
      <c r="AT1231" t="inlineStr">
        <is>
          <t>N/A</t>
        </is>
      </c>
      <c r="AU1231" t="inlineStr">
        <is>
          <t>N/A</t>
        </is>
      </c>
      <c r="AV1231" t="inlineStr">
        <is>
          <t>N/A</t>
        </is>
      </c>
      <c r="AW1231" t="inlineStr">
        <is>
          <t>N/A</t>
        </is>
      </c>
      <c r="AX1231" t="inlineStr">
        <is>
          <t>N/A</t>
        </is>
      </c>
      <c r="AY1231" t="inlineStr">
        <is>
          <t>N/A</t>
        </is>
      </c>
      <c r="AZ1231" t="inlineStr">
        <is>
          <t>N/A</t>
        </is>
      </c>
      <c r="BA1231" t="inlineStr">
        <is>
          <t>N/A</t>
        </is>
      </c>
      <c r="BB1231" t="inlineStr">
        <is>
          <t>N/A</t>
        </is>
      </c>
      <c r="BC1231" t="inlineStr">
        <is>
          <t>N/A</t>
        </is>
      </c>
      <c r="BD1231" t="inlineStr">
        <is>
          <t>N/A</t>
        </is>
      </c>
      <c r="BE1231" t="inlineStr">
        <is>
          <t>N/A</t>
        </is>
      </c>
    </row>
    <row r="1232">
      <c r="A1232" t="inlineStr">
        <is>
          <t>WI211254435</t>
        </is>
      </c>
      <c r="B1232" t="inlineStr">
        <is>
          <t>DATA_VALIDATION</t>
        </is>
      </c>
      <c r="C1232" t="inlineStr">
        <is>
          <t>201300020276</t>
        </is>
      </c>
      <c r="D1232" t="inlineStr">
        <is>
          <t>Folder</t>
        </is>
      </c>
      <c r="E1232" s="2">
        <f>HYPERLINK("capsilon://?command=openfolder&amp;siteaddress=FAM.docvelocity-na8.net&amp;folderid=FX22F32DB6-9009-926E-06D5-75AD24B176B9","FX21127550")</f>
        <v>0.0</v>
      </c>
      <c r="F1232" t="inlineStr">
        <is>
          <t/>
        </is>
      </c>
      <c r="G1232" t="inlineStr">
        <is>
          <t/>
        </is>
      </c>
      <c r="H1232" t="inlineStr">
        <is>
          <t>Mailitem</t>
        </is>
      </c>
      <c r="I1232" t="inlineStr">
        <is>
          <t>MI2112572744</t>
        </is>
      </c>
      <c r="J1232" t="n">
        <v>331.0</v>
      </c>
      <c r="K1232" t="inlineStr">
        <is>
          <t>COMPLETED</t>
        </is>
      </c>
      <c r="L1232" t="inlineStr">
        <is>
          <t>MARK_AS_COMPLETED</t>
        </is>
      </c>
      <c r="M1232" t="inlineStr">
        <is>
          <t>Queue</t>
        </is>
      </c>
      <c r="N1232" t="n">
        <v>1.0</v>
      </c>
      <c r="O1232" s="1" t="n">
        <v>44546.484131944446</v>
      </c>
      <c r="P1232" s="1" t="n">
        <v>44546.60018518518</v>
      </c>
      <c r="Q1232" t="n">
        <v>8670.0</v>
      </c>
      <c r="R1232" t="n">
        <v>1357.0</v>
      </c>
      <c r="S1232" t="b">
        <v>0</v>
      </c>
      <c r="T1232" t="inlineStr">
        <is>
          <t>N/A</t>
        </is>
      </c>
      <c r="U1232" t="b">
        <v>0</v>
      </c>
      <c r="V1232" t="inlineStr">
        <is>
          <t>Sumit Jarhad</t>
        </is>
      </c>
      <c r="W1232" s="1" t="n">
        <v>44546.60018518518</v>
      </c>
      <c r="X1232" t="n">
        <v>932.0</v>
      </c>
      <c r="Y1232" t="n">
        <v>0.0</v>
      </c>
      <c r="Z1232" t="n">
        <v>0.0</v>
      </c>
      <c r="AA1232" t="n">
        <v>0.0</v>
      </c>
      <c r="AB1232" t="n">
        <v>0.0</v>
      </c>
      <c r="AC1232" t="n">
        <v>0.0</v>
      </c>
      <c r="AD1232" t="n">
        <v>331.0</v>
      </c>
      <c r="AE1232" t="n">
        <v>279.0</v>
      </c>
      <c r="AF1232" t="n">
        <v>0.0</v>
      </c>
      <c r="AG1232" t="n">
        <v>24.0</v>
      </c>
      <c r="AH1232" t="inlineStr">
        <is>
          <t>N/A</t>
        </is>
      </c>
      <c r="AI1232" t="inlineStr">
        <is>
          <t>N/A</t>
        </is>
      </c>
      <c r="AJ1232" t="inlineStr">
        <is>
          <t>N/A</t>
        </is>
      </c>
      <c r="AK1232" t="inlineStr">
        <is>
          <t>N/A</t>
        </is>
      </c>
      <c r="AL1232" t="inlineStr">
        <is>
          <t>N/A</t>
        </is>
      </c>
      <c r="AM1232" t="inlineStr">
        <is>
          <t>N/A</t>
        </is>
      </c>
      <c r="AN1232" t="inlineStr">
        <is>
          <t>N/A</t>
        </is>
      </c>
      <c r="AO1232" t="inlineStr">
        <is>
          <t>N/A</t>
        </is>
      </c>
      <c r="AP1232" t="inlineStr">
        <is>
          <t>N/A</t>
        </is>
      </c>
      <c r="AQ1232" t="inlineStr">
        <is>
          <t>N/A</t>
        </is>
      </c>
      <c r="AR1232" t="inlineStr">
        <is>
          <t>N/A</t>
        </is>
      </c>
      <c r="AS1232" t="inlineStr">
        <is>
          <t>N/A</t>
        </is>
      </c>
      <c r="AT1232" t="inlineStr">
        <is>
          <t>N/A</t>
        </is>
      </c>
      <c r="AU1232" t="inlineStr">
        <is>
          <t>N/A</t>
        </is>
      </c>
      <c r="AV1232" t="inlineStr">
        <is>
          <t>N/A</t>
        </is>
      </c>
      <c r="AW1232" t="inlineStr">
        <is>
          <t>N/A</t>
        </is>
      </c>
      <c r="AX1232" t="inlineStr">
        <is>
          <t>N/A</t>
        </is>
      </c>
      <c r="AY1232" t="inlineStr">
        <is>
          <t>N/A</t>
        </is>
      </c>
      <c r="AZ1232" t="inlineStr">
        <is>
          <t>N/A</t>
        </is>
      </c>
      <c r="BA1232" t="inlineStr">
        <is>
          <t>N/A</t>
        </is>
      </c>
      <c r="BB1232" t="inlineStr">
        <is>
          <t>N/A</t>
        </is>
      </c>
      <c r="BC1232" t="inlineStr">
        <is>
          <t>N/A</t>
        </is>
      </c>
      <c r="BD1232" t="inlineStr">
        <is>
          <t>N/A</t>
        </is>
      </c>
      <c r="BE1232" t="inlineStr">
        <is>
          <t>N/A</t>
        </is>
      </c>
    </row>
    <row r="1233">
      <c r="A1233" t="inlineStr">
        <is>
          <t>WI211254445</t>
        </is>
      </c>
      <c r="B1233" t="inlineStr">
        <is>
          <t>DATA_VALIDATION</t>
        </is>
      </c>
      <c r="C1233" t="inlineStr">
        <is>
          <t>201330004236</t>
        </is>
      </c>
      <c r="D1233" t="inlineStr">
        <is>
          <t>Folder</t>
        </is>
      </c>
      <c r="E1233" s="2">
        <f>HYPERLINK("capsilon://?command=openfolder&amp;siteaddress=FAM.docvelocity-na8.net&amp;folderid=FXBC36B9A0-EE69-20FB-B8F1-06D3500E07AD","FX21128547")</f>
        <v>0.0</v>
      </c>
      <c r="F1233" t="inlineStr">
        <is>
          <t/>
        </is>
      </c>
      <c r="G1233" t="inlineStr">
        <is>
          <t/>
        </is>
      </c>
      <c r="H1233" t="inlineStr">
        <is>
          <t>Mailitem</t>
        </is>
      </c>
      <c r="I1233" t="inlineStr">
        <is>
          <t>MI2112572973</t>
        </is>
      </c>
      <c r="J1233" t="n">
        <v>28.0</v>
      </c>
      <c r="K1233" t="inlineStr">
        <is>
          <t>COMPLETED</t>
        </is>
      </c>
      <c r="L1233" t="inlineStr">
        <is>
          <t>MARK_AS_COMPLETED</t>
        </is>
      </c>
      <c r="M1233" t="inlineStr">
        <is>
          <t>Queue</t>
        </is>
      </c>
      <c r="N1233" t="n">
        <v>2.0</v>
      </c>
      <c r="O1233" s="1" t="n">
        <v>44546.485914351855</v>
      </c>
      <c r="P1233" s="1" t="n">
        <v>44546.59962962963</v>
      </c>
      <c r="Q1233" t="n">
        <v>9544.0</v>
      </c>
      <c r="R1233" t="n">
        <v>281.0</v>
      </c>
      <c r="S1233" t="b">
        <v>0</v>
      </c>
      <c r="T1233" t="inlineStr">
        <is>
          <t>N/A</t>
        </is>
      </c>
      <c r="U1233" t="b">
        <v>0</v>
      </c>
      <c r="V1233" t="inlineStr">
        <is>
          <t>Supriya Khape</t>
        </is>
      </c>
      <c r="W1233" s="1" t="n">
        <v>44546.54476851852</v>
      </c>
      <c r="X1233" t="n">
        <v>58.0</v>
      </c>
      <c r="Y1233" t="n">
        <v>21.0</v>
      </c>
      <c r="Z1233" t="n">
        <v>0.0</v>
      </c>
      <c r="AA1233" t="n">
        <v>21.0</v>
      </c>
      <c r="AB1233" t="n">
        <v>0.0</v>
      </c>
      <c r="AC1233" t="n">
        <v>0.0</v>
      </c>
      <c r="AD1233" t="n">
        <v>7.0</v>
      </c>
      <c r="AE1233" t="n">
        <v>0.0</v>
      </c>
      <c r="AF1233" t="n">
        <v>0.0</v>
      </c>
      <c r="AG1233" t="n">
        <v>0.0</v>
      </c>
      <c r="AH1233" t="inlineStr">
        <is>
          <t>Dashrath Soren</t>
        </is>
      </c>
      <c r="AI1233" s="1" t="n">
        <v>44546.59962962963</v>
      </c>
      <c r="AJ1233" t="n">
        <v>217.0</v>
      </c>
      <c r="AK1233" t="n">
        <v>0.0</v>
      </c>
      <c r="AL1233" t="n">
        <v>0.0</v>
      </c>
      <c r="AM1233" t="n">
        <v>0.0</v>
      </c>
      <c r="AN1233" t="n">
        <v>0.0</v>
      </c>
      <c r="AO1233" t="n">
        <v>0.0</v>
      </c>
      <c r="AP1233" t="n">
        <v>7.0</v>
      </c>
      <c r="AQ1233" t="n">
        <v>0.0</v>
      </c>
      <c r="AR1233" t="n">
        <v>0.0</v>
      </c>
      <c r="AS1233" t="n">
        <v>0.0</v>
      </c>
      <c r="AT1233" t="inlineStr">
        <is>
          <t>N/A</t>
        </is>
      </c>
      <c r="AU1233" t="inlineStr">
        <is>
          <t>N/A</t>
        </is>
      </c>
      <c r="AV1233" t="inlineStr">
        <is>
          <t>N/A</t>
        </is>
      </c>
      <c r="AW1233" t="inlineStr">
        <is>
          <t>N/A</t>
        </is>
      </c>
      <c r="AX1233" t="inlineStr">
        <is>
          <t>N/A</t>
        </is>
      </c>
      <c r="AY1233" t="inlineStr">
        <is>
          <t>N/A</t>
        </is>
      </c>
      <c r="AZ1233" t="inlineStr">
        <is>
          <t>N/A</t>
        </is>
      </c>
      <c r="BA1233" t="inlineStr">
        <is>
          <t>N/A</t>
        </is>
      </c>
      <c r="BB1233" t="inlineStr">
        <is>
          <t>N/A</t>
        </is>
      </c>
      <c r="BC1233" t="inlineStr">
        <is>
          <t>N/A</t>
        </is>
      </c>
      <c r="BD1233" t="inlineStr">
        <is>
          <t>N/A</t>
        </is>
      </c>
      <c r="BE1233" t="inlineStr">
        <is>
          <t>N/A</t>
        </is>
      </c>
    </row>
    <row r="1234">
      <c r="A1234" t="inlineStr">
        <is>
          <t>WI211254451</t>
        </is>
      </c>
      <c r="B1234" t="inlineStr">
        <is>
          <t>DATA_VALIDATION</t>
        </is>
      </c>
      <c r="C1234" t="inlineStr">
        <is>
          <t>201330004236</t>
        </is>
      </c>
      <c r="D1234" t="inlineStr">
        <is>
          <t>Folder</t>
        </is>
      </c>
      <c r="E1234" s="2">
        <f>HYPERLINK("capsilon://?command=openfolder&amp;siteaddress=FAM.docvelocity-na8.net&amp;folderid=FXBC36B9A0-EE69-20FB-B8F1-06D3500E07AD","FX21128547")</f>
        <v>0.0</v>
      </c>
      <c r="F1234" t="inlineStr">
        <is>
          <t/>
        </is>
      </c>
      <c r="G1234" t="inlineStr">
        <is>
          <t/>
        </is>
      </c>
      <c r="H1234" t="inlineStr">
        <is>
          <t>Mailitem</t>
        </is>
      </c>
      <c r="I1234" t="inlineStr">
        <is>
          <t>MI2112573025</t>
        </is>
      </c>
      <c r="J1234" t="n">
        <v>28.0</v>
      </c>
      <c r="K1234" t="inlineStr">
        <is>
          <t>COMPLETED</t>
        </is>
      </c>
      <c r="L1234" t="inlineStr">
        <is>
          <t>MARK_AS_COMPLETED</t>
        </is>
      </c>
      <c r="M1234" t="inlineStr">
        <is>
          <t>Queue</t>
        </is>
      </c>
      <c r="N1234" t="n">
        <v>2.0</v>
      </c>
      <c r="O1234" s="1" t="n">
        <v>44546.486226851855</v>
      </c>
      <c r="P1234" s="1" t="n">
        <v>44546.60109953704</v>
      </c>
      <c r="Q1234" t="n">
        <v>9755.0</v>
      </c>
      <c r="R1234" t="n">
        <v>170.0</v>
      </c>
      <c r="S1234" t="b">
        <v>0</v>
      </c>
      <c r="T1234" t="inlineStr">
        <is>
          <t>N/A</t>
        </is>
      </c>
      <c r="U1234" t="b">
        <v>0</v>
      </c>
      <c r="V1234" t="inlineStr">
        <is>
          <t>Supriya Khape</t>
        </is>
      </c>
      <c r="W1234" s="1" t="n">
        <v>44546.545277777775</v>
      </c>
      <c r="X1234" t="n">
        <v>43.0</v>
      </c>
      <c r="Y1234" t="n">
        <v>21.0</v>
      </c>
      <c r="Z1234" t="n">
        <v>0.0</v>
      </c>
      <c r="AA1234" t="n">
        <v>21.0</v>
      </c>
      <c r="AB1234" t="n">
        <v>0.0</v>
      </c>
      <c r="AC1234" t="n">
        <v>0.0</v>
      </c>
      <c r="AD1234" t="n">
        <v>7.0</v>
      </c>
      <c r="AE1234" t="n">
        <v>0.0</v>
      </c>
      <c r="AF1234" t="n">
        <v>0.0</v>
      </c>
      <c r="AG1234" t="n">
        <v>0.0</v>
      </c>
      <c r="AH1234" t="inlineStr">
        <is>
          <t>Dashrath Soren</t>
        </is>
      </c>
      <c r="AI1234" s="1" t="n">
        <v>44546.60109953704</v>
      </c>
      <c r="AJ1234" t="n">
        <v>127.0</v>
      </c>
      <c r="AK1234" t="n">
        <v>0.0</v>
      </c>
      <c r="AL1234" t="n">
        <v>0.0</v>
      </c>
      <c r="AM1234" t="n">
        <v>0.0</v>
      </c>
      <c r="AN1234" t="n">
        <v>0.0</v>
      </c>
      <c r="AO1234" t="n">
        <v>0.0</v>
      </c>
      <c r="AP1234" t="n">
        <v>7.0</v>
      </c>
      <c r="AQ1234" t="n">
        <v>0.0</v>
      </c>
      <c r="AR1234" t="n">
        <v>0.0</v>
      </c>
      <c r="AS1234" t="n">
        <v>0.0</v>
      </c>
      <c r="AT1234" t="inlineStr">
        <is>
          <t>N/A</t>
        </is>
      </c>
      <c r="AU1234" t="inlineStr">
        <is>
          <t>N/A</t>
        </is>
      </c>
      <c r="AV1234" t="inlineStr">
        <is>
          <t>N/A</t>
        </is>
      </c>
      <c r="AW1234" t="inlineStr">
        <is>
          <t>N/A</t>
        </is>
      </c>
      <c r="AX1234" t="inlineStr">
        <is>
          <t>N/A</t>
        </is>
      </c>
      <c r="AY1234" t="inlineStr">
        <is>
          <t>N/A</t>
        </is>
      </c>
      <c r="AZ1234" t="inlineStr">
        <is>
          <t>N/A</t>
        </is>
      </c>
      <c r="BA1234" t="inlineStr">
        <is>
          <t>N/A</t>
        </is>
      </c>
      <c r="BB1234" t="inlineStr">
        <is>
          <t>N/A</t>
        </is>
      </c>
      <c r="BC1234" t="inlineStr">
        <is>
          <t>N/A</t>
        </is>
      </c>
      <c r="BD1234" t="inlineStr">
        <is>
          <t>N/A</t>
        </is>
      </c>
      <c r="BE1234" t="inlineStr">
        <is>
          <t>N/A</t>
        </is>
      </c>
    </row>
    <row r="1235">
      <c r="A1235" t="inlineStr">
        <is>
          <t>WI211254496</t>
        </is>
      </c>
      <c r="B1235" t="inlineStr">
        <is>
          <t>DATA_VALIDATION</t>
        </is>
      </c>
      <c r="C1235" t="inlineStr">
        <is>
          <t>201330004236</t>
        </is>
      </c>
      <c r="D1235" t="inlineStr">
        <is>
          <t>Folder</t>
        </is>
      </c>
      <c r="E1235" s="2">
        <f>HYPERLINK("capsilon://?command=openfolder&amp;siteaddress=FAM.docvelocity-na8.net&amp;folderid=FXBC36B9A0-EE69-20FB-B8F1-06D3500E07AD","FX21128547")</f>
        <v>0.0</v>
      </c>
      <c r="F1235" t="inlineStr">
        <is>
          <t/>
        </is>
      </c>
      <c r="G1235" t="inlineStr">
        <is>
          <t/>
        </is>
      </c>
      <c r="H1235" t="inlineStr">
        <is>
          <t>Mailitem</t>
        </is>
      </c>
      <c r="I1235" t="inlineStr">
        <is>
          <t>MI2112573047</t>
        </is>
      </c>
      <c r="J1235" t="n">
        <v>89.0</v>
      </c>
      <c r="K1235" t="inlineStr">
        <is>
          <t>COMPLETED</t>
        </is>
      </c>
      <c r="L1235" t="inlineStr">
        <is>
          <t>MARK_AS_COMPLETED</t>
        </is>
      </c>
      <c r="M1235" t="inlineStr">
        <is>
          <t>Queue</t>
        </is>
      </c>
      <c r="N1235" t="n">
        <v>1.0</v>
      </c>
      <c r="O1235" s="1" t="n">
        <v>44546.48997685185</v>
      </c>
      <c r="P1235" s="1" t="n">
        <v>44546.60313657407</v>
      </c>
      <c r="Q1235" t="n">
        <v>9252.0</v>
      </c>
      <c r="R1235" t="n">
        <v>525.0</v>
      </c>
      <c r="S1235" t="b">
        <v>0</v>
      </c>
      <c r="T1235" t="inlineStr">
        <is>
          <t>N/A</t>
        </is>
      </c>
      <c r="U1235" t="b">
        <v>0</v>
      </c>
      <c r="V1235" t="inlineStr">
        <is>
          <t>Sumit Jarhad</t>
        </is>
      </c>
      <c r="W1235" s="1" t="n">
        <v>44546.60313657407</v>
      </c>
      <c r="X1235" t="n">
        <v>254.0</v>
      </c>
      <c r="Y1235" t="n">
        <v>0.0</v>
      </c>
      <c r="Z1235" t="n">
        <v>0.0</v>
      </c>
      <c r="AA1235" t="n">
        <v>0.0</v>
      </c>
      <c r="AB1235" t="n">
        <v>0.0</v>
      </c>
      <c r="AC1235" t="n">
        <v>0.0</v>
      </c>
      <c r="AD1235" t="n">
        <v>89.0</v>
      </c>
      <c r="AE1235" t="n">
        <v>84.0</v>
      </c>
      <c r="AF1235" t="n">
        <v>0.0</v>
      </c>
      <c r="AG1235" t="n">
        <v>6.0</v>
      </c>
      <c r="AH1235" t="inlineStr">
        <is>
          <t>N/A</t>
        </is>
      </c>
      <c r="AI1235" t="inlineStr">
        <is>
          <t>N/A</t>
        </is>
      </c>
      <c r="AJ1235" t="inlineStr">
        <is>
          <t>N/A</t>
        </is>
      </c>
      <c r="AK1235" t="inlineStr">
        <is>
          <t>N/A</t>
        </is>
      </c>
      <c r="AL1235" t="inlineStr">
        <is>
          <t>N/A</t>
        </is>
      </c>
      <c r="AM1235" t="inlineStr">
        <is>
          <t>N/A</t>
        </is>
      </c>
      <c r="AN1235" t="inlineStr">
        <is>
          <t>N/A</t>
        </is>
      </c>
      <c r="AO1235" t="inlineStr">
        <is>
          <t>N/A</t>
        </is>
      </c>
      <c r="AP1235" t="inlineStr">
        <is>
          <t>N/A</t>
        </is>
      </c>
      <c r="AQ1235" t="inlineStr">
        <is>
          <t>N/A</t>
        </is>
      </c>
      <c r="AR1235" t="inlineStr">
        <is>
          <t>N/A</t>
        </is>
      </c>
      <c r="AS1235" t="inlineStr">
        <is>
          <t>N/A</t>
        </is>
      </c>
      <c r="AT1235" t="inlineStr">
        <is>
          <t>N/A</t>
        </is>
      </c>
      <c r="AU1235" t="inlineStr">
        <is>
          <t>N/A</t>
        </is>
      </c>
      <c r="AV1235" t="inlineStr">
        <is>
          <t>N/A</t>
        </is>
      </c>
      <c r="AW1235" t="inlineStr">
        <is>
          <t>N/A</t>
        </is>
      </c>
      <c r="AX1235" t="inlineStr">
        <is>
          <t>N/A</t>
        </is>
      </c>
      <c r="AY1235" t="inlineStr">
        <is>
          <t>N/A</t>
        </is>
      </c>
      <c r="AZ1235" t="inlineStr">
        <is>
          <t>N/A</t>
        </is>
      </c>
      <c r="BA1235" t="inlineStr">
        <is>
          <t>N/A</t>
        </is>
      </c>
      <c r="BB1235" t="inlineStr">
        <is>
          <t>N/A</t>
        </is>
      </c>
      <c r="BC1235" t="inlineStr">
        <is>
          <t>N/A</t>
        </is>
      </c>
      <c r="BD1235" t="inlineStr">
        <is>
          <t>N/A</t>
        </is>
      </c>
      <c r="BE1235" t="inlineStr">
        <is>
          <t>N/A</t>
        </is>
      </c>
    </row>
    <row r="1236">
      <c r="A1236" t="inlineStr">
        <is>
          <t>WI211254542</t>
        </is>
      </c>
      <c r="B1236" t="inlineStr">
        <is>
          <t>DATA_VALIDATION</t>
        </is>
      </c>
      <c r="C1236" t="inlineStr">
        <is>
          <t>201330004236</t>
        </is>
      </c>
      <c r="D1236" t="inlineStr">
        <is>
          <t>Folder</t>
        </is>
      </c>
      <c r="E1236" s="2">
        <f>HYPERLINK("capsilon://?command=openfolder&amp;siteaddress=FAM.docvelocity-na8.net&amp;folderid=FXBC36B9A0-EE69-20FB-B8F1-06D3500E07AD","FX21128547")</f>
        <v>0.0</v>
      </c>
      <c r="F1236" t="inlineStr">
        <is>
          <t/>
        </is>
      </c>
      <c r="G1236" t="inlineStr">
        <is>
          <t/>
        </is>
      </c>
      <c r="H1236" t="inlineStr">
        <is>
          <t>Mailitem</t>
        </is>
      </c>
      <c r="I1236" t="inlineStr">
        <is>
          <t>MI2112573077</t>
        </is>
      </c>
      <c r="J1236" t="n">
        <v>94.0</v>
      </c>
      <c r="K1236" t="inlineStr">
        <is>
          <t>COMPLETED</t>
        </is>
      </c>
      <c r="L1236" t="inlineStr">
        <is>
          <t>MARK_AS_COMPLETED</t>
        </is>
      </c>
      <c r="M1236" t="inlineStr">
        <is>
          <t>Queue</t>
        </is>
      </c>
      <c r="N1236" t="n">
        <v>1.0</v>
      </c>
      <c r="O1236" s="1" t="n">
        <v>44546.494791666664</v>
      </c>
      <c r="P1236" s="1" t="n">
        <v>44546.605775462966</v>
      </c>
      <c r="Q1236" t="n">
        <v>9026.0</v>
      </c>
      <c r="R1236" t="n">
        <v>563.0</v>
      </c>
      <c r="S1236" t="b">
        <v>0</v>
      </c>
      <c r="T1236" t="inlineStr">
        <is>
          <t>N/A</t>
        </is>
      </c>
      <c r="U1236" t="b">
        <v>0</v>
      </c>
      <c r="V1236" t="inlineStr">
        <is>
          <t>Sumit Jarhad</t>
        </is>
      </c>
      <c r="W1236" s="1" t="n">
        <v>44546.605775462966</v>
      </c>
      <c r="X1236" t="n">
        <v>228.0</v>
      </c>
      <c r="Y1236" t="n">
        <v>0.0</v>
      </c>
      <c r="Z1236" t="n">
        <v>0.0</v>
      </c>
      <c r="AA1236" t="n">
        <v>0.0</v>
      </c>
      <c r="AB1236" t="n">
        <v>0.0</v>
      </c>
      <c r="AC1236" t="n">
        <v>0.0</v>
      </c>
      <c r="AD1236" t="n">
        <v>94.0</v>
      </c>
      <c r="AE1236" t="n">
        <v>89.0</v>
      </c>
      <c r="AF1236" t="n">
        <v>0.0</v>
      </c>
      <c r="AG1236" t="n">
        <v>7.0</v>
      </c>
      <c r="AH1236" t="inlineStr">
        <is>
          <t>N/A</t>
        </is>
      </c>
      <c r="AI1236" t="inlineStr">
        <is>
          <t>N/A</t>
        </is>
      </c>
      <c r="AJ1236" t="inlineStr">
        <is>
          <t>N/A</t>
        </is>
      </c>
      <c r="AK1236" t="inlineStr">
        <is>
          <t>N/A</t>
        </is>
      </c>
      <c r="AL1236" t="inlineStr">
        <is>
          <t>N/A</t>
        </is>
      </c>
      <c r="AM1236" t="inlineStr">
        <is>
          <t>N/A</t>
        </is>
      </c>
      <c r="AN1236" t="inlineStr">
        <is>
          <t>N/A</t>
        </is>
      </c>
      <c r="AO1236" t="inlineStr">
        <is>
          <t>N/A</t>
        </is>
      </c>
      <c r="AP1236" t="inlineStr">
        <is>
          <t>N/A</t>
        </is>
      </c>
      <c r="AQ1236" t="inlineStr">
        <is>
          <t>N/A</t>
        </is>
      </c>
      <c r="AR1236" t="inlineStr">
        <is>
          <t>N/A</t>
        </is>
      </c>
      <c r="AS1236" t="inlineStr">
        <is>
          <t>N/A</t>
        </is>
      </c>
      <c r="AT1236" t="inlineStr">
        <is>
          <t>N/A</t>
        </is>
      </c>
      <c r="AU1236" t="inlineStr">
        <is>
          <t>N/A</t>
        </is>
      </c>
      <c r="AV1236" t="inlineStr">
        <is>
          <t>N/A</t>
        </is>
      </c>
      <c r="AW1236" t="inlineStr">
        <is>
          <t>N/A</t>
        </is>
      </c>
      <c r="AX1236" t="inlineStr">
        <is>
          <t>N/A</t>
        </is>
      </c>
      <c r="AY1236" t="inlineStr">
        <is>
          <t>N/A</t>
        </is>
      </c>
      <c r="AZ1236" t="inlineStr">
        <is>
          <t>N/A</t>
        </is>
      </c>
      <c r="BA1236" t="inlineStr">
        <is>
          <t>N/A</t>
        </is>
      </c>
      <c r="BB1236" t="inlineStr">
        <is>
          <t>N/A</t>
        </is>
      </c>
      <c r="BC1236" t="inlineStr">
        <is>
          <t>N/A</t>
        </is>
      </c>
      <c r="BD1236" t="inlineStr">
        <is>
          <t>N/A</t>
        </is>
      </c>
      <c r="BE1236" t="inlineStr">
        <is>
          <t>N/A</t>
        </is>
      </c>
    </row>
    <row r="1237">
      <c r="A1237" t="inlineStr">
        <is>
          <t>WI211254623</t>
        </is>
      </c>
      <c r="B1237" t="inlineStr">
        <is>
          <t>DATA_VALIDATION</t>
        </is>
      </c>
      <c r="C1237" t="inlineStr">
        <is>
          <t>201300020383</t>
        </is>
      </c>
      <c r="D1237" t="inlineStr">
        <is>
          <t>Folder</t>
        </is>
      </c>
      <c r="E1237" s="2">
        <f>HYPERLINK("capsilon://?command=openfolder&amp;siteaddress=FAM.docvelocity-na8.net&amp;folderid=FXD0918D56-B494-0E97-B4D4-F16B7554DD28","FX21129281")</f>
        <v>0.0</v>
      </c>
      <c r="F1237" t="inlineStr">
        <is>
          <t/>
        </is>
      </c>
      <c r="G1237" t="inlineStr">
        <is>
          <t/>
        </is>
      </c>
      <c r="H1237" t="inlineStr">
        <is>
          <t>Mailitem</t>
        </is>
      </c>
      <c r="I1237" t="inlineStr">
        <is>
          <t>MI2112574037</t>
        </is>
      </c>
      <c r="J1237" t="n">
        <v>147.0</v>
      </c>
      <c r="K1237" t="inlineStr">
        <is>
          <t>COMPLETED</t>
        </is>
      </c>
      <c r="L1237" t="inlineStr">
        <is>
          <t>MARK_AS_COMPLETED</t>
        </is>
      </c>
      <c r="M1237" t="inlineStr">
        <is>
          <t>Queue</t>
        </is>
      </c>
      <c r="N1237" t="n">
        <v>1.0</v>
      </c>
      <c r="O1237" s="1" t="n">
        <v>44546.502175925925</v>
      </c>
      <c r="P1237" s="1" t="n">
        <v>44546.60994212963</v>
      </c>
      <c r="Q1237" t="n">
        <v>8764.0</v>
      </c>
      <c r="R1237" t="n">
        <v>547.0</v>
      </c>
      <c r="S1237" t="b">
        <v>0</v>
      </c>
      <c r="T1237" t="inlineStr">
        <is>
          <t>N/A</t>
        </is>
      </c>
      <c r="U1237" t="b">
        <v>0</v>
      </c>
      <c r="V1237" t="inlineStr">
        <is>
          <t>Sumit Jarhad</t>
        </is>
      </c>
      <c r="W1237" s="1" t="n">
        <v>44546.60994212963</v>
      </c>
      <c r="X1237" t="n">
        <v>359.0</v>
      </c>
      <c r="Y1237" t="n">
        <v>0.0</v>
      </c>
      <c r="Z1237" t="n">
        <v>0.0</v>
      </c>
      <c r="AA1237" t="n">
        <v>0.0</v>
      </c>
      <c r="AB1237" t="n">
        <v>0.0</v>
      </c>
      <c r="AC1237" t="n">
        <v>0.0</v>
      </c>
      <c r="AD1237" t="n">
        <v>147.0</v>
      </c>
      <c r="AE1237" t="n">
        <v>135.0</v>
      </c>
      <c r="AF1237" t="n">
        <v>0.0</v>
      </c>
      <c r="AG1237" t="n">
        <v>12.0</v>
      </c>
      <c r="AH1237" t="inlineStr">
        <is>
          <t>N/A</t>
        </is>
      </c>
      <c r="AI1237" t="inlineStr">
        <is>
          <t>N/A</t>
        </is>
      </c>
      <c r="AJ1237" t="inlineStr">
        <is>
          <t>N/A</t>
        </is>
      </c>
      <c r="AK1237" t="inlineStr">
        <is>
          <t>N/A</t>
        </is>
      </c>
      <c r="AL1237" t="inlineStr">
        <is>
          <t>N/A</t>
        </is>
      </c>
      <c r="AM1237" t="inlineStr">
        <is>
          <t>N/A</t>
        </is>
      </c>
      <c r="AN1237" t="inlineStr">
        <is>
          <t>N/A</t>
        </is>
      </c>
      <c r="AO1237" t="inlineStr">
        <is>
          <t>N/A</t>
        </is>
      </c>
      <c r="AP1237" t="inlineStr">
        <is>
          <t>N/A</t>
        </is>
      </c>
      <c r="AQ1237" t="inlineStr">
        <is>
          <t>N/A</t>
        </is>
      </c>
      <c r="AR1237" t="inlineStr">
        <is>
          <t>N/A</t>
        </is>
      </c>
      <c r="AS1237" t="inlineStr">
        <is>
          <t>N/A</t>
        </is>
      </c>
      <c r="AT1237" t="inlineStr">
        <is>
          <t>N/A</t>
        </is>
      </c>
      <c r="AU1237" t="inlineStr">
        <is>
          <t>N/A</t>
        </is>
      </c>
      <c r="AV1237" t="inlineStr">
        <is>
          <t>N/A</t>
        </is>
      </c>
      <c r="AW1237" t="inlineStr">
        <is>
          <t>N/A</t>
        </is>
      </c>
      <c r="AX1237" t="inlineStr">
        <is>
          <t>N/A</t>
        </is>
      </c>
      <c r="AY1237" t="inlineStr">
        <is>
          <t>N/A</t>
        </is>
      </c>
      <c r="AZ1237" t="inlineStr">
        <is>
          <t>N/A</t>
        </is>
      </c>
      <c r="BA1237" t="inlineStr">
        <is>
          <t>N/A</t>
        </is>
      </c>
      <c r="BB1237" t="inlineStr">
        <is>
          <t>N/A</t>
        </is>
      </c>
      <c r="BC1237" t="inlineStr">
        <is>
          <t>N/A</t>
        </is>
      </c>
      <c r="BD1237" t="inlineStr">
        <is>
          <t>N/A</t>
        </is>
      </c>
      <c r="BE1237" t="inlineStr">
        <is>
          <t>N/A</t>
        </is>
      </c>
    </row>
    <row r="1238">
      <c r="A1238" t="inlineStr">
        <is>
          <t>WI211254647</t>
        </is>
      </c>
      <c r="B1238" t="inlineStr">
        <is>
          <t>DATA_VALIDATION</t>
        </is>
      </c>
      <c r="C1238" t="inlineStr">
        <is>
          <t>201110012303</t>
        </is>
      </c>
      <c r="D1238" t="inlineStr">
        <is>
          <t>Folder</t>
        </is>
      </c>
      <c r="E1238" s="2">
        <f>HYPERLINK("capsilon://?command=openfolder&amp;siteaddress=FAM.docvelocity-na8.net&amp;folderid=FXF4884F18-1526-9C95-4CF8-DCA2828DD45C","FX21129239")</f>
        <v>0.0</v>
      </c>
      <c r="F1238" t="inlineStr">
        <is>
          <t/>
        </is>
      </c>
      <c r="G1238" t="inlineStr">
        <is>
          <t/>
        </is>
      </c>
      <c r="H1238" t="inlineStr">
        <is>
          <t>Mailitem</t>
        </is>
      </c>
      <c r="I1238" t="inlineStr">
        <is>
          <t>MI2112574176</t>
        </is>
      </c>
      <c r="J1238" t="n">
        <v>28.0</v>
      </c>
      <c r="K1238" t="inlineStr">
        <is>
          <t>COMPLETED</t>
        </is>
      </c>
      <c r="L1238" t="inlineStr">
        <is>
          <t>MARK_AS_COMPLETED</t>
        </is>
      </c>
      <c r="M1238" t="inlineStr">
        <is>
          <t>Queue</t>
        </is>
      </c>
      <c r="N1238" t="n">
        <v>2.0</v>
      </c>
      <c r="O1238" s="1" t="n">
        <v>44546.503229166665</v>
      </c>
      <c r="P1238" s="1" t="n">
        <v>44546.6037037037</v>
      </c>
      <c r="Q1238" t="n">
        <v>8331.0</v>
      </c>
      <c r="R1238" t="n">
        <v>350.0</v>
      </c>
      <c r="S1238" t="b">
        <v>0</v>
      </c>
      <c r="T1238" t="inlineStr">
        <is>
          <t>N/A</t>
        </is>
      </c>
      <c r="U1238" t="b">
        <v>0</v>
      </c>
      <c r="V1238" t="inlineStr">
        <is>
          <t>Supriya Khape</t>
        </is>
      </c>
      <c r="W1238" s="1" t="n">
        <v>44546.54820601852</v>
      </c>
      <c r="X1238" t="n">
        <v>126.0</v>
      </c>
      <c r="Y1238" t="n">
        <v>21.0</v>
      </c>
      <c r="Z1238" t="n">
        <v>0.0</v>
      </c>
      <c r="AA1238" t="n">
        <v>21.0</v>
      </c>
      <c r="AB1238" t="n">
        <v>0.0</v>
      </c>
      <c r="AC1238" t="n">
        <v>14.0</v>
      </c>
      <c r="AD1238" t="n">
        <v>7.0</v>
      </c>
      <c r="AE1238" t="n">
        <v>0.0</v>
      </c>
      <c r="AF1238" t="n">
        <v>0.0</v>
      </c>
      <c r="AG1238" t="n">
        <v>0.0</v>
      </c>
      <c r="AH1238" t="inlineStr">
        <is>
          <t>Dashrath Soren</t>
        </is>
      </c>
      <c r="AI1238" s="1" t="n">
        <v>44546.6037037037</v>
      </c>
      <c r="AJ1238" t="n">
        <v>224.0</v>
      </c>
      <c r="AK1238" t="n">
        <v>0.0</v>
      </c>
      <c r="AL1238" t="n">
        <v>0.0</v>
      </c>
      <c r="AM1238" t="n">
        <v>0.0</v>
      </c>
      <c r="AN1238" t="n">
        <v>0.0</v>
      </c>
      <c r="AO1238" t="n">
        <v>0.0</v>
      </c>
      <c r="AP1238" t="n">
        <v>7.0</v>
      </c>
      <c r="AQ1238" t="n">
        <v>0.0</v>
      </c>
      <c r="AR1238" t="n">
        <v>0.0</v>
      </c>
      <c r="AS1238" t="n">
        <v>0.0</v>
      </c>
      <c r="AT1238" t="inlineStr">
        <is>
          <t>N/A</t>
        </is>
      </c>
      <c r="AU1238" t="inlineStr">
        <is>
          <t>N/A</t>
        </is>
      </c>
      <c r="AV1238" t="inlineStr">
        <is>
          <t>N/A</t>
        </is>
      </c>
      <c r="AW1238" t="inlineStr">
        <is>
          <t>N/A</t>
        </is>
      </c>
      <c r="AX1238" t="inlineStr">
        <is>
          <t>N/A</t>
        </is>
      </c>
      <c r="AY1238" t="inlineStr">
        <is>
          <t>N/A</t>
        </is>
      </c>
      <c r="AZ1238" t="inlineStr">
        <is>
          <t>N/A</t>
        </is>
      </c>
      <c r="BA1238" t="inlineStr">
        <is>
          <t>N/A</t>
        </is>
      </c>
      <c r="BB1238" t="inlineStr">
        <is>
          <t>N/A</t>
        </is>
      </c>
      <c r="BC1238" t="inlineStr">
        <is>
          <t>N/A</t>
        </is>
      </c>
      <c r="BD1238" t="inlineStr">
        <is>
          <t>N/A</t>
        </is>
      </c>
      <c r="BE1238" t="inlineStr">
        <is>
          <t>N/A</t>
        </is>
      </c>
    </row>
    <row r="1239">
      <c r="A1239" t="inlineStr">
        <is>
          <t>WI211254656</t>
        </is>
      </c>
      <c r="B1239" t="inlineStr">
        <is>
          <t>DATA_VALIDATION</t>
        </is>
      </c>
      <c r="C1239" t="inlineStr">
        <is>
          <t>201110012303</t>
        </is>
      </c>
      <c r="D1239" t="inlineStr">
        <is>
          <t>Folder</t>
        </is>
      </c>
      <c r="E1239" s="2">
        <f>HYPERLINK("capsilon://?command=openfolder&amp;siteaddress=FAM.docvelocity-na8.net&amp;folderid=FXF4884F18-1526-9C95-4CF8-DCA2828DD45C","FX21129239")</f>
        <v>0.0</v>
      </c>
      <c r="F1239" t="inlineStr">
        <is>
          <t/>
        </is>
      </c>
      <c r="G1239" t="inlineStr">
        <is>
          <t/>
        </is>
      </c>
      <c r="H1239" t="inlineStr">
        <is>
          <t>Mailitem</t>
        </is>
      </c>
      <c r="I1239" t="inlineStr">
        <is>
          <t>MI2112574199</t>
        </is>
      </c>
      <c r="J1239" t="n">
        <v>37.0</v>
      </c>
      <c r="K1239" t="inlineStr">
        <is>
          <t>COMPLETED</t>
        </is>
      </c>
      <c r="L1239" t="inlineStr">
        <is>
          <t>MARK_AS_COMPLETED</t>
        </is>
      </c>
      <c r="M1239" t="inlineStr">
        <is>
          <t>Queue</t>
        </is>
      </c>
      <c r="N1239" t="n">
        <v>2.0</v>
      </c>
      <c r="O1239" s="1" t="n">
        <v>44546.504699074074</v>
      </c>
      <c r="P1239" s="1" t="n">
        <v>44547.387650462966</v>
      </c>
      <c r="Q1239" t="n">
        <v>75421.0</v>
      </c>
      <c r="R1239" t="n">
        <v>866.0</v>
      </c>
      <c r="S1239" t="b">
        <v>0</v>
      </c>
      <c r="T1239" t="inlineStr">
        <is>
          <t>N/A</t>
        </is>
      </c>
      <c r="U1239" t="b">
        <v>0</v>
      </c>
      <c r="V1239" t="inlineStr">
        <is>
          <t>Supriya Khape</t>
        </is>
      </c>
      <c r="W1239" s="1" t="n">
        <v>44546.55133101852</v>
      </c>
      <c r="X1239" t="n">
        <v>269.0</v>
      </c>
      <c r="Y1239" t="n">
        <v>44.0</v>
      </c>
      <c r="Z1239" t="n">
        <v>0.0</v>
      </c>
      <c r="AA1239" t="n">
        <v>44.0</v>
      </c>
      <c r="AB1239" t="n">
        <v>0.0</v>
      </c>
      <c r="AC1239" t="n">
        <v>31.0</v>
      </c>
      <c r="AD1239" t="n">
        <v>-7.0</v>
      </c>
      <c r="AE1239" t="n">
        <v>0.0</v>
      </c>
      <c r="AF1239" t="n">
        <v>0.0</v>
      </c>
      <c r="AG1239" t="n">
        <v>0.0</v>
      </c>
      <c r="AH1239" t="inlineStr">
        <is>
          <t>Ashish Sutar</t>
        </is>
      </c>
      <c r="AI1239" s="1" t="n">
        <v>44547.387650462966</v>
      </c>
      <c r="AJ1239" t="n">
        <v>575.0</v>
      </c>
      <c r="AK1239" t="n">
        <v>0.0</v>
      </c>
      <c r="AL1239" t="n">
        <v>0.0</v>
      </c>
      <c r="AM1239" t="n">
        <v>0.0</v>
      </c>
      <c r="AN1239" t="n">
        <v>0.0</v>
      </c>
      <c r="AO1239" t="n">
        <v>0.0</v>
      </c>
      <c r="AP1239" t="n">
        <v>-7.0</v>
      </c>
      <c r="AQ1239" t="n">
        <v>0.0</v>
      </c>
      <c r="AR1239" t="n">
        <v>0.0</v>
      </c>
      <c r="AS1239" t="n">
        <v>0.0</v>
      </c>
      <c r="AT1239" t="inlineStr">
        <is>
          <t>N/A</t>
        </is>
      </c>
      <c r="AU1239" t="inlineStr">
        <is>
          <t>N/A</t>
        </is>
      </c>
      <c r="AV1239" t="inlineStr">
        <is>
          <t>N/A</t>
        </is>
      </c>
      <c r="AW1239" t="inlineStr">
        <is>
          <t>N/A</t>
        </is>
      </c>
      <c r="AX1239" t="inlineStr">
        <is>
          <t>N/A</t>
        </is>
      </c>
      <c r="AY1239" t="inlineStr">
        <is>
          <t>N/A</t>
        </is>
      </c>
      <c r="AZ1239" t="inlineStr">
        <is>
          <t>N/A</t>
        </is>
      </c>
      <c r="BA1239" t="inlineStr">
        <is>
          <t>N/A</t>
        </is>
      </c>
      <c r="BB1239" t="inlineStr">
        <is>
          <t>N/A</t>
        </is>
      </c>
      <c r="BC1239" t="inlineStr">
        <is>
          <t>N/A</t>
        </is>
      </c>
      <c r="BD1239" t="inlineStr">
        <is>
          <t>N/A</t>
        </is>
      </c>
      <c r="BE1239" t="inlineStr">
        <is>
          <t>N/A</t>
        </is>
      </c>
    </row>
    <row r="1240">
      <c r="A1240" t="inlineStr">
        <is>
          <t>WI211254664</t>
        </is>
      </c>
      <c r="B1240" t="inlineStr">
        <is>
          <t>DATA_VALIDATION</t>
        </is>
      </c>
      <c r="C1240" t="inlineStr">
        <is>
          <t>201330004070</t>
        </is>
      </c>
      <c r="D1240" t="inlineStr">
        <is>
          <t>Folder</t>
        </is>
      </c>
      <c r="E1240" s="2">
        <f>HYPERLINK("capsilon://?command=openfolder&amp;siteaddress=FAM.docvelocity-na8.net&amp;folderid=FX1E2459A6-AD8F-019C-3366-977508A025A4","FX21124178")</f>
        <v>0.0</v>
      </c>
      <c r="F1240" t="inlineStr">
        <is>
          <t/>
        </is>
      </c>
      <c r="G1240" t="inlineStr">
        <is>
          <t/>
        </is>
      </c>
      <c r="H1240" t="inlineStr">
        <is>
          <t>Mailitem</t>
        </is>
      </c>
      <c r="I1240" t="inlineStr">
        <is>
          <t>MI2112574271</t>
        </is>
      </c>
      <c r="J1240" t="n">
        <v>104.0</v>
      </c>
      <c r="K1240" t="inlineStr">
        <is>
          <t>COMPLETED</t>
        </is>
      </c>
      <c r="L1240" t="inlineStr">
        <is>
          <t>MARK_AS_COMPLETED</t>
        </is>
      </c>
      <c r="M1240" t="inlineStr">
        <is>
          <t>Queue</t>
        </is>
      </c>
      <c r="N1240" t="n">
        <v>1.0</v>
      </c>
      <c r="O1240" s="1" t="n">
        <v>44546.50733796296</v>
      </c>
      <c r="P1240" s="1" t="n">
        <v>44546.63422453704</v>
      </c>
      <c r="Q1240" t="n">
        <v>10281.0</v>
      </c>
      <c r="R1240" t="n">
        <v>682.0</v>
      </c>
      <c r="S1240" t="b">
        <v>0</v>
      </c>
      <c r="T1240" t="inlineStr">
        <is>
          <t>N/A</t>
        </is>
      </c>
      <c r="U1240" t="b">
        <v>0</v>
      </c>
      <c r="V1240" t="inlineStr">
        <is>
          <t>Sumit Jarhad</t>
        </is>
      </c>
      <c r="W1240" s="1" t="n">
        <v>44546.63422453704</v>
      </c>
      <c r="X1240" t="n">
        <v>141.0</v>
      </c>
      <c r="Y1240" t="n">
        <v>0.0</v>
      </c>
      <c r="Z1240" t="n">
        <v>0.0</v>
      </c>
      <c r="AA1240" t="n">
        <v>0.0</v>
      </c>
      <c r="AB1240" t="n">
        <v>0.0</v>
      </c>
      <c r="AC1240" t="n">
        <v>0.0</v>
      </c>
      <c r="AD1240" t="n">
        <v>104.0</v>
      </c>
      <c r="AE1240" t="n">
        <v>92.0</v>
      </c>
      <c r="AF1240" t="n">
        <v>0.0</v>
      </c>
      <c r="AG1240" t="n">
        <v>4.0</v>
      </c>
      <c r="AH1240" t="inlineStr">
        <is>
          <t>N/A</t>
        </is>
      </c>
      <c r="AI1240" t="inlineStr">
        <is>
          <t>N/A</t>
        </is>
      </c>
      <c r="AJ1240" t="inlineStr">
        <is>
          <t>N/A</t>
        </is>
      </c>
      <c r="AK1240" t="inlineStr">
        <is>
          <t>N/A</t>
        </is>
      </c>
      <c r="AL1240" t="inlineStr">
        <is>
          <t>N/A</t>
        </is>
      </c>
      <c r="AM1240" t="inlineStr">
        <is>
          <t>N/A</t>
        </is>
      </c>
      <c r="AN1240" t="inlineStr">
        <is>
          <t>N/A</t>
        </is>
      </c>
      <c r="AO1240" t="inlineStr">
        <is>
          <t>N/A</t>
        </is>
      </c>
      <c r="AP1240" t="inlineStr">
        <is>
          <t>N/A</t>
        </is>
      </c>
      <c r="AQ1240" t="inlineStr">
        <is>
          <t>N/A</t>
        </is>
      </c>
      <c r="AR1240" t="inlineStr">
        <is>
          <t>N/A</t>
        </is>
      </c>
      <c r="AS1240" t="inlineStr">
        <is>
          <t>N/A</t>
        </is>
      </c>
      <c r="AT1240" t="inlineStr">
        <is>
          <t>N/A</t>
        </is>
      </c>
      <c r="AU1240" t="inlineStr">
        <is>
          <t>N/A</t>
        </is>
      </c>
      <c r="AV1240" t="inlineStr">
        <is>
          <t>N/A</t>
        </is>
      </c>
      <c r="AW1240" t="inlineStr">
        <is>
          <t>N/A</t>
        </is>
      </c>
      <c r="AX1240" t="inlineStr">
        <is>
          <t>N/A</t>
        </is>
      </c>
      <c r="AY1240" t="inlineStr">
        <is>
          <t>N/A</t>
        </is>
      </c>
      <c r="AZ1240" t="inlineStr">
        <is>
          <t>N/A</t>
        </is>
      </c>
      <c r="BA1240" t="inlineStr">
        <is>
          <t>N/A</t>
        </is>
      </c>
      <c r="BB1240" t="inlineStr">
        <is>
          <t>N/A</t>
        </is>
      </c>
      <c r="BC1240" t="inlineStr">
        <is>
          <t>N/A</t>
        </is>
      </c>
      <c r="BD1240" t="inlineStr">
        <is>
          <t>N/A</t>
        </is>
      </c>
      <c r="BE1240" t="inlineStr">
        <is>
          <t>N/A</t>
        </is>
      </c>
    </row>
    <row r="1241">
      <c r="A1241" t="inlineStr">
        <is>
          <t>WI21125470</t>
        </is>
      </c>
      <c r="B1241" t="inlineStr">
        <is>
          <t>DATA_VALIDATION</t>
        </is>
      </c>
      <c r="C1241" t="inlineStr">
        <is>
          <t>201300019938</t>
        </is>
      </c>
      <c r="D1241" t="inlineStr">
        <is>
          <t>Folder</t>
        </is>
      </c>
      <c r="E1241" s="2">
        <f>HYPERLINK("capsilon://?command=openfolder&amp;siteaddress=FAM.docvelocity-na8.net&amp;folderid=FX29E32563-9B07-A220-A7E3-950D32A549F0","FX211114084")</f>
        <v>0.0</v>
      </c>
      <c r="F1241" t="inlineStr">
        <is>
          <t/>
        </is>
      </c>
      <c r="G1241" t="inlineStr">
        <is>
          <t/>
        </is>
      </c>
      <c r="H1241" t="inlineStr">
        <is>
          <t>Mailitem</t>
        </is>
      </c>
      <c r="I1241" t="inlineStr">
        <is>
          <t>MI211257596</t>
        </is>
      </c>
      <c r="J1241" t="n">
        <v>28.0</v>
      </c>
      <c r="K1241" t="inlineStr">
        <is>
          <t>COMPLETED</t>
        </is>
      </c>
      <c r="L1241" t="inlineStr">
        <is>
          <t>MARK_AS_COMPLETED</t>
        </is>
      </c>
      <c r="M1241" t="inlineStr">
        <is>
          <t>Queue</t>
        </is>
      </c>
      <c r="N1241" t="n">
        <v>2.0</v>
      </c>
      <c r="O1241" s="1" t="n">
        <v>44531.907476851855</v>
      </c>
      <c r="P1241" s="1" t="n">
        <v>44532.30993055556</v>
      </c>
      <c r="Q1241" t="n">
        <v>34502.0</v>
      </c>
      <c r="R1241" t="n">
        <v>270.0</v>
      </c>
      <c r="S1241" t="b">
        <v>0</v>
      </c>
      <c r="T1241" t="inlineStr">
        <is>
          <t>N/A</t>
        </is>
      </c>
      <c r="U1241" t="b">
        <v>0</v>
      </c>
      <c r="V1241" t="inlineStr">
        <is>
          <t>Aditya Tade</t>
        </is>
      </c>
      <c r="W1241" s="1" t="n">
        <v>44532.25702546296</v>
      </c>
      <c r="X1241" t="n">
        <v>92.0</v>
      </c>
      <c r="Y1241" t="n">
        <v>21.0</v>
      </c>
      <c r="Z1241" t="n">
        <v>0.0</v>
      </c>
      <c r="AA1241" t="n">
        <v>21.0</v>
      </c>
      <c r="AB1241" t="n">
        <v>0.0</v>
      </c>
      <c r="AC1241" t="n">
        <v>0.0</v>
      </c>
      <c r="AD1241" t="n">
        <v>7.0</v>
      </c>
      <c r="AE1241" t="n">
        <v>0.0</v>
      </c>
      <c r="AF1241" t="n">
        <v>0.0</v>
      </c>
      <c r="AG1241" t="n">
        <v>0.0</v>
      </c>
      <c r="AH1241" t="inlineStr">
        <is>
          <t>Aparna Chavan</t>
        </is>
      </c>
      <c r="AI1241" s="1" t="n">
        <v>44532.30993055556</v>
      </c>
      <c r="AJ1241" t="n">
        <v>178.0</v>
      </c>
      <c r="AK1241" t="n">
        <v>0.0</v>
      </c>
      <c r="AL1241" t="n">
        <v>0.0</v>
      </c>
      <c r="AM1241" t="n">
        <v>0.0</v>
      </c>
      <c r="AN1241" t="n">
        <v>0.0</v>
      </c>
      <c r="AO1241" t="n">
        <v>0.0</v>
      </c>
      <c r="AP1241" t="n">
        <v>7.0</v>
      </c>
      <c r="AQ1241" t="n">
        <v>0.0</v>
      </c>
      <c r="AR1241" t="n">
        <v>0.0</v>
      </c>
      <c r="AS1241" t="n">
        <v>0.0</v>
      </c>
      <c r="AT1241" t="inlineStr">
        <is>
          <t>N/A</t>
        </is>
      </c>
      <c r="AU1241" t="inlineStr">
        <is>
          <t>N/A</t>
        </is>
      </c>
      <c r="AV1241" t="inlineStr">
        <is>
          <t>N/A</t>
        </is>
      </c>
      <c r="AW1241" t="inlineStr">
        <is>
          <t>N/A</t>
        </is>
      </c>
      <c r="AX1241" t="inlineStr">
        <is>
          <t>N/A</t>
        </is>
      </c>
      <c r="AY1241" t="inlineStr">
        <is>
          <t>N/A</t>
        </is>
      </c>
      <c r="AZ1241" t="inlineStr">
        <is>
          <t>N/A</t>
        </is>
      </c>
      <c r="BA1241" t="inlineStr">
        <is>
          <t>N/A</t>
        </is>
      </c>
      <c r="BB1241" t="inlineStr">
        <is>
          <t>N/A</t>
        </is>
      </c>
      <c r="BC1241" t="inlineStr">
        <is>
          <t>N/A</t>
        </is>
      </c>
      <c r="BD1241" t="inlineStr">
        <is>
          <t>N/A</t>
        </is>
      </c>
      <c r="BE1241" t="inlineStr">
        <is>
          <t>N/A</t>
        </is>
      </c>
    </row>
    <row r="1242">
      <c r="A1242" t="inlineStr">
        <is>
          <t>WI21125471</t>
        </is>
      </c>
      <c r="B1242" t="inlineStr">
        <is>
          <t>DATA_VALIDATION</t>
        </is>
      </c>
      <c r="C1242" t="inlineStr">
        <is>
          <t>201300019938</t>
        </is>
      </c>
      <c r="D1242" t="inlineStr">
        <is>
          <t>Folder</t>
        </is>
      </c>
      <c r="E1242" s="2">
        <f>HYPERLINK("capsilon://?command=openfolder&amp;siteaddress=FAM.docvelocity-na8.net&amp;folderid=FX29E32563-9B07-A220-A7E3-950D32A549F0","FX211114084")</f>
        <v>0.0</v>
      </c>
      <c r="F1242" t="inlineStr">
        <is>
          <t/>
        </is>
      </c>
      <c r="G1242" t="inlineStr">
        <is>
          <t/>
        </is>
      </c>
      <c r="H1242" t="inlineStr">
        <is>
          <t>Mailitem</t>
        </is>
      </c>
      <c r="I1242" t="inlineStr">
        <is>
          <t>MI211257502</t>
        </is>
      </c>
      <c r="J1242" t="n">
        <v>239.0</v>
      </c>
      <c r="K1242" t="inlineStr">
        <is>
          <t>COMPLETED</t>
        </is>
      </c>
      <c r="L1242" t="inlineStr">
        <is>
          <t>MARK_AS_COMPLETED</t>
        </is>
      </c>
      <c r="M1242" t="inlineStr">
        <is>
          <t>Queue</t>
        </is>
      </c>
      <c r="N1242" t="n">
        <v>1.0</v>
      </c>
      <c r="O1242" s="1" t="n">
        <v>44531.90835648148</v>
      </c>
      <c r="P1242" s="1" t="n">
        <v>44532.355578703704</v>
      </c>
      <c r="Q1242" t="n">
        <v>38294.0</v>
      </c>
      <c r="R1242" t="n">
        <v>346.0</v>
      </c>
      <c r="S1242" t="b">
        <v>0</v>
      </c>
      <c r="T1242" t="inlineStr">
        <is>
          <t>N/A</t>
        </is>
      </c>
      <c r="U1242" t="b">
        <v>0</v>
      </c>
      <c r="V1242" t="inlineStr">
        <is>
          <t>Hemanshi Deshlahara</t>
        </is>
      </c>
      <c r="W1242" s="1" t="n">
        <v>44532.355578703704</v>
      </c>
      <c r="X1242" t="n">
        <v>312.0</v>
      </c>
      <c r="Y1242" t="n">
        <v>0.0</v>
      </c>
      <c r="Z1242" t="n">
        <v>0.0</v>
      </c>
      <c r="AA1242" t="n">
        <v>0.0</v>
      </c>
      <c r="AB1242" t="n">
        <v>0.0</v>
      </c>
      <c r="AC1242" t="n">
        <v>0.0</v>
      </c>
      <c r="AD1242" t="n">
        <v>239.0</v>
      </c>
      <c r="AE1242" t="n">
        <v>213.0</v>
      </c>
      <c r="AF1242" t="n">
        <v>0.0</v>
      </c>
      <c r="AG1242" t="n">
        <v>6.0</v>
      </c>
      <c r="AH1242" t="inlineStr">
        <is>
          <t>N/A</t>
        </is>
      </c>
      <c r="AI1242" t="inlineStr">
        <is>
          <t>N/A</t>
        </is>
      </c>
      <c r="AJ1242" t="inlineStr">
        <is>
          <t>N/A</t>
        </is>
      </c>
      <c r="AK1242" t="inlineStr">
        <is>
          <t>N/A</t>
        </is>
      </c>
      <c r="AL1242" t="inlineStr">
        <is>
          <t>N/A</t>
        </is>
      </c>
      <c r="AM1242" t="inlineStr">
        <is>
          <t>N/A</t>
        </is>
      </c>
      <c r="AN1242" t="inlineStr">
        <is>
          <t>N/A</t>
        </is>
      </c>
      <c r="AO1242" t="inlineStr">
        <is>
          <t>N/A</t>
        </is>
      </c>
      <c r="AP1242" t="inlineStr">
        <is>
          <t>N/A</t>
        </is>
      </c>
      <c r="AQ1242" t="inlineStr">
        <is>
          <t>N/A</t>
        </is>
      </c>
      <c r="AR1242" t="inlineStr">
        <is>
          <t>N/A</t>
        </is>
      </c>
      <c r="AS1242" t="inlineStr">
        <is>
          <t>N/A</t>
        </is>
      </c>
      <c r="AT1242" t="inlineStr">
        <is>
          <t>N/A</t>
        </is>
      </c>
      <c r="AU1242" t="inlineStr">
        <is>
          <t>N/A</t>
        </is>
      </c>
      <c r="AV1242" t="inlineStr">
        <is>
          <t>N/A</t>
        </is>
      </c>
      <c r="AW1242" t="inlineStr">
        <is>
          <t>N/A</t>
        </is>
      </c>
      <c r="AX1242" t="inlineStr">
        <is>
          <t>N/A</t>
        </is>
      </c>
      <c r="AY1242" t="inlineStr">
        <is>
          <t>N/A</t>
        </is>
      </c>
      <c r="AZ1242" t="inlineStr">
        <is>
          <t>N/A</t>
        </is>
      </c>
      <c r="BA1242" t="inlineStr">
        <is>
          <t>N/A</t>
        </is>
      </c>
      <c r="BB1242" t="inlineStr">
        <is>
          <t>N/A</t>
        </is>
      </c>
      <c r="BC1242" t="inlineStr">
        <is>
          <t>N/A</t>
        </is>
      </c>
      <c r="BD1242" t="inlineStr">
        <is>
          <t>N/A</t>
        </is>
      </c>
      <c r="BE1242" t="inlineStr">
        <is>
          <t>N/A</t>
        </is>
      </c>
    </row>
    <row r="1243">
      <c r="A1243" t="inlineStr">
        <is>
          <t>WI211254717</t>
        </is>
      </c>
      <c r="B1243" t="inlineStr">
        <is>
          <t>DATA_VALIDATION</t>
        </is>
      </c>
      <c r="C1243" t="inlineStr">
        <is>
          <t>201330004266</t>
        </is>
      </c>
      <c r="D1243" t="inlineStr">
        <is>
          <t>Folder</t>
        </is>
      </c>
      <c r="E1243" s="2">
        <f>HYPERLINK("capsilon://?command=openfolder&amp;siteaddress=FAM.docvelocity-na8.net&amp;folderid=FXEE7E330A-7F2C-696D-44FB-4170554F5555","FX21129080")</f>
        <v>0.0</v>
      </c>
      <c r="F1243" t="inlineStr">
        <is>
          <t/>
        </is>
      </c>
      <c r="G1243" t="inlineStr">
        <is>
          <t/>
        </is>
      </c>
      <c r="H1243" t="inlineStr">
        <is>
          <t>Mailitem</t>
        </is>
      </c>
      <c r="I1243" t="inlineStr">
        <is>
          <t>MI2112575135</t>
        </is>
      </c>
      <c r="J1243" t="n">
        <v>151.0</v>
      </c>
      <c r="K1243" t="inlineStr">
        <is>
          <t>COMPLETED</t>
        </is>
      </c>
      <c r="L1243" t="inlineStr">
        <is>
          <t>MARK_AS_COMPLETED</t>
        </is>
      </c>
      <c r="M1243" t="inlineStr">
        <is>
          <t>Queue</t>
        </is>
      </c>
      <c r="N1243" t="n">
        <v>1.0</v>
      </c>
      <c r="O1243" s="1" t="n">
        <v>44546.51148148148</v>
      </c>
      <c r="P1243" s="1" t="n">
        <v>44546.64556712963</v>
      </c>
      <c r="Q1243" t="n">
        <v>10627.0</v>
      </c>
      <c r="R1243" t="n">
        <v>958.0</v>
      </c>
      <c r="S1243" t="b">
        <v>0</v>
      </c>
      <c r="T1243" t="inlineStr">
        <is>
          <t>N/A</t>
        </is>
      </c>
      <c r="U1243" t="b">
        <v>0</v>
      </c>
      <c r="V1243" t="inlineStr">
        <is>
          <t>Sumit Jarhad</t>
        </is>
      </c>
      <c r="W1243" s="1" t="n">
        <v>44546.64556712963</v>
      </c>
      <c r="X1243" t="n">
        <v>376.0</v>
      </c>
      <c r="Y1243" t="n">
        <v>0.0</v>
      </c>
      <c r="Z1243" t="n">
        <v>0.0</v>
      </c>
      <c r="AA1243" t="n">
        <v>0.0</v>
      </c>
      <c r="AB1243" t="n">
        <v>0.0</v>
      </c>
      <c r="AC1243" t="n">
        <v>0.0</v>
      </c>
      <c r="AD1243" t="n">
        <v>151.0</v>
      </c>
      <c r="AE1243" t="n">
        <v>127.0</v>
      </c>
      <c r="AF1243" t="n">
        <v>0.0</v>
      </c>
      <c r="AG1243" t="n">
        <v>13.0</v>
      </c>
      <c r="AH1243" t="inlineStr">
        <is>
          <t>N/A</t>
        </is>
      </c>
      <c r="AI1243" t="inlineStr">
        <is>
          <t>N/A</t>
        </is>
      </c>
      <c r="AJ1243" t="inlineStr">
        <is>
          <t>N/A</t>
        </is>
      </c>
      <c r="AK1243" t="inlineStr">
        <is>
          <t>N/A</t>
        </is>
      </c>
      <c r="AL1243" t="inlineStr">
        <is>
          <t>N/A</t>
        </is>
      </c>
      <c r="AM1243" t="inlineStr">
        <is>
          <t>N/A</t>
        </is>
      </c>
      <c r="AN1243" t="inlineStr">
        <is>
          <t>N/A</t>
        </is>
      </c>
      <c r="AO1243" t="inlineStr">
        <is>
          <t>N/A</t>
        </is>
      </c>
      <c r="AP1243" t="inlineStr">
        <is>
          <t>N/A</t>
        </is>
      </c>
      <c r="AQ1243" t="inlineStr">
        <is>
          <t>N/A</t>
        </is>
      </c>
      <c r="AR1243" t="inlineStr">
        <is>
          <t>N/A</t>
        </is>
      </c>
      <c r="AS1243" t="inlineStr">
        <is>
          <t>N/A</t>
        </is>
      </c>
      <c r="AT1243" t="inlineStr">
        <is>
          <t>N/A</t>
        </is>
      </c>
      <c r="AU1243" t="inlineStr">
        <is>
          <t>N/A</t>
        </is>
      </c>
      <c r="AV1243" t="inlineStr">
        <is>
          <t>N/A</t>
        </is>
      </c>
      <c r="AW1243" t="inlineStr">
        <is>
          <t>N/A</t>
        </is>
      </c>
      <c r="AX1243" t="inlineStr">
        <is>
          <t>N/A</t>
        </is>
      </c>
      <c r="AY1243" t="inlineStr">
        <is>
          <t>N/A</t>
        </is>
      </c>
      <c r="AZ1243" t="inlineStr">
        <is>
          <t>N/A</t>
        </is>
      </c>
      <c r="BA1243" t="inlineStr">
        <is>
          <t>N/A</t>
        </is>
      </c>
      <c r="BB1243" t="inlineStr">
        <is>
          <t>N/A</t>
        </is>
      </c>
      <c r="BC1243" t="inlineStr">
        <is>
          <t>N/A</t>
        </is>
      </c>
      <c r="BD1243" t="inlineStr">
        <is>
          <t>N/A</t>
        </is>
      </c>
      <c r="BE1243" t="inlineStr">
        <is>
          <t>N/A</t>
        </is>
      </c>
    </row>
    <row r="1244">
      <c r="A1244" t="inlineStr">
        <is>
          <t>WI211254725</t>
        </is>
      </c>
      <c r="B1244" t="inlineStr">
        <is>
          <t>DATA_VALIDATION</t>
        </is>
      </c>
      <c r="C1244" t="inlineStr">
        <is>
          <t>201330004252</t>
        </is>
      </c>
      <c r="D1244" t="inlineStr">
        <is>
          <t>Folder</t>
        </is>
      </c>
      <c r="E1244" s="2">
        <f>HYPERLINK("capsilon://?command=openfolder&amp;siteaddress=FAM.docvelocity-na8.net&amp;folderid=FXC8BDF6E2-BD93-09E1-16D3-1FEBAACFDBAB","FX21128757")</f>
        <v>0.0</v>
      </c>
      <c r="F1244" t="inlineStr">
        <is>
          <t/>
        </is>
      </c>
      <c r="G1244" t="inlineStr">
        <is>
          <t/>
        </is>
      </c>
      <c r="H1244" t="inlineStr">
        <is>
          <t>Mailitem</t>
        </is>
      </c>
      <c r="I1244" t="inlineStr">
        <is>
          <t>MI2112564151</t>
        </is>
      </c>
      <c r="J1244" t="n">
        <v>56.0</v>
      </c>
      <c r="K1244" t="inlineStr">
        <is>
          <t>COMPLETED</t>
        </is>
      </c>
      <c r="L1244" t="inlineStr">
        <is>
          <t>MARK_AS_COMPLETED</t>
        </is>
      </c>
      <c r="M1244" t="inlineStr">
        <is>
          <t>Queue</t>
        </is>
      </c>
      <c r="N1244" t="n">
        <v>2.0</v>
      </c>
      <c r="O1244" s="1" t="n">
        <v>44546.51326388889</v>
      </c>
      <c r="P1244" s="1" t="n">
        <v>44546.65751157407</v>
      </c>
      <c r="Q1244" t="n">
        <v>12026.0</v>
      </c>
      <c r="R1244" t="n">
        <v>437.0</v>
      </c>
      <c r="S1244" t="b">
        <v>0</v>
      </c>
      <c r="T1244" t="inlineStr">
        <is>
          <t>N/A</t>
        </is>
      </c>
      <c r="U1244" t="b">
        <v>1</v>
      </c>
      <c r="V1244" t="inlineStr">
        <is>
          <t>Sumit Jarhad</t>
        </is>
      </c>
      <c r="W1244" s="1" t="n">
        <v>44546.515335648146</v>
      </c>
      <c r="X1244" t="n">
        <v>156.0</v>
      </c>
      <c r="Y1244" t="n">
        <v>42.0</v>
      </c>
      <c r="Z1244" t="n">
        <v>0.0</v>
      </c>
      <c r="AA1244" t="n">
        <v>42.0</v>
      </c>
      <c r="AB1244" t="n">
        <v>0.0</v>
      </c>
      <c r="AC1244" t="n">
        <v>7.0</v>
      </c>
      <c r="AD1244" t="n">
        <v>14.0</v>
      </c>
      <c r="AE1244" t="n">
        <v>0.0</v>
      </c>
      <c r="AF1244" t="n">
        <v>0.0</v>
      </c>
      <c r="AG1244" t="n">
        <v>0.0</v>
      </c>
      <c r="AH1244" t="inlineStr">
        <is>
          <t>Vikash Suryakanth Parmar</t>
        </is>
      </c>
      <c r="AI1244" s="1" t="n">
        <v>44546.65751157407</v>
      </c>
      <c r="AJ1244" t="n">
        <v>185.0</v>
      </c>
      <c r="AK1244" t="n">
        <v>0.0</v>
      </c>
      <c r="AL1244" t="n">
        <v>0.0</v>
      </c>
      <c r="AM1244" t="n">
        <v>0.0</v>
      </c>
      <c r="AN1244" t="n">
        <v>0.0</v>
      </c>
      <c r="AO1244" t="n">
        <v>0.0</v>
      </c>
      <c r="AP1244" t="n">
        <v>14.0</v>
      </c>
      <c r="AQ1244" t="n">
        <v>0.0</v>
      </c>
      <c r="AR1244" t="n">
        <v>0.0</v>
      </c>
      <c r="AS1244" t="n">
        <v>0.0</v>
      </c>
      <c r="AT1244" t="inlineStr">
        <is>
          <t>N/A</t>
        </is>
      </c>
      <c r="AU1244" t="inlineStr">
        <is>
          <t>N/A</t>
        </is>
      </c>
      <c r="AV1244" t="inlineStr">
        <is>
          <t>N/A</t>
        </is>
      </c>
      <c r="AW1244" t="inlineStr">
        <is>
          <t>N/A</t>
        </is>
      </c>
      <c r="AX1244" t="inlineStr">
        <is>
          <t>N/A</t>
        </is>
      </c>
      <c r="AY1244" t="inlineStr">
        <is>
          <t>N/A</t>
        </is>
      </c>
      <c r="AZ1244" t="inlineStr">
        <is>
          <t>N/A</t>
        </is>
      </c>
      <c r="BA1244" t="inlineStr">
        <is>
          <t>N/A</t>
        </is>
      </c>
      <c r="BB1244" t="inlineStr">
        <is>
          <t>N/A</t>
        </is>
      </c>
      <c r="BC1244" t="inlineStr">
        <is>
          <t>N/A</t>
        </is>
      </c>
      <c r="BD1244" t="inlineStr">
        <is>
          <t>N/A</t>
        </is>
      </c>
      <c r="BE1244" t="inlineStr">
        <is>
          <t>N/A</t>
        </is>
      </c>
    </row>
    <row r="1245">
      <c r="A1245" t="inlineStr">
        <is>
          <t>WI211254743</t>
        </is>
      </c>
      <c r="B1245" t="inlineStr">
        <is>
          <t>DATA_VALIDATION</t>
        </is>
      </c>
      <c r="C1245" t="inlineStr">
        <is>
          <t>201308007880</t>
        </is>
      </c>
      <c r="D1245" t="inlineStr">
        <is>
          <t>Folder</t>
        </is>
      </c>
      <c r="E1245" s="2">
        <f>HYPERLINK("capsilon://?command=openfolder&amp;siteaddress=FAM.docvelocity-na8.net&amp;folderid=FXFC9F8F0F-E5F3-4CB2-292F-C9DDB731B95B","FX211114706")</f>
        <v>0.0</v>
      </c>
      <c r="F1245" t="inlineStr">
        <is>
          <t/>
        </is>
      </c>
      <c r="G1245" t="inlineStr">
        <is>
          <t/>
        </is>
      </c>
      <c r="H1245" t="inlineStr">
        <is>
          <t>Mailitem</t>
        </is>
      </c>
      <c r="I1245" t="inlineStr">
        <is>
          <t>MI2112575727</t>
        </is>
      </c>
      <c r="J1245" t="n">
        <v>38.0</v>
      </c>
      <c r="K1245" t="inlineStr">
        <is>
          <t>COMPLETED</t>
        </is>
      </c>
      <c r="L1245" t="inlineStr">
        <is>
          <t>MARK_AS_COMPLETED</t>
        </is>
      </c>
      <c r="M1245" t="inlineStr">
        <is>
          <t>Queue</t>
        </is>
      </c>
      <c r="N1245" t="n">
        <v>1.0</v>
      </c>
      <c r="O1245" s="1" t="n">
        <v>44546.51532407408</v>
      </c>
      <c r="P1245" s="1" t="n">
        <v>44546.63613425926</v>
      </c>
      <c r="Q1245" t="n">
        <v>9795.0</v>
      </c>
      <c r="R1245" t="n">
        <v>643.0</v>
      </c>
      <c r="S1245" t="b">
        <v>0</v>
      </c>
      <c r="T1245" t="inlineStr">
        <is>
          <t>N/A</t>
        </is>
      </c>
      <c r="U1245" t="b">
        <v>0</v>
      </c>
      <c r="V1245" t="inlineStr">
        <is>
          <t>Sumit Jarhad</t>
        </is>
      </c>
      <c r="W1245" s="1" t="n">
        <v>44546.63613425926</v>
      </c>
      <c r="X1245" t="n">
        <v>164.0</v>
      </c>
      <c r="Y1245" t="n">
        <v>0.0</v>
      </c>
      <c r="Z1245" t="n">
        <v>0.0</v>
      </c>
      <c r="AA1245" t="n">
        <v>0.0</v>
      </c>
      <c r="AB1245" t="n">
        <v>0.0</v>
      </c>
      <c r="AC1245" t="n">
        <v>0.0</v>
      </c>
      <c r="AD1245" t="n">
        <v>38.0</v>
      </c>
      <c r="AE1245" t="n">
        <v>33.0</v>
      </c>
      <c r="AF1245" t="n">
        <v>0.0</v>
      </c>
      <c r="AG1245" t="n">
        <v>4.0</v>
      </c>
      <c r="AH1245" t="inlineStr">
        <is>
          <t>N/A</t>
        </is>
      </c>
      <c r="AI1245" t="inlineStr">
        <is>
          <t>N/A</t>
        </is>
      </c>
      <c r="AJ1245" t="inlineStr">
        <is>
          <t>N/A</t>
        </is>
      </c>
      <c r="AK1245" t="inlineStr">
        <is>
          <t>N/A</t>
        </is>
      </c>
      <c r="AL1245" t="inlineStr">
        <is>
          <t>N/A</t>
        </is>
      </c>
      <c r="AM1245" t="inlineStr">
        <is>
          <t>N/A</t>
        </is>
      </c>
      <c r="AN1245" t="inlineStr">
        <is>
          <t>N/A</t>
        </is>
      </c>
      <c r="AO1245" t="inlineStr">
        <is>
          <t>N/A</t>
        </is>
      </c>
      <c r="AP1245" t="inlineStr">
        <is>
          <t>N/A</t>
        </is>
      </c>
      <c r="AQ1245" t="inlineStr">
        <is>
          <t>N/A</t>
        </is>
      </c>
      <c r="AR1245" t="inlineStr">
        <is>
          <t>N/A</t>
        </is>
      </c>
      <c r="AS1245" t="inlineStr">
        <is>
          <t>N/A</t>
        </is>
      </c>
      <c r="AT1245" t="inlineStr">
        <is>
          <t>N/A</t>
        </is>
      </c>
      <c r="AU1245" t="inlineStr">
        <is>
          <t>N/A</t>
        </is>
      </c>
      <c r="AV1245" t="inlineStr">
        <is>
          <t>N/A</t>
        </is>
      </c>
      <c r="AW1245" t="inlineStr">
        <is>
          <t>N/A</t>
        </is>
      </c>
      <c r="AX1245" t="inlineStr">
        <is>
          <t>N/A</t>
        </is>
      </c>
      <c r="AY1245" t="inlineStr">
        <is>
          <t>N/A</t>
        </is>
      </c>
      <c r="AZ1245" t="inlineStr">
        <is>
          <t>N/A</t>
        </is>
      </c>
      <c r="BA1245" t="inlineStr">
        <is>
          <t>N/A</t>
        </is>
      </c>
      <c r="BB1245" t="inlineStr">
        <is>
          <t>N/A</t>
        </is>
      </c>
      <c r="BC1245" t="inlineStr">
        <is>
          <t>N/A</t>
        </is>
      </c>
      <c r="BD1245" t="inlineStr">
        <is>
          <t>N/A</t>
        </is>
      </c>
      <c r="BE1245" t="inlineStr">
        <is>
          <t>N/A</t>
        </is>
      </c>
    </row>
    <row r="1246">
      <c r="A1246" t="inlineStr">
        <is>
          <t>WI211254760</t>
        </is>
      </c>
      <c r="B1246" t="inlineStr">
        <is>
          <t>DATA_VALIDATION</t>
        </is>
      </c>
      <c r="C1246" t="inlineStr">
        <is>
          <t>201300020371</t>
        </is>
      </c>
      <c r="D1246" t="inlineStr">
        <is>
          <t>Folder</t>
        </is>
      </c>
      <c r="E1246" s="2">
        <f>HYPERLINK("capsilon://?command=openfolder&amp;siteaddress=FAM.docvelocity-na8.net&amp;folderid=FXC84F1922-CE62-5CA3-73BF-D5750151348F","FX21129034")</f>
        <v>0.0</v>
      </c>
      <c r="F1246" t="inlineStr">
        <is>
          <t/>
        </is>
      </c>
      <c r="G1246" t="inlineStr">
        <is>
          <t/>
        </is>
      </c>
      <c r="H1246" t="inlineStr">
        <is>
          <t>Mailitem</t>
        </is>
      </c>
      <c r="I1246" t="inlineStr">
        <is>
          <t>MI2112575756</t>
        </is>
      </c>
      <c r="J1246" t="n">
        <v>175.0</v>
      </c>
      <c r="K1246" t="inlineStr">
        <is>
          <t>COMPLETED</t>
        </is>
      </c>
      <c r="L1246" t="inlineStr">
        <is>
          <t>MARK_AS_COMPLETED</t>
        </is>
      </c>
      <c r="M1246" t="inlineStr">
        <is>
          <t>Queue</t>
        </is>
      </c>
      <c r="N1246" t="n">
        <v>1.0</v>
      </c>
      <c r="O1246" s="1" t="n">
        <v>44546.519733796296</v>
      </c>
      <c r="P1246" s="1" t="n">
        <v>44546.64121527778</v>
      </c>
      <c r="Q1246" t="n">
        <v>9560.0</v>
      </c>
      <c r="R1246" t="n">
        <v>936.0</v>
      </c>
      <c r="S1246" t="b">
        <v>0</v>
      </c>
      <c r="T1246" t="inlineStr">
        <is>
          <t>N/A</t>
        </is>
      </c>
      <c r="U1246" t="b">
        <v>0</v>
      </c>
      <c r="V1246" t="inlineStr">
        <is>
          <t>Sumit Jarhad</t>
        </is>
      </c>
      <c r="W1246" s="1" t="n">
        <v>44546.64121527778</v>
      </c>
      <c r="X1246" t="n">
        <v>423.0</v>
      </c>
      <c r="Y1246" t="n">
        <v>0.0</v>
      </c>
      <c r="Z1246" t="n">
        <v>0.0</v>
      </c>
      <c r="AA1246" t="n">
        <v>0.0</v>
      </c>
      <c r="AB1246" t="n">
        <v>0.0</v>
      </c>
      <c r="AC1246" t="n">
        <v>0.0</v>
      </c>
      <c r="AD1246" t="n">
        <v>175.0</v>
      </c>
      <c r="AE1246" t="n">
        <v>151.0</v>
      </c>
      <c r="AF1246" t="n">
        <v>0.0</v>
      </c>
      <c r="AG1246" t="n">
        <v>17.0</v>
      </c>
      <c r="AH1246" t="inlineStr">
        <is>
          <t>N/A</t>
        </is>
      </c>
      <c r="AI1246" t="inlineStr">
        <is>
          <t>N/A</t>
        </is>
      </c>
      <c r="AJ1246" t="inlineStr">
        <is>
          <t>N/A</t>
        </is>
      </c>
      <c r="AK1246" t="inlineStr">
        <is>
          <t>N/A</t>
        </is>
      </c>
      <c r="AL1246" t="inlineStr">
        <is>
          <t>N/A</t>
        </is>
      </c>
      <c r="AM1246" t="inlineStr">
        <is>
          <t>N/A</t>
        </is>
      </c>
      <c r="AN1246" t="inlineStr">
        <is>
          <t>N/A</t>
        </is>
      </c>
      <c r="AO1246" t="inlineStr">
        <is>
          <t>N/A</t>
        </is>
      </c>
      <c r="AP1246" t="inlineStr">
        <is>
          <t>N/A</t>
        </is>
      </c>
      <c r="AQ1246" t="inlineStr">
        <is>
          <t>N/A</t>
        </is>
      </c>
      <c r="AR1246" t="inlineStr">
        <is>
          <t>N/A</t>
        </is>
      </c>
      <c r="AS1246" t="inlineStr">
        <is>
          <t>N/A</t>
        </is>
      </c>
      <c r="AT1246" t="inlineStr">
        <is>
          <t>N/A</t>
        </is>
      </c>
      <c r="AU1246" t="inlineStr">
        <is>
          <t>N/A</t>
        </is>
      </c>
      <c r="AV1246" t="inlineStr">
        <is>
          <t>N/A</t>
        </is>
      </c>
      <c r="AW1246" t="inlineStr">
        <is>
          <t>N/A</t>
        </is>
      </c>
      <c r="AX1246" t="inlineStr">
        <is>
          <t>N/A</t>
        </is>
      </c>
      <c r="AY1246" t="inlineStr">
        <is>
          <t>N/A</t>
        </is>
      </c>
      <c r="AZ1246" t="inlineStr">
        <is>
          <t>N/A</t>
        </is>
      </c>
      <c r="BA1246" t="inlineStr">
        <is>
          <t>N/A</t>
        </is>
      </c>
      <c r="BB1246" t="inlineStr">
        <is>
          <t>N/A</t>
        </is>
      </c>
      <c r="BC1246" t="inlineStr">
        <is>
          <t>N/A</t>
        </is>
      </c>
      <c r="BD1246" t="inlineStr">
        <is>
          <t>N/A</t>
        </is>
      </c>
      <c r="BE1246" t="inlineStr">
        <is>
          <t>N/A</t>
        </is>
      </c>
    </row>
    <row r="1247">
      <c r="A1247" t="inlineStr">
        <is>
          <t>WI211254776</t>
        </is>
      </c>
      <c r="B1247" t="inlineStr">
        <is>
          <t>DATA_VALIDATION</t>
        </is>
      </c>
      <c r="C1247" t="inlineStr">
        <is>
          <t>201130012954</t>
        </is>
      </c>
      <c r="D1247" t="inlineStr">
        <is>
          <t>Folder</t>
        </is>
      </c>
      <c r="E1247" s="2">
        <f>HYPERLINK("capsilon://?command=openfolder&amp;siteaddress=FAM.docvelocity-na8.net&amp;folderid=FXA1629849-6AF5-E37E-BB7D-88D20C416187","FX21127998")</f>
        <v>0.0</v>
      </c>
      <c r="F1247" t="inlineStr">
        <is>
          <t/>
        </is>
      </c>
      <c r="G1247" t="inlineStr">
        <is>
          <t/>
        </is>
      </c>
      <c r="H1247" t="inlineStr">
        <is>
          <t>Mailitem</t>
        </is>
      </c>
      <c r="I1247" t="inlineStr">
        <is>
          <t>MI2112564152</t>
        </is>
      </c>
      <c r="J1247" t="n">
        <v>92.0</v>
      </c>
      <c r="K1247" t="inlineStr">
        <is>
          <t>COMPLETED</t>
        </is>
      </c>
      <c r="L1247" t="inlineStr">
        <is>
          <t>MARK_AS_COMPLETED</t>
        </is>
      </c>
      <c r="M1247" t="inlineStr">
        <is>
          <t>Queue</t>
        </is>
      </c>
      <c r="N1247" t="n">
        <v>2.0</v>
      </c>
      <c r="O1247" s="1" t="n">
        <v>44546.52070601852</v>
      </c>
      <c r="P1247" s="1" t="n">
        <v>44546.66166666667</v>
      </c>
      <c r="Q1247" t="n">
        <v>7458.0</v>
      </c>
      <c r="R1247" t="n">
        <v>4721.0</v>
      </c>
      <c r="S1247" t="b">
        <v>0</v>
      </c>
      <c r="T1247" t="inlineStr">
        <is>
          <t>N/A</t>
        </is>
      </c>
      <c r="U1247" t="b">
        <v>1</v>
      </c>
      <c r="V1247" t="inlineStr">
        <is>
          <t>Amruta Erande</t>
        </is>
      </c>
      <c r="W1247" s="1" t="n">
        <v>44546.576944444445</v>
      </c>
      <c r="X1247" t="n">
        <v>4317.0</v>
      </c>
      <c r="Y1247" t="n">
        <v>137.0</v>
      </c>
      <c r="Z1247" t="n">
        <v>0.0</v>
      </c>
      <c r="AA1247" t="n">
        <v>137.0</v>
      </c>
      <c r="AB1247" t="n">
        <v>0.0</v>
      </c>
      <c r="AC1247" t="n">
        <v>127.0</v>
      </c>
      <c r="AD1247" t="n">
        <v>-45.0</v>
      </c>
      <c r="AE1247" t="n">
        <v>0.0</v>
      </c>
      <c r="AF1247" t="n">
        <v>0.0</v>
      </c>
      <c r="AG1247" t="n">
        <v>0.0</v>
      </c>
      <c r="AH1247" t="inlineStr">
        <is>
          <t>Vikash Suryakanth Parmar</t>
        </is>
      </c>
      <c r="AI1247" s="1" t="n">
        <v>44546.66166666667</v>
      </c>
      <c r="AJ1247" t="n">
        <v>358.0</v>
      </c>
      <c r="AK1247" t="n">
        <v>0.0</v>
      </c>
      <c r="AL1247" t="n">
        <v>0.0</v>
      </c>
      <c r="AM1247" t="n">
        <v>0.0</v>
      </c>
      <c r="AN1247" t="n">
        <v>0.0</v>
      </c>
      <c r="AO1247" t="n">
        <v>0.0</v>
      </c>
      <c r="AP1247" t="n">
        <v>-45.0</v>
      </c>
      <c r="AQ1247" t="n">
        <v>0.0</v>
      </c>
      <c r="AR1247" t="n">
        <v>0.0</v>
      </c>
      <c r="AS1247" t="n">
        <v>0.0</v>
      </c>
      <c r="AT1247" t="inlineStr">
        <is>
          <t>N/A</t>
        </is>
      </c>
      <c r="AU1247" t="inlineStr">
        <is>
          <t>N/A</t>
        </is>
      </c>
      <c r="AV1247" t="inlineStr">
        <is>
          <t>N/A</t>
        </is>
      </c>
      <c r="AW1247" t="inlineStr">
        <is>
          <t>N/A</t>
        </is>
      </c>
      <c r="AX1247" t="inlineStr">
        <is>
          <t>N/A</t>
        </is>
      </c>
      <c r="AY1247" t="inlineStr">
        <is>
          <t>N/A</t>
        </is>
      </c>
      <c r="AZ1247" t="inlineStr">
        <is>
          <t>N/A</t>
        </is>
      </c>
      <c r="BA1247" t="inlineStr">
        <is>
          <t>N/A</t>
        </is>
      </c>
      <c r="BB1247" t="inlineStr">
        <is>
          <t>N/A</t>
        </is>
      </c>
      <c r="BC1247" t="inlineStr">
        <is>
          <t>N/A</t>
        </is>
      </c>
      <c r="BD1247" t="inlineStr">
        <is>
          <t>N/A</t>
        </is>
      </c>
      <c r="BE1247" t="inlineStr">
        <is>
          <t>N/A</t>
        </is>
      </c>
    </row>
    <row r="1248">
      <c r="A1248" t="inlineStr">
        <is>
          <t>WI211254779</t>
        </is>
      </c>
      <c r="B1248" t="inlineStr">
        <is>
          <t>DATA_VALIDATION</t>
        </is>
      </c>
      <c r="C1248" t="inlineStr">
        <is>
          <t>201330004237</t>
        </is>
      </c>
      <c r="D1248" t="inlineStr">
        <is>
          <t>Folder</t>
        </is>
      </c>
      <c r="E1248" s="2">
        <f>HYPERLINK("capsilon://?command=openfolder&amp;siteaddress=FAM.docvelocity-na8.net&amp;folderid=FX094FE85D-D520-E13E-8D8A-CC93B70276B9","FX21128564")</f>
        <v>0.0</v>
      </c>
      <c r="F1248" t="inlineStr">
        <is>
          <t/>
        </is>
      </c>
      <c r="G1248" t="inlineStr">
        <is>
          <t/>
        </is>
      </c>
      <c r="H1248" t="inlineStr">
        <is>
          <t>Mailitem</t>
        </is>
      </c>
      <c r="I1248" t="inlineStr">
        <is>
          <t>MI2112564452</t>
        </is>
      </c>
      <c r="J1248" t="n">
        <v>56.0</v>
      </c>
      <c r="K1248" t="inlineStr">
        <is>
          <t>COMPLETED</t>
        </is>
      </c>
      <c r="L1248" t="inlineStr">
        <is>
          <t>MARK_AS_COMPLETED</t>
        </is>
      </c>
      <c r="M1248" t="inlineStr">
        <is>
          <t>Queue</t>
        </is>
      </c>
      <c r="N1248" t="n">
        <v>2.0</v>
      </c>
      <c r="O1248" s="1" t="n">
        <v>44546.52108796296</v>
      </c>
      <c r="P1248" s="1" t="n">
        <v>44546.66349537037</v>
      </c>
      <c r="Q1248" t="n">
        <v>11983.0</v>
      </c>
      <c r="R1248" t="n">
        <v>321.0</v>
      </c>
      <c r="S1248" t="b">
        <v>0</v>
      </c>
      <c r="T1248" t="inlineStr">
        <is>
          <t>N/A</t>
        </is>
      </c>
      <c r="U1248" t="b">
        <v>1</v>
      </c>
      <c r="V1248" t="inlineStr">
        <is>
          <t>Supriya Khape</t>
        </is>
      </c>
      <c r="W1248" s="1" t="n">
        <v>44546.53613425926</v>
      </c>
      <c r="X1248" t="n">
        <v>143.0</v>
      </c>
      <c r="Y1248" t="n">
        <v>42.0</v>
      </c>
      <c r="Z1248" t="n">
        <v>0.0</v>
      </c>
      <c r="AA1248" t="n">
        <v>42.0</v>
      </c>
      <c r="AB1248" t="n">
        <v>0.0</v>
      </c>
      <c r="AC1248" t="n">
        <v>7.0</v>
      </c>
      <c r="AD1248" t="n">
        <v>14.0</v>
      </c>
      <c r="AE1248" t="n">
        <v>0.0</v>
      </c>
      <c r="AF1248" t="n">
        <v>0.0</v>
      </c>
      <c r="AG1248" t="n">
        <v>0.0</v>
      </c>
      <c r="AH1248" t="inlineStr">
        <is>
          <t>Vikash Suryakanth Parmar</t>
        </is>
      </c>
      <c r="AI1248" s="1" t="n">
        <v>44546.66349537037</v>
      </c>
      <c r="AJ1248" t="n">
        <v>157.0</v>
      </c>
      <c r="AK1248" t="n">
        <v>0.0</v>
      </c>
      <c r="AL1248" t="n">
        <v>0.0</v>
      </c>
      <c r="AM1248" t="n">
        <v>0.0</v>
      </c>
      <c r="AN1248" t="n">
        <v>0.0</v>
      </c>
      <c r="AO1248" t="n">
        <v>0.0</v>
      </c>
      <c r="AP1248" t="n">
        <v>14.0</v>
      </c>
      <c r="AQ1248" t="n">
        <v>0.0</v>
      </c>
      <c r="AR1248" t="n">
        <v>0.0</v>
      </c>
      <c r="AS1248" t="n">
        <v>0.0</v>
      </c>
      <c r="AT1248" t="inlineStr">
        <is>
          <t>N/A</t>
        </is>
      </c>
      <c r="AU1248" t="inlineStr">
        <is>
          <t>N/A</t>
        </is>
      </c>
      <c r="AV1248" t="inlineStr">
        <is>
          <t>N/A</t>
        </is>
      </c>
      <c r="AW1248" t="inlineStr">
        <is>
          <t>N/A</t>
        </is>
      </c>
      <c r="AX1248" t="inlineStr">
        <is>
          <t>N/A</t>
        </is>
      </c>
      <c r="AY1248" t="inlineStr">
        <is>
          <t>N/A</t>
        </is>
      </c>
      <c r="AZ1248" t="inlineStr">
        <is>
          <t>N/A</t>
        </is>
      </c>
      <c r="BA1248" t="inlineStr">
        <is>
          <t>N/A</t>
        </is>
      </c>
      <c r="BB1248" t="inlineStr">
        <is>
          <t>N/A</t>
        </is>
      </c>
      <c r="BC1248" t="inlineStr">
        <is>
          <t>N/A</t>
        </is>
      </c>
      <c r="BD1248" t="inlineStr">
        <is>
          <t>N/A</t>
        </is>
      </c>
      <c r="BE1248" t="inlineStr">
        <is>
          <t>N/A</t>
        </is>
      </c>
    </row>
    <row r="1249">
      <c r="A1249" t="inlineStr">
        <is>
          <t>WI211254787</t>
        </is>
      </c>
      <c r="B1249" t="inlineStr">
        <is>
          <t>DATA_VALIDATION</t>
        </is>
      </c>
      <c r="C1249" t="inlineStr">
        <is>
          <t>201100014340</t>
        </is>
      </c>
      <c r="D1249" t="inlineStr">
        <is>
          <t>Folder</t>
        </is>
      </c>
      <c r="E1249" s="2">
        <f>HYPERLINK("capsilon://?command=openfolder&amp;siteaddress=FAM.docvelocity-na8.net&amp;folderid=FX65A75E21-8020-9803-5DE6-063DF082B8DD","FX21128156")</f>
        <v>0.0</v>
      </c>
      <c r="F1249" t="inlineStr">
        <is>
          <t/>
        </is>
      </c>
      <c r="G1249" t="inlineStr">
        <is>
          <t/>
        </is>
      </c>
      <c r="H1249" t="inlineStr">
        <is>
          <t>Mailitem</t>
        </is>
      </c>
      <c r="I1249" t="inlineStr">
        <is>
          <t>MI2112576148</t>
        </is>
      </c>
      <c r="J1249" t="n">
        <v>62.0</v>
      </c>
      <c r="K1249" t="inlineStr">
        <is>
          <t>COMPLETED</t>
        </is>
      </c>
      <c r="L1249" t="inlineStr">
        <is>
          <t>MARK_AS_COMPLETED</t>
        </is>
      </c>
      <c r="M1249" t="inlineStr">
        <is>
          <t>Queue</t>
        </is>
      </c>
      <c r="N1249" t="n">
        <v>2.0</v>
      </c>
      <c r="O1249" s="1" t="n">
        <v>44546.5221875</v>
      </c>
      <c r="P1249" s="1" t="n">
        <v>44547.38296296296</v>
      </c>
      <c r="Q1249" t="n">
        <v>73995.0</v>
      </c>
      <c r="R1249" t="n">
        <v>376.0</v>
      </c>
      <c r="S1249" t="b">
        <v>0</v>
      </c>
      <c r="T1249" t="inlineStr">
        <is>
          <t>N/A</t>
        </is>
      </c>
      <c r="U1249" t="b">
        <v>0</v>
      </c>
      <c r="V1249" t="inlineStr">
        <is>
          <t>Suraj Toradmal</t>
        </is>
      </c>
      <c r="W1249" s="1" t="n">
        <v>44546.556608796294</v>
      </c>
      <c r="X1249" t="n">
        <v>217.0</v>
      </c>
      <c r="Y1249" t="n">
        <v>39.0</v>
      </c>
      <c r="Z1249" t="n">
        <v>0.0</v>
      </c>
      <c r="AA1249" t="n">
        <v>39.0</v>
      </c>
      <c r="AB1249" t="n">
        <v>0.0</v>
      </c>
      <c r="AC1249" t="n">
        <v>10.0</v>
      </c>
      <c r="AD1249" t="n">
        <v>23.0</v>
      </c>
      <c r="AE1249" t="n">
        <v>0.0</v>
      </c>
      <c r="AF1249" t="n">
        <v>0.0</v>
      </c>
      <c r="AG1249" t="n">
        <v>0.0</v>
      </c>
      <c r="AH1249" t="inlineStr">
        <is>
          <t>Poonam Patil</t>
        </is>
      </c>
      <c r="AI1249" s="1" t="n">
        <v>44547.38296296296</v>
      </c>
      <c r="AJ1249" t="n">
        <v>159.0</v>
      </c>
      <c r="AK1249" t="n">
        <v>0.0</v>
      </c>
      <c r="AL1249" t="n">
        <v>0.0</v>
      </c>
      <c r="AM1249" t="n">
        <v>0.0</v>
      </c>
      <c r="AN1249" t="n">
        <v>0.0</v>
      </c>
      <c r="AO1249" t="n">
        <v>0.0</v>
      </c>
      <c r="AP1249" t="n">
        <v>23.0</v>
      </c>
      <c r="AQ1249" t="n">
        <v>0.0</v>
      </c>
      <c r="AR1249" t="n">
        <v>0.0</v>
      </c>
      <c r="AS1249" t="n">
        <v>0.0</v>
      </c>
      <c r="AT1249" t="inlineStr">
        <is>
          <t>N/A</t>
        </is>
      </c>
      <c r="AU1249" t="inlineStr">
        <is>
          <t>N/A</t>
        </is>
      </c>
      <c r="AV1249" t="inlineStr">
        <is>
          <t>N/A</t>
        </is>
      </c>
      <c r="AW1249" t="inlineStr">
        <is>
          <t>N/A</t>
        </is>
      </c>
      <c r="AX1249" t="inlineStr">
        <is>
          <t>N/A</t>
        </is>
      </c>
      <c r="AY1249" t="inlineStr">
        <is>
          <t>N/A</t>
        </is>
      </c>
      <c r="AZ1249" t="inlineStr">
        <is>
          <t>N/A</t>
        </is>
      </c>
      <c r="BA1249" t="inlineStr">
        <is>
          <t>N/A</t>
        </is>
      </c>
      <c r="BB1249" t="inlineStr">
        <is>
          <t>N/A</t>
        </is>
      </c>
      <c r="BC1249" t="inlineStr">
        <is>
          <t>N/A</t>
        </is>
      </c>
      <c r="BD1249" t="inlineStr">
        <is>
          <t>N/A</t>
        </is>
      </c>
      <c r="BE1249" t="inlineStr">
        <is>
          <t>N/A</t>
        </is>
      </c>
    </row>
    <row r="1250">
      <c r="A1250" t="inlineStr">
        <is>
          <t>WI211254790</t>
        </is>
      </c>
      <c r="B1250" t="inlineStr">
        <is>
          <t>DATA_VALIDATION</t>
        </is>
      </c>
      <c r="C1250" t="inlineStr">
        <is>
          <t>201100014340</t>
        </is>
      </c>
      <c r="D1250" t="inlineStr">
        <is>
          <t>Folder</t>
        </is>
      </c>
      <c r="E1250" s="2">
        <f>HYPERLINK("capsilon://?command=openfolder&amp;siteaddress=FAM.docvelocity-na8.net&amp;folderid=FX65A75E21-8020-9803-5DE6-063DF082B8DD","FX21128156")</f>
        <v>0.0</v>
      </c>
      <c r="F1250" t="inlineStr">
        <is>
          <t/>
        </is>
      </c>
      <c r="G1250" t="inlineStr">
        <is>
          <t/>
        </is>
      </c>
      <c r="H1250" t="inlineStr">
        <is>
          <t>Mailitem</t>
        </is>
      </c>
      <c r="I1250" t="inlineStr">
        <is>
          <t>MI2112576151</t>
        </is>
      </c>
      <c r="J1250" t="n">
        <v>28.0</v>
      </c>
      <c r="K1250" t="inlineStr">
        <is>
          <t>COMPLETED</t>
        </is>
      </c>
      <c r="L1250" t="inlineStr">
        <is>
          <t>MARK_AS_COMPLETED</t>
        </is>
      </c>
      <c r="M1250" t="inlineStr">
        <is>
          <t>Queue</t>
        </is>
      </c>
      <c r="N1250" t="n">
        <v>2.0</v>
      </c>
      <c r="O1250" s="1" t="n">
        <v>44546.52253472222</v>
      </c>
      <c r="P1250" s="1" t="n">
        <v>44547.38431712963</v>
      </c>
      <c r="Q1250" t="n">
        <v>74252.0</v>
      </c>
      <c r="R1250" t="n">
        <v>206.0</v>
      </c>
      <c r="S1250" t="b">
        <v>0</v>
      </c>
      <c r="T1250" t="inlineStr">
        <is>
          <t>N/A</t>
        </is>
      </c>
      <c r="U1250" t="b">
        <v>0</v>
      </c>
      <c r="V1250" t="inlineStr">
        <is>
          <t>Suraj Toradmal</t>
        </is>
      </c>
      <c r="W1250" s="1" t="n">
        <v>44546.557662037034</v>
      </c>
      <c r="X1250" t="n">
        <v>90.0</v>
      </c>
      <c r="Y1250" t="n">
        <v>21.0</v>
      </c>
      <c r="Z1250" t="n">
        <v>0.0</v>
      </c>
      <c r="AA1250" t="n">
        <v>21.0</v>
      </c>
      <c r="AB1250" t="n">
        <v>0.0</v>
      </c>
      <c r="AC1250" t="n">
        <v>2.0</v>
      </c>
      <c r="AD1250" t="n">
        <v>7.0</v>
      </c>
      <c r="AE1250" t="n">
        <v>0.0</v>
      </c>
      <c r="AF1250" t="n">
        <v>0.0</v>
      </c>
      <c r="AG1250" t="n">
        <v>0.0</v>
      </c>
      <c r="AH1250" t="inlineStr">
        <is>
          <t>Poonam Patil</t>
        </is>
      </c>
      <c r="AI1250" s="1" t="n">
        <v>44547.38431712963</v>
      </c>
      <c r="AJ1250" t="n">
        <v>116.0</v>
      </c>
      <c r="AK1250" t="n">
        <v>0.0</v>
      </c>
      <c r="AL1250" t="n">
        <v>0.0</v>
      </c>
      <c r="AM1250" t="n">
        <v>0.0</v>
      </c>
      <c r="AN1250" t="n">
        <v>0.0</v>
      </c>
      <c r="AO1250" t="n">
        <v>0.0</v>
      </c>
      <c r="AP1250" t="n">
        <v>7.0</v>
      </c>
      <c r="AQ1250" t="n">
        <v>0.0</v>
      </c>
      <c r="AR1250" t="n">
        <v>0.0</v>
      </c>
      <c r="AS1250" t="n">
        <v>0.0</v>
      </c>
      <c r="AT1250" t="inlineStr">
        <is>
          <t>N/A</t>
        </is>
      </c>
      <c r="AU1250" t="inlineStr">
        <is>
          <t>N/A</t>
        </is>
      </c>
      <c r="AV1250" t="inlineStr">
        <is>
          <t>N/A</t>
        </is>
      </c>
      <c r="AW1250" t="inlineStr">
        <is>
          <t>N/A</t>
        </is>
      </c>
      <c r="AX1250" t="inlineStr">
        <is>
          <t>N/A</t>
        </is>
      </c>
      <c r="AY1250" t="inlineStr">
        <is>
          <t>N/A</t>
        </is>
      </c>
      <c r="AZ1250" t="inlineStr">
        <is>
          <t>N/A</t>
        </is>
      </c>
      <c r="BA1250" t="inlineStr">
        <is>
          <t>N/A</t>
        </is>
      </c>
      <c r="BB1250" t="inlineStr">
        <is>
          <t>N/A</t>
        </is>
      </c>
      <c r="BC1250" t="inlineStr">
        <is>
          <t>N/A</t>
        </is>
      </c>
      <c r="BD1250" t="inlineStr">
        <is>
          <t>N/A</t>
        </is>
      </c>
      <c r="BE1250" t="inlineStr">
        <is>
          <t>N/A</t>
        </is>
      </c>
    </row>
    <row r="1251">
      <c r="A1251" t="inlineStr">
        <is>
          <t>WI211254805</t>
        </is>
      </c>
      <c r="B1251" t="inlineStr">
        <is>
          <t>DATA_VALIDATION</t>
        </is>
      </c>
      <c r="C1251" t="inlineStr">
        <is>
          <t>201330004237</t>
        </is>
      </c>
      <c r="D1251" t="inlineStr">
        <is>
          <t>Folder</t>
        </is>
      </c>
      <c r="E1251" s="2">
        <f>HYPERLINK("capsilon://?command=openfolder&amp;siteaddress=FAM.docvelocity-na8.net&amp;folderid=FX094FE85D-D520-E13E-8D8A-CC93B70276B9","FX21128564")</f>
        <v>0.0</v>
      </c>
      <c r="F1251" t="inlineStr">
        <is>
          <t/>
        </is>
      </c>
      <c r="G1251" t="inlineStr">
        <is>
          <t/>
        </is>
      </c>
      <c r="H1251" t="inlineStr">
        <is>
          <t>Mailitem</t>
        </is>
      </c>
      <c r="I1251" t="inlineStr">
        <is>
          <t>MI2112564449</t>
        </is>
      </c>
      <c r="J1251" t="n">
        <v>92.0</v>
      </c>
      <c r="K1251" t="inlineStr">
        <is>
          <t>COMPLETED</t>
        </is>
      </c>
      <c r="L1251" t="inlineStr">
        <is>
          <t>MARK_AS_COMPLETED</t>
        </is>
      </c>
      <c r="M1251" t="inlineStr">
        <is>
          <t>Queue</t>
        </is>
      </c>
      <c r="N1251" t="n">
        <v>2.0</v>
      </c>
      <c r="O1251" s="1" t="n">
        <v>44546.52361111111</v>
      </c>
      <c r="P1251" s="1" t="n">
        <v>44546.66800925926</v>
      </c>
      <c r="Q1251" t="n">
        <v>11745.0</v>
      </c>
      <c r="R1251" t="n">
        <v>731.0</v>
      </c>
      <c r="S1251" t="b">
        <v>0</v>
      </c>
      <c r="T1251" t="inlineStr">
        <is>
          <t>N/A</t>
        </is>
      </c>
      <c r="U1251" t="b">
        <v>1</v>
      </c>
      <c r="V1251" t="inlineStr">
        <is>
          <t>Supriya Khape</t>
        </is>
      </c>
      <c r="W1251" s="1" t="n">
        <v>44546.538449074076</v>
      </c>
      <c r="X1251" t="n">
        <v>199.0</v>
      </c>
      <c r="Y1251" t="n">
        <v>82.0</v>
      </c>
      <c r="Z1251" t="n">
        <v>0.0</v>
      </c>
      <c r="AA1251" t="n">
        <v>82.0</v>
      </c>
      <c r="AB1251" t="n">
        <v>0.0</v>
      </c>
      <c r="AC1251" t="n">
        <v>23.0</v>
      </c>
      <c r="AD1251" t="n">
        <v>10.0</v>
      </c>
      <c r="AE1251" t="n">
        <v>0.0</v>
      </c>
      <c r="AF1251" t="n">
        <v>0.0</v>
      </c>
      <c r="AG1251" t="n">
        <v>0.0</v>
      </c>
      <c r="AH1251" t="inlineStr">
        <is>
          <t>Mohini Shinde</t>
        </is>
      </c>
      <c r="AI1251" s="1" t="n">
        <v>44546.66800925926</v>
      </c>
      <c r="AJ1251" t="n">
        <v>520.0</v>
      </c>
      <c r="AK1251" t="n">
        <v>0.0</v>
      </c>
      <c r="AL1251" t="n">
        <v>0.0</v>
      </c>
      <c r="AM1251" t="n">
        <v>0.0</v>
      </c>
      <c r="AN1251" t="n">
        <v>0.0</v>
      </c>
      <c r="AO1251" t="n">
        <v>0.0</v>
      </c>
      <c r="AP1251" t="n">
        <v>10.0</v>
      </c>
      <c r="AQ1251" t="n">
        <v>0.0</v>
      </c>
      <c r="AR1251" t="n">
        <v>0.0</v>
      </c>
      <c r="AS1251" t="n">
        <v>0.0</v>
      </c>
      <c r="AT1251" t="inlineStr">
        <is>
          <t>N/A</t>
        </is>
      </c>
      <c r="AU1251" t="inlineStr">
        <is>
          <t>N/A</t>
        </is>
      </c>
      <c r="AV1251" t="inlineStr">
        <is>
          <t>N/A</t>
        </is>
      </c>
      <c r="AW1251" t="inlineStr">
        <is>
          <t>N/A</t>
        </is>
      </c>
      <c r="AX1251" t="inlineStr">
        <is>
          <t>N/A</t>
        </is>
      </c>
      <c r="AY1251" t="inlineStr">
        <is>
          <t>N/A</t>
        </is>
      </c>
      <c r="AZ1251" t="inlineStr">
        <is>
          <t>N/A</t>
        </is>
      </c>
      <c r="BA1251" t="inlineStr">
        <is>
          <t>N/A</t>
        </is>
      </c>
      <c r="BB1251" t="inlineStr">
        <is>
          <t>N/A</t>
        </is>
      </c>
      <c r="BC1251" t="inlineStr">
        <is>
          <t>N/A</t>
        </is>
      </c>
      <c r="BD1251" t="inlineStr">
        <is>
          <t>N/A</t>
        </is>
      </c>
      <c r="BE1251" t="inlineStr">
        <is>
          <t>N/A</t>
        </is>
      </c>
    </row>
    <row r="1252">
      <c r="A1252" t="inlineStr">
        <is>
          <t>WI21125488</t>
        </is>
      </c>
      <c r="B1252" t="inlineStr">
        <is>
          <t>DATA_VALIDATION</t>
        </is>
      </c>
      <c r="C1252" t="inlineStr">
        <is>
          <t>201300020019</t>
        </is>
      </c>
      <c r="D1252" t="inlineStr">
        <is>
          <t>Folder</t>
        </is>
      </c>
      <c r="E1252" s="2">
        <f>HYPERLINK("capsilon://?command=openfolder&amp;siteaddress=FAM.docvelocity-na8.net&amp;folderid=FX5B48A63A-2DC9-6AD0-F3D9-773798DB392B","FX2112398")</f>
        <v>0.0</v>
      </c>
      <c r="F1252" t="inlineStr">
        <is>
          <t/>
        </is>
      </c>
      <c r="G1252" t="inlineStr">
        <is>
          <t/>
        </is>
      </c>
      <c r="H1252" t="inlineStr">
        <is>
          <t>Mailitem</t>
        </is>
      </c>
      <c r="I1252" t="inlineStr">
        <is>
          <t>MI211257904</t>
        </is>
      </c>
      <c r="J1252" t="n">
        <v>124.0</v>
      </c>
      <c r="K1252" t="inlineStr">
        <is>
          <t>COMPLETED</t>
        </is>
      </c>
      <c r="L1252" t="inlineStr">
        <is>
          <t>MARK_AS_COMPLETED</t>
        </is>
      </c>
      <c r="M1252" t="inlineStr">
        <is>
          <t>Queue</t>
        </is>
      </c>
      <c r="N1252" t="n">
        <v>1.0</v>
      </c>
      <c r="O1252" s="1" t="n">
        <v>44531.921643518515</v>
      </c>
      <c r="P1252" s="1" t="n">
        <v>44532.35697916667</v>
      </c>
      <c r="Q1252" t="n">
        <v>37492.0</v>
      </c>
      <c r="R1252" t="n">
        <v>121.0</v>
      </c>
      <c r="S1252" t="b">
        <v>0</v>
      </c>
      <c r="T1252" t="inlineStr">
        <is>
          <t>N/A</t>
        </is>
      </c>
      <c r="U1252" t="b">
        <v>0</v>
      </c>
      <c r="V1252" t="inlineStr">
        <is>
          <t>Hemanshi Deshlahara</t>
        </is>
      </c>
      <c r="W1252" s="1" t="n">
        <v>44532.35697916667</v>
      </c>
      <c r="X1252" t="n">
        <v>121.0</v>
      </c>
      <c r="Y1252" t="n">
        <v>0.0</v>
      </c>
      <c r="Z1252" t="n">
        <v>0.0</v>
      </c>
      <c r="AA1252" t="n">
        <v>0.0</v>
      </c>
      <c r="AB1252" t="n">
        <v>0.0</v>
      </c>
      <c r="AC1252" t="n">
        <v>0.0</v>
      </c>
      <c r="AD1252" t="n">
        <v>124.0</v>
      </c>
      <c r="AE1252" t="n">
        <v>112.0</v>
      </c>
      <c r="AF1252" t="n">
        <v>0.0</v>
      </c>
      <c r="AG1252" t="n">
        <v>3.0</v>
      </c>
      <c r="AH1252" t="inlineStr">
        <is>
          <t>N/A</t>
        </is>
      </c>
      <c r="AI1252" t="inlineStr">
        <is>
          <t>N/A</t>
        </is>
      </c>
      <c r="AJ1252" t="inlineStr">
        <is>
          <t>N/A</t>
        </is>
      </c>
      <c r="AK1252" t="inlineStr">
        <is>
          <t>N/A</t>
        </is>
      </c>
      <c r="AL1252" t="inlineStr">
        <is>
          <t>N/A</t>
        </is>
      </c>
      <c r="AM1252" t="inlineStr">
        <is>
          <t>N/A</t>
        </is>
      </c>
      <c r="AN1252" t="inlineStr">
        <is>
          <t>N/A</t>
        </is>
      </c>
      <c r="AO1252" t="inlineStr">
        <is>
          <t>N/A</t>
        </is>
      </c>
      <c r="AP1252" t="inlineStr">
        <is>
          <t>N/A</t>
        </is>
      </c>
      <c r="AQ1252" t="inlineStr">
        <is>
          <t>N/A</t>
        </is>
      </c>
      <c r="AR1252" t="inlineStr">
        <is>
          <t>N/A</t>
        </is>
      </c>
      <c r="AS1252" t="inlineStr">
        <is>
          <t>N/A</t>
        </is>
      </c>
      <c r="AT1252" t="inlineStr">
        <is>
          <t>N/A</t>
        </is>
      </c>
      <c r="AU1252" t="inlineStr">
        <is>
          <t>N/A</t>
        </is>
      </c>
      <c r="AV1252" t="inlineStr">
        <is>
          <t>N/A</t>
        </is>
      </c>
      <c r="AW1252" t="inlineStr">
        <is>
          <t>N/A</t>
        </is>
      </c>
      <c r="AX1252" t="inlineStr">
        <is>
          <t>N/A</t>
        </is>
      </c>
      <c r="AY1252" t="inlineStr">
        <is>
          <t>N/A</t>
        </is>
      </c>
      <c r="AZ1252" t="inlineStr">
        <is>
          <t>N/A</t>
        </is>
      </c>
      <c r="BA1252" t="inlineStr">
        <is>
          <t>N/A</t>
        </is>
      </c>
      <c r="BB1252" t="inlineStr">
        <is>
          <t>N/A</t>
        </is>
      </c>
      <c r="BC1252" t="inlineStr">
        <is>
          <t>N/A</t>
        </is>
      </c>
      <c r="BD1252" t="inlineStr">
        <is>
          <t>N/A</t>
        </is>
      </c>
      <c r="BE1252" t="inlineStr">
        <is>
          <t>N/A</t>
        </is>
      </c>
    </row>
    <row r="1253">
      <c r="A1253" t="inlineStr">
        <is>
          <t>WI211254893</t>
        </is>
      </c>
      <c r="B1253" t="inlineStr">
        <is>
          <t>DATA_VALIDATION</t>
        </is>
      </c>
      <c r="C1253" t="inlineStr">
        <is>
          <t>201338000086</t>
        </is>
      </c>
      <c r="D1253" t="inlineStr">
        <is>
          <t>Folder</t>
        </is>
      </c>
      <c r="E1253" s="2">
        <f>HYPERLINK("capsilon://?command=openfolder&amp;siteaddress=FAM.docvelocity-na8.net&amp;folderid=FXA28F6FE4-AE18-3C9E-97DC-F34A2CF2FC9F","FX21125491")</f>
        <v>0.0</v>
      </c>
      <c r="F1253" t="inlineStr">
        <is>
          <t/>
        </is>
      </c>
      <c r="G1253" t="inlineStr">
        <is>
          <t/>
        </is>
      </c>
      <c r="H1253" t="inlineStr">
        <is>
          <t>Mailitem</t>
        </is>
      </c>
      <c r="I1253" t="inlineStr">
        <is>
          <t>MI2112578232</t>
        </is>
      </c>
      <c r="J1253" t="n">
        <v>30.0</v>
      </c>
      <c r="K1253" t="inlineStr">
        <is>
          <t>COMPLETED</t>
        </is>
      </c>
      <c r="L1253" t="inlineStr">
        <is>
          <t>MARK_AS_COMPLETED</t>
        </is>
      </c>
      <c r="M1253" t="inlineStr">
        <is>
          <t>Queue</t>
        </is>
      </c>
      <c r="N1253" t="n">
        <v>2.0</v>
      </c>
      <c r="O1253" s="1" t="n">
        <v>44546.53388888889</v>
      </c>
      <c r="P1253" s="1" t="n">
        <v>44547.38521990741</v>
      </c>
      <c r="Q1253" t="n">
        <v>73388.0</v>
      </c>
      <c r="R1253" t="n">
        <v>167.0</v>
      </c>
      <c r="S1253" t="b">
        <v>0</v>
      </c>
      <c r="T1253" t="inlineStr">
        <is>
          <t>N/A</t>
        </is>
      </c>
      <c r="U1253" t="b">
        <v>0</v>
      </c>
      <c r="V1253" t="inlineStr">
        <is>
          <t>Suraj Toradmal</t>
        </is>
      </c>
      <c r="W1253" s="1" t="n">
        <v>44546.55868055556</v>
      </c>
      <c r="X1253" t="n">
        <v>87.0</v>
      </c>
      <c r="Y1253" t="n">
        <v>9.0</v>
      </c>
      <c r="Z1253" t="n">
        <v>0.0</v>
      </c>
      <c r="AA1253" t="n">
        <v>9.0</v>
      </c>
      <c r="AB1253" t="n">
        <v>0.0</v>
      </c>
      <c r="AC1253" t="n">
        <v>1.0</v>
      </c>
      <c r="AD1253" t="n">
        <v>21.0</v>
      </c>
      <c r="AE1253" t="n">
        <v>0.0</v>
      </c>
      <c r="AF1253" t="n">
        <v>0.0</v>
      </c>
      <c r="AG1253" t="n">
        <v>0.0</v>
      </c>
      <c r="AH1253" t="inlineStr">
        <is>
          <t>Poonam Patil</t>
        </is>
      </c>
      <c r="AI1253" s="1" t="n">
        <v>44547.38521990741</v>
      </c>
      <c r="AJ1253" t="n">
        <v>77.0</v>
      </c>
      <c r="AK1253" t="n">
        <v>0.0</v>
      </c>
      <c r="AL1253" t="n">
        <v>0.0</v>
      </c>
      <c r="AM1253" t="n">
        <v>0.0</v>
      </c>
      <c r="AN1253" t="n">
        <v>0.0</v>
      </c>
      <c r="AO1253" t="n">
        <v>0.0</v>
      </c>
      <c r="AP1253" t="n">
        <v>21.0</v>
      </c>
      <c r="AQ1253" t="n">
        <v>0.0</v>
      </c>
      <c r="AR1253" t="n">
        <v>0.0</v>
      </c>
      <c r="AS1253" t="n">
        <v>0.0</v>
      </c>
      <c r="AT1253" t="inlineStr">
        <is>
          <t>N/A</t>
        </is>
      </c>
      <c r="AU1253" t="inlineStr">
        <is>
          <t>N/A</t>
        </is>
      </c>
      <c r="AV1253" t="inlineStr">
        <is>
          <t>N/A</t>
        </is>
      </c>
      <c r="AW1253" t="inlineStr">
        <is>
          <t>N/A</t>
        </is>
      </c>
      <c r="AX1253" t="inlineStr">
        <is>
          <t>N/A</t>
        </is>
      </c>
      <c r="AY1253" t="inlineStr">
        <is>
          <t>N/A</t>
        </is>
      </c>
      <c r="AZ1253" t="inlineStr">
        <is>
          <t>N/A</t>
        </is>
      </c>
      <c r="BA1253" t="inlineStr">
        <is>
          <t>N/A</t>
        </is>
      </c>
      <c r="BB1253" t="inlineStr">
        <is>
          <t>N/A</t>
        </is>
      </c>
      <c r="BC1253" t="inlineStr">
        <is>
          <t>N/A</t>
        </is>
      </c>
      <c r="BD1253" t="inlineStr">
        <is>
          <t>N/A</t>
        </is>
      </c>
      <c r="BE1253" t="inlineStr">
        <is>
          <t>N/A</t>
        </is>
      </c>
    </row>
    <row r="1254">
      <c r="A1254" t="inlineStr">
        <is>
          <t>WI211254914</t>
        </is>
      </c>
      <c r="B1254" t="inlineStr">
        <is>
          <t>DATA_VALIDATION</t>
        </is>
      </c>
      <c r="C1254" t="inlineStr">
        <is>
          <t>201348000194</t>
        </is>
      </c>
      <c r="D1254" t="inlineStr">
        <is>
          <t>Folder</t>
        </is>
      </c>
      <c r="E1254" s="2">
        <f>HYPERLINK("capsilon://?command=openfolder&amp;siteaddress=FAM.docvelocity-na8.net&amp;folderid=FX5FD0BF4A-B7AF-5700-CF02-2C9398996F3C","FX211113115")</f>
        <v>0.0</v>
      </c>
      <c r="F1254" t="inlineStr">
        <is>
          <t/>
        </is>
      </c>
      <c r="G1254" t="inlineStr">
        <is>
          <t/>
        </is>
      </c>
      <c r="H1254" t="inlineStr">
        <is>
          <t>Mailitem</t>
        </is>
      </c>
      <c r="I1254" t="inlineStr">
        <is>
          <t>MI2112578569</t>
        </is>
      </c>
      <c r="J1254" t="n">
        <v>66.0</v>
      </c>
      <c r="K1254" t="inlineStr">
        <is>
          <t>COMPLETED</t>
        </is>
      </c>
      <c r="L1254" t="inlineStr">
        <is>
          <t>MARK_AS_COMPLETED</t>
        </is>
      </c>
      <c r="M1254" t="inlineStr">
        <is>
          <t>Queue</t>
        </is>
      </c>
      <c r="N1254" t="n">
        <v>2.0</v>
      </c>
      <c r="O1254" s="1" t="n">
        <v>44546.53728009259</v>
      </c>
      <c r="P1254" s="1" t="n">
        <v>44547.38847222222</v>
      </c>
      <c r="Q1254" t="n">
        <v>71692.0</v>
      </c>
      <c r="R1254" t="n">
        <v>1851.0</v>
      </c>
      <c r="S1254" t="b">
        <v>0</v>
      </c>
      <c r="T1254" t="inlineStr">
        <is>
          <t>N/A</t>
        </is>
      </c>
      <c r="U1254" t="b">
        <v>0</v>
      </c>
      <c r="V1254" t="inlineStr">
        <is>
          <t>Suraj Toradmal</t>
        </is>
      </c>
      <c r="W1254" s="1" t="n">
        <v>44546.581828703704</v>
      </c>
      <c r="X1254" t="n">
        <v>1561.0</v>
      </c>
      <c r="Y1254" t="n">
        <v>52.0</v>
      </c>
      <c r="Z1254" t="n">
        <v>0.0</v>
      </c>
      <c r="AA1254" t="n">
        <v>52.0</v>
      </c>
      <c r="AB1254" t="n">
        <v>0.0</v>
      </c>
      <c r="AC1254" t="n">
        <v>38.0</v>
      </c>
      <c r="AD1254" t="n">
        <v>14.0</v>
      </c>
      <c r="AE1254" t="n">
        <v>0.0</v>
      </c>
      <c r="AF1254" t="n">
        <v>0.0</v>
      </c>
      <c r="AG1254" t="n">
        <v>0.0</v>
      </c>
      <c r="AH1254" t="inlineStr">
        <is>
          <t>Poonam Patil</t>
        </is>
      </c>
      <c r="AI1254" s="1" t="n">
        <v>44547.38847222222</v>
      </c>
      <c r="AJ1254" t="n">
        <v>281.0</v>
      </c>
      <c r="AK1254" t="n">
        <v>2.0</v>
      </c>
      <c r="AL1254" t="n">
        <v>0.0</v>
      </c>
      <c r="AM1254" t="n">
        <v>2.0</v>
      </c>
      <c r="AN1254" t="n">
        <v>0.0</v>
      </c>
      <c r="AO1254" t="n">
        <v>1.0</v>
      </c>
      <c r="AP1254" t="n">
        <v>12.0</v>
      </c>
      <c r="AQ1254" t="n">
        <v>0.0</v>
      </c>
      <c r="AR1254" t="n">
        <v>0.0</v>
      </c>
      <c r="AS1254" t="n">
        <v>0.0</v>
      </c>
      <c r="AT1254" t="inlineStr">
        <is>
          <t>N/A</t>
        </is>
      </c>
      <c r="AU1254" t="inlineStr">
        <is>
          <t>N/A</t>
        </is>
      </c>
      <c r="AV1254" t="inlineStr">
        <is>
          <t>N/A</t>
        </is>
      </c>
      <c r="AW1254" t="inlineStr">
        <is>
          <t>N/A</t>
        </is>
      </c>
      <c r="AX1254" t="inlineStr">
        <is>
          <t>N/A</t>
        </is>
      </c>
      <c r="AY1254" t="inlineStr">
        <is>
          <t>N/A</t>
        </is>
      </c>
      <c r="AZ1254" t="inlineStr">
        <is>
          <t>N/A</t>
        </is>
      </c>
      <c r="BA1254" t="inlineStr">
        <is>
          <t>N/A</t>
        </is>
      </c>
      <c r="BB1254" t="inlineStr">
        <is>
          <t>N/A</t>
        </is>
      </c>
      <c r="BC1254" t="inlineStr">
        <is>
          <t>N/A</t>
        </is>
      </c>
      <c r="BD1254" t="inlineStr">
        <is>
          <t>N/A</t>
        </is>
      </c>
      <c r="BE1254" t="inlineStr">
        <is>
          <t>N/A</t>
        </is>
      </c>
    </row>
    <row r="1255">
      <c r="A1255" t="inlineStr">
        <is>
          <t>WI211254931</t>
        </is>
      </c>
      <c r="B1255" t="inlineStr">
        <is>
          <t>DATA_VALIDATION</t>
        </is>
      </c>
      <c r="C1255" t="inlineStr">
        <is>
          <t>201130012954</t>
        </is>
      </c>
      <c r="D1255" t="inlineStr">
        <is>
          <t>Folder</t>
        </is>
      </c>
      <c r="E1255" s="2">
        <f>HYPERLINK("capsilon://?command=openfolder&amp;siteaddress=FAM.docvelocity-na8.net&amp;folderid=FXA1629849-6AF5-E37E-BB7D-88D20C416187","FX21127998")</f>
        <v>0.0</v>
      </c>
      <c r="F1255" t="inlineStr">
        <is>
          <t/>
        </is>
      </c>
      <c r="G1255" t="inlineStr">
        <is>
          <t/>
        </is>
      </c>
      <c r="H1255" t="inlineStr">
        <is>
          <t>Mailitem</t>
        </is>
      </c>
      <c r="I1255" t="inlineStr">
        <is>
          <t>MI2112578716</t>
        </is>
      </c>
      <c r="J1255" t="n">
        <v>28.0</v>
      </c>
      <c r="K1255" t="inlineStr">
        <is>
          <t>COMPLETED</t>
        </is>
      </c>
      <c r="L1255" t="inlineStr">
        <is>
          <t>MARK_AS_COMPLETED</t>
        </is>
      </c>
      <c r="M1255" t="inlineStr">
        <is>
          <t>Queue</t>
        </is>
      </c>
      <c r="N1255" t="n">
        <v>2.0</v>
      </c>
      <c r="O1255" s="1" t="n">
        <v>44546.53871527778</v>
      </c>
      <c r="P1255" s="1" t="n">
        <v>44547.39166666667</v>
      </c>
      <c r="Q1255" t="n">
        <v>73067.0</v>
      </c>
      <c r="R1255" t="n">
        <v>628.0</v>
      </c>
      <c r="S1255" t="b">
        <v>0</v>
      </c>
      <c r="T1255" t="inlineStr">
        <is>
          <t>N/A</t>
        </is>
      </c>
      <c r="U1255" t="b">
        <v>0</v>
      </c>
      <c r="V1255" t="inlineStr">
        <is>
          <t>Sanjay Kharade</t>
        </is>
      </c>
      <c r="W1255" s="1" t="n">
        <v>44546.567766203705</v>
      </c>
      <c r="X1255" t="n">
        <v>282.0</v>
      </c>
      <c r="Y1255" t="n">
        <v>21.0</v>
      </c>
      <c r="Z1255" t="n">
        <v>0.0</v>
      </c>
      <c r="AA1255" t="n">
        <v>21.0</v>
      </c>
      <c r="AB1255" t="n">
        <v>0.0</v>
      </c>
      <c r="AC1255" t="n">
        <v>18.0</v>
      </c>
      <c r="AD1255" t="n">
        <v>7.0</v>
      </c>
      <c r="AE1255" t="n">
        <v>0.0</v>
      </c>
      <c r="AF1255" t="n">
        <v>0.0</v>
      </c>
      <c r="AG1255" t="n">
        <v>0.0</v>
      </c>
      <c r="AH1255" t="inlineStr">
        <is>
          <t>Ashish Sutar</t>
        </is>
      </c>
      <c r="AI1255" s="1" t="n">
        <v>44547.39166666667</v>
      </c>
      <c r="AJ1255" t="n">
        <v>346.0</v>
      </c>
      <c r="AK1255" t="n">
        <v>0.0</v>
      </c>
      <c r="AL1255" t="n">
        <v>0.0</v>
      </c>
      <c r="AM1255" t="n">
        <v>0.0</v>
      </c>
      <c r="AN1255" t="n">
        <v>0.0</v>
      </c>
      <c r="AO1255" t="n">
        <v>0.0</v>
      </c>
      <c r="AP1255" t="n">
        <v>7.0</v>
      </c>
      <c r="AQ1255" t="n">
        <v>0.0</v>
      </c>
      <c r="AR1255" t="n">
        <v>0.0</v>
      </c>
      <c r="AS1255" t="n">
        <v>0.0</v>
      </c>
      <c r="AT1255" t="inlineStr">
        <is>
          <t>N/A</t>
        </is>
      </c>
      <c r="AU1255" t="inlineStr">
        <is>
          <t>N/A</t>
        </is>
      </c>
      <c r="AV1255" t="inlineStr">
        <is>
          <t>N/A</t>
        </is>
      </c>
      <c r="AW1255" t="inlineStr">
        <is>
          <t>N/A</t>
        </is>
      </c>
      <c r="AX1255" t="inlineStr">
        <is>
          <t>N/A</t>
        </is>
      </c>
      <c r="AY1255" t="inlineStr">
        <is>
          <t>N/A</t>
        </is>
      </c>
      <c r="AZ1255" t="inlineStr">
        <is>
          <t>N/A</t>
        </is>
      </c>
      <c r="BA1255" t="inlineStr">
        <is>
          <t>N/A</t>
        </is>
      </c>
      <c r="BB1255" t="inlineStr">
        <is>
          <t>N/A</t>
        </is>
      </c>
      <c r="BC1255" t="inlineStr">
        <is>
          <t>N/A</t>
        </is>
      </c>
      <c r="BD1255" t="inlineStr">
        <is>
          <t>N/A</t>
        </is>
      </c>
      <c r="BE1255" t="inlineStr">
        <is>
          <t>N/A</t>
        </is>
      </c>
    </row>
    <row r="1256">
      <c r="A1256" t="inlineStr">
        <is>
          <t>WI211254955</t>
        </is>
      </c>
      <c r="B1256" t="inlineStr">
        <is>
          <t>DATA_VALIDATION</t>
        </is>
      </c>
      <c r="C1256" t="inlineStr">
        <is>
          <t>201330004247</t>
        </is>
      </c>
      <c r="D1256" t="inlineStr">
        <is>
          <t>Folder</t>
        </is>
      </c>
      <c r="E1256" s="2">
        <f>HYPERLINK("capsilon://?command=openfolder&amp;siteaddress=FAM.docvelocity-na8.net&amp;folderid=FXF0E9DCA6-3F50-8FBA-72C6-A90C773FEAA1","FX21128699")</f>
        <v>0.0</v>
      </c>
      <c r="F1256" t="inlineStr">
        <is>
          <t/>
        </is>
      </c>
      <c r="G1256" t="inlineStr">
        <is>
          <t/>
        </is>
      </c>
      <c r="H1256" t="inlineStr">
        <is>
          <t>Mailitem</t>
        </is>
      </c>
      <c r="I1256" t="inlineStr">
        <is>
          <t>MI2112578732</t>
        </is>
      </c>
      <c r="J1256" t="n">
        <v>66.0</v>
      </c>
      <c r="K1256" t="inlineStr">
        <is>
          <t>COMPLETED</t>
        </is>
      </c>
      <c r="L1256" t="inlineStr">
        <is>
          <t>MARK_AS_COMPLETED</t>
        </is>
      </c>
      <c r="M1256" t="inlineStr">
        <is>
          <t>Queue</t>
        </is>
      </c>
      <c r="N1256" t="n">
        <v>1.0</v>
      </c>
      <c r="O1256" s="1" t="n">
        <v>44546.5421412037</v>
      </c>
      <c r="P1256" s="1" t="n">
        <v>44546.64894675926</v>
      </c>
      <c r="Q1256" t="n">
        <v>8793.0</v>
      </c>
      <c r="R1256" t="n">
        <v>435.0</v>
      </c>
      <c r="S1256" t="b">
        <v>0</v>
      </c>
      <c r="T1256" t="inlineStr">
        <is>
          <t>N/A</t>
        </is>
      </c>
      <c r="U1256" t="b">
        <v>0</v>
      </c>
      <c r="V1256" t="inlineStr">
        <is>
          <t>Sumit Jarhad</t>
        </is>
      </c>
      <c r="W1256" s="1" t="n">
        <v>44546.64894675926</v>
      </c>
      <c r="X1256" t="n">
        <v>280.0</v>
      </c>
      <c r="Y1256" t="n">
        <v>0.0</v>
      </c>
      <c r="Z1256" t="n">
        <v>0.0</v>
      </c>
      <c r="AA1256" t="n">
        <v>0.0</v>
      </c>
      <c r="AB1256" t="n">
        <v>0.0</v>
      </c>
      <c r="AC1256" t="n">
        <v>0.0</v>
      </c>
      <c r="AD1256" t="n">
        <v>66.0</v>
      </c>
      <c r="AE1256" t="n">
        <v>61.0</v>
      </c>
      <c r="AF1256" t="n">
        <v>0.0</v>
      </c>
      <c r="AG1256" t="n">
        <v>5.0</v>
      </c>
      <c r="AH1256" t="inlineStr">
        <is>
          <t>N/A</t>
        </is>
      </c>
      <c r="AI1256" t="inlineStr">
        <is>
          <t>N/A</t>
        </is>
      </c>
      <c r="AJ1256" t="inlineStr">
        <is>
          <t>N/A</t>
        </is>
      </c>
      <c r="AK1256" t="inlineStr">
        <is>
          <t>N/A</t>
        </is>
      </c>
      <c r="AL1256" t="inlineStr">
        <is>
          <t>N/A</t>
        </is>
      </c>
      <c r="AM1256" t="inlineStr">
        <is>
          <t>N/A</t>
        </is>
      </c>
      <c r="AN1256" t="inlineStr">
        <is>
          <t>N/A</t>
        </is>
      </c>
      <c r="AO1256" t="inlineStr">
        <is>
          <t>N/A</t>
        </is>
      </c>
      <c r="AP1256" t="inlineStr">
        <is>
          <t>N/A</t>
        </is>
      </c>
      <c r="AQ1256" t="inlineStr">
        <is>
          <t>N/A</t>
        </is>
      </c>
      <c r="AR1256" t="inlineStr">
        <is>
          <t>N/A</t>
        </is>
      </c>
      <c r="AS1256" t="inlineStr">
        <is>
          <t>N/A</t>
        </is>
      </c>
      <c r="AT1256" t="inlineStr">
        <is>
          <t>N/A</t>
        </is>
      </c>
      <c r="AU1256" t="inlineStr">
        <is>
          <t>N/A</t>
        </is>
      </c>
      <c r="AV1256" t="inlineStr">
        <is>
          <t>N/A</t>
        </is>
      </c>
      <c r="AW1256" t="inlineStr">
        <is>
          <t>N/A</t>
        </is>
      </c>
      <c r="AX1256" t="inlineStr">
        <is>
          <t>N/A</t>
        </is>
      </c>
      <c r="AY1256" t="inlineStr">
        <is>
          <t>N/A</t>
        </is>
      </c>
      <c r="AZ1256" t="inlineStr">
        <is>
          <t>N/A</t>
        </is>
      </c>
      <c r="BA1256" t="inlineStr">
        <is>
          <t>N/A</t>
        </is>
      </c>
      <c r="BB1256" t="inlineStr">
        <is>
          <t>N/A</t>
        </is>
      </c>
      <c r="BC1256" t="inlineStr">
        <is>
          <t>N/A</t>
        </is>
      </c>
      <c r="BD1256" t="inlineStr">
        <is>
          <t>N/A</t>
        </is>
      </c>
      <c r="BE1256" t="inlineStr">
        <is>
          <t>N/A</t>
        </is>
      </c>
    </row>
    <row r="1257">
      <c r="A1257" t="inlineStr">
        <is>
          <t>WI211254957</t>
        </is>
      </c>
      <c r="B1257" t="inlineStr">
        <is>
          <t>DATA_VALIDATION</t>
        </is>
      </c>
      <c r="C1257" t="inlineStr">
        <is>
          <t>201330004247</t>
        </is>
      </c>
      <c r="D1257" t="inlineStr">
        <is>
          <t>Folder</t>
        </is>
      </c>
      <c r="E1257" s="2">
        <f>HYPERLINK("capsilon://?command=openfolder&amp;siteaddress=FAM.docvelocity-na8.net&amp;folderid=FXF0E9DCA6-3F50-8FBA-72C6-A90C773FEAA1","FX21128699")</f>
        <v>0.0</v>
      </c>
      <c r="F1257" t="inlineStr">
        <is>
          <t/>
        </is>
      </c>
      <c r="G1257" t="inlineStr">
        <is>
          <t/>
        </is>
      </c>
      <c r="H1257" t="inlineStr">
        <is>
          <t>Mailitem</t>
        </is>
      </c>
      <c r="I1257" t="inlineStr">
        <is>
          <t>MI2112578796</t>
        </is>
      </c>
      <c r="J1257" t="n">
        <v>28.0</v>
      </c>
      <c r="K1257" t="inlineStr">
        <is>
          <t>COMPLETED</t>
        </is>
      </c>
      <c r="L1257" t="inlineStr">
        <is>
          <t>MARK_AS_COMPLETED</t>
        </is>
      </c>
      <c r="M1257" t="inlineStr">
        <is>
          <t>Queue</t>
        </is>
      </c>
      <c r="N1257" t="n">
        <v>2.0</v>
      </c>
      <c r="O1257" s="1" t="n">
        <v>44546.54241898148</v>
      </c>
      <c r="P1257" s="1" t="n">
        <v>44547.391493055555</v>
      </c>
      <c r="Q1257" t="n">
        <v>72998.0</v>
      </c>
      <c r="R1257" t="n">
        <v>362.0</v>
      </c>
      <c r="S1257" t="b">
        <v>0</v>
      </c>
      <c r="T1257" t="inlineStr">
        <is>
          <t>N/A</t>
        </is>
      </c>
      <c r="U1257" t="b">
        <v>0</v>
      </c>
      <c r="V1257" t="inlineStr">
        <is>
          <t>Archana Bhujbal</t>
        </is>
      </c>
      <c r="W1257" s="1" t="n">
        <v>44546.568333333336</v>
      </c>
      <c r="X1257" t="n">
        <v>102.0</v>
      </c>
      <c r="Y1257" t="n">
        <v>21.0</v>
      </c>
      <c r="Z1257" t="n">
        <v>0.0</v>
      </c>
      <c r="AA1257" t="n">
        <v>21.0</v>
      </c>
      <c r="AB1257" t="n">
        <v>0.0</v>
      </c>
      <c r="AC1257" t="n">
        <v>6.0</v>
      </c>
      <c r="AD1257" t="n">
        <v>7.0</v>
      </c>
      <c r="AE1257" t="n">
        <v>0.0</v>
      </c>
      <c r="AF1257" t="n">
        <v>0.0</v>
      </c>
      <c r="AG1257" t="n">
        <v>0.0</v>
      </c>
      <c r="AH1257" t="inlineStr">
        <is>
          <t>Poonam Patil</t>
        </is>
      </c>
      <c r="AI1257" s="1" t="n">
        <v>44547.391493055555</v>
      </c>
      <c r="AJ1257" t="n">
        <v>260.0</v>
      </c>
      <c r="AK1257" t="n">
        <v>0.0</v>
      </c>
      <c r="AL1257" t="n">
        <v>0.0</v>
      </c>
      <c r="AM1257" t="n">
        <v>0.0</v>
      </c>
      <c r="AN1257" t="n">
        <v>0.0</v>
      </c>
      <c r="AO1257" t="n">
        <v>0.0</v>
      </c>
      <c r="AP1257" t="n">
        <v>7.0</v>
      </c>
      <c r="AQ1257" t="n">
        <v>0.0</v>
      </c>
      <c r="AR1257" t="n">
        <v>0.0</v>
      </c>
      <c r="AS1257" t="n">
        <v>0.0</v>
      </c>
      <c r="AT1257" t="inlineStr">
        <is>
          <t>N/A</t>
        </is>
      </c>
      <c r="AU1257" t="inlineStr">
        <is>
          <t>N/A</t>
        </is>
      </c>
      <c r="AV1257" t="inlineStr">
        <is>
          <t>N/A</t>
        </is>
      </c>
      <c r="AW1257" t="inlineStr">
        <is>
          <t>N/A</t>
        </is>
      </c>
      <c r="AX1257" t="inlineStr">
        <is>
          <t>N/A</t>
        </is>
      </c>
      <c r="AY1257" t="inlineStr">
        <is>
          <t>N/A</t>
        </is>
      </c>
      <c r="AZ1257" t="inlineStr">
        <is>
          <t>N/A</t>
        </is>
      </c>
      <c r="BA1257" t="inlineStr">
        <is>
          <t>N/A</t>
        </is>
      </c>
      <c r="BB1257" t="inlineStr">
        <is>
          <t>N/A</t>
        </is>
      </c>
      <c r="BC1257" t="inlineStr">
        <is>
          <t>N/A</t>
        </is>
      </c>
      <c r="BD1257" t="inlineStr">
        <is>
          <t>N/A</t>
        </is>
      </c>
      <c r="BE1257" t="inlineStr">
        <is>
          <t>N/A</t>
        </is>
      </c>
    </row>
    <row r="1258">
      <c r="A1258" t="inlineStr">
        <is>
          <t>WI211255021</t>
        </is>
      </c>
      <c r="B1258" t="inlineStr">
        <is>
          <t>DATA_VALIDATION</t>
        </is>
      </c>
      <c r="C1258" t="inlineStr">
        <is>
          <t>201100014349</t>
        </is>
      </c>
      <c r="D1258" t="inlineStr">
        <is>
          <t>Folder</t>
        </is>
      </c>
      <c r="E1258" s="2">
        <f>HYPERLINK("capsilon://?command=openfolder&amp;siteaddress=FAM.docvelocity-na8.net&amp;folderid=FX6FE0B6EE-6D10-D8C8-A230-5DACDE0FC722","FX21128879")</f>
        <v>0.0</v>
      </c>
      <c r="F1258" t="inlineStr">
        <is>
          <t/>
        </is>
      </c>
      <c r="G1258" t="inlineStr">
        <is>
          <t/>
        </is>
      </c>
      <c r="H1258" t="inlineStr">
        <is>
          <t>Mailitem</t>
        </is>
      </c>
      <c r="I1258" t="inlineStr">
        <is>
          <t>MI2112579027</t>
        </is>
      </c>
      <c r="J1258" t="n">
        <v>115.0</v>
      </c>
      <c r="K1258" t="inlineStr">
        <is>
          <t>COMPLETED</t>
        </is>
      </c>
      <c r="L1258" t="inlineStr">
        <is>
          <t>MARK_AS_COMPLETED</t>
        </is>
      </c>
      <c r="M1258" t="inlineStr">
        <is>
          <t>Queue</t>
        </is>
      </c>
      <c r="N1258" t="n">
        <v>1.0</v>
      </c>
      <c r="O1258" s="1" t="n">
        <v>44546.547430555554</v>
      </c>
      <c r="P1258" s="1" t="n">
        <v>44546.65993055556</v>
      </c>
      <c r="Q1258" t="n">
        <v>9271.0</v>
      </c>
      <c r="R1258" t="n">
        <v>449.0</v>
      </c>
      <c r="S1258" t="b">
        <v>0</v>
      </c>
      <c r="T1258" t="inlineStr">
        <is>
          <t>N/A</t>
        </is>
      </c>
      <c r="U1258" t="b">
        <v>0</v>
      </c>
      <c r="V1258" t="inlineStr">
        <is>
          <t>Sumit Jarhad</t>
        </is>
      </c>
      <c r="W1258" s="1" t="n">
        <v>44546.65993055556</v>
      </c>
      <c r="X1258" t="n">
        <v>285.0</v>
      </c>
      <c r="Y1258" t="n">
        <v>0.0</v>
      </c>
      <c r="Z1258" t="n">
        <v>0.0</v>
      </c>
      <c r="AA1258" t="n">
        <v>0.0</v>
      </c>
      <c r="AB1258" t="n">
        <v>0.0</v>
      </c>
      <c r="AC1258" t="n">
        <v>0.0</v>
      </c>
      <c r="AD1258" t="n">
        <v>115.0</v>
      </c>
      <c r="AE1258" t="n">
        <v>103.0</v>
      </c>
      <c r="AF1258" t="n">
        <v>0.0</v>
      </c>
      <c r="AG1258" t="n">
        <v>8.0</v>
      </c>
      <c r="AH1258" t="inlineStr">
        <is>
          <t>N/A</t>
        </is>
      </c>
      <c r="AI1258" t="inlineStr">
        <is>
          <t>N/A</t>
        </is>
      </c>
      <c r="AJ1258" t="inlineStr">
        <is>
          <t>N/A</t>
        </is>
      </c>
      <c r="AK1258" t="inlineStr">
        <is>
          <t>N/A</t>
        </is>
      </c>
      <c r="AL1258" t="inlineStr">
        <is>
          <t>N/A</t>
        </is>
      </c>
      <c r="AM1258" t="inlineStr">
        <is>
          <t>N/A</t>
        </is>
      </c>
      <c r="AN1258" t="inlineStr">
        <is>
          <t>N/A</t>
        </is>
      </c>
      <c r="AO1258" t="inlineStr">
        <is>
          <t>N/A</t>
        </is>
      </c>
      <c r="AP1258" t="inlineStr">
        <is>
          <t>N/A</t>
        </is>
      </c>
      <c r="AQ1258" t="inlineStr">
        <is>
          <t>N/A</t>
        </is>
      </c>
      <c r="AR1258" t="inlineStr">
        <is>
          <t>N/A</t>
        </is>
      </c>
      <c r="AS1258" t="inlineStr">
        <is>
          <t>N/A</t>
        </is>
      </c>
      <c r="AT1258" t="inlineStr">
        <is>
          <t>N/A</t>
        </is>
      </c>
      <c r="AU1258" t="inlineStr">
        <is>
          <t>N/A</t>
        </is>
      </c>
      <c r="AV1258" t="inlineStr">
        <is>
          <t>N/A</t>
        </is>
      </c>
      <c r="AW1258" t="inlineStr">
        <is>
          <t>N/A</t>
        </is>
      </c>
      <c r="AX1258" t="inlineStr">
        <is>
          <t>N/A</t>
        </is>
      </c>
      <c r="AY1258" t="inlineStr">
        <is>
          <t>N/A</t>
        </is>
      </c>
      <c r="AZ1258" t="inlineStr">
        <is>
          <t>N/A</t>
        </is>
      </c>
      <c r="BA1258" t="inlineStr">
        <is>
          <t>N/A</t>
        </is>
      </c>
      <c r="BB1258" t="inlineStr">
        <is>
          <t>N/A</t>
        </is>
      </c>
      <c r="BC1258" t="inlineStr">
        <is>
          <t>N/A</t>
        </is>
      </c>
      <c r="BD1258" t="inlineStr">
        <is>
          <t>N/A</t>
        </is>
      </c>
      <c r="BE1258" t="inlineStr">
        <is>
          <t>N/A</t>
        </is>
      </c>
    </row>
    <row r="1259">
      <c r="A1259" t="inlineStr">
        <is>
          <t>WI211255055</t>
        </is>
      </c>
      <c r="B1259" t="inlineStr">
        <is>
          <t>DATA_VALIDATION</t>
        </is>
      </c>
      <c r="C1259" t="inlineStr">
        <is>
          <t>201100014356</t>
        </is>
      </c>
      <c r="D1259" t="inlineStr">
        <is>
          <t>Folder</t>
        </is>
      </c>
      <c r="E1259" s="2">
        <f>HYPERLINK("capsilon://?command=openfolder&amp;siteaddress=FAM.docvelocity-na8.net&amp;folderid=FXE6661976-B3D1-5A8E-25C8-B568E1BB937D","FX21129275")</f>
        <v>0.0</v>
      </c>
      <c r="F1259" t="inlineStr">
        <is>
          <t/>
        </is>
      </c>
      <c r="G1259" t="inlineStr">
        <is>
          <t/>
        </is>
      </c>
      <c r="H1259" t="inlineStr">
        <is>
          <t>Mailitem</t>
        </is>
      </c>
      <c r="I1259" t="inlineStr">
        <is>
          <t>MI2112564761</t>
        </is>
      </c>
      <c r="J1259" t="n">
        <v>727.0</v>
      </c>
      <c r="K1259" t="inlineStr">
        <is>
          <t>COMPLETED</t>
        </is>
      </c>
      <c r="L1259" t="inlineStr">
        <is>
          <t>MARK_AS_COMPLETED</t>
        </is>
      </c>
      <c r="M1259" t="inlineStr">
        <is>
          <t>Queue</t>
        </is>
      </c>
      <c r="N1259" t="n">
        <v>2.0</v>
      </c>
      <c r="O1259" s="1" t="n">
        <v>44546.550046296295</v>
      </c>
      <c r="P1259" s="1" t="n">
        <v>44546.70489583333</v>
      </c>
      <c r="Q1259" t="n">
        <v>3347.0</v>
      </c>
      <c r="R1259" t="n">
        <v>10032.0</v>
      </c>
      <c r="S1259" t="b">
        <v>0</v>
      </c>
      <c r="T1259" t="inlineStr">
        <is>
          <t>N/A</t>
        </is>
      </c>
      <c r="U1259" t="b">
        <v>1</v>
      </c>
      <c r="V1259" t="inlineStr">
        <is>
          <t>Prajakta Jagannath Mane</t>
        </is>
      </c>
      <c r="W1259" s="1" t="n">
        <v>44546.62509259259</v>
      </c>
      <c r="X1259" t="n">
        <v>6441.0</v>
      </c>
      <c r="Y1259" t="n">
        <v>666.0</v>
      </c>
      <c r="Z1259" t="n">
        <v>0.0</v>
      </c>
      <c r="AA1259" t="n">
        <v>666.0</v>
      </c>
      <c r="AB1259" t="n">
        <v>0.0</v>
      </c>
      <c r="AC1259" t="n">
        <v>342.0</v>
      </c>
      <c r="AD1259" t="n">
        <v>61.0</v>
      </c>
      <c r="AE1259" t="n">
        <v>0.0</v>
      </c>
      <c r="AF1259" t="n">
        <v>0.0</v>
      </c>
      <c r="AG1259" t="n">
        <v>0.0</v>
      </c>
      <c r="AH1259" t="inlineStr">
        <is>
          <t>Dashrath Soren</t>
        </is>
      </c>
      <c r="AI1259" s="1" t="n">
        <v>44546.70489583333</v>
      </c>
      <c r="AJ1259" t="n">
        <v>3591.0</v>
      </c>
      <c r="AK1259" t="n">
        <v>5.0</v>
      </c>
      <c r="AL1259" t="n">
        <v>0.0</v>
      </c>
      <c r="AM1259" t="n">
        <v>5.0</v>
      </c>
      <c r="AN1259" t="n">
        <v>0.0</v>
      </c>
      <c r="AO1259" t="n">
        <v>5.0</v>
      </c>
      <c r="AP1259" t="n">
        <v>56.0</v>
      </c>
      <c r="AQ1259" t="n">
        <v>0.0</v>
      </c>
      <c r="AR1259" t="n">
        <v>0.0</v>
      </c>
      <c r="AS1259" t="n">
        <v>0.0</v>
      </c>
      <c r="AT1259" t="inlineStr">
        <is>
          <t>N/A</t>
        </is>
      </c>
      <c r="AU1259" t="inlineStr">
        <is>
          <t>N/A</t>
        </is>
      </c>
      <c r="AV1259" t="inlineStr">
        <is>
          <t>N/A</t>
        </is>
      </c>
      <c r="AW1259" t="inlineStr">
        <is>
          <t>N/A</t>
        </is>
      </c>
      <c r="AX1259" t="inlineStr">
        <is>
          <t>N/A</t>
        </is>
      </c>
      <c r="AY1259" t="inlineStr">
        <is>
          <t>N/A</t>
        </is>
      </c>
      <c r="AZ1259" t="inlineStr">
        <is>
          <t>N/A</t>
        </is>
      </c>
      <c r="BA1259" t="inlineStr">
        <is>
          <t>N/A</t>
        </is>
      </c>
      <c r="BB1259" t="inlineStr">
        <is>
          <t>N/A</t>
        </is>
      </c>
      <c r="BC1259" t="inlineStr">
        <is>
          <t>N/A</t>
        </is>
      </c>
      <c r="BD1259" t="inlineStr">
        <is>
          <t>N/A</t>
        </is>
      </c>
      <c r="BE1259" t="inlineStr">
        <is>
          <t>N/A</t>
        </is>
      </c>
    </row>
    <row r="1260">
      <c r="A1260" t="inlineStr">
        <is>
          <t>WI211255066</t>
        </is>
      </c>
      <c r="B1260" t="inlineStr">
        <is>
          <t>DATA_VALIDATION</t>
        </is>
      </c>
      <c r="C1260" t="inlineStr">
        <is>
          <t>201348000201</t>
        </is>
      </c>
      <c r="D1260" t="inlineStr">
        <is>
          <t>Folder</t>
        </is>
      </c>
      <c r="E1260" s="2">
        <f>HYPERLINK("capsilon://?command=openfolder&amp;siteaddress=FAM.docvelocity-na8.net&amp;folderid=FXF9006F50-2748-0125-CA46-1397081BF509","FX211114869")</f>
        <v>0.0</v>
      </c>
      <c r="F1260" t="inlineStr">
        <is>
          <t/>
        </is>
      </c>
      <c r="G1260" t="inlineStr">
        <is>
          <t/>
        </is>
      </c>
      <c r="H1260" t="inlineStr">
        <is>
          <t>Mailitem</t>
        </is>
      </c>
      <c r="I1260" t="inlineStr">
        <is>
          <t>MI2112569443</t>
        </is>
      </c>
      <c r="J1260" t="n">
        <v>94.0</v>
      </c>
      <c r="K1260" t="inlineStr">
        <is>
          <t>COMPLETED</t>
        </is>
      </c>
      <c r="L1260" t="inlineStr">
        <is>
          <t>MARK_AS_COMPLETED</t>
        </is>
      </c>
      <c r="M1260" t="inlineStr">
        <is>
          <t>Queue</t>
        </is>
      </c>
      <c r="N1260" t="n">
        <v>2.0</v>
      </c>
      <c r="O1260" s="1" t="n">
        <v>44546.55045138889</v>
      </c>
      <c r="P1260" s="1" t="n">
        <v>44546.66532407407</v>
      </c>
      <c r="Q1260" t="n">
        <v>9435.0</v>
      </c>
      <c r="R1260" t="n">
        <v>490.0</v>
      </c>
      <c r="S1260" t="b">
        <v>0</v>
      </c>
      <c r="T1260" t="inlineStr">
        <is>
          <t>N/A</t>
        </is>
      </c>
      <c r="U1260" t="b">
        <v>1</v>
      </c>
      <c r="V1260" t="inlineStr">
        <is>
          <t>Supriya Khape</t>
        </is>
      </c>
      <c r="W1260" s="1" t="n">
        <v>44546.554976851854</v>
      </c>
      <c r="X1260" t="n">
        <v>314.0</v>
      </c>
      <c r="Y1260" t="n">
        <v>73.0</v>
      </c>
      <c r="Z1260" t="n">
        <v>0.0</v>
      </c>
      <c r="AA1260" t="n">
        <v>73.0</v>
      </c>
      <c r="AB1260" t="n">
        <v>0.0</v>
      </c>
      <c r="AC1260" t="n">
        <v>57.0</v>
      </c>
      <c r="AD1260" t="n">
        <v>21.0</v>
      </c>
      <c r="AE1260" t="n">
        <v>0.0</v>
      </c>
      <c r="AF1260" t="n">
        <v>0.0</v>
      </c>
      <c r="AG1260" t="n">
        <v>0.0</v>
      </c>
      <c r="AH1260" t="inlineStr">
        <is>
          <t>Vikash Suryakanth Parmar</t>
        </is>
      </c>
      <c r="AI1260" s="1" t="n">
        <v>44546.66532407407</v>
      </c>
      <c r="AJ1260" t="n">
        <v>157.0</v>
      </c>
      <c r="AK1260" t="n">
        <v>0.0</v>
      </c>
      <c r="AL1260" t="n">
        <v>0.0</v>
      </c>
      <c r="AM1260" t="n">
        <v>0.0</v>
      </c>
      <c r="AN1260" t="n">
        <v>0.0</v>
      </c>
      <c r="AO1260" t="n">
        <v>0.0</v>
      </c>
      <c r="AP1260" t="n">
        <v>21.0</v>
      </c>
      <c r="AQ1260" t="n">
        <v>0.0</v>
      </c>
      <c r="AR1260" t="n">
        <v>0.0</v>
      </c>
      <c r="AS1260" t="n">
        <v>0.0</v>
      </c>
      <c r="AT1260" t="inlineStr">
        <is>
          <t>N/A</t>
        </is>
      </c>
      <c r="AU1260" t="inlineStr">
        <is>
          <t>N/A</t>
        </is>
      </c>
      <c r="AV1260" t="inlineStr">
        <is>
          <t>N/A</t>
        </is>
      </c>
      <c r="AW1260" t="inlineStr">
        <is>
          <t>N/A</t>
        </is>
      </c>
      <c r="AX1260" t="inlineStr">
        <is>
          <t>N/A</t>
        </is>
      </c>
      <c r="AY1260" t="inlineStr">
        <is>
          <t>N/A</t>
        </is>
      </c>
      <c r="AZ1260" t="inlineStr">
        <is>
          <t>N/A</t>
        </is>
      </c>
      <c r="BA1260" t="inlineStr">
        <is>
          <t>N/A</t>
        </is>
      </c>
      <c r="BB1260" t="inlineStr">
        <is>
          <t>N/A</t>
        </is>
      </c>
      <c r="BC1260" t="inlineStr">
        <is>
          <t>N/A</t>
        </is>
      </c>
      <c r="BD1260" t="inlineStr">
        <is>
          <t>N/A</t>
        </is>
      </c>
      <c r="BE1260" t="inlineStr">
        <is>
          <t>N/A</t>
        </is>
      </c>
    </row>
    <row r="1261">
      <c r="A1261" t="inlineStr">
        <is>
          <t>WI211255129</t>
        </is>
      </c>
      <c r="B1261" t="inlineStr">
        <is>
          <t>DATA_VALIDATION</t>
        </is>
      </c>
      <c r="C1261" t="inlineStr">
        <is>
          <t>201308007972</t>
        </is>
      </c>
      <c r="D1261" t="inlineStr">
        <is>
          <t>Folder</t>
        </is>
      </c>
      <c r="E1261" s="2">
        <f>HYPERLINK("capsilon://?command=openfolder&amp;siteaddress=FAM.docvelocity-na8.net&amp;folderid=FXC37DFF7B-1DD9-FF27-51DB-18DB0B6E2314","FX21129135")</f>
        <v>0.0</v>
      </c>
      <c r="F1261" t="inlineStr">
        <is>
          <t/>
        </is>
      </c>
      <c r="G1261" t="inlineStr">
        <is>
          <t/>
        </is>
      </c>
      <c r="H1261" t="inlineStr">
        <is>
          <t>Mailitem</t>
        </is>
      </c>
      <c r="I1261" t="inlineStr">
        <is>
          <t>MI2112580369</t>
        </is>
      </c>
      <c r="J1261" t="n">
        <v>122.0</v>
      </c>
      <c r="K1261" t="inlineStr">
        <is>
          <t>COMPLETED</t>
        </is>
      </c>
      <c r="L1261" t="inlineStr">
        <is>
          <t>MARK_AS_COMPLETED</t>
        </is>
      </c>
      <c r="M1261" t="inlineStr">
        <is>
          <t>Queue</t>
        </is>
      </c>
      <c r="N1261" t="n">
        <v>1.0</v>
      </c>
      <c r="O1261" s="1" t="n">
        <v>44546.555185185185</v>
      </c>
      <c r="P1261" s="1" t="n">
        <v>44546.662939814814</v>
      </c>
      <c r="Q1261" t="n">
        <v>8815.0</v>
      </c>
      <c r="R1261" t="n">
        <v>495.0</v>
      </c>
      <c r="S1261" t="b">
        <v>0</v>
      </c>
      <c r="T1261" t="inlineStr">
        <is>
          <t>N/A</t>
        </is>
      </c>
      <c r="U1261" t="b">
        <v>0</v>
      </c>
      <c r="V1261" t="inlineStr">
        <is>
          <t>Sumit Jarhad</t>
        </is>
      </c>
      <c r="W1261" s="1" t="n">
        <v>44546.662939814814</v>
      </c>
      <c r="X1261" t="n">
        <v>259.0</v>
      </c>
      <c r="Y1261" t="n">
        <v>0.0</v>
      </c>
      <c r="Z1261" t="n">
        <v>0.0</v>
      </c>
      <c r="AA1261" t="n">
        <v>0.0</v>
      </c>
      <c r="AB1261" t="n">
        <v>0.0</v>
      </c>
      <c r="AC1261" t="n">
        <v>0.0</v>
      </c>
      <c r="AD1261" t="n">
        <v>122.0</v>
      </c>
      <c r="AE1261" t="n">
        <v>94.0</v>
      </c>
      <c r="AF1261" t="n">
        <v>0.0</v>
      </c>
      <c r="AG1261" t="n">
        <v>4.0</v>
      </c>
      <c r="AH1261" t="inlineStr">
        <is>
          <t>N/A</t>
        </is>
      </c>
      <c r="AI1261" t="inlineStr">
        <is>
          <t>N/A</t>
        </is>
      </c>
      <c r="AJ1261" t="inlineStr">
        <is>
          <t>N/A</t>
        </is>
      </c>
      <c r="AK1261" t="inlineStr">
        <is>
          <t>N/A</t>
        </is>
      </c>
      <c r="AL1261" t="inlineStr">
        <is>
          <t>N/A</t>
        </is>
      </c>
      <c r="AM1261" t="inlineStr">
        <is>
          <t>N/A</t>
        </is>
      </c>
      <c r="AN1261" t="inlineStr">
        <is>
          <t>N/A</t>
        </is>
      </c>
      <c r="AO1261" t="inlineStr">
        <is>
          <t>N/A</t>
        </is>
      </c>
      <c r="AP1261" t="inlineStr">
        <is>
          <t>N/A</t>
        </is>
      </c>
      <c r="AQ1261" t="inlineStr">
        <is>
          <t>N/A</t>
        </is>
      </c>
      <c r="AR1261" t="inlineStr">
        <is>
          <t>N/A</t>
        </is>
      </c>
      <c r="AS1261" t="inlineStr">
        <is>
          <t>N/A</t>
        </is>
      </c>
      <c r="AT1261" t="inlineStr">
        <is>
          <t>N/A</t>
        </is>
      </c>
      <c r="AU1261" t="inlineStr">
        <is>
          <t>N/A</t>
        </is>
      </c>
      <c r="AV1261" t="inlineStr">
        <is>
          <t>N/A</t>
        </is>
      </c>
      <c r="AW1261" t="inlineStr">
        <is>
          <t>N/A</t>
        </is>
      </c>
      <c r="AX1261" t="inlineStr">
        <is>
          <t>N/A</t>
        </is>
      </c>
      <c r="AY1261" t="inlineStr">
        <is>
          <t>N/A</t>
        </is>
      </c>
      <c r="AZ1261" t="inlineStr">
        <is>
          <t>N/A</t>
        </is>
      </c>
      <c r="BA1261" t="inlineStr">
        <is>
          <t>N/A</t>
        </is>
      </c>
      <c r="BB1261" t="inlineStr">
        <is>
          <t>N/A</t>
        </is>
      </c>
      <c r="BC1261" t="inlineStr">
        <is>
          <t>N/A</t>
        </is>
      </c>
      <c r="BD1261" t="inlineStr">
        <is>
          <t>N/A</t>
        </is>
      </c>
      <c r="BE1261" t="inlineStr">
        <is>
          <t>N/A</t>
        </is>
      </c>
    </row>
    <row r="1262">
      <c r="A1262" t="inlineStr">
        <is>
          <t>WI211255184</t>
        </is>
      </c>
      <c r="B1262" t="inlineStr">
        <is>
          <t>DATA_VALIDATION</t>
        </is>
      </c>
      <c r="C1262" t="inlineStr">
        <is>
          <t>201330004230</t>
        </is>
      </c>
      <c r="D1262" t="inlineStr">
        <is>
          <t>Folder</t>
        </is>
      </c>
      <c r="E1262" s="2">
        <f>HYPERLINK("capsilon://?command=openfolder&amp;siteaddress=FAM.docvelocity-na8.net&amp;folderid=FX05E9226E-9981-C3F1-E4DB-B050D745B62D","FX21128334")</f>
        <v>0.0</v>
      </c>
      <c r="F1262" t="inlineStr">
        <is>
          <t/>
        </is>
      </c>
      <c r="G1262" t="inlineStr">
        <is>
          <t/>
        </is>
      </c>
      <c r="H1262" t="inlineStr">
        <is>
          <t>Mailitem</t>
        </is>
      </c>
      <c r="I1262" t="inlineStr">
        <is>
          <t>MI2112570666</t>
        </is>
      </c>
      <c r="J1262" t="n">
        <v>464.0</v>
      </c>
      <c r="K1262" t="inlineStr">
        <is>
          <t>COMPLETED</t>
        </is>
      </c>
      <c r="L1262" t="inlineStr">
        <is>
          <t>MARK_AS_COMPLETED</t>
        </is>
      </c>
      <c r="M1262" t="inlineStr">
        <is>
          <t>Queue</t>
        </is>
      </c>
      <c r="N1262" t="n">
        <v>2.0</v>
      </c>
      <c r="O1262" s="1" t="n">
        <v>44546.562743055554</v>
      </c>
      <c r="P1262" s="1" t="n">
        <v>44546.68324074074</v>
      </c>
      <c r="Q1262" t="n">
        <v>5123.0</v>
      </c>
      <c r="R1262" t="n">
        <v>5288.0</v>
      </c>
      <c r="S1262" t="b">
        <v>0</v>
      </c>
      <c r="T1262" t="inlineStr">
        <is>
          <t>N/A</t>
        </is>
      </c>
      <c r="U1262" t="b">
        <v>1</v>
      </c>
      <c r="V1262" t="inlineStr">
        <is>
          <t>Ujwala Ajabe</t>
        </is>
      </c>
      <c r="W1262" s="1" t="n">
        <v>44546.60642361111</v>
      </c>
      <c r="X1262" t="n">
        <v>3741.0</v>
      </c>
      <c r="Y1262" t="n">
        <v>476.0</v>
      </c>
      <c r="Z1262" t="n">
        <v>0.0</v>
      </c>
      <c r="AA1262" t="n">
        <v>476.0</v>
      </c>
      <c r="AB1262" t="n">
        <v>0.0</v>
      </c>
      <c r="AC1262" t="n">
        <v>206.0</v>
      </c>
      <c r="AD1262" t="n">
        <v>-12.0</v>
      </c>
      <c r="AE1262" t="n">
        <v>0.0</v>
      </c>
      <c r="AF1262" t="n">
        <v>0.0</v>
      </c>
      <c r="AG1262" t="n">
        <v>0.0</v>
      </c>
      <c r="AH1262" t="inlineStr">
        <is>
          <t>Vikash Suryakanth Parmar</t>
        </is>
      </c>
      <c r="AI1262" s="1" t="n">
        <v>44546.68324074074</v>
      </c>
      <c r="AJ1262" t="n">
        <v>1547.0</v>
      </c>
      <c r="AK1262" t="n">
        <v>12.0</v>
      </c>
      <c r="AL1262" t="n">
        <v>0.0</v>
      </c>
      <c r="AM1262" t="n">
        <v>12.0</v>
      </c>
      <c r="AN1262" t="n">
        <v>0.0</v>
      </c>
      <c r="AO1262" t="n">
        <v>12.0</v>
      </c>
      <c r="AP1262" t="n">
        <v>-24.0</v>
      </c>
      <c r="AQ1262" t="n">
        <v>0.0</v>
      </c>
      <c r="AR1262" t="n">
        <v>0.0</v>
      </c>
      <c r="AS1262" t="n">
        <v>0.0</v>
      </c>
      <c r="AT1262" t="inlineStr">
        <is>
          <t>N/A</t>
        </is>
      </c>
      <c r="AU1262" t="inlineStr">
        <is>
          <t>N/A</t>
        </is>
      </c>
      <c r="AV1262" t="inlineStr">
        <is>
          <t>N/A</t>
        </is>
      </c>
      <c r="AW1262" t="inlineStr">
        <is>
          <t>N/A</t>
        </is>
      </c>
      <c r="AX1262" t="inlineStr">
        <is>
          <t>N/A</t>
        </is>
      </c>
      <c r="AY1262" t="inlineStr">
        <is>
          <t>N/A</t>
        </is>
      </c>
      <c r="AZ1262" t="inlineStr">
        <is>
          <t>N/A</t>
        </is>
      </c>
      <c r="BA1262" t="inlineStr">
        <is>
          <t>N/A</t>
        </is>
      </c>
      <c r="BB1262" t="inlineStr">
        <is>
          <t>N/A</t>
        </is>
      </c>
      <c r="BC1262" t="inlineStr">
        <is>
          <t>N/A</t>
        </is>
      </c>
      <c r="BD1262" t="inlineStr">
        <is>
          <t>N/A</t>
        </is>
      </c>
      <c r="BE1262" t="inlineStr">
        <is>
          <t>N/A</t>
        </is>
      </c>
    </row>
    <row r="1263">
      <c r="A1263" t="inlineStr">
        <is>
          <t>WI211255236</t>
        </is>
      </c>
      <c r="B1263" t="inlineStr">
        <is>
          <t>DATA_VALIDATION</t>
        </is>
      </c>
      <c r="C1263" t="inlineStr">
        <is>
          <t>201130012953</t>
        </is>
      </c>
      <c r="D1263" t="inlineStr">
        <is>
          <t>Folder</t>
        </is>
      </c>
      <c r="E1263" s="2">
        <f>HYPERLINK("capsilon://?command=openfolder&amp;siteaddress=FAM.docvelocity-na8.net&amp;folderid=FX2A54C81B-8A6C-3FCC-1810-A2E062DAE6EF","FX21127958")</f>
        <v>0.0</v>
      </c>
      <c r="F1263" t="inlineStr">
        <is>
          <t/>
        </is>
      </c>
      <c r="G1263" t="inlineStr">
        <is>
          <t/>
        </is>
      </c>
      <c r="H1263" t="inlineStr">
        <is>
          <t>Mailitem</t>
        </is>
      </c>
      <c r="I1263" t="inlineStr">
        <is>
          <t>MI2112581564</t>
        </is>
      </c>
      <c r="J1263" t="n">
        <v>87.0</v>
      </c>
      <c r="K1263" t="inlineStr">
        <is>
          <t>COMPLETED</t>
        </is>
      </c>
      <c r="L1263" t="inlineStr">
        <is>
          <t>MARK_AS_COMPLETED</t>
        </is>
      </c>
      <c r="M1263" t="inlineStr">
        <is>
          <t>Queue</t>
        </is>
      </c>
      <c r="N1263" t="n">
        <v>1.0</v>
      </c>
      <c r="O1263" s="1" t="n">
        <v>44546.56930555555</v>
      </c>
      <c r="P1263" s="1" t="n">
        <v>44546.66638888889</v>
      </c>
      <c r="Q1263" t="n">
        <v>7929.0</v>
      </c>
      <c r="R1263" t="n">
        <v>459.0</v>
      </c>
      <c r="S1263" t="b">
        <v>0</v>
      </c>
      <c r="T1263" t="inlineStr">
        <is>
          <t>N/A</t>
        </is>
      </c>
      <c r="U1263" t="b">
        <v>0</v>
      </c>
      <c r="V1263" t="inlineStr">
        <is>
          <t>Sumit Jarhad</t>
        </is>
      </c>
      <c r="W1263" s="1" t="n">
        <v>44546.66638888889</v>
      </c>
      <c r="X1263" t="n">
        <v>282.0</v>
      </c>
      <c r="Y1263" t="n">
        <v>0.0</v>
      </c>
      <c r="Z1263" t="n">
        <v>0.0</v>
      </c>
      <c r="AA1263" t="n">
        <v>0.0</v>
      </c>
      <c r="AB1263" t="n">
        <v>0.0</v>
      </c>
      <c r="AC1263" t="n">
        <v>0.0</v>
      </c>
      <c r="AD1263" t="n">
        <v>87.0</v>
      </c>
      <c r="AE1263" t="n">
        <v>75.0</v>
      </c>
      <c r="AF1263" t="n">
        <v>0.0</v>
      </c>
      <c r="AG1263" t="n">
        <v>5.0</v>
      </c>
      <c r="AH1263" t="inlineStr">
        <is>
          <t>N/A</t>
        </is>
      </c>
      <c r="AI1263" t="inlineStr">
        <is>
          <t>N/A</t>
        </is>
      </c>
      <c r="AJ1263" t="inlineStr">
        <is>
          <t>N/A</t>
        </is>
      </c>
      <c r="AK1263" t="inlineStr">
        <is>
          <t>N/A</t>
        </is>
      </c>
      <c r="AL1263" t="inlineStr">
        <is>
          <t>N/A</t>
        </is>
      </c>
      <c r="AM1263" t="inlineStr">
        <is>
          <t>N/A</t>
        </is>
      </c>
      <c r="AN1263" t="inlineStr">
        <is>
          <t>N/A</t>
        </is>
      </c>
      <c r="AO1263" t="inlineStr">
        <is>
          <t>N/A</t>
        </is>
      </c>
      <c r="AP1263" t="inlineStr">
        <is>
          <t>N/A</t>
        </is>
      </c>
      <c r="AQ1263" t="inlineStr">
        <is>
          <t>N/A</t>
        </is>
      </c>
      <c r="AR1263" t="inlineStr">
        <is>
          <t>N/A</t>
        </is>
      </c>
      <c r="AS1263" t="inlineStr">
        <is>
          <t>N/A</t>
        </is>
      </c>
      <c r="AT1263" t="inlineStr">
        <is>
          <t>N/A</t>
        </is>
      </c>
      <c r="AU1263" t="inlineStr">
        <is>
          <t>N/A</t>
        </is>
      </c>
      <c r="AV1263" t="inlineStr">
        <is>
          <t>N/A</t>
        </is>
      </c>
      <c r="AW1263" t="inlineStr">
        <is>
          <t>N/A</t>
        </is>
      </c>
      <c r="AX1263" t="inlineStr">
        <is>
          <t>N/A</t>
        </is>
      </c>
      <c r="AY1263" t="inlineStr">
        <is>
          <t>N/A</t>
        </is>
      </c>
      <c r="AZ1263" t="inlineStr">
        <is>
          <t>N/A</t>
        </is>
      </c>
      <c r="BA1263" t="inlineStr">
        <is>
          <t>N/A</t>
        </is>
      </c>
      <c r="BB1263" t="inlineStr">
        <is>
          <t>N/A</t>
        </is>
      </c>
      <c r="BC1263" t="inlineStr">
        <is>
          <t>N/A</t>
        </is>
      </c>
      <c r="BD1263" t="inlineStr">
        <is>
          <t>N/A</t>
        </is>
      </c>
      <c r="BE1263" t="inlineStr">
        <is>
          <t>N/A</t>
        </is>
      </c>
    </row>
    <row r="1264">
      <c r="A1264" t="inlineStr">
        <is>
          <t>WI211255475</t>
        </is>
      </c>
      <c r="B1264" t="inlineStr">
        <is>
          <t>DATA_VALIDATION</t>
        </is>
      </c>
      <c r="C1264" t="inlineStr">
        <is>
          <t>201308007919</t>
        </is>
      </c>
      <c r="D1264" t="inlineStr">
        <is>
          <t>Folder</t>
        </is>
      </c>
      <c r="E1264" s="2">
        <f>HYPERLINK("capsilon://?command=openfolder&amp;siteaddress=FAM.docvelocity-na8.net&amp;folderid=FXA08F506E-7E40-EA0A-DEB8-999A858BEB2E","FX21125127")</f>
        <v>0.0</v>
      </c>
      <c r="F1264" t="inlineStr">
        <is>
          <t/>
        </is>
      </c>
      <c r="G1264" t="inlineStr">
        <is>
          <t/>
        </is>
      </c>
      <c r="H1264" t="inlineStr">
        <is>
          <t>Mailitem</t>
        </is>
      </c>
      <c r="I1264" t="inlineStr">
        <is>
          <t>MI2112565062</t>
        </is>
      </c>
      <c r="J1264" t="n">
        <v>323.0</v>
      </c>
      <c r="K1264" t="inlineStr">
        <is>
          <t>COMPLETED</t>
        </is>
      </c>
      <c r="L1264" t="inlineStr">
        <is>
          <t>MARK_AS_COMPLETED</t>
        </is>
      </c>
      <c r="M1264" t="inlineStr">
        <is>
          <t>Queue</t>
        </is>
      </c>
      <c r="N1264" t="n">
        <v>2.0</v>
      </c>
      <c r="O1264" s="1" t="n">
        <v>44546.59096064815</v>
      </c>
      <c r="P1264" s="1" t="n">
        <v>44546.682905092595</v>
      </c>
      <c r="Q1264" t="n">
        <v>4515.0</v>
      </c>
      <c r="R1264" t="n">
        <v>3429.0</v>
      </c>
      <c r="S1264" t="b">
        <v>0</v>
      </c>
      <c r="T1264" t="inlineStr">
        <is>
          <t>N/A</t>
        </is>
      </c>
      <c r="U1264" t="b">
        <v>1</v>
      </c>
      <c r="V1264" t="inlineStr">
        <is>
          <t>Suraj Toradmal</t>
        </is>
      </c>
      <c r="W1264" s="1" t="n">
        <v>44546.61701388889</v>
      </c>
      <c r="X1264" t="n">
        <v>2142.0</v>
      </c>
      <c r="Y1264" t="n">
        <v>214.0</v>
      </c>
      <c r="Z1264" t="n">
        <v>0.0</v>
      </c>
      <c r="AA1264" t="n">
        <v>214.0</v>
      </c>
      <c r="AB1264" t="n">
        <v>52.0</v>
      </c>
      <c r="AC1264" t="n">
        <v>126.0</v>
      </c>
      <c r="AD1264" t="n">
        <v>109.0</v>
      </c>
      <c r="AE1264" t="n">
        <v>0.0</v>
      </c>
      <c r="AF1264" t="n">
        <v>0.0</v>
      </c>
      <c r="AG1264" t="n">
        <v>0.0</v>
      </c>
      <c r="AH1264" t="inlineStr">
        <is>
          <t>Mohini Shinde</t>
        </is>
      </c>
      <c r="AI1264" s="1" t="n">
        <v>44546.682905092595</v>
      </c>
      <c r="AJ1264" t="n">
        <v>1287.0</v>
      </c>
      <c r="AK1264" t="n">
        <v>0.0</v>
      </c>
      <c r="AL1264" t="n">
        <v>0.0</v>
      </c>
      <c r="AM1264" t="n">
        <v>0.0</v>
      </c>
      <c r="AN1264" t="n">
        <v>52.0</v>
      </c>
      <c r="AO1264" t="n">
        <v>0.0</v>
      </c>
      <c r="AP1264" t="n">
        <v>109.0</v>
      </c>
      <c r="AQ1264" t="n">
        <v>0.0</v>
      </c>
      <c r="AR1264" t="n">
        <v>0.0</v>
      </c>
      <c r="AS1264" t="n">
        <v>0.0</v>
      </c>
      <c r="AT1264" t="inlineStr">
        <is>
          <t>N/A</t>
        </is>
      </c>
      <c r="AU1264" t="inlineStr">
        <is>
          <t>N/A</t>
        </is>
      </c>
      <c r="AV1264" t="inlineStr">
        <is>
          <t>N/A</t>
        </is>
      </c>
      <c r="AW1264" t="inlineStr">
        <is>
          <t>N/A</t>
        </is>
      </c>
      <c r="AX1264" t="inlineStr">
        <is>
          <t>N/A</t>
        </is>
      </c>
      <c r="AY1264" t="inlineStr">
        <is>
          <t>N/A</t>
        </is>
      </c>
      <c r="AZ1264" t="inlineStr">
        <is>
          <t>N/A</t>
        </is>
      </c>
      <c r="BA1264" t="inlineStr">
        <is>
          <t>N/A</t>
        </is>
      </c>
      <c r="BB1264" t="inlineStr">
        <is>
          <t>N/A</t>
        </is>
      </c>
      <c r="BC1264" t="inlineStr">
        <is>
          <t>N/A</t>
        </is>
      </c>
      <c r="BD1264" t="inlineStr">
        <is>
          <t>N/A</t>
        </is>
      </c>
      <c r="BE1264" t="inlineStr">
        <is>
          <t>N/A</t>
        </is>
      </c>
    </row>
    <row r="1265">
      <c r="A1265" t="inlineStr">
        <is>
          <t>WI211255494</t>
        </is>
      </c>
      <c r="B1265" t="inlineStr">
        <is>
          <t>DATA_VALIDATION</t>
        </is>
      </c>
      <c r="C1265" t="inlineStr">
        <is>
          <t>201348000226</t>
        </is>
      </c>
      <c r="D1265" t="inlineStr">
        <is>
          <t>Folder</t>
        </is>
      </c>
      <c r="E1265" s="2">
        <f>HYPERLINK("capsilon://?command=openfolder&amp;siteaddress=FAM.docvelocity-na8.net&amp;folderid=FX68C59D43-5B0D-6923-2E5E-9F0D06C9A488","FX21128823")</f>
        <v>0.0</v>
      </c>
      <c r="F1265" t="inlineStr">
        <is>
          <t/>
        </is>
      </c>
      <c r="G1265" t="inlineStr">
        <is>
          <t/>
        </is>
      </c>
      <c r="H1265" t="inlineStr">
        <is>
          <t>Mailitem</t>
        </is>
      </c>
      <c r="I1265" t="inlineStr">
        <is>
          <t>MI2112583940</t>
        </is>
      </c>
      <c r="J1265" t="n">
        <v>95.0</v>
      </c>
      <c r="K1265" t="inlineStr">
        <is>
          <t>COMPLETED</t>
        </is>
      </c>
      <c r="L1265" t="inlineStr">
        <is>
          <t>MARK_AS_COMPLETED</t>
        </is>
      </c>
      <c r="M1265" t="inlineStr">
        <is>
          <t>Queue</t>
        </is>
      </c>
      <c r="N1265" t="n">
        <v>1.0</v>
      </c>
      <c r="O1265" s="1" t="n">
        <v>44546.59208333334</v>
      </c>
      <c r="P1265" s="1" t="n">
        <v>44546.66849537037</v>
      </c>
      <c r="Q1265" t="n">
        <v>5909.0</v>
      </c>
      <c r="R1265" t="n">
        <v>693.0</v>
      </c>
      <c r="S1265" t="b">
        <v>0</v>
      </c>
      <c r="T1265" t="inlineStr">
        <is>
          <t>N/A</t>
        </is>
      </c>
      <c r="U1265" t="b">
        <v>0</v>
      </c>
      <c r="V1265" t="inlineStr">
        <is>
          <t>Sumit Jarhad</t>
        </is>
      </c>
      <c r="W1265" s="1" t="n">
        <v>44546.66849537037</v>
      </c>
      <c r="X1265" t="n">
        <v>173.0</v>
      </c>
      <c r="Y1265" t="n">
        <v>0.0</v>
      </c>
      <c r="Z1265" t="n">
        <v>0.0</v>
      </c>
      <c r="AA1265" t="n">
        <v>0.0</v>
      </c>
      <c r="AB1265" t="n">
        <v>0.0</v>
      </c>
      <c r="AC1265" t="n">
        <v>0.0</v>
      </c>
      <c r="AD1265" t="n">
        <v>95.0</v>
      </c>
      <c r="AE1265" t="n">
        <v>83.0</v>
      </c>
      <c r="AF1265" t="n">
        <v>0.0</v>
      </c>
      <c r="AG1265" t="n">
        <v>4.0</v>
      </c>
      <c r="AH1265" t="inlineStr">
        <is>
          <t>N/A</t>
        </is>
      </c>
      <c r="AI1265" t="inlineStr">
        <is>
          <t>N/A</t>
        </is>
      </c>
      <c r="AJ1265" t="inlineStr">
        <is>
          <t>N/A</t>
        </is>
      </c>
      <c r="AK1265" t="inlineStr">
        <is>
          <t>N/A</t>
        </is>
      </c>
      <c r="AL1265" t="inlineStr">
        <is>
          <t>N/A</t>
        </is>
      </c>
      <c r="AM1265" t="inlineStr">
        <is>
          <t>N/A</t>
        </is>
      </c>
      <c r="AN1265" t="inlineStr">
        <is>
          <t>N/A</t>
        </is>
      </c>
      <c r="AO1265" t="inlineStr">
        <is>
          <t>N/A</t>
        </is>
      </c>
      <c r="AP1265" t="inlineStr">
        <is>
          <t>N/A</t>
        </is>
      </c>
      <c r="AQ1265" t="inlineStr">
        <is>
          <t>N/A</t>
        </is>
      </c>
      <c r="AR1265" t="inlineStr">
        <is>
          <t>N/A</t>
        </is>
      </c>
      <c r="AS1265" t="inlineStr">
        <is>
          <t>N/A</t>
        </is>
      </c>
      <c r="AT1265" t="inlineStr">
        <is>
          <t>N/A</t>
        </is>
      </c>
      <c r="AU1265" t="inlineStr">
        <is>
          <t>N/A</t>
        </is>
      </c>
      <c r="AV1265" t="inlineStr">
        <is>
          <t>N/A</t>
        </is>
      </c>
      <c r="AW1265" t="inlineStr">
        <is>
          <t>N/A</t>
        </is>
      </c>
      <c r="AX1265" t="inlineStr">
        <is>
          <t>N/A</t>
        </is>
      </c>
      <c r="AY1265" t="inlineStr">
        <is>
          <t>N/A</t>
        </is>
      </c>
      <c r="AZ1265" t="inlineStr">
        <is>
          <t>N/A</t>
        </is>
      </c>
      <c r="BA1265" t="inlineStr">
        <is>
          <t>N/A</t>
        </is>
      </c>
      <c r="BB1265" t="inlineStr">
        <is>
          <t>N/A</t>
        </is>
      </c>
      <c r="BC1265" t="inlineStr">
        <is>
          <t>N/A</t>
        </is>
      </c>
      <c r="BD1265" t="inlineStr">
        <is>
          <t>N/A</t>
        </is>
      </c>
      <c r="BE1265" t="inlineStr">
        <is>
          <t>N/A</t>
        </is>
      </c>
    </row>
    <row r="1266">
      <c r="A1266" t="inlineStr">
        <is>
          <t>WI211255501</t>
        </is>
      </c>
      <c r="B1266" t="inlineStr">
        <is>
          <t>DATA_VALIDATION</t>
        </is>
      </c>
      <c r="C1266" t="inlineStr">
        <is>
          <t>201130012969</t>
        </is>
      </c>
      <c r="D1266" t="inlineStr">
        <is>
          <t>Folder</t>
        </is>
      </c>
      <c r="E1266" s="2">
        <f>HYPERLINK("capsilon://?command=openfolder&amp;siteaddress=FAM.docvelocity-na8.net&amp;folderid=FXF1927C37-EBB4-8DAA-AC8A-A2D073D150EA","FX21129347")</f>
        <v>0.0</v>
      </c>
      <c r="F1266" t="inlineStr">
        <is>
          <t/>
        </is>
      </c>
      <c r="G1266" t="inlineStr">
        <is>
          <t/>
        </is>
      </c>
      <c r="H1266" t="inlineStr">
        <is>
          <t>Mailitem</t>
        </is>
      </c>
      <c r="I1266" t="inlineStr">
        <is>
          <t>MI2112584211</t>
        </is>
      </c>
      <c r="J1266" t="n">
        <v>56.0</v>
      </c>
      <c r="K1266" t="inlineStr">
        <is>
          <t>COMPLETED</t>
        </is>
      </c>
      <c r="L1266" t="inlineStr">
        <is>
          <t>MARK_AS_COMPLETED</t>
        </is>
      </c>
      <c r="M1266" t="inlineStr">
        <is>
          <t>Queue</t>
        </is>
      </c>
      <c r="N1266" t="n">
        <v>1.0</v>
      </c>
      <c r="O1266" s="1" t="n">
        <v>44546.5925</v>
      </c>
      <c r="P1266" s="1" t="n">
        <v>44546.671168981484</v>
      </c>
      <c r="Q1266" t="n">
        <v>6464.0</v>
      </c>
      <c r="R1266" t="n">
        <v>333.0</v>
      </c>
      <c r="S1266" t="b">
        <v>0</v>
      </c>
      <c r="T1266" t="inlineStr">
        <is>
          <t>N/A</t>
        </is>
      </c>
      <c r="U1266" t="b">
        <v>0</v>
      </c>
      <c r="V1266" t="inlineStr">
        <is>
          <t>Sumit Jarhad</t>
        </is>
      </c>
      <c r="W1266" s="1" t="n">
        <v>44546.671168981484</v>
      </c>
      <c r="X1266" t="n">
        <v>224.0</v>
      </c>
      <c r="Y1266" t="n">
        <v>0.0</v>
      </c>
      <c r="Z1266" t="n">
        <v>0.0</v>
      </c>
      <c r="AA1266" t="n">
        <v>0.0</v>
      </c>
      <c r="AB1266" t="n">
        <v>0.0</v>
      </c>
      <c r="AC1266" t="n">
        <v>0.0</v>
      </c>
      <c r="AD1266" t="n">
        <v>56.0</v>
      </c>
      <c r="AE1266" t="n">
        <v>42.0</v>
      </c>
      <c r="AF1266" t="n">
        <v>0.0</v>
      </c>
      <c r="AG1266" t="n">
        <v>5.0</v>
      </c>
      <c r="AH1266" t="inlineStr">
        <is>
          <t>N/A</t>
        </is>
      </c>
      <c r="AI1266" t="inlineStr">
        <is>
          <t>N/A</t>
        </is>
      </c>
      <c r="AJ1266" t="inlineStr">
        <is>
          <t>N/A</t>
        </is>
      </c>
      <c r="AK1266" t="inlineStr">
        <is>
          <t>N/A</t>
        </is>
      </c>
      <c r="AL1266" t="inlineStr">
        <is>
          <t>N/A</t>
        </is>
      </c>
      <c r="AM1266" t="inlineStr">
        <is>
          <t>N/A</t>
        </is>
      </c>
      <c r="AN1266" t="inlineStr">
        <is>
          <t>N/A</t>
        </is>
      </c>
      <c r="AO1266" t="inlineStr">
        <is>
          <t>N/A</t>
        </is>
      </c>
      <c r="AP1266" t="inlineStr">
        <is>
          <t>N/A</t>
        </is>
      </c>
      <c r="AQ1266" t="inlineStr">
        <is>
          <t>N/A</t>
        </is>
      </c>
      <c r="AR1266" t="inlineStr">
        <is>
          <t>N/A</t>
        </is>
      </c>
      <c r="AS1266" t="inlineStr">
        <is>
          <t>N/A</t>
        </is>
      </c>
      <c r="AT1266" t="inlineStr">
        <is>
          <t>N/A</t>
        </is>
      </c>
      <c r="AU1266" t="inlineStr">
        <is>
          <t>N/A</t>
        </is>
      </c>
      <c r="AV1266" t="inlineStr">
        <is>
          <t>N/A</t>
        </is>
      </c>
      <c r="AW1266" t="inlineStr">
        <is>
          <t>N/A</t>
        </is>
      </c>
      <c r="AX1266" t="inlineStr">
        <is>
          <t>N/A</t>
        </is>
      </c>
      <c r="AY1266" t="inlineStr">
        <is>
          <t>N/A</t>
        </is>
      </c>
      <c r="AZ1266" t="inlineStr">
        <is>
          <t>N/A</t>
        </is>
      </c>
      <c r="BA1266" t="inlineStr">
        <is>
          <t>N/A</t>
        </is>
      </c>
      <c r="BB1266" t="inlineStr">
        <is>
          <t>N/A</t>
        </is>
      </c>
      <c r="BC1266" t="inlineStr">
        <is>
          <t>N/A</t>
        </is>
      </c>
      <c r="BD1266" t="inlineStr">
        <is>
          <t>N/A</t>
        </is>
      </c>
      <c r="BE1266" t="inlineStr">
        <is>
          <t>N/A</t>
        </is>
      </c>
    </row>
    <row r="1267">
      <c r="A1267" t="inlineStr">
        <is>
          <t>WI211255519</t>
        </is>
      </c>
      <c r="B1267" t="inlineStr">
        <is>
          <t>DATA_VALIDATION</t>
        </is>
      </c>
      <c r="C1267" t="inlineStr">
        <is>
          <t>201130012969</t>
        </is>
      </c>
      <c r="D1267" t="inlineStr">
        <is>
          <t>Folder</t>
        </is>
      </c>
      <c r="E1267" s="2">
        <f>HYPERLINK("capsilon://?command=openfolder&amp;siteaddress=FAM.docvelocity-na8.net&amp;folderid=FXF1927C37-EBB4-8DAA-AC8A-A2D073D150EA","FX21129347")</f>
        <v>0.0</v>
      </c>
      <c r="F1267" t="inlineStr">
        <is>
          <t/>
        </is>
      </c>
      <c r="G1267" t="inlineStr">
        <is>
          <t/>
        </is>
      </c>
      <c r="H1267" t="inlineStr">
        <is>
          <t>Mailitem</t>
        </is>
      </c>
      <c r="I1267" t="inlineStr">
        <is>
          <t>MI2112584312</t>
        </is>
      </c>
      <c r="J1267" t="n">
        <v>115.0</v>
      </c>
      <c r="K1267" t="inlineStr">
        <is>
          <t>COMPLETED</t>
        </is>
      </c>
      <c r="L1267" t="inlineStr">
        <is>
          <t>MARK_AS_COMPLETED</t>
        </is>
      </c>
      <c r="M1267" t="inlineStr">
        <is>
          <t>Queue</t>
        </is>
      </c>
      <c r="N1267" t="n">
        <v>1.0</v>
      </c>
      <c r="O1267" s="1" t="n">
        <v>44546.594363425924</v>
      </c>
      <c r="P1267" s="1" t="n">
        <v>44546.67896990741</v>
      </c>
      <c r="Q1267" t="n">
        <v>7010.0</v>
      </c>
      <c r="R1267" t="n">
        <v>300.0</v>
      </c>
      <c r="S1267" t="b">
        <v>0</v>
      </c>
      <c r="T1267" t="inlineStr">
        <is>
          <t>N/A</t>
        </is>
      </c>
      <c r="U1267" t="b">
        <v>0</v>
      </c>
      <c r="V1267" t="inlineStr">
        <is>
          <t>Sumit Jarhad</t>
        </is>
      </c>
      <c r="W1267" s="1" t="n">
        <v>44546.67896990741</v>
      </c>
      <c r="X1267" t="n">
        <v>159.0</v>
      </c>
      <c r="Y1267" t="n">
        <v>0.0</v>
      </c>
      <c r="Z1267" t="n">
        <v>0.0</v>
      </c>
      <c r="AA1267" t="n">
        <v>0.0</v>
      </c>
      <c r="AB1267" t="n">
        <v>0.0</v>
      </c>
      <c r="AC1267" t="n">
        <v>0.0</v>
      </c>
      <c r="AD1267" t="n">
        <v>115.0</v>
      </c>
      <c r="AE1267" t="n">
        <v>96.0</v>
      </c>
      <c r="AF1267" t="n">
        <v>0.0</v>
      </c>
      <c r="AG1267" t="n">
        <v>6.0</v>
      </c>
      <c r="AH1267" t="inlineStr">
        <is>
          <t>N/A</t>
        </is>
      </c>
      <c r="AI1267" t="inlineStr">
        <is>
          <t>N/A</t>
        </is>
      </c>
      <c r="AJ1267" t="inlineStr">
        <is>
          <t>N/A</t>
        </is>
      </c>
      <c r="AK1267" t="inlineStr">
        <is>
          <t>N/A</t>
        </is>
      </c>
      <c r="AL1267" t="inlineStr">
        <is>
          <t>N/A</t>
        </is>
      </c>
      <c r="AM1267" t="inlineStr">
        <is>
          <t>N/A</t>
        </is>
      </c>
      <c r="AN1267" t="inlineStr">
        <is>
          <t>N/A</t>
        </is>
      </c>
      <c r="AO1267" t="inlineStr">
        <is>
          <t>N/A</t>
        </is>
      </c>
      <c r="AP1267" t="inlineStr">
        <is>
          <t>N/A</t>
        </is>
      </c>
      <c r="AQ1267" t="inlineStr">
        <is>
          <t>N/A</t>
        </is>
      </c>
      <c r="AR1267" t="inlineStr">
        <is>
          <t>N/A</t>
        </is>
      </c>
      <c r="AS1267" t="inlineStr">
        <is>
          <t>N/A</t>
        </is>
      </c>
      <c r="AT1267" t="inlineStr">
        <is>
          <t>N/A</t>
        </is>
      </c>
      <c r="AU1267" t="inlineStr">
        <is>
          <t>N/A</t>
        </is>
      </c>
      <c r="AV1267" t="inlineStr">
        <is>
          <t>N/A</t>
        </is>
      </c>
      <c r="AW1267" t="inlineStr">
        <is>
          <t>N/A</t>
        </is>
      </c>
      <c r="AX1267" t="inlineStr">
        <is>
          <t>N/A</t>
        </is>
      </c>
      <c r="AY1267" t="inlineStr">
        <is>
          <t>N/A</t>
        </is>
      </c>
      <c r="AZ1267" t="inlineStr">
        <is>
          <t>N/A</t>
        </is>
      </c>
      <c r="BA1267" t="inlineStr">
        <is>
          <t>N/A</t>
        </is>
      </c>
      <c r="BB1267" t="inlineStr">
        <is>
          <t>N/A</t>
        </is>
      </c>
      <c r="BC1267" t="inlineStr">
        <is>
          <t>N/A</t>
        </is>
      </c>
      <c r="BD1267" t="inlineStr">
        <is>
          <t>N/A</t>
        </is>
      </c>
      <c r="BE1267" t="inlineStr">
        <is>
          <t>N/A</t>
        </is>
      </c>
    </row>
    <row r="1268">
      <c r="A1268" t="inlineStr">
        <is>
          <t>WI211255567</t>
        </is>
      </c>
      <c r="B1268" t="inlineStr">
        <is>
          <t>DATA_VALIDATION</t>
        </is>
      </c>
      <c r="C1268" t="inlineStr">
        <is>
          <t>201130012969</t>
        </is>
      </c>
      <c r="D1268" t="inlineStr">
        <is>
          <t>Folder</t>
        </is>
      </c>
      <c r="E1268" s="2">
        <f>HYPERLINK("capsilon://?command=openfolder&amp;siteaddress=FAM.docvelocity-na8.net&amp;folderid=FXF1927C37-EBB4-8DAA-AC8A-A2D073D150EA","FX21129347")</f>
        <v>0.0</v>
      </c>
      <c r="F1268" t="inlineStr">
        <is>
          <t/>
        </is>
      </c>
      <c r="G1268" t="inlineStr">
        <is>
          <t/>
        </is>
      </c>
      <c r="H1268" t="inlineStr">
        <is>
          <t>Mailitem</t>
        </is>
      </c>
      <c r="I1268" t="inlineStr">
        <is>
          <t>MI2112584405</t>
        </is>
      </c>
      <c r="J1268" t="n">
        <v>161.0</v>
      </c>
      <c r="K1268" t="inlineStr">
        <is>
          <t>COMPLETED</t>
        </is>
      </c>
      <c r="L1268" t="inlineStr">
        <is>
          <t>MARK_AS_COMPLETED</t>
        </is>
      </c>
      <c r="M1268" t="inlineStr">
        <is>
          <t>Queue</t>
        </is>
      </c>
      <c r="N1268" t="n">
        <v>1.0</v>
      </c>
      <c r="O1268" s="1" t="n">
        <v>44546.597280092596</v>
      </c>
      <c r="P1268" s="1" t="n">
        <v>44546.683599537035</v>
      </c>
      <c r="Q1268" t="n">
        <v>6969.0</v>
      </c>
      <c r="R1268" t="n">
        <v>489.0</v>
      </c>
      <c r="S1268" t="b">
        <v>0</v>
      </c>
      <c r="T1268" t="inlineStr">
        <is>
          <t>N/A</t>
        </is>
      </c>
      <c r="U1268" t="b">
        <v>0</v>
      </c>
      <c r="V1268" t="inlineStr">
        <is>
          <t>Sumit Jarhad</t>
        </is>
      </c>
      <c r="W1268" s="1" t="n">
        <v>44546.683599537035</v>
      </c>
      <c r="X1268" t="n">
        <v>399.0</v>
      </c>
      <c r="Y1268" t="n">
        <v>0.0</v>
      </c>
      <c r="Z1268" t="n">
        <v>0.0</v>
      </c>
      <c r="AA1268" t="n">
        <v>0.0</v>
      </c>
      <c r="AB1268" t="n">
        <v>0.0</v>
      </c>
      <c r="AC1268" t="n">
        <v>0.0</v>
      </c>
      <c r="AD1268" t="n">
        <v>161.0</v>
      </c>
      <c r="AE1268" t="n">
        <v>151.0</v>
      </c>
      <c r="AF1268" t="n">
        <v>0.0</v>
      </c>
      <c r="AG1268" t="n">
        <v>6.0</v>
      </c>
      <c r="AH1268" t="inlineStr">
        <is>
          <t>N/A</t>
        </is>
      </c>
      <c r="AI1268" t="inlineStr">
        <is>
          <t>N/A</t>
        </is>
      </c>
      <c r="AJ1268" t="inlineStr">
        <is>
          <t>N/A</t>
        </is>
      </c>
      <c r="AK1268" t="inlineStr">
        <is>
          <t>N/A</t>
        </is>
      </c>
      <c r="AL1268" t="inlineStr">
        <is>
          <t>N/A</t>
        </is>
      </c>
      <c r="AM1268" t="inlineStr">
        <is>
          <t>N/A</t>
        </is>
      </c>
      <c r="AN1268" t="inlineStr">
        <is>
          <t>N/A</t>
        </is>
      </c>
      <c r="AO1268" t="inlineStr">
        <is>
          <t>N/A</t>
        </is>
      </c>
      <c r="AP1268" t="inlineStr">
        <is>
          <t>N/A</t>
        </is>
      </c>
      <c r="AQ1268" t="inlineStr">
        <is>
          <t>N/A</t>
        </is>
      </c>
      <c r="AR1268" t="inlineStr">
        <is>
          <t>N/A</t>
        </is>
      </c>
      <c r="AS1268" t="inlineStr">
        <is>
          <t>N/A</t>
        </is>
      </c>
      <c r="AT1268" t="inlineStr">
        <is>
          <t>N/A</t>
        </is>
      </c>
      <c r="AU1268" t="inlineStr">
        <is>
          <t>N/A</t>
        </is>
      </c>
      <c r="AV1268" t="inlineStr">
        <is>
          <t>N/A</t>
        </is>
      </c>
      <c r="AW1268" t="inlineStr">
        <is>
          <t>N/A</t>
        </is>
      </c>
      <c r="AX1268" t="inlineStr">
        <is>
          <t>N/A</t>
        </is>
      </c>
      <c r="AY1268" t="inlineStr">
        <is>
          <t>N/A</t>
        </is>
      </c>
      <c r="AZ1268" t="inlineStr">
        <is>
          <t>N/A</t>
        </is>
      </c>
      <c r="BA1268" t="inlineStr">
        <is>
          <t>N/A</t>
        </is>
      </c>
      <c r="BB1268" t="inlineStr">
        <is>
          <t>N/A</t>
        </is>
      </c>
      <c r="BC1268" t="inlineStr">
        <is>
          <t>N/A</t>
        </is>
      </c>
      <c r="BD1268" t="inlineStr">
        <is>
          <t>N/A</t>
        </is>
      </c>
      <c r="BE1268" t="inlineStr">
        <is>
          <t>N/A</t>
        </is>
      </c>
    </row>
    <row r="1269">
      <c r="A1269" t="inlineStr">
        <is>
          <t>WI211255625</t>
        </is>
      </c>
      <c r="B1269" t="inlineStr">
        <is>
          <t>DATA_VALIDATION</t>
        </is>
      </c>
      <c r="C1269" t="inlineStr">
        <is>
          <t>201300020308</t>
        </is>
      </c>
      <c r="D1269" t="inlineStr">
        <is>
          <t>Folder</t>
        </is>
      </c>
      <c r="E1269" s="2">
        <f>HYPERLINK("capsilon://?command=openfolder&amp;siteaddress=FAM.docvelocity-na8.net&amp;folderid=FX903C92D5-0F1F-FB9C-D484-6348C6EBE1B2","FX21128153")</f>
        <v>0.0</v>
      </c>
      <c r="F1269" t="inlineStr">
        <is>
          <t/>
        </is>
      </c>
      <c r="G1269" t="inlineStr">
        <is>
          <t/>
        </is>
      </c>
      <c r="H1269" t="inlineStr">
        <is>
          <t>Mailitem</t>
        </is>
      </c>
      <c r="I1269" t="inlineStr">
        <is>
          <t>MI2112585017</t>
        </is>
      </c>
      <c r="J1269" t="n">
        <v>111.0</v>
      </c>
      <c r="K1269" t="inlineStr">
        <is>
          <t>COMPLETED</t>
        </is>
      </c>
      <c r="L1269" t="inlineStr">
        <is>
          <t>MARK_AS_COMPLETED</t>
        </is>
      </c>
      <c r="M1269" t="inlineStr">
        <is>
          <t>Queue</t>
        </is>
      </c>
      <c r="N1269" t="n">
        <v>1.0</v>
      </c>
      <c r="O1269" s="1" t="n">
        <v>44546.60108796296</v>
      </c>
      <c r="P1269" s="1" t="n">
        <v>44546.6856712963</v>
      </c>
      <c r="Q1269" t="n">
        <v>6307.0</v>
      </c>
      <c r="R1269" t="n">
        <v>1001.0</v>
      </c>
      <c r="S1269" t="b">
        <v>0</v>
      </c>
      <c r="T1269" t="inlineStr">
        <is>
          <t>N/A</t>
        </is>
      </c>
      <c r="U1269" t="b">
        <v>0</v>
      </c>
      <c r="V1269" t="inlineStr">
        <is>
          <t>Sumit Jarhad</t>
        </is>
      </c>
      <c r="W1269" s="1" t="n">
        <v>44546.6856712963</v>
      </c>
      <c r="X1269" t="n">
        <v>162.0</v>
      </c>
      <c r="Y1269" t="n">
        <v>0.0</v>
      </c>
      <c r="Z1269" t="n">
        <v>0.0</v>
      </c>
      <c r="AA1269" t="n">
        <v>0.0</v>
      </c>
      <c r="AB1269" t="n">
        <v>0.0</v>
      </c>
      <c r="AC1269" t="n">
        <v>0.0</v>
      </c>
      <c r="AD1269" t="n">
        <v>111.0</v>
      </c>
      <c r="AE1269" t="n">
        <v>99.0</v>
      </c>
      <c r="AF1269" t="n">
        <v>0.0</v>
      </c>
      <c r="AG1269" t="n">
        <v>4.0</v>
      </c>
      <c r="AH1269" t="inlineStr">
        <is>
          <t>N/A</t>
        </is>
      </c>
      <c r="AI1269" t="inlineStr">
        <is>
          <t>N/A</t>
        </is>
      </c>
      <c r="AJ1269" t="inlineStr">
        <is>
          <t>N/A</t>
        </is>
      </c>
      <c r="AK1269" t="inlineStr">
        <is>
          <t>N/A</t>
        </is>
      </c>
      <c r="AL1269" t="inlineStr">
        <is>
          <t>N/A</t>
        </is>
      </c>
      <c r="AM1269" t="inlineStr">
        <is>
          <t>N/A</t>
        </is>
      </c>
      <c r="AN1269" t="inlineStr">
        <is>
          <t>N/A</t>
        </is>
      </c>
      <c r="AO1269" t="inlineStr">
        <is>
          <t>N/A</t>
        </is>
      </c>
      <c r="AP1269" t="inlineStr">
        <is>
          <t>N/A</t>
        </is>
      </c>
      <c r="AQ1269" t="inlineStr">
        <is>
          <t>N/A</t>
        </is>
      </c>
      <c r="AR1269" t="inlineStr">
        <is>
          <t>N/A</t>
        </is>
      </c>
      <c r="AS1269" t="inlineStr">
        <is>
          <t>N/A</t>
        </is>
      </c>
      <c r="AT1269" t="inlineStr">
        <is>
          <t>N/A</t>
        </is>
      </c>
      <c r="AU1269" t="inlineStr">
        <is>
          <t>N/A</t>
        </is>
      </c>
      <c r="AV1269" t="inlineStr">
        <is>
          <t>N/A</t>
        </is>
      </c>
      <c r="AW1269" t="inlineStr">
        <is>
          <t>N/A</t>
        </is>
      </c>
      <c r="AX1269" t="inlineStr">
        <is>
          <t>N/A</t>
        </is>
      </c>
      <c r="AY1269" t="inlineStr">
        <is>
          <t>N/A</t>
        </is>
      </c>
      <c r="AZ1269" t="inlineStr">
        <is>
          <t>N/A</t>
        </is>
      </c>
      <c r="BA1269" t="inlineStr">
        <is>
          <t>N/A</t>
        </is>
      </c>
      <c r="BB1269" t="inlineStr">
        <is>
          <t>N/A</t>
        </is>
      </c>
      <c r="BC1269" t="inlineStr">
        <is>
          <t>N/A</t>
        </is>
      </c>
      <c r="BD1269" t="inlineStr">
        <is>
          <t>N/A</t>
        </is>
      </c>
      <c r="BE1269" t="inlineStr">
        <is>
          <t>N/A</t>
        </is>
      </c>
    </row>
    <row r="1270">
      <c r="A1270" t="inlineStr">
        <is>
          <t>WI211255659</t>
        </is>
      </c>
      <c r="B1270" t="inlineStr">
        <is>
          <t>DATA_VALIDATION</t>
        </is>
      </c>
      <c r="C1270" t="inlineStr">
        <is>
          <t>201300020276</t>
        </is>
      </c>
      <c r="D1270" t="inlineStr">
        <is>
          <t>Folder</t>
        </is>
      </c>
      <c r="E1270" s="2">
        <f>HYPERLINK("capsilon://?command=openfolder&amp;siteaddress=FAM.docvelocity-na8.net&amp;folderid=FX22F32DB6-9009-926E-06D5-75AD24B176B9","FX21127550")</f>
        <v>0.0</v>
      </c>
      <c r="F1270" t="inlineStr">
        <is>
          <t/>
        </is>
      </c>
      <c r="G1270" t="inlineStr">
        <is>
          <t/>
        </is>
      </c>
      <c r="H1270" t="inlineStr">
        <is>
          <t>Mailitem</t>
        </is>
      </c>
      <c r="I1270" t="inlineStr">
        <is>
          <t>MI2112572744</t>
        </is>
      </c>
      <c r="J1270" t="n">
        <v>1100.0</v>
      </c>
      <c r="K1270" t="inlineStr">
        <is>
          <t>COMPLETED</t>
        </is>
      </c>
      <c r="L1270" t="inlineStr">
        <is>
          <t>MARK_AS_COMPLETED</t>
        </is>
      </c>
      <c r="M1270" t="inlineStr">
        <is>
          <t>Queue</t>
        </is>
      </c>
      <c r="N1270" t="n">
        <v>2.0</v>
      </c>
      <c r="O1270" s="1" t="n">
        <v>44546.604733796295</v>
      </c>
      <c r="P1270" s="1" t="n">
        <v>44546.834074074075</v>
      </c>
      <c r="Q1270" t="n">
        <v>11149.0</v>
      </c>
      <c r="R1270" t="n">
        <v>8666.0</v>
      </c>
      <c r="S1270" t="b">
        <v>0</v>
      </c>
      <c r="T1270" t="inlineStr">
        <is>
          <t>N/A</t>
        </is>
      </c>
      <c r="U1270" t="b">
        <v>1</v>
      </c>
      <c r="V1270" t="inlineStr">
        <is>
          <t>Supriya Khape</t>
        </is>
      </c>
      <c r="W1270" s="1" t="n">
        <v>44546.68539351852</v>
      </c>
      <c r="X1270" t="n">
        <v>5012.0</v>
      </c>
      <c r="Y1270" t="n">
        <v>803.0</v>
      </c>
      <c r="Z1270" t="n">
        <v>0.0</v>
      </c>
      <c r="AA1270" t="n">
        <v>803.0</v>
      </c>
      <c r="AB1270" t="n">
        <v>456.0</v>
      </c>
      <c r="AC1270" t="n">
        <v>729.0</v>
      </c>
      <c r="AD1270" t="n">
        <v>297.0</v>
      </c>
      <c r="AE1270" t="n">
        <v>0.0</v>
      </c>
      <c r="AF1270" t="n">
        <v>0.0</v>
      </c>
      <c r="AG1270" t="n">
        <v>0.0</v>
      </c>
      <c r="AH1270" t="inlineStr">
        <is>
          <t>Vikash Suryakanth Parmar</t>
        </is>
      </c>
      <c r="AI1270" s="1" t="n">
        <v>44546.834074074075</v>
      </c>
      <c r="AJ1270" t="n">
        <v>2816.0</v>
      </c>
      <c r="AK1270" t="n">
        <v>15.0</v>
      </c>
      <c r="AL1270" t="n">
        <v>0.0</v>
      </c>
      <c r="AM1270" t="n">
        <v>15.0</v>
      </c>
      <c r="AN1270" t="n">
        <v>152.0</v>
      </c>
      <c r="AO1270" t="n">
        <v>15.0</v>
      </c>
      <c r="AP1270" t="n">
        <v>282.0</v>
      </c>
      <c r="AQ1270" t="n">
        <v>0.0</v>
      </c>
      <c r="AR1270" t="n">
        <v>0.0</v>
      </c>
      <c r="AS1270" t="n">
        <v>0.0</v>
      </c>
      <c r="AT1270" t="inlineStr">
        <is>
          <t>N/A</t>
        </is>
      </c>
      <c r="AU1270" t="inlineStr">
        <is>
          <t>N/A</t>
        </is>
      </c>
      <c r="AV1270" t="inlineStr">
        <is>
          <t>N/A</t>
        </is>
      </c>
      <c r="AW1270" t="inlineStr">
        <is>
          <t>N/A</t>
        </is>
      </c>
      <c r="AX1270" t="inlineStr">
        <is>
          <t>N/A</t>
        </is>
      </c>
      <c r="AY1270" t="inlineStr">
        <is>
          <t>N/A</t>
        </is>
      </c>
      <c r="AZ1270" t="inlineStr">
        <is>
          <t>N/A</t>
        </is>
      </c>
      <c r="BA1270" t="inlineStr">
        <is>
          <t>N/A</t>
        </is>
      </c>
      <c r="BB1270" t="inlineStr">
        <is>
          <t>N/A</t>
        </is>
      </c>
      <c r="BC1270" t="inlineStr">
        <is>
          <t>N/A</t>
        </is>
      </c>
      <c r="BD1270" t="inlineStr">
        <is>
          <t>N/A</t>
        </is>
      </c>
      <c r="BE1270" t="inlineStr">
        <is>
          <t>N/A</t>
        </is>
      </c>
    </row>
    <row r="1271">
      <c r="A1271" t="inlineStr">
        <is>
          <t>WI211255668</t>
        </is>
      </c>
      <c r="B1271" t="inlineStr">
        <is>
          <t>DATA_VALIDATION</t>
        </is>
      </c>
      <c r="C1271" t="inlineStr">
        <is>
          <t>201330004236</t>
        </is>
      </c>
      <c r="D1271" t="inlineStr">
        <is>
          <t>Folder</t>
        </is>
      </c>
      <c r="E1271" s="2">
        <f>HYPERLINK("capsilon://?command=openfolder&amp;siteaddress=FAM.docvelocity-na8.net&amp;folderid=FXBC36B9A0-EE69-20FB-B8F1-06D3500E07AD","FX21128547")</f>
        <v>0.0</v>
      </c>
      <c r="F1271" t="inlineStr">
        <is>
          <t/>
        </is>
      </c>
      <c r="G1271" t="inlineStr">
        <is>
          <t/>
        </is>
      </c>
      <c r="H1271" t="inlineStr">
        <is>
          <t>Mailitem</t>
        </is>
      </c>
      <c r="I1271" t="inlineStr">
        <is>
          <t>MI2112573047</t>
        </is>
      </c>
      <c r="J1271" t="n">
        <v>514.0</v>
      </c>
      <c r="K1271" t="inlineStr">
        <is>
          <t>COMPLETED</t>
        </is>
      </c>
      <c r="L1271" t="inlineStr">
        <is>
          <t>MARK_AS_COMPLETED</t>
        </is>
      </c>
      <c r="M1271" t="inlineStr">
        <is>
          <t>Queue</t>
        </is>
      </c>
      <c r="N1271" t="n">
        <v>2.0</v>
      </c>
      <c r="O1271" s="1" t="n">
        <v>44546.605787037035</v>
      </c>
      <c r="P1271" s="1" t="n">
        <v>44546.70452546296</v>
      </c>
      <c r="Q1271" t="n">
        <v>4080.0</v>
      </c>
      <c r="R1271" t="n">
        <v>4451.0</v>
      </c>
      <c r="S1271" t="b">
        <v>0</v>
      </c>
      <c r="T1271" t="inlineStr">
        <is>
          <t>N/A</t>
        </is>
      </c>
      <c r="U1271" t="b">
        <v>1</v>
      </c>
      <c r="V1271" t="inlineStr">
        <is>
          <t>Ujwala Ajabe</t>
        </is>
      </c>
      <c r="W1271" s="1" t="n">
        <v>44546.63743055556</v>
      </c>
      <c r="X1271" t="n">
        <v>2678.0</v>
      </c>
      <c r="Y1271" t="n">
        <v>306.0</v>
      </c>
      <c r="Z1271" t="n">
        <v>0.0</v>
      </c>
      <c r="AA1271" t="n">
        <v>306.0</v>
      </c>
      <c r="AB1271" t="n">
        <v>158.0</v>
      </c>
      <c r="AC1271" t="n">
        <v>139.0</v>
      </c>
      <c r="AD1271" t="n">
        <v>208.0</v>
      </c>
      <c r="AE1271" t="n">
        <v>0.0</v>
      </c>
      <c r="AF1271" t="n">
        <v>0.0</v>
      </c>
      <c r="AG1271" t="n">
        <v>0.0</v>
      </c>
      <c r="AH1271" t="inlineStr">
        <is>
          <t>Mohini Shinde</t>
        </is>
      </c>
      <c r="AI1271" s="1" t="n">
        <v>44546.70452546296</v>
      </c>
      <c r="AJ1271" t="n">
        <v>1759.0</v>
      </c>
      <c r="AK1271" t="n">
        <v>0.0</v>
      </c>
      <c r="AL1271" t="n">
        <v>0.0</v>
      </c>
      <c r="AM1271" t="n">
        <v>0.0</v>
      </c>
      <c r="AN1271" t="n">
        <v>158.0</v>
      </c>
      <c r="AO1271" t="n">
        <v>0.0</v>
      </c>
      <c r="AP1271" t="n">
        <v>208.0</v>
      </c>
      <c r="AQ1271" t="n">
        <v>0.0</v>
      </c>
      <c r="AR1271" t="n">
        <v>0.0</v>
      </c>
      <c r="AS1271" t="n">
        <v>0.0</v>
      </c>
      <c r="AT1271" t="inlineStr">
        <is>
          <t>N/A</t>
        </is>
      </c>
      <c r="AU1271" t="inlineStr">
        <is>
          <t>N/A</t>
        </is>
      </c>
      <c r="AV1271" t="inlineStr">
        <is>
          <t>N/A</t>
        </is>
      </c>
      <c r="AW1271" t="inlineStr">
        <is>
          <t>N/A</t>
        </is>
      </c>
      <c r="AX1271" t="inlineStr">
        <is>
          <t>N/A</t>
        </is>
      </c>
      <c r="AY1271" t="inlineStr">
        <is>
          <t>N/A</t>
        </is>
      </c>
      <c r="AZ1271" t="inlineStr">
        <is>
          <t>N/A</t>
        </is>
      </c>
      <c r="BA1271" t="inlineStr">
        <is>
          <t>N/A</t>
        </is>
      </c>
      <c r="BB1271" t="inlineStr">
        <is>
          <t>N/A</t>
        </is>
      </c>
      <c r="BC1271" t="inlineStr">
        <is>
          <t>N/A</t>
        </is>
      </c>
      <c r="BD1271" t="inlineStr">
        <is>
          <t>N/A</t>
        </is>
      </c>
      <c r="BE1271" t="inlineStr">
        <is>
          <t>N/A</t>
        </is>
      </c>
    </row>
    <row r="1272">
      <c r="A1272" t="inlineStr">
        <is>
          <t>WI211255676</t>
        </is>
      </c>
      <c r="B1272" t="inlineStr">
        <is>
          <t>DATA_VALIDATION</t>
        </is>
      </c>
      <c r="C1272" t="inlineStr">
        <is>
          <t>201330004236</t>
        </is>
      </c>
      <c r="D1272" t="inlineStr">
        <is>
          <t>Folder</t>
        </is>
      </c>
      <c r="E1272" s="2">
        <f>HYPERLINK("capsilon://?command=openfolder&amp;siteaddress=FAM.docvelocity-na8.net&amp;folderid=FXBC36B9A0-EE69-20FB-B8F1-06D3500E07AD","FX21128547")</f>
        <v>0.0</v>
      </c>
      <c r="F1272" t="inlineStr">
        <is>
          <t/>
        </is>
      </c>
      <c r="G1272" t="inlineStr">
        <is>
          <t/>
        </is>
      </c>
      <c r="H1272" t="inlineStr">
        <is>
          <t>Mailitem</t>
        </is>
      </c>
      <c r="I1272" t="inlineStr">
        <is>
          <t>MI2112573077</t>
        </is>
      </c>
      <c r="J1272" t="n">
        <v>613.0</v>
      </c>
      <c r="K1272" t="inlineStr">
        <is>
          <t>COMPLETED</t>
        </is>
      </c>
      <c r="L1272" t="inlineStr">
        <is>
          <t>MARK_AS_COMPLETED</t>
        </is>
      </c>
      <c r="M1272" t="inlineStr">
        <is>
          <t>Queue</t>
        </is>
      </c>
      <c r="N1272" t="n">
        <v>2.0</v>
      </c>
      <c r="O1272" s="1" t="n">
        <v>44546.60700231481</v>
      </c>
      <c r="P1272" s="1" t="n">
        <v>44546.81998842592</v>
      </c>
      <c r="Q1272" t="n">
        <v>15350.0</v>
      </c>
      <c r="R1272" t="n">
        <v>3052.0</v>
      </c>
      <c r="S1272" t="b">
        <v>0</v>
      </c>
      <c r="T1272" t="inlineStr">
        <is>
          <t>N/A</t>
        </is>
      </c>
      <c r="U1272" t="b">
        <v>1</v>
      </c>
      <c r="V1272" t="inlineStr">
        <is>
          <t>Sumit Jarhad</t>
        </is>
      </c>
      <c r="W1272" s="1" t="n">
        <v>44546.627800925926</v>
      </c>
      <c r="X1272" t="n">
        <v>1532.0</v>
      </c>
      <c r="Y1272" t="n">
        <v>469.0</v>
      </c>
      <c r="Z1272" t="n">
        <v>0.0</v>
      </c>
      <c r="AA1272" t="n">
        <v>469.0</v>
      </c>
      <c r="AB1272" t="n">
        <v>79.0</v>
      </c>
      <c r="AC1272" t="n">
        <v>234.0</v>
      </c>
      <c r="AD1272" t="n">
        <v>144.0</v>
      </c>
      <c r="AE1272" t="n">
        <v>0.0</v>
      </c>
      <c r="AF1272" t="n">
        <v>0.0</v>
      </c>
      <c r="AG1272" t="n">
        <v>0.0</v>
      </c>
      <c r="AH1272" t="inlineStr">
        <is>
          <t>Mohini Shinde</t>
        </is>
      </c>
      <c r="AI1272" s="1" t="n">
        <v>44546.81998842592</v>
      </c>
      <c r="AJ1272" t="n">
        <v>1520.0</v>
      </c>
      <c r="AK1272" t="n">
        <v>0.0</v>
      </c>
      <c r="AL1272" t="n">
        <v>0.0</v>
      </c>
      <c r="AM1272" t="n">
        <v>0.0</v>
      </c>
      <c r="AN1272" t="n">
        <v>79.0</v>
      </c>
      <c r="AO1272" t="n">
        <v>0.0</v>
      </c>
      <c r="AP1272" t="n">
        <v>144.0</v>
      </c>
      <c r="AQ1272" t="n">
        <v>0.0</v>
      </c>
      <c r="AR1272" t="n">
        <v>0.0</v>
      </c>
      <c r="AS1272" t="n">
        <v>0.0</v>
      </c>
      <c r="AT1272" t="inlineStr">
        <is>
          <t>N/A</t>
        </is>
      </c>
      <c r="AU1272" t="inlineStr">
        <is>
          <t>N/A</t>
        </is>
      </c>
      <c r="AV1272" t="inlineStr">
        <is>
          <t>N/A</t>
        </is>
      </c>
      <c r="AW1272" t="inlineStr">
        <is>
          <t>N/A</t>
        </is>
      </c>
      <c r="AX1272" t="inlineStr">
        <is>
          <t>N/A</t>
        </is>
      </c>
      <c r="AY1272" t="inlineStr">
        <is>
          <t>N/A</t>
        </is>
      </c>
      <c r="AZ1272" t="inlineStr">
        <is>
          <t>N/A</t>
        </is>
      </c>
      <c r="BA1272" t="inlineStr">
        <is>
          <t>N/A</t>
        </is>
      </c>
      <c r="BB1272" t="inlineStr">
        <is>
          <t>N/A</t>
        </is>
      </c>
      <c r="BC1272" t="inlineStr">
        <is>
          <t>N/A</t>
        </is>
      </c>
      <c r="BD1272" t="inlineStr">
        <is>
          <t>N/A</t>
        </is>
      </c>
      <c r="BE1272" t="inlineStr">
        <is>
          <t>N/A</t>
        </is>
      </c>
    </row>
    <row r="1273">
      <c r="A1273" t="inlineStr">
        <is>
          <t>WI211255718</t>
        </is>
      </c>
      <c r="B1273" t="inlineStr">
        <is>
          <t>DATA_VALIDATION</t>
        </is>
      </c>
      <c r="C1273" t="inlineStr">
        <is>
          <t>201300020383</t>
        </is>
      </c>
      <c r="D1273" t="inlineStr">
        <is>
          <t>Folder</t>
        </is>
      </c>
      <c r="E1273" s="2">
        <f>HYPERLINK("capsilon://?command=openfolder&amp;siteaddress=FAM.docvelocity-na8.net&amp;folderid=FXD0918D56-B494-0E97-B4D4-F16B7554DD28","FX21129281")</f>
        <v>0.0</v>
      </c>
      <c r="F1273" t="inlineStr">
        <is>
          <t/>
        </is>
      </c>
      <c r="G1273" t="inlineStr">
        <is>
          <t/>
        </is>
      </c>
      <c r="H1273" t="inlineStr">
        <is>
          <t>Mailitem</t>
        </is>
      </c>
      <c r="I1273" t="inlineStr">
        <is>
          <t>MI2112574037</t>
        </is>
      </c>
      <c r="J1273" t="n">
        <v>553.0</v>
      </c>
      <c r="K1273" t="inlineStr">
        <is>
          <t>COMPLETED</t>
        </is>
      </c>
      <c r="L1273" t="inlineStr">
        <is>
          <t>MARK_AS_COMPLETED</t>
        </is>
      </c>
      <c r="M1273" t="inlineStr">
        <is>
          <t>Queue</t>
        </is>
      </c>
      <c r="N1273" t="n">
        <v>2.0</v>
      </c>
      <c r="O1273" s="1" t="n">
        <v>44546.61185185185</v>
      </c>
      <c r="P1273" s="1" t="n">
        <v>44547.19195601852</v>
      </c>
      <c r="Q1273" t="n">
        <v>40966.0</v>
      </c>
      <c r="R1273" t="n">
        <v>9155.0</v>
      </c>
      <c r="S1273" t="b">
        <v>0</v>
      </c>
      <c r="T1273" t="inlineStr">
        <is>
          <t>N/A</t>
        </is>
      </c>
      <c r="U1273" t="b">
        <v>1</v>
      </c>
      <c r="V1273" t="inlineStr">
        <is>
          <t>Suraj Toradmal</t>
        </is>
      </c>
      <c r="W1273" s="1" t="n">
        <v>44546.69461805555</v>
      </c>
      <c r="X1273" t="n">
        <v>6111.0</v>
      </c>
      <c r="Y1273" t="n">
        <v>570.0</v>
      </c>
      <c r="Z1273" t="n">
        <v>0.0</v>
      </c>
      <c r="AA1273" t="n">
        <v>570.0</v>
      </c>
      <c r="AB1273" t="n">
        <v>0.0</v>
      </c>
      <c r="AC1273" t="n">
        <v>328.0</v>
      </c>
      <c r="AD1273" t="n">
        <v>-17.0</v>
      </c>
      <c r="AE1273" t="n">
        <v>0.0</v>
      </c>
      <c r="AF1273" t="n">
        <v>0.0</v>
      </c>
      <c r="AG1273" t="n">
        <v>0.0</v>
      </c>
      <c r="AH1273" t="inlineStr">
        <is>
          <t>Saloni Uttekar</t>
        </is>
      </c>
      <c r="AI1273" s="1" t="n">
        <v>44547.19195601852</v>
      </c>
      <c r="AJ1273" t="n">
        <v>2920.0</v>
      </c>
      <c r="AK1273" t="n">
        <v>5.0</v>
      </c>
      <c r="AL1273" t="n">
        <v>0.0</v>
      </c>
      <c r="AM1273" t="n">
        <v>5.0</v>
      </c>
      <c r="AN1273" t="n">
        <v>0.0</v>
      </c>
      <c r="AO1273" t="n">
        <v>5.0</v>
      </c>
      <c r="AP1273" t="n">
        <v>-22.0</v>
      </c>
      <c r="AQ1273" t="n">
        <v>0.0</v>
      </c>
      <c r="AR1273" t="n">
        <v>0.0</v>
      </c>
      <c r="AS1273" t="n">
        <v>0.0</v>
      </c>
      <c r="AT1273" t="inlineStr">
        <is>
          <t>N/A</t>
        </is>
      </c>
      <c r="AU1273" t="inlineStr">
        <is>
          <t>N/A</t>
        </is>
      </c>
      <c r="AV1273" t="inlineStr">
        <is>
          <t>N/A</t>
        </is>
      </c>
      <c r="AW1273" t="inlineStr">
        <is>
          <t>N/A</t>
        </is>
      </c>
      <c r="AX1273" t="inlineStr">
        <is>
          <t>N/A</t>
        </is>
      </c>
      <c r="AY1273" t="inlineStr">
        <is>
          <t>N/A</t>
        </is>
      </c>
      <c r="AZ1273" t="inlineStr">
        <is>
          <t>N/A</t>
        </is>
      </c>
      <c r="BA1273" t="inlineStr">
        <is>
          <t>N/A</t>
        </is>
      </c>
      <c r="BB1273" t="inlineStr">
        <is>
          <t>N/A</t>
        </is>
      </c>
      <c r="BC1273" t="inlineStr">
        <is>
          <t>N/A</t>
        </is>
      </c>
      <c r="BD1273" t="inlineStr">
        <is>
          <t>N/A</t>
        </is>
      </c>
      <c r="BE1273" t="inlineStr">
        <is>
          <t>N/A</t>
        </is>
      </c>
    </row>
    <row r="1274">
      <c r="A1274" t="inlineStr">
        <is>
          <t>WI21125588</t>
        </is>
      </c>
      <c r="B1274" t="inlineStr">
        <is>
          <t>DATA_VALIDATION</t>
        </is>
      </c>
      <c r="C1274" t="inlineStr">
        <is>
          <t>201308007739</t>
        </is>
      </c>
      <c r="D1274" t="inlineStr">
        <is>
          <t>Folder</t>
        </is>
      </c>
      <c r="E1274" s="2">
        <f>HYPERLINK("capsilon://?command=openfolder&amp;siteaddress=FAM.docvelocity-na8.net&amp;folderid=FX0C92A632-1F5A-119A-2DF9-E8E876F1C064","FX21115069")</f>
        <v>0.0</v>
      </c>
      <c r="F1274" t="inlineStr">
        <is>
          <t/>
        </is>
      </c>
      <c r="G1274" t="inlineStr">
        <is>
          <t/>
        </is>
      </c>
      <c r="H1274" t="inlineStr">
        <is>
          <t>Mailitem</t>
        </is>
      </c>
      <c r="I1274" t="inlineStr">
        <is>
          <t>MI211258666</t>
        </is>
      </c>
      <c r="J1274" t="n">
        <v>85.0</v>
      </c>
      <c r="K1274" t="inlineStr">
        <is>
          <t>COMPLETED</t>
        </is>
      </c>
      <c r="L1274" t="inlineStr">
        <is>
          <t>MARK_AS_COMPLETED</t>
        </is>
      </c>
      <c r="M1274" t="inlineStr">
        <is>
          <t>Queue</t>
        </is>
      </c>
      <c r="N1274" t="n">
        <v>1.0</v>
      </c>
      <c r="O1274" s="1" t="n">
        <v>44531.95612268519</v>
      </c>
      <c r="P1274" s="1" t="n">
        <v>44532.35842592592</v>
      </c>
      <c r="Q1274" t="n">
        <v>34635.0</v>
      </c>
      <c r="R1274" t="n">
        <v>124.0</v>
      </c>
      <c r="S1274" t="b">
        <v>0</v>
      </c>
      <c r="T1274" t="inlineStr">
        <is>
          <t>N/A</t>
        </is>
      </c>
      <c r="U1274" t="b">
        <v>0</v>
      </c>
      <c r="V1274" t="inlineStr">
        <is>
          <t>Hemanshi Deshlahara</t>
        </is>
      </c>
      <c r="W1274" s="1" t="n">
        <v>44532.35842592592</v>
      </c>
      <c r="X1274" t="n">
        <v>124.0</v>
      </c>
      <c r="Y1274" t="n">
        <v>0.0</v>
      </c>
      <c r="Z1274" t="n">
        <v>0.0</v>
      </c>
      <c r="AA1274" t="n">
        <v>0.0</v>
      </c>
      <c r="AB1274" t="n">
        <v>0.0</v>
      </c>
      <c r="AC1274" t="n">
        <v>0.0</v>
      </c>
      <c r="AD1274" t="n">
        <v>85.0</v>
      </c>
      <c r="AE1274" t="n">
        <v>75.0</v>
      </c>
      <c r="AF1274" t="n">
        <v>0.0</v>
      </c>
      <c r="AG1274" t="n">
        <v>5.0</v>
      </c>
      <c r="AH1274" t="inlineStr">
        <is>
          <t>N/A</t>
        </is>
      </c>
      <c r="AI1274" t="inlineStr">
        <is>
          <t>N/A</t>
        </is>
      </c>
      <c r="AJ1274" t="inlineStr">
        <is>
          <t>N/A</t>
        </is>
      </c>
      <c r="AK1274" t="inlineStr">
        <is>
          <t>N/A</t>
        </is>
      </c>
      <c r="AL1274" t="inlineStr">
        <is>
          <t>N/A</t>
        </is>
      </c>
      <c r="AM1274" t="inlineStr">
        <is>
          <t>N/A</t>
        </is>
      </c>
      <c r="AN1274" t="inlineStr">
        <is>
          <t>N/A</t>
        </is>
      </c>
      <c r="AO1274" t="inlineStr">
        <is>
          <t>N/A</t>
        </is>
      </c>
      <c r="AP1274" t="inlineStr">
        <is>
          <t>N/A</t>
        </is>
      </c>
      <c r="AQ1274" t="inlineStr">
        <is>
          <t>N/A</t>
        </is>
      </c>
      <c r="AR1274" t="inlineStr">
        <is>
          <t>N/A</t>
        </is>
      </c>
      <c r="AS1274" t="inlineStr">
        <is>
          <t>N/A</t>
        </is>
      </c>
      <c r="AT1274" t="inlineStr">
        <is>
          <t>N/A</t>
        </is>
      </c>
      <c r="AU1274" t="inlineStr">
        <is>
          <t>N/A</t>
        </is>
      </c>
      <c r="AV1274" t="inlineStr">
        <is>
          <t>N/A</t>
        </is>
      </c>
      <c r="AW1274" t="inlineStr">
        <is>
          <t>N/A</t>
        </is>
      </c>
      <c r="AX1274" t="inlineStr">
        <is>
          <t>N/A</t>
        </is>
      </c>
      <c r="AY1274" t="inlineStr">
        <is>
          <t>N/A</t>
        </is>
      </c>
      <c r="AZ1274" t="inlineStr">
        <is>
          <t>N/A</t>
        </is>
      </c>
      <c r="BA1274" t="inlineStr">
        <is>
          <t>N/A</t>
        </is>
      </c>
      <c r="BB1274" t="inlineStr">
        <is>
          <t>N/A</t>
        </is>
      </c>
      <c r="BC1274" t="inlineStr">
        <is>
          <t>N/A</t>
        </is>
      </c>
      <c r="BD1274" t="inlineStr">
        <is>
          <t>N/A</t>
        </is>
      </c>
      <c r="BE1274" t="inlineStr">
        <is>
          <t>N/A</t>
        </is>
      </c>
    </row>
    <row r="1275">
      <c r="A1275" t="inlineStr">
        <is>
          <t>WI211255929</t>
        </is>
      </c>
      <c r="B1275" t="inlineStr">
        <is>
          <t>DATA_VALIDATION</t>
        </is>
      </c>
      <c r="C1275" t="inlineStr">
        <is>
          <t>201330004070</t>
        </is>
      </c>
      <c r="D1275" t="inlineStr">
        <is>
          <t>Folder</t>
        </is>
      </c>
      <c r="E1275" s="2">
        <f>HYPERLINK("capsilon://?command=openfolder&amp;siteaddress=FAM.docvelocity-na8.net&amp;folderid=FX1E2459A6-AD8F-019C-3366-977508A025A4","FX21124178")</f>
        <v>0.0</v>
      </c>
      <c r="F1275" t="inlineStr">
        <is>
          <t/>
        </is>
      </c>
      <c r="G1275" t="inlineStr">
        <is>
          <t/>
        </is>
      </c>
      <c r="H1275" t="inlineStr">
        <is>
          <t>Mailitem</t>
        </is>
      </c>
      <c r="I1275" t="inlineStr">
        <is>
          <t>MI2112574271</t>
        </is>
      </c>
      <c r="J1275" t="n">
        <v>208.0</v>
      </c>
      <c r="K1275" t="inlineStr">
        <is>
          <t>COMPLETED</t>
        </is>
      </c>
      <c r="L1275" t="inlineStr">
        <is>
          <t>MARK_AS_COMPLETED</t>
        </is>
      </c>
      <c r="M1275" t="inlineStr">
        <is>
          <t>Queue</t>
        </is>
      </c>
      <c r="N1275" t="n">
        <v>2.0</v>
      </c>
      <c r="O1275" s="1" t="n">
        <v>44546.635983796295</v>
      </c>
      <c r="P1275" s="1" t="n">
        <v>44547.18824074074</v>
      </c>
      <c r="Q1275" t="n">
        <v>42392.0</v>
      </c>
      <c r="R1275" t="n">
        <v>5323.0</v>
      </c>
      <c r="S1275" t="b">
        <v>0</v>
      </c>
      <c r="T1275" t="inlineStr">
        <is>
          <t>N/A</t>
        </is>
      </c>
      <c r="U1275" t="b">
        <v>1</v>
      </c>
      <c r="V1275" t="inlineStr">
        <is>
          <t>Prajakta Jagannath Mane</t>
        </is>
      </c>
      <c r="W1275" s="1" t="n">
        <v>44546.668078703704</v>
      </c>
      <c r="X1275" t="n">
        <v>2694.0</v>
      </c>
      <c r="Y1275" t="n">
        <v>188.0</v>
      </c>
      <c r="Z1275" t="n">
        <v>0.0</v>
      </c>
      <c r="AA1275" t="n">
        <v>188.0</v>
      </c>
      <c r="AB1275" t="n">
        <v>0.0</v>
      </c>
      <c r="AC1275" t="n">
        <v>51.0</v>
      </c>
      <c r="AD1275" t="n">
        <v>20.0</v>
      </c>
      <c r="AE1275" t="n">
        <v>0.0</v>
      </c>
      <c r="AF1275" t="n">
        <v>0.0</v>
      </c>
      <c r="AG1275" t="n">
        <v>0.0</v>
      </c>
      <c r="AH1275" t="inlineStr">
        <is>
          <t>Sangeeta Kumari</t>
        </is>
      </c>
      <c r="AI1275" s="1" t="n">
        <v>44547.18824074074</v>
      </c>
      <c r="AJ1275" t="n">
        <v>2589.0</v>
      </c>
      <c r="AK1275" t="n">
        <v>0.0</v>
      </c>
      <c r="AL1275" t="n">
        <v>0.0</v>
      </c>
      <c r="AM1275" t="n">
        <v>0.0</v>
      </c>
      <c r="AN1275" t="n">
        <v>0.0</v>
      </c>
      <c r="AO1275" t="n">
        <v>0.0</v>
      </c>
      <c r="AP1275" t="n">
        <v>20.0</v>
      </c>
      <c r="AQ1275" t="n">
        <v>0.0</v>
      </c>
      <c r="AR1275" t="n">
        <v>0.0</v>
      </c>
      <c r="AS1275" t="n">
        <v>0.0</v>
      </c>
      <c r="AT1275" t="inlineStr">
        <is>
          <t>N/A</t>
        </is>
      </c>
      <c r="AU1275" t="inlineStr">
        <is>
          <t>N/A</t>
        </is>
      </c>
      <c r="AV1275" t="inlineStr">
        <is>
          <t>N/A</t>
        </is>
      </c>
      <c r="AW1275" t="inlineStr">
        <is>
          <t>N/A</t>
        </is>
      </c>
      <c r="AX1275" t="inlineStr">
        <is>
          <t>N/A</t>
        </is>
      </c>
      <c r="AY1275" t="inlineStr">
        <is>
          <t>N/A</t>
        </is>
      </c>
      <c r="AZ1275" t="inlineStr">
        <is>
          <t>N/A</t>
        </is>
      </c>
      <c r="BA1275" t="inlineStr">
        <is>
          <t>N/A</t>
        </is>
      </c>
      <c r="BB1275" t="inlineStr">
        <is>
          <t>N/A</t>
        </is>
      </c>
      <c r="BC1275" t="inlineStr">
        <is>
          <t>N/A</t>
        </is>
      </c>
      <c r="BD1275" t="inlineStr">
        <is>
          <t>N/A</t>
        </is>
      </c>
      <c r="BE1275" t="inlineStr">
        <is>
          <t>N/A</t>
        </is>
      </c>
    </row>
    <row r="1276">
      <c r="A1276" t="inlineStr">
        <is>
          <t>WI211255935</t>
        </is>
      </c>
      <c r="B1276" t="inlineStr">
        <is>
          <t>DATA_VALIDATION</t>
        </is>
      </c>
      <c r="C1276" t="inlineStr">
        <is>
          <t>201308007880</t>
        </is>
      </c>
      <c r="D1276" t="inlineStr">
        <is>
          <t>Folder</t>
        </is>
      </c>
      <c r="E1276" s="2">
        <f>HYPERLINK("capsilon://?command=openfolder&amp;siteaddress=FAM.docvelocity-na8.net&amp;folderid=FXFC9F8F0F-E5F3-4CB2-292F-C9DDB731B95B","FX211114706")</f>
        <v>0.0</v>
      </c>
      <c r="F1276" t="inlineStr">
        <is>
          <t/>
        </is>
      </c>
      <c r="G1276" t="inlineStr">
        <is>
          <t/>
        </is>
      </c>
      <c r="H1276" t="inlineStr">
        <is>
          <t>Mailitem</t>
        </is>
      </c>
      <c r="I1276" t="inlineStr">
        <is>
          <t>MI2112575727</t>
        </is>
      </c>
      <c r="J1276" t="n">
        <v>152.0</v>
      </c>
      <c r="K1276" t="inlineStr">
        <is>
          <t>COMPLETED</t>
        </is>
      </c>
      <c r="L1276" t="inlineStr">
        <is>
          <t>MARK_AS_COMPLETED</t>
        </is>
      </c>
      <c r="M1276" t="inlineStr">
        <is>
          <t>Queue</t>
        </is>
      </c>
      <c r="N1276" t="n">
        <v>2.0</v>
      </c>
      <c r="O1276" s="1" t="n">
        <v>44546.63710648148</v>
      </c>
      <c r="P1276" s="1" t="n">
        <v>44547.16811342593</v>
      </c>
      <c r="Q1276" t="n">
        <v>43719.0</v>
      </c>
      <c r="R1276" t="n">
        <v>2160.0</v>
      </c>
      <c r="S1276" t="b">
        <v>0</v>
      </c>
      <c r="T1276" t="inlineStr">
        <is>
          <t>N/A</t>
        </is>
      </c>
      <c r="U1276" t="b">
        <v>1</v>
      </c>
      <c r="V1276" t="inlineStr">
        <is>
          <t>Ujwala Ajabe</t>
        </is>
      </c>
      <c r="W1276" s="1" t="n">
        <v>44546.655648148146</v>
      </c>
      <c r="X1276" t="n">
        <v>1574.0</v>
      </c>
      <c r="Y1276" t="n">
        <v>132.0</v>
      </c>
      <c r="Z1276" t="n">
        <v>0.0</v>
      </c>
      <c r="AA1276" t="n">
        <v>132.0</v>
      </c>
      <c r="AB1276" t="n">
        <v>0.0</v>
      </c>
      <c r="AC1276" t="n">
        <v>79.0</v>
      </c>
      <c r="AD1276" t="n">
        <v>20.0</v>
      </c>
      <c r="AE1276" t="n">
        <v>0.0</v>
      </c>
      <c r="AF1276" t="n">
        <v>0.0</v>
      </c>
      <c r="AG1276" t="n">
        <v>0.0</v>
      </c>
      <c r="AH1276" t="inlineStr">
        <is>
          <t>Poonam Patil</t>
        </is>
      </c>
      <c r="AI1276" s="1" t="n">
        <v>44547.16811342593</v>
      </c>
      <c r="AJ1276" t="n">
        <v>586.0</v>
      </c>
      <c r="AK1276" t="n">
        <v>0.0</v>
      </c>
      <c r="AL1276" t="n">
        <v>0.0</v>
      </c>
      <c r="AM1276" t="n">
        <v>0.0</v>
      </c>
      <c r="AN1276" t="n">
        <v>0.0</v>
      </c>
      <c r="AO1276" t="n">
        <v>0.0</v>
      </c>
      <c r="AP1276" t="n">
        <v>20.0</v>
      </c>
      <c r="AQ1276" t="n">
        <v>0.0</v>
      </c>
      <c r="AR1276" t="n">
        <v>0.0</v>
      </c>
      <c r="AS1276" t="n">
        <v>0.0</v>
      </c>
      <c r="AT1276" t="inlineStr">
        <is>
          <t>N/A</t>
        </is>
      </c>
      <c r="AU1276" t="inlineStr">
        <is>
          <t>N/A</t>
        </is>
      </c>
      <c r="AV1276" t="inlineStr">
        <is>
          <t>N/A</t>
        </is>
      </c>
      <c r="AW1276" t="inlineStr">
        <is>
          <t>N/A</t>
        </is>
      </c>
      <c r="AX1276" t="inlineStr">
        <is>
          <t>N/A</t>
        </is>
      </c>
      <c r="AY1276" t="inlineStr">
        <is>
          <t>N/A</t>
        </is>
      </c>
      <c r="AZ1276" t="inlineStr">
        <is>
          <t>N/A</t>
        </is>
      </c>
      <c r="BA1276" t="inlineStr">
        <is>
          <t>N/A</t>
        </is>
      </c>
      <c r="BB1276" t="inlineStr">
        <is>
          <t>N/A</t>
        </is>
      </c>
      <c r="BC1276" t="inlineStr">
        <is>
          <t>N/A</t>
        </is>
      </c>
      <c r="BD1276" t="inlineStr">
        <is>
          <t>N/A</t>
        </is>
      </c>
      <c r="BE1276" t="inlineStr">
        <is>
          <t>N/A</t>
        </is>
      </c>
    </row>
    <row r="1277">
      <c r="A1277" t="inlineStr">
        <is>
          <t>WI211255953</t>
        </is>
      </c>
      <c r="B1277" t="inlineStr">
        <is>
          <t>DATA_VALIDATION</t>
        </is>
      </c>
      <c r="C1277" t="inlineStr">
        <is>
          <t>201330014357</t>
        </is>
      </c>
      <c r="D1277" t="inlineStr">
        <is>
          <t>Folder</t>
        </is>
      </c>
      <c r="E1277" s="2">
        <f>HYPERLINK("capsilon://?command=openfolder&amp;siteaddress=FAM.docvelocity-na8.net&amp;folderid=FX318095A5-16AC-F3D6-A2F8-E2465D403FA1","FX21128723")</f>
        <v>0.0</v>
      </c>
      <c r="F1277" t="inlineStr">
        <is>
          <t/>
        </is>
      </c>
      <c r="G1277" t="inlineStr">
        <is>
          <t/>
        </is>
      </c>
      <c r="H1277" t="inlineStr">
        <is>
          <t>Mailitem</t>
        </is>
      </c>
      <c r="I1277" t="inlineStr">
        <is>
          <t>MI2112588952</t>
        </is>
      </c>
      <c r="J1277" t="n">
        <v>112.0</v>
      </c>
      <c r="K1277" t="inlineStr">
        <is>
          <t>COMPLETED</t>
        </is>
      </c>
      <c r="L1277" t="inlineStr">
        <is>
          <t>MARK_AS_COMPLETED</t>
        </is>
      </c>
      <c r="M1277" t="inlineStr">
        <is>
          <t>Queue</t>
        </is>
      </c>
      <c r="N1277" t="n">
        <v>1.0</v>
      </c>
      <c r="O1277" s="1" t="n">
        <v>44546.64021990741</v>
      </c>
      <c r="P1277" s="1" t="n">
        <v>44546.686956018515</v>
      </c>
      <c r="Q1277" t="n">
        <v>3826.0</v>
      </c>
      <c r="R1277" t="n">
        <v>212.0</v>
      </c>
      <c r="S1277" t="b">
        <v>0</v>
      </c>
      <c r="T1277" t="inlineStr">
        <is>
          <t>N/A</t>
        </is>
      </c>
      <c r="U1277" t="b">
        <v>0</v>
      </c>
      <c r="V1277" t="inlineStr">
        <is>
          <t>Sumit Jarhad</t>
        </is>
      </c>
      <c r="W1277" s="1" t="n">
        <v>44546.686956018515</v>
      </c>
      <c r="X1277" t="n">
        <v>104.0</v>
      </c>
      <c r="Y1277" t="n">
        <v>0.0</v>
      </c>
      <c r="Z1277" t="n">
        <v>0.0</v>
      </c>
      <c r="AA1277" t="n">
        <v>0.0</v>
      </c>
      <c r="AB1277" t="n">
        <v>0.0</v>
      </c>
      <c r="AC1277" t="n">
        <v>0.0</v>
      </c>
      <c r="AD1277" t="n">
        <v>112.0</v>
      </c>
      <c r="AE1277" t="n">
        <v>100.0</v>
      </c>
      <c r="AF1277" t="n">
        <v>0.0</v>
      </c>
      <c r="AG1277" t="n">
        <v>4.0</v>
      </c>
      <c r="AH1277" t="inlineStr">
        <is>
          <t>N/A</t>
        </is>
      </c>
      <c r="AI1277" t="inlineStr">
        <is>
          <t>N/A</t>
        </is>
      </c>
      <c r="AJ1277" t="inlineStr">
        <is>
          <t>N/A</t>
        </is>
      </c>
      <c r="AK1277" t="inlineStr">
        <is>
          <t>N/A</t>
        </is>
      </c>
      <c r="AL1277" t="inlineStr">
        <is>
          <t>N/A</t>
        </is>
      </c>
      <c r="AM1277" t="inlineStr">
        <is>
          <t>N/A</t>
        </is>
      </c>
      <c r="AN1277" t="inlineStr">
        <is>
          <t>N/A</t>
        </is>
      </c>
      <c r="AO1277" t="inlineStr">
        <is>
          <t>N/A</t>
        </is>
      </c>
      <c r="AP1277" t="inlineStr">
        <is>
          <t>N/A</t>
        </is>
      </c>
      <c r="AQ1277" t="inlineStr">
        <is>
          <t>N/A</t>
        </is>
      </c>
      <c r="AR1277" t="inlineStr">
        <is>
          <t>N/A</t>
        </is>
      </c>
      <c r="AS1277" t="inlineStr">
        <is>
          <t>N/A</t>
        </is>
      </c>
      <c r="AT1277" t="inlineStr">
        <is>
          <t>N/A</t>
        </is>
      </c>
      <c r="AU1277" t="inlineStr">
        <is>
          <t>N/A</t>
        </is>
      </c>
      <c r="AV1277" t="inlineStr">
        <is>
          <t>N/A</t>
        </is>
      </c>
      <c r="AW1277" t="inlineStr">
        <is>
          <t>N/A</t>
        </is>
      </c>
      <c r="AX1277" t="inlineStr">
        <is>
          <t>N/A</t>
        </is>
      </c>
      <c r="AY1277" t="inlineStr">
        <is>
          <t>N/A</t>
        </is>
      </c>
      <c r="AZ1277" t="inlineStr">
        <is>
          <t>N/A</t>
        </is>
      </c>
      <c r="BA1277" t="inlineStr">
        <is>
          <t>N/A</t>
        </is>
      </c>
      <c r="BB1277" t="inlineStr">
        <is>
          <t>N/A</t>
        </is>
      </c>
      <c r="BC1277" t="inlineStr">
        <is>
          <t>N/A</t>
        </is>
      </c>
      <c r="BD1277" t="inlineStr">
        <is>
          <t>N/A</t>
        </is>
      </c>
      <c r="BE1277" t="inlineStr">
        <is>
          <t>N/A</t>
        </is>
      </c>
    </row>
    <row r="1278">
      <c r="A1278" t="inlineStr">
        <is>
          <t>WI211255983</t>
        </is>
      </c>
      <c r="B1278" t="inlineStr">
        <is>
          <t>DATA_VALIDATION</t>
        </is>
      </c>
      <c r="C1278" t="inlineStr">
        <is>
          <t>201300020371</t>
        </is>
      </c>
      <c r="D1278" t="inlineStr">
        <is>
          <t>Folder</t>
        </is>
      </c>
      <c r="E1278" s="2">
        <f>HYPERLINK("capsilon://?command=openfolder&amp;siteaddress=FAM.docvelocity-na8.net&amp;folderid=FXC84F1922-CE62-5CA3-73BF-D5750151348F","FX21129034")</f>
        <v>0.0</v>
      </c>
      <c r="F1278" t="inlineStr">
        <is>
          <t/>
        </is>
      </c>
      <c r="G1278" t="inlineStr">
        <is>
          <t/>
        </is>
      </c>
      <c r="H1278" t="inlineStr">
        <is>
          <t>Mailitem</t>
        </is>
      </c>
      <c r="I1278" t="inlineStr">
        <is>
          <t>MI2112575756</t>
        </is>
      </c>
      <c r="J1278" t="n">
        <v>747.0</v>
      </c>
      <c r="K1278" t="inlineStr">
        <is>
          <t>COMPLETED</t>
        </is>
      </c>
      <c r="L1278" t="inlineStr">
        <is>
          <t>MARK_AS_COMPLETED</t>
        </is>
      </c>
      <c r="M1278" t="inlineStr">
        <is>
          <t>Queue</t>
        </is>
      </c>
      <c r="N1278" t="n">
        <v>2.0</v>
      </c>
      <c r="O1278" s="1" t="n">
        <v>44546.64372685185</v>
      </c>
      <c r="P1278" s="1" t="n">
        <v>44547.21188657408</v>
      </c>
      <c r="Q1278" t="n">
        <v>41891.0</v>
      </c>
      <c r="R1278" t="n">
        <v>7198.0</v>
      </c>
      <c r="S1278" t="b">
        <v>0</v>
      </c>
      <c r="T1278" t="inlineStr">
        <is>
          <t>N/A</t>
        </is>
      </c>
      <c r="U1278" t="b">
        <v>1</v>
      </c>
      <c r="V1278" t="inlineStr">
        <is>
          <t>Ujwala Ajabe</t>
        </is>
      </c>
      <c r="W1278" s="1" t="n">
        <v>44546.72314814815</v>
      </c>
      <c r="X1278" t="n">
        <v>5831.0</v>
      </c>
      <c r="Y1278" t="n">
        <v>639.0</v>
      </c>
      <c r="Z1278" t="n">
        <v>0.0</v>
      </c>
      <c r="AA1278" t="n">
        <v>639.0</v>
      </c>
      <c r="AB1278" t="n">
        <v>0.0</v>
      </c>
      <c r="AC1278" t="n">
        <v>278.0</v>
      </c>
      <c r="AD1278" t="n">
        <v>108.0</v>
      </c>
      <c r="AE1278" t="n">
        <v>0.0</v>
      </c>
      <c r="AF1278" t="n">
        <v>0.0</v>
      </c>
      <c r="AG1278" t="n">
        <v>0.0</v>
      </c>
      <c r="AH1278" t="inlineStr">
        <is>
          <t>Poonam Patil</t>
        </is>
      </c>
      <c r="AI1278" s="1" t="n">
        <v>44547.21188657408</v>
      </c>
      <c r="AJ1278" t="n">
        <v>1227.0</v>
      </c>
      <c r="AK1278" t="n">
        <v>2.0</v>
      </c>
      <c r="AL1278" t="n">
        <v>0.0</v>
      </c>
      <c r="AM1278" t="n">
        <v>2.0</v>
      </c>
      <c r="AN1278" t="n">
        <v>0.0</v>
      </c>
      <c r="AO1278" t="n">
        <v>1.0</v>
      </c>
      <c r="AP1278" t="n">
        <v>106.0</v>
      </c>
      <c r="AQ1278" t="n">
        <v>0.0</v>
      </c>
      <c r="AR1278" t="n">
        <v>0.0</v>
      </c>
      <c r="AS1278" t="n">
        <v>0.0</v>
      </c>
      <c r="AT1278" t="inlineStr">
        <is>
          <t>N/A</t>
        </is>
      </c>
      <c r="AU1278" t="inlineStr">
        <is>
          <t>N/A</t>
        </is>
      </c>
      <c r="AV1278" t="inlineStr">
        <is>
          <t>N/A</t>
        </is>
      </c>
      <c r="AW1278" t="inlineStr">
        <is>
          <t>N/A</t>
        </is>
      </c>
      <c r="AX1278" t="inlineStr">
        <is>
          <t>N/A</t>
        </is>
      </c>
      <c r="AY1278" t="inlineStr">
        <is>
          <t>N/A</t>
        </is>
      </c>
      <c r="AZ1278" t="inlineStr">
        <is>
          <t>N/A</t>
        </is>
      </c>
      <c r="BA1278" t="inlineStr">
        <is>
          <t>N/A</t>
        </is>
      </c>
      <c r="BB1278" t="inlineStr">
        <is>
          <t>N/A</t>
        </is>
      </c>
      <c r="BC1278" t="inlineStr">
        <is>
          <t>N/A</t>
        </is>
      </c>
      <c r="BD1278" t="inlineStr">
        <is>
          <t>N/A</t>
        </is>
      </c>
      <c r="BE1278" t="inlineStr">
        <is>
          <t>N/A</t>
        </is>
      </c>
    </row>
    <row r="1279">
      <c r="A1279" t="inlineStr">
        <is>
          <t>WI211256021</t>
        </is>
      </c>
      <c r="B1279" t="inlineStr">
        <is>
          <t>DATA_VALIDATION</t>
        </is>
      </c>
      <c r="C1279" t="inlineStr">
        <is>
          <t>201330004266</t>
        </is>
      </c>
      <c r="D1279" t="inlineStr">
        <is>
          <t>Folder</t>
        </is>
      </c>
      <c r="E1279" s="2">
        <f>HYPERLINK("capsilon://?command=openfolder&amp;siteaddress=FAM.docvelocity-na8.net&amp;folderid=FXEE7E330A-7F2C-696D-44FB-4170554F5555","FX21129080")</f>
        <v>0.0</v>
      </c>
      <c r="F1279" t="inlineStr">
        <is>
          <t/>
        </is>
      </c>
      <c r="G1279" t="inlineStr">
        <is>
          <t/>
        </is>
      </c>
      <c r="H1279" t="inlineStr">
        <is>
          <t>Mailitem</t>
        </is>
      </c>
      <c r="I1279" t="inlineStr">
        <is>
          <t>MI2112575135</t>
        </is>
      </c>
      <c r="J1279" t="n">
        <v>458.0</v>
      </c>
      <c r="K1279" t="inlineStr">
        <is>
          <t>COMPLETED</t>
        </is>
      </c>
      <c r="L1279" t="inlineStr">
        <is>
          <t>MARK_AS_COMPLETED</t>
        </is>
      </c>
      <c r="M1279" t="inlineStr">
        <is>
          <t>Queue</t>
        </is>
      </c>
      <c r="N1279" t="n">
        <v>2.0</v>
      </c>
      <c r="O1279" s="1" t="n">
        <v>44546.64703703704</v>
      </c>
      <c r="P1279" s="1" t="n">
        <v>44547.221712962964</v>
      </c>
      <c r="Q1279" t="n">
        <v>40984.0</v>
      </c>
      <c r="R1279" t="n">
        <v>8668.0</v>
      </c>
      <c r="S1279" t="b">
        <v>0</v>
      </c>
      <c r="T1279" t="inlineStr">
        <is>
          <t>N/A</t>
        </is>
      </c>
      <c r="U1279" t="b">
        <v>1</v>
      </c>
      <c r="V1279" t="inlineStr">
        <is>
          <t>Ketan Pathak</t>
        </is>
      </c>
      <c r="W1279" s="1" t="n">
        <v>44546.740439814814</v>
      </c>
      <c r="X1279" t="n">
        <v>5667.0</v>
      </c>
      <c r="Y1279" t="n">
        <v>361.0</v>
      </c>
      <c r="Z1279" t="n">
        <v>0.0</v>
      </c>
      <c r="AA1279" t="n">
        <v>361.0</v>
      </c>
      <c r="AB1279" t="n">
        <v>54.0</v>
      </c>
      <c r="AC1279" t="n">
        <v>196.0</v>
      </c>
      <c r="AD1279" t="n">
        <v>97.0</v>
      </c>
      <c r="AE1279" t="n">
        <v>0.0</v>
      </c>
      <c r="AF1279" t="n">
        <v>0.0</v>
      </c>
      <c r="AG1279" t="n">
        <v>0.0</v>
      </c>
      <c r="AH1279" t="inlineStr">
        <is>
          <t>Sangeeta Kumari</t>
        </is>
      </c>
      <c r="AI1279" s="1" t="n">
        <v>44547.221712962964</v>
      </c>
      <c r="AJ1279" t="n">
        <v>2892.0</v>
      </c>
      <c r="AK1279" t="n">
        <v>1.0</v>
      </c>
      <c r="AL1279" t="n">
        <v>0.0</v>
      </c>
      <c r="AM1279" t="n">
        <v>1.0</v>
      </c>
      <c r="AN1279" t="n">
        <v>54.0</v>
      </c>
      <c r="AO1279" t="n">
        <v>1.0</v>
      </c>
      <c r="AP1279" t="n">
        <v>96.0</v>
      </c>
      <c r="AQ1279" t="n">
        <v>0.0</v>
      </c>
      <c r="AR1279" t="n">
        <v>0.0</v>
      </c>
      <c r="AS1279" t="n">
        <v>0.0</v>
      </c>
      <c r="AT1279" t="inlineStr">
        <is>
          <t>N/A</t>
        </is>
      </c>
      <c r="AU1279" t="inlineStr">
        <is>
          <t>N/A</t>
        </is>
      </c>
      <c r="AV1279" t="inlineStr">
        <is>
          <t>N/A</t>
        </is>
      </c>
      <c r="AW1279" t="inlineStr">
        <is>
          <t>N/A</t>
        </is>
      </c>
      <c r="AX1279" t="inlineStr">
        <is>
          <t>N/A</t>
        </is>
      </c>
      <c r="AY1279" t="inlineStr">
        <is>
          <t>N/A</t>
        </is>
      </c>
      <c r="AZ1279" t="inlineStr">
        <is>
          <t>N/A</t>
        </is>
      </c>
      <c r="BA1279" t="inlineStr">
        <is>
          <t>N/A</t>
        </is>
      </c>
      <c r="BB1279" t="inlineStr">
        <is>
          <t>N/A</t>
        </is>
      </c>
      <c r="BC1279" t="inlineStr">
        <is>
          <t>N/A</t>
        </is>
      </c>
      <c r="BD1279" t="inlineStr">
        <is>
          <t>N/A</t>
        </is>
      </c>
      <c r="BE1279" t="inlineStr">
        <is>
          <t>N/A</t>
        </is>
      </c>
    </row>
    <row r="1280">
      <c r="A1280" t="inlineStr">
        <is>
          <t>WI211256060</t>
        </is>
      </c>
      <c r="B1280" t="inlineStr">
        <is>
          <t>DATA_VALIDATION</t>
        </is>
      </c>
      <c r="C1280" t="inlineStr">
        <is>
          <t>201330004247</t>
        </is>
      </c>
      <c r="D1280" t="inlineStr">
        <is>
          <t>Folder</t>
        </is>
      </c>
      <c r="E1280" s="2">
        <f>HYPERLINK("capsilon://?command=openfolder&amp;siteaddress=FAM.docvelocity-na8.net&amp;folderid=FXF0E9DCA6-3F50-8FBA-72C6-A90C773FEAA1","FX21128699")</f>
        <v>0.0</v>
      </c>
      <c r="F1280" t="inlineStr">
        <is>
          <t/>
        </is>
      </c>
      <c r="G1280" t="inlineStr">
        <is>
          <t/>
        </is>
      </c>
      <c r="H1280" t="inlineStr">
        <is>
          <t>Mailitem</t>
        </is>
      </c>
      <c r="I1280" t="inlineStr">
        <is>
          <t>MI2112578732</t>
        </is>
      </c>
      <c r="J1280" t="n">
        <v>224.0</v>
      </c>
      <c r="K1280" t="inlineStr">
        <is>
          <t>COMPLETED</t>
        </is>
      </c>
      <c r="L1280" t="inlineStr">
        <is>
          <t>MARK_AS_COMPLETED</t>
        </is>
      </c>
      <c r="M1280" t="inlineStr">
        <is>
          <t>Queue</t>
        </is>
      </c>
      <c r="N1280" t="n">
        <v>2.0</v>
      </c>
      <c r="O1280" s="1" t="n">
        <v>44546.65021990741</v>
      </c>
      <c r="P1280" s="1" t="n">
        <v>44547.218460648146</v>
      </c>
      <c r="Q1280" t="n">
        <v>44579.0</v>
      </c>
      <c r="R1280" t="n">
        <v>4517.0</v>
      </c>
      <c r="S1280" t="b">
        <v>0</v>
      </c>
      <c r="T1280" t="inlineStr">
        <is>
          <t>N/A</t>
        </is>
      </c>
      <c r="U1280" t="b">
        <v>1</v>
      </c>
      <c r="V1280" t="inlineStr">
        <is>
          <t>Prajakta Jagannath Mane</t>
        </is>
      </c>
      <c r="W1280" s="1" t="n">
        <v>44546.72959490741</v>
      </c>
      <c r="X1280" t="n">
        <v>3941.0</v>
      </c>
      <c r="Y1280" t="n">
        <v>144.0</v>
      </c>
      <c r="Z1280" t="n">
        <v>0.0</v>
      </c>
      <c r="AA1280" t="n">
        <v>144.0</v>
      </c>
      <c r="AB1280" t="n">
        <v>27.0</v>
      </c>
      <c r="AC1280" t="n">
        <v>86.0</v>
      </c>
      <c r="AD1280" t="n">
        <v>80.0</v>
      </c>
      <c r="AE1280" t="n">
        <v>0.0</v>
      </c>
      <c r="AF1280" t="n">
        <v>0.0</v>
      </c>
      <c r="AG1280" t="n">
        <v>0.0</v>
      </c>
      <c r="AH1280" t="inlineStr">
        <is>
          <t>Poonam Patil</t>
        </is>
      </c>
      <c r="AI1280" s="1" t="n">
        <v>44547.218460648146</v>
      </c>
      <c r="AJ1280" t="n">
        <v>567.0</v>
      </c>
      <c r="AK1280" t="n">
        <v>0.0</v>
      </c>
      <c r="AL1280" t="n">
        <v>0.0</v>
      </c>
      <c r="AM1280" t="n">
        <v>0.0</v>
      </c>
      <c r="AN1280" t="n">
        <v>27.0</v>
      </c>
      <c r="AO1280" t="n">
        <v>0.0</v>
      </c>
      <c r="AP1280" t="n">
        <v>80.0</v>
      </c>
      <c r="AQ1280" t="n">
        <v>0.0</v>
      </c>
      <c r="AR1280" t="n">
        <v>0.0</v>
      </c>
      <c r="AS1280" t="n">
        <v>0.0</v>
      </c>
      <c r="AT1280" t="inlineStr">
        <is>
          <t>N/A</t>
        </is>
      </c>
      <c r="AU1280" t="inlineStr">
        <is>
          <t>N/A</t>
        </is>
      </c>
      <c r="AV1280" t="inlineStr">
        <is>
          <t>N/A</t>
        </is>
      </c>
      <c r="AW1280" t="inlineStr">
        <is>
          <t>N/A</t>
        </is>
      </c>
      <c r="AX1280" t="inlineStr">
        <is>
          <t>N/A</t>
        </is>
      </c>
      <c r="AY1280" t="inlineStr">
        <is>
          <t>N/A</t>
        </is>
      </c>
      <c r="AZ1280" t="inlineStr">
        <is>
          <t>N/A</t>
        </is>
      </c>
      <c r="BA1280" t="inlineStr">
        <is>
          <t>N/A</t>
        </is>
      </c>
      <c r="BB1280" t="inlineStr">
        <is>
          <t>N/A</t>
        </is>
      </c>
      <c r="BC1280" t="inlineStr">
        <is>
          <t>N/A</t>
        </is>
      </c>
      <c r="BD1280" t="inlineStr">
        <is>
          <t>N/A</t>
        </is>
      </c>
      <c r="BE1280" t="inlineStr">
        <is>
          <t>N/A</t>
        </is>
      </c>
    </row>
    <row r="1281">
      <c r="A1281" t="inlineStr">
        <is>
          <t>WI211256084</t>
        </is>
      </c>
      <c r="B1281" t="inlineStr">
        <is>
          <t>DATA_VALIDATION</t>
        </is>
      </c>
      <c r="C1281" t="inlineStr">
        <is>
          <t>201300020349</t>
        </is>
      </c>
      <c r="D1281" t="inlineStr">
        <is>
          <t>Folder</t>
        </is>
      </c>
      <c r="E1281" s="2">
        <f>HYPERLINK("capsilon://?command=openfolder&amp;siteaddress=FAM.docvelocity-na8.net&amp;folderid=FX079FEBAE-7034-A150-8499-D23561DCD4D5","FX21128783")</f>
        <v>0.0</v>
      </c>
      <c r="F1281" t="inlineStr">
        <is>
          <t/>
        </is>
      </c>
      <c r="G1281" t="inlineStr">
        <is>
          <t/>
        </is>
      </c>
      <c r="H1281" t="inlineStr">
        <is>
          <t>Mailitem</t>
        </is>
      </c>
      <c r="I1281" t="inlineStr">
        <is>
          <t>MI2112590448</t>
        </is>
      </c>
      <c r="J1281" t="n">
        <v>60.0</v>
      </c>
      <c r="K1281" t="inlineStr">
        <is>
          <t>COMPLETED</t>
        </is>
      </c>
      <c r="L1281" t="inlineStr">
        <is>
          <t>MARK_AS_COMPLETED</t>
        </is>
      </c>
      <c r="M1281" t="inlineStr">
        <is>
          <t>Queue</t>
        </is>
      </c>
      <c r="N1281" t="n">
        <v>1.0</v>
      </c>
      <c r="O1281" s="1" t="n">
        <v>44546.652708333335</v>
      </c>
      <c r="P1281" s="1" t="n">
        <v>44546.68855324074</v>
      </c>
      <c r="Q1281" t="n">
        <v>2960.0</v>
      </c>
      <c r="R1281" t="n">
        <v>137.0</v>
      </c>
      <c r="S1281" t="b">
        <v>0</v>
      </c>
      <c r="T1281" t="inlineStr">
        <is>
          <t>N/A</t>
        </is>
      </c>
      <c r="U1281" t="b">
        <v>0</v>
      </c>
      <c r="V1281" t="inlineStr">
        <is>
          <t>Sumit Jarhad</t>
        </is>
      </c>
      <c r="W1281" s="1" t="n">
        <v>44546.68855324074</v>
      </c>
      <c r="X1281" t="n">
        <v>137.0</v>
      </c>
      <c r="Y1281" t="n">
        <v>0.0</v>
      </c>
      <c r="Z1281" t="n">
        <v>0.0</v>
      </c>
      <c r="AA1281" t="n">
        <v>0.0</v>
      </c>
      <c r="AB1281" t="n">
        <v>0.0</v>
      </c>
      <c r="AC1281" t="n">
        <v>0.0</v>
      </c>
      <c r="AD1281" t="n">
        <v>60.0</v>
      </c>
      <c r="AE1281" t="n">
        <v>48.0</v>
      </c>
      <c r="AF1281" t="n">
        <v>0.0</v>
      </c>
      <c r="AG1281" t="n">
        <v>4.0</v>
      </c>
      <c r="AH1281" t="inlineStr">
        <is>
          <t>N/A</t>
        </is>
      </c>
      <c r="AI1281" t="inlineStr">
        <is>
          <t>N/A</t>
        </is>
      </c>
      <c r="AJ1281" t="inlineStr">
        <is>
          <t>N/A</t>
        </is>
      </c>
      <c r="AK1281" t="inlineStr">
        <is>
          <t>N/A</t>
        </is>
      </c>
      <c r="AL1281" t="inlineStr">
        <is>
          <t>N/A</t>
        </is>
      </c>
      <c r="AM1281" t="inlineStr">
        <is>
          <t>N/A</t>
        </is>
      </c>
      <c r="AN1281" t="inlineStr">
        <is>
          <t>N/A</t>
        </is>
      </c>
      <c r="AO1281" t="inlineStr">
        <is>
          <t>N/A</t>
        </is>
      </c>
      <c r="AP1281" t="inlineStr">
        <is>
          <t>N/A</t>
        </is>
      </c>
      <c r="AQ1281" t="inlineStr">
        <is>
          <t>N/A</t>
        </is>
      </c>
      <c r="AR1281" t="inlineStr">
        <is>
          <t>N/A</t>
        </is>
      </c>
      <c r="AS1281" t="inlineStr">
        <is>
          <t>N/A</t>
        </is>
      </c>
      <c r="AT1281" t="inlineStr">
        <is>
          <t>N/A</t>
        </is>
      </c>
      <c r="AU1281" t="inlineStr">
        <is>
          <t>N/A</t>
        </is>
      </c>
      <c r="AV1281" t="inlineStr">
        <is>
          <t>N/A</t>
        </is>
      </c>
      <c r="AW1281" t="inlineStr">
        <is>
          <t>N/A</t>
        </is>
      </c>
      <c r="AX1281" t="inlineStr">
        <is>
          <t>N/A</t>
        </is>
      </c>
      <c r="AY1281" t="inlineStr">
        <is>
          <t>N/A</t>
        </is>
      </c>
      <c r="AZ1281" t="inlineStr">
        <is>
          <t>N/A</t>
        </is>
      </c>
      <c r="BA1281" t="inlineStr">
        <is>
          <t>N/A</t>
        </is>
      </c>
      <c r="BB1281" t="inlineStr">
        <is>
          <t>N/A</t>
        </is>
      </c>
      <c r="BC1281" t="inlineStr">
        <is>
          <t>N/A</t>
        </is>
      </c>
      <c r="BD1281" t="inlineStr">
        <is>
          <t>N/A</t>
        </is>
      </c>
      <c r="BE1281" t="inlineStr">
        <is>
          <t>N/A</t>
        </is>
      </c>
    </row>
    <row r="1282">
      <c r="A1282" t="inlineStr">
        <is>
          <t>WI211256188</t>
        </is>
      </c>
      <c r="B1282" t="inlineStr">
        <is>
          <t>DATA_VALIDATION</t>
        </is>
      </c>
      <c r="C1282" t="inlineStr">
        <is>
          <t>201100014349</t>
        </is>
      </c>
      <c r="D1282" t="inlineStr">
        <is>
          <t>Folder</t>
        </is>
      </c>
      <c r="E1282" s="2">
        <f>HYPERLINK("capsilon://?command=openfolder&amp;siteaddress=FAM.docvelocity-na8.net&amp;folderid=FX6FE0B6EE-6D10-D8C8-A230-5DACDE0FC722","FX21128879")</f>
        <v>0.0</v>
      </c>
      <c r="F1282" t="inlineStr">
        <is>
          <t/>
        </is>
      </c>
      <c r="G1282" t="inlineStr">
        <is>
          <t/>
        </is>
      </c>
      <c r="H1282" t="inlineStr">
        <is>
          <t>Mailitem</t>
        </is>
      </c>
      <c r="I1282" t="inlineStr">
        <is>
          <t>MI2112579027</t>
        </is>
      </c>
      <c r="J1282" t="n">
        <v>578.0</v>
      </c>
      <c r="K1282" t="inlineStr">
        <is>
          <t>COMPLETED</t>
        </is>
      </c>
      <c r="L1282" t="inlineStr">
        <is>
          <t>MARK_AS_COMPLETED</t>
        </is>
      </c>
      <c r="M1282" t="inlineStr">
        <is>
          <t>Queue</t>
        </is>
      </c>
      <c r="N1282" t="n">
        <v>2.0</v>
      </c>
      <c r="O1282" s="1" t="n">
        <v>44546.66171296296</v>
      </c>
      <c r="P1282" s="1" t="n">
        <v>44547.26002314815</v>
      </c>
      <c r="Q1282" t="n">
        <v>46937.0</v>
      </c>
      <c r="R1282" t="n">
        <v>4757.0</v>
      </c>
      <c r="S1282" t="b">
        <v>0</v>
      </c>
      <c r="T1282" t="inlineStr">
        <is>
          <t>N/A</t>
        </is>
      </c>
      <c r="U1282" t="b">
        <v>1</v>
      </c>
      <c r="V1282" t="inlineStr">
        <is>
          <t>Suraj Toradmal</t>
        </is>
      </c>
      <c r="W1282" s="1" t="n">
        <v>44546.76415509259</v>
      </c>
      <c r="X1282" t="n">
        <v>3402.0</v>
      </c>
      <c r="Y1282" t="n">
        <v>532.0</v>
      </c>
      <c r="Z1282" t="n">
        <v>0.0</v>
      </c>
      <c r="AA1282" t="n">
        <v>532.0</v>
      </c>
      <c r="AB1282" t="n">
        <v>492.0</v>
      </c>
      <c r="AC1282" t="n">
        <v>185.0</v>
      </c>
      <c r="AD1282" t="n">
        <v>46.0</v>
      </c>
      <c r="AE1282" t="n">
        <v>0.0</v>
      </c>
      <c r="AF1282" t="n">
        <v>0.0</v>
      </c>
      <c r="AG1282" t="n">
        <v>0.0</v>
      </c>
      <c r="AH1282" t="inlineStr">
        <is>
          <t>Sangeeta Kumari</t>
        </is>
      </c>
      <c r="AI1282" s="1" t="n">
        <v>44547.26002314815</v>
      </c>
      <c r="AJ1282" t="n">
        <v>1222.0</v>
      </c>
      <c r="AK1282" t="n">
        <v>0.0</v>
      </c>
      <c r="AL1282" t="n">
        <v>0.0</v>
      </c>
      <c r="AM1282" t="n">
        <v>0.0</v>
      </c>
      <c r="AN1282" t="n">
        <v>246.0</v>
      </c>
      <c r="AO1282" t="n">
        <v>0.0</v>
      </c>
      <c r="AP1282" t="n">
        <v>46.0</v>
      </c>
      <c r="AQ1282" t="n">
        <v>0.0</v>
      </c>
      <c r="AR1282" t="n">
        <v>0.0</v>
      </c>
      <c r="AS1282" t="n">
        <v>0.0</v>
      </c>
      <c r="AT1282" t="inlineStr">
        <is>
          <t>N/A</t>
        </is>
      </c>
      <c r="AU1282" t="inlineStr">
        <is>
          <t>N/A</t>
        </is>
      </c>
      <c r="AV1282" t="inlineStr">
        <is>
          <t>N/A</t>
        </is>
      </c>
      <c r="AW1282" t="inlineStr">
        <is>
          <t>N/A</t>
        </is>
      </c>
      <c r="AX1282" t="inlineStr">
        <is>
          <t>N/A</t>
        </is>
      </c>
      <c r="AY1282" t="inlineStr">
        <is>
          <t>N/A</t>
        </is>
      </c>
      <c r="AZ1282" t="inlineStr">
        <is>
          <t>N/A</t>
        </is>
      </c>
      <c r="BA1282" t="inlineStr">
        <is>
          <t>N/A</t>
        </is>
      </c>
      <c r="BB1282" t="inlineStr">
        <is>
          <t>N/A</t>
        </is>
      </c>
      <c r="BC1282" t="inlineStr">
        <is>
          <t>N/A</t>
        </is>
      </c>
      <c r="BD1282" t="inlineStr">
        <is>
          <t>N/A</t>
        </is>
      </c>
      <c r="BE1282" t="inlineStr">
        <is>
          <t>N/A</t>
        </is>
      </c>
    </row>
    <row r="1283">
      <c r="A1283" t="inlineStr">
        <is>
          <t>WI211256203</t>
        </is>
      </c>
      <c r="B1283" t="inlineStr">
        <is>
          <t>DATA_VALIDATION</t>
        </is>
      </c>
      <c r="C1283" t="inlineStr">
        <is>
          <t>201308007972</t>
        </is>
      </c>
      <c r="D1283" t="inlineStr">
        <is>
          <t>Folder</t>
        </is>
      </c>
      <c r="E1283" s="2">
        <f>HYPERLINK("capsilon://?command=openfolder&amp;siteaddress=FAM.docvelocity-na8.net&amp;folderid=FXC37DFF7B-1DD9-FF27-51DB-18DB0B6E2314","FX21129135")</f>
        <v>0.0</v>
      </c>
      <c r="F1283" t="inlineStr">
        <is>
          <t/>
        </is>
      </c>
      <c r="G1283" t="inlineStr">
        <is>
          <t/>
        </is>
      </c>
      <c r="H1283" t="inlineStr">
        <is>
          <t>Mailitem</t>
        </is>
      </c>
      <c r="I1283" t="inlineStr">
        <is>
          <t>MI2112580369</t>
        </is>
      </c>
      <c r="J1283" t="n">
        <v>150.0</v>
      </c>
      <c r="K1283" t="inlineStr">
        <is>
          <t>COMPLETED</t>
        </is>
      </c>
      <c r="L1283" t="inlineStr">
        <is>
          <t>MARK_AS_COMPLETED</t>
        </is>
      </c>
      <c r="M1283" t="inlineStr">
        <is>
          <t>Queue</t>
        </is>
      </c>
      <c r="N1283" t="n">
        <v>2.0</v>
      </c>
      <c r="O1283" s="1" t="n">
        <v>44546.663506944446</v>
      </c>
      <c r="P1283" s="1" t="n">
        <v>44547.256053240744</v>
      </c>
      <c r="Q1283" t="n">
        <v>49978.0</v>
      </c>
      <c r="R1283" t="n">
        <v>1218.0</v>
      </c>
      <c r="S1283" t="b">
        <v>0</v>
      </c>
      <c r="T1283" t="inlineStr">
        <is>
          <t>N/A</t>
        </is>
      </c>
      <c r="U1283" t="b">
        <v>1</v>
      </c>
      <c r="V1283" t="inlineStr">
        <is>
          <t>Sanjay Kharade</t>
        </is>
      </c>
      <c r="W1283" s="1" t="n">
        <v>44546.71026620371</v>
      </c>
      <c r="X1283" t="n">
        <v>538.0</v>
      </c>
      <c r="Y1283" t="n">
        <v>115.0</v>
      </c>
      <c r="Z1283" t="n">
        <v>0.0</v>
      </c>
      <c r="AA1283" t="n">
        <v>115.0</v>
      </c>
      <c r="AB1283" t="n">
        <v>0.0</v>
      </c>
      <c r="AC1283" t="n">
        <v>44.0</v>
      </c>
      <c r="AD1283" t="n">
        <v>35.0</v>
      </c>
      <c r="AE1283" t="n">
        <v>0.0</v>
      </c>
      <c r="AF1283" t="n">
        <v>0.0</v>
      </c>
      <c r="AG1283" t="n">
        <v>0.0</v>
      </c>
      <c r="AH1283" t="inlineStr">
        <is>
          <t>Poonam Patil</t>
        </is>
      </c>
      <c r="AI1283" s="1" t="n">
        <v>44547.256053240744</v>
      </c>
      <c r="AJ1283" t="n">
        <v>673.0</v>
      </c>
      <c r="AK1283" t="n">
        <v>0.0</v>
      </c>
      <c r="AL1283" t="n">
        <v>0.0</v>
      </c>
      <c r="AM1283" t="n">
        <v>0.0</v>
      </c>
      <c r="AN1283" t="n">
        <v>0.0</v>
      </c>
      <c r="AO1283" t="n">
        <v>0.0</v>
      </c>
      <c r="AP1283" t="n">
        <v>35.0</v>
      </c>
      <c r="AQ1283" t="n">
        <v>0.0</v>
      </c>
      <c r="AR1283" t="n">
        <v>0.0</v>
      </c>
      <c r="AS1283" t="n">
        <v>0.0</v>
      </c>
      <c r="AT1283" t="inlineStr">
        <is>
          <t>N/A</t>
        </is>
      </c>
      <c r="AU1283" t="inlineStr">
        <is>
          <t>N/A</t>
        </is>
      </c>
      <c r="AV1283" t="inlineStr">
        <is>
          <t>N/A</t>
        </is>
      </c>
      <c r="AW1283" t="inlineStr">
        <is>
          <t>N/A</t>
        </is>
      </c>
      <c r="AX1283" t="inlineStr">
        <is>
          <t>N/A</t>
        </is>
      </c>
      <c r="AY1283" t="inlineStr">
        <is>
          <t>N/A</t>
        </is>
      </c>
      <c r="AZ1283" t="inlineStr">
        <is>
          <t>N/A</t>
        </is>
      </c>
      <c r="BA1283" t="inlineStr">
        <is>
          <t>N/A</t>
        </is>
      </c>
      <c r="BB1283" t="inlineStr">
        <is>
          <t>N/A</t>
        </is>
      </c>
      <c r="BC1283" t="inlineStr">
        <is>
          <t>N/A</t>
        </is>
      </c>
      <c r="BD1283" t="inlineStr">
        <is>
          <t>N/A</t>
        </is>
      </c>
      <c r="BE1283" t="inlineStr">
        <is>
          <t>N/A</t>
        </is>
      </c>
    </row>
    <row r="1284">
      <c r="A1284" t="inlineStr">
        <is>
          <t>WI211256209</t>
        </is>
      </c>
      <c r="B1284" t="inlineStr">
        <is>
          <t>DATA_VALIDATION</t>
        </is>
      </c>
      <c r="C1284" t="inlineStr">
        <is>
          <t>201110012291</t>
        </is>
      </c>
      <c r="D1284" t="inlineStr">
        <is>
          <t>Folder</t>
        </is>
      </c>
      <c r="E1284" s="2">
        <f>HYPERLINK("capsilon://?command=openfolder&amp;siteaddress=FAM.docvelocity-na8.net&amp;folderid=FXB099CF73-499C-E106-C19A-EBE29850D3C6","FX21128500")</f>
        <v>0.0</v>
      </c>
      <c r="F1284" t="inlineStr">
        <is>
          <t/>
        </is>
      </c>
      <c r="G1284" t="inlineStr">
        <is>
          <t/>
        </is>
      </c>
      <c r="H1284" t="inlineStr">
        <is>
          <t>Mailitem</t>
        </is>
      </c>
      <c r="I1284" t="inlineStr">
        <is>
          <t>MI2112591957</t>
        </is>
      </c>
      <c r="J1284" t="n">
        <v>30.0</v>
      </c>
      <c r="K1284" t="inlineStr">
        <is>
          <t>COMPLETED</t>
        </is>
      </c>
      <c r="L1284" t="inlineStr">
        <is>
          <t>MARK_AS_COMPLETED</t>
        </is>
      </c>
      <c r="M1284" t="inlineStr">
        <is>
          <t>Queue</t>
        </is>
      </c>
      <c r="N1284" t="n">
        <v>2.0</v>
      </c>
      <c r="O1284" s="1" t="n">
        <v>44546.66372685185</v>
      </c>
      <c r="P1284" s="1" t="n">
        <v>44547.39040509259</v>
      </c>
      <c r="Q1284" t="n">
        <v>62559.0</v>
      </c>
      <c r="R1284" t="n">
        <v>226.0</v>
      </c>
      <c r="S1284" t="b">
        <v>0</v>
      </c>
      <c r="T1284" t="inlineStr">
        <is>
          <t>N/A</t>
        </is>
      </c>
      <c r="U1284" t="b">
        <v>0</v>
      </c>
      <c r="V1284" t="inlineStr">
        <is>
          <t>Sumit Jarhad</t>
        </is>
      </c>
      <c r="W1284" s="1" t="n">
        <v>44546.68960648148</v>
      </c>
      <c r="X1284" t="n">
        <v>82.0</v>
      </c>
      <c r="Y1284" t="n">
        <v>9.0</v>
      </c>
      <c r="Z1284" t="n">
        <v>0.0</v>
      </c>
      <c r="AA1284" t="n">
        <v>9.0</v>
      </c>
      <c r="AB1284" t="n">
        <v>0.0</v>
      </c>
      <c r="AC1284" t="n">
        <v>4.0</v>
      </c>
      <c r="AD1284" t="n">
        <v>21.0</v>
      </c>
      <c r="AE1284" t="n">
        <v>0.0</v>
      </c>
      <c r="AF1284" t="n">
        <v>0.0</v>
      </c>
      <c r="AG1284" t="n">
        <v>0.0</v>
      </c>
      <c r="AH1284" t="inlineStr">
        <is>
          <t>Saloni Uttekar</t>
        </is>
      </c>
      <c r="AI1284" s="1" t="n">
        <v>44547.39040509259</v>
      </c>
      <c r="AJ1284" t="n">
        <v>144.0</v>
      </c>
      <c r="AK1284" t="n">
        <v>0.0</v>
      </c>
      <c r="AL1284" t="n">
        <v>0.0</v>
      </c>
      <c r="AM1284" t="n">
        <v>0.0</v>
      </c>
      <c r="AN1284" t="n">
        <v>0.0</v>
      </c>
      <c r="AO1284" t="n">
        <v>0.0</v>
      </c>
      <c r="AP1284" t="n">
        <v>21.0</v>
      </c>
      <c r="AQ1284" t="n">
        <v>0.0</v>
      </c>
      <c r="AR1284" t="n">
        <v>0.0</v>
      </c>
      <c r="AS1284" t="n">
        <v>0.0</v>
      </c>
      <c r="AT1284" t="inlineStr">
        <is>
          <t>N/A</t>
        </is>
      </c>
      <c r="AU1284" t="inlineStr">
        <is>
          <t>N/A</t>
        </is>
      </c>
      <c r="AV1284" t="inlineStr">
        <is>
          <t>N/A</t>
        </is>
      </c>
      <c r="AW1284" t="inlineStr">
        <is>
          <t>N/A</t>
        </is>
      </c>
      <c r="AX1284" t="inlineStr">
        <is>
          <t>N/A</t>
        </is>
      </c>
      <c r="AY1284" t="inlineStr">
        <is>
          <t>N/A</t>
        </is>
      </c>
      <c r="AZ1284" t="inlineStr">
        <is>
          <t>N/A</t>
        </is>
      </c>
      <c r="BA1284" t="inlineStr">
        <is>
          <t>N/A</t>
        </is>
      </c>
      <c r="BB1284" t="inlineStr">
        <is>
          <t>N/A</t>
        </is>
      </c>
      <c r="BC1284" t="inlineStr">
        <is>
          <t>N/A</t>
        </is>
      </c>
      <c r="BD1284" t="inlineStr">
        <is>
          <t>N/A</t>
        </is>
      </c>
      <c r="BE1284" t="inlineStr">
        <is>
          <t>N/A</t>
        </is>
      </c>
    </row>
    <row r="1285">
      <c r="A1285" t="inlineStr">
        <is>
          <t>WI211256268</t>
        </is>
      </c>
      <c r="B1285" t="inlineStr">
        <is>
          <t>DATA_VALIDATION</t>
        </is>
      </c>
      <c r="C1285" t="inlineStr">
        <is>
          <t>201130012953</t>
        </is>
      </c>
      <c r="D1285" t="inlineStr">
        <is>
          <t>Folder</t>
        </is>
      </c>
      <c r="E1285" s="2">
        <f>HYPERLINK("capsilon://?command=openfolder&amp;siteaddress=FAM.docvelocity-na8.net&amp;folderid=FX2A54C81B-8A6C-3FCC-1810-A2E062DAE6EF","FX21127958")</f>
        <v>0.0</v>
      </c>
      <c r="F1285" t="inlineStr">
        <is>
          <t/>
        </is>
      </c>
      <c r="G1285" t="inlineStr">
        <is>
          <t/>
        </is>
      </c>
      <c r="H1285" t="inlineStr">
        <is>
          <t>Mailitem</t>
        </is>
      </c>
      <c r="I1285" t="inlineStr">
        <is>
          <t>MI2112581564</t>
        </is>
      </c>
      <c r="J1285" t="n">
        <v>214.0</v>
      </c>
      <c r="K1285" t="inlineStr">
        <is>
          <t>COMPLETED</t>
        </is>
      </c>
      <c r="L1285" t="inlineStr">
        <is>
          <t>MARK_AS_COMPLETED</t>
        </is>
      </c>
      <c r="M1285" t="inlineStr">
        <is>
          <t>Queue</t>
        </is>
      </c>
      <c r="N1285" t="n">
        <v>2.0</v>
      </c>
      <c r="O1285" s="1" t="n">
        <v>44546.66799768519</v>
      </c>
      <c r="P1285" s="1" t="n">
        <v>44547.267847222225</v>
      </c>
      <c r="Q1285" t="n">
        <v>46469.0</v>
      </c>
      <c r="R1285" t="n">
        <v>5358.0</v>
      </c>
      <c r="S1285" t="b">
        <v>0</v>
      </c>
      <c r="T1285" t="inlineStr">
        <is>
          <t>N/A</t>
        </is>
      </c>
      <c r="U1285" t="b">
        <v>1</v>
      </c>
      <c r="V1285" t="inlineStr">
        <is>
          <t>Ujwala Ajabe</t>
        </is>
      </c>
      <c r="W1285" s="1" t="n">
        <v>44546.77309027778</v>
      </c>
      <c r="X1285" t="n">
        <v>4314.0</v>
      </c>
      <c r="Y1285" t="n">
        <v>197.0</v>
      </c>
      <c r="Z1285" t="n">
        <v>0.0</v>
      </c>
      <c r="AA1285" t="n">
        <v>197.0</v>
      </c>
      <c r="AB1285" t="n">
        <v>0.0</v>
      </c>
      <c r="AC1285" t="n">
        <v>161.0</v>
      </c>
      <c r="AD1285" t="n">
        <v>17.0</v>
      </c>
      <c r="AE1285" t="n">
        <v>0.0</v>
      </c>
      <c r="AF1285" t="n">
        <v>0.0</v>
      </c>
      <c r="AG1285" t="n">
        <v>0.0</v>
      </c>
      <c r="AH1285" t="inlineStr">
        <is>
          <t>Poonam Patil</t>
        </is>
      </c>
      <c r="AI1285" s="1" t="n">
        <v>44547.267847222225</v>
      </c>
      <c r="AJ1285" t="n">
        <v>1019.0</v>
      </c>
      <c r="AK1285" t="n">
        <v>0.0</v>
      </c>
      <c r="AL1285" t="n">
        <v>0.0</v>
      </c>
      <c r="AM1285" t="n">
        <v>0.0</v>
      </c>
      <c r="AN1285" t="n">
        <v>0.0</v>
      </c>
      <c r="AO1285" t="n">
        <v>0.0</v>
      </c>
      <c r="AP1285" t="n">
        <v>17.0</v>
      </c>
      <c r="AQ1285" t="n">
        <v>0.0</v>
      </c>
      <c r="AR1285" t="n">
        <v>0.0</v>
      </c>
      <c r="AS1285" t="n">
        <v>0.0</v>
      </c>
      <c r="AT1285" t="inlineStr">
        <is>
          <t>N/A</t>
        </is>
      </c>
      <c r="AU1285" t="inlineStr">
        <is>
          <t>N/A</t>
        </is>
      </c>
      <c r="AV1285" t="inlineStr">
        <is>
          <t>N/A</t>
        </is>
      </c>
      <c r="AW1285" t="inlineStr">
        <is>
          <t>N/A</t>
        </is>
      </c>
      <c r="AX1285" t="inlineStr">
        <is>
          <t>N/A</t>
        </is>
      </c>
      <c r="AY1285" t="inlineStr">
        <is>
          <t>N/A</t>
        </is>
      </c>
      <c r="AZ1285" t="inlineStr">
        <is>
          <t>N/A</t>
        </is>
      </c>
      <c r="BA1285" t="inlineStr">
        <is>
          <t>N/A</t>
        </is>
      </c>
      <c r="BB1285" t="inlineStr">
        <is>
          <t>N/A</t>
        </is>
      </c>
      <c r="BC1285" t="inlineStr">
        <is>
          <t>N/A</t>
        </is>
      </c>
      <c r="BD1285" t="inlineStr">
        <is>
          <t>N/A</t>
        </is>
      </c>
      <c r="BE1285" t="inlineStr">
        <is>
          <t>N/A</t>
        </is>
      </c>
    </row>
    <row r="1286">
      <c r="A1286" t="inlineStr">
        <is>
          <t>WI21125628</t>
        </is>
      </c>
      <c r="B1286" t="inlineStr">
        <is>
          <t>DATA_VALIDATION</t>
        </is>
      </c>
      <c r="C1286" t="inlineStr">
        <is>
          <t>201110012239</t>
        </is>
      </c>
      <c r="D1286" t="inlineStr">
        <is>
          <t>Folder</t>
        </is>
      </c>
      <c r="E1286" s="2">
        <f>HYPERLINK("capsilon://?command=openfolder&amp;siteaddress=FAM.docvelocity-na8.net&amp;folderid=FX41D06408-06A4-55BA-3431-6168EDDD090B","FX21121685")</f>
        <v>0.0</v>
      </c>
      <c r="F1286" t="inlineStr">
        <is>
          <t/>
        </is>
      </c>
      <c r="G1286" t="inlineStr">
        <is>
          <t/>
        </is>
      </c>
      <c r="H1286" t="inlineStr">
        <is>
          <t>Mailitem</t>
        </is>
      </c>
      <c r="I1286" t="inlineStr">
        <is>
          <t>MI211259169</t>
        </is>
      </c>
      <c r="J1286" t="n">
        <v>84.0</v>
      </c>
      <c r="K1286" t="inlineStr">
        <is>
          <t>COMPLETED</t>
        </is>
      </c>
      <c r="L1286" t="inlineStr">
        <is>
          <t>MARK_AS_COMPLETED</t>
        </is>
      </c>
      <c r="M1286" t="inlineStr">
        <is>
          <t>Queue</t>
        </is>
      </c>
      <c r="N1286" t="n">
        <v>1.0</v>
      </c>
      <c r="O1286" s="1" t="n">
        <v>44531.98039351852</v>
      </c>
      <c r="P1286" s="1" t="n">
        <v>44532.37601851852</v>
      </c>
      <c r="Q1286" t="n">
        <v>32690.0</v>
      </c>
      <c r="R1286" t="n">
        <v>1492.0</v>
      </c>
      <c r="S1286" t="b">
        <v>0</v>
      </c>
      <c r="T1286" t="inlineStr">
        <is>
          <t>N/A</t>
        </is>
      </c>
      <c r="U1286" t="b">
        <v>0</v>
      </c>
      <c r="V1286" t="inlineStr">
        <is>
          <t>Hemanshi Deshlahara</t>
        </is>
      </c>
      <c r="W1286" s="1" t="n">
        <v>44532.37601851852</v>
      </c>
      <c r="X1286" t="n">
        <v>1492.0</v>
      </c>
      <c r="Y1286" t="n">
        <v>0.0</v>
      </c>
      <c r="Z1286" t="n">
        <v>0.0</v>
      </c>
      <c r="AA1286" t="n">
        <v>0.0</v>
      </c>
      <c r="AB1286" t="n">
        <v>0.0</v>
      </c>
      <c r="AC1286" t="n">
        <v>0.0</v>
      </c>
      <c r="AD1286" t="n">
        <v>84.0</v>
      </c>
      <c r="AE1286" t="n">
        <v>72.0</v>
      </c>
      <c r="AF1286" t="n">
        <v>0.0</v>
      </c>
      <c r="AG1286" t="n">
        <v>4.0</v>
      </c>
      <c r="AH1286" t="inlineStr">
        <is>
          <t>N/A</t>
        </is>
      </c>
      <c r="AI1286" t="inlineStr">
        <is>
          <t>N/A</t>
        </is>
      </c>
      <c r="AJ1286" t="inlineStr">
        <is>
          <t>N/A</t>
        </is>
      </c>
      <c r="AK1286" t="inlineStr">
        <is>
          <t>N/A</t>
        </is>
      </c>
      <c r="AL1286" t="inlineStr">
        <is>
          <t>N/A</t>
        </is>
      </c>
      <c r="AM1286" t="inlineStr">
        <is>
          <t>N/A</t>
        </is>
      </c>
      <c r="AN1286" t="inlineStr">
        <is>
          <t>N/A</t>
        </is>
      </c>
      <c r="AO1286" t="inlineStr">
        <is>
          <t>N/A</t>
        </is>
      </c>
      <c r="AP1286" t="inlineStr">
        <is>
          <t>N/A</t>
        </is>
      </c>
      <c r="AQ1286" t="inlineStr">
        <is>
          <t>N/A</t>
        </is>
      </c>
      <c r="AR1286" t="inlineStr">
        <is>
          <t>N/A</t>
        </is>
      </c>
      <c r="AS1286" t="inlineStr">
        <is>
          <t>N/A</t>
        </is>
      </c>
      <c r="AT1286" t="inlineStr">
        <is>
          <t>N/A</t>
        </is>
      </c>
      <c r="AU1286" t="inlineStr">
        <is>
          <t>N/A</t>
        </is>
      </c>
      <c r="AV1286" t="inlineStr">
        <is>
          <t>N/A</t>
        </is>
      </c>
      <c r="AW1286" t="inlineStr">
        <is>
          <t>N/A</t>
        </is>
      </c>
      <c r="AX1286" t="inlineStr">
        <is>
          <t>N/A</t>
        </is>
      </c>
      <c r="AY1286" t="inlineStr">
        <is>
          <t>N/A</t>
        </is>
      </c>
      <c r="AZ1286" t="inlineStr">
        <is>
          <t>N/A</t>
        </is>
      </c>
      <c r="BA1286" t="inlineStr">
        <is>
          <t>N/A</t>
        </is>
      </c>
      <c r="BB1286" t="inlineStr">
        <is>
          <t>N/A</t>
        </is>
      </c>
      <c r="BC1286" t="inlineStr">
        <is>
          <t>N/A</t>
        </is>
      </c>
      <c r="BD1286" t="inlineStr">
        <is>
          <t>N/A</t>
        </is>
      </c>
      <c r="BE1286" t="inlineStr">
        <is>
          <t>N/A</t>
        </is>
      </c>
    </row>
    <row r="1287">
      <c r="A1287" t="inlineStr">
        <is>
          <t>WI211256303</t>
        </is>
      </c>
      <c r="B1287" t="inlineStr">
        <is>
          <t>DATA_VALIDATION</t>
        </is>
      </c>
      <c r="C1287" t="inlineStr">
        <is>
          <t>201348000226</t>
        </is>
      </c>
      <c r="D1287" t="inlineStr">
        <is>
          <t>Folder</t>
        </is>
      </c>
      <c r="E1287" s="2">
        <f>HYPERLINK("capsilon://?command=openfolder&amp;siteaddress=FAM.docvelocity-na8.net&amp;folderid=FX68C59D43-5B0D-6923-2E5E-9F0D06C9A488","FX21128823")</f>
        <v>0.0</v>
      </c>
      <c r="F1287" t="inlineStr">
        <is>
          <t/>
        </is>
      </c>
      <c r="G1287" t="inlineStr">
        <is>
          <t/>
        </is>
      </c>
      <c r="H1287" t="inlineStr">
        <is>
          <t>Mailitem</t>
        </is>
      </c>
      <c r="I1287" t="inlineStr">
        <is>
          <t>MI2112583940</t>
        </is>
      </c>
      <c r="J1287" t="n">
        <v>190.0</v>
      </c>
      <c r="K1287" t="inlineStr">
        <is>
          <t>COMPLETED</t>
        </is>
      </c>
      <c r="L1287" t="inlineStr">
        <is>
          <t>MARK_AS_COMPLETED</t>
        </is>
      </c>
      <c r="M1287" t="inlineStr">
        <is>
          <t>Queue</t>
        </is>
      </c>
      <c r="N1287" t="n">
        <v>2.0</v>
      </c>
      <c r="O1287" s="1" t="n">
        <v>44546.671122685184</v>
      </c>
      <c r="P1287" s="1" t="n">
        <v>44547.28658564815</v>
      </c>
      <c r="Q1287" t="n">
        <v>49995.0</v>
      </c>
      <c r="R1287" t="n">
        <v>3181.0</v>
      </c>
      <c r="S1287" t="b">
        <v>0</v>
      </c>
      <c r="T1287" t="inlineStr">
        <is>
          <t>N/A</t>
        </is>
      </c>
      <c r="U1287" t="b">
        <v>1</v>
      </c>
      <c r="V1287" t="inlineStr">
        <is>
          <t>Sanjay Kharade</t>
        </is>
      </c>
      <c r="W1287" s="1" t="n">
        <v>44546.7344212963</v>
      </c>
      <c r="X1287" t="n">
        <v>880.0</v>
      </c>
      <c r="Y1287" t="n">
        <v>178.0</v>
      </c>
      <c r="Z1287" t="n">
        <v>0.0</v>
      </c>
      <c r="AA1287" t="n">
        <v>178.0</v>
      </c>
      <c r="AB1287" t="n">
        <v>0.0</v>
      </c>
      <c r="AC1287" t="n">
        <v>106.0</v>
      </c>
      <c r="AD1287" t="n">
        <v>12.0</v>
      </c>
      <c r="AE1287" t="n">
        <v>0.0</v>
      </c>
      <c r="AF1287" t="n">
        <v>0.0</v>
      </c>
      <c r="AG1287" t="n">
        <v>0.0</v>
      </c>
      <c r="AH1287" t="inlineStr">
        <is>
          <t>Sangeeta Kumari</t>
        </is>
      </c>
      <c r="AI1287" s="1" t="n">
        <v>44547.28658564815</v>
      </c>
      <c r="AJ1287" t="n">
        <v>2294.0</v>
      </c>
      <c r="AK1287" t="n">
        <v>21.0</v>
      </c>
      <c r="AL1287" t="n">
        <v>0.0</v>
      </c>
      <c r="AM1287" t="n">
        <v>21.0</v>
      </c>
      <c r="AN1287" t="n">
        <v>0.0</v>
      </c>
      <c r="AO1287" t="n">
        <v>20.0</v>
      </c>
      <c r="AP1287" t="n">
        <v>-9.0</v>
      </c>
      <c r="AQ1287" t="n">
        <v>0.0</v>
      </c>
      <c r="AR1287" t="n">
        <v>0.0</v>
      </c>
      <c r="AS1287" t="n">
        <v>0.0</v>
      </c>
      <c r="AT1287" t="inlineStr">
        <is>
          <t>N/A</t>
        </is>
      </c>
      <c r="AU1287" t="inlineStr">
        <is>
          <t>N/A</t>
        </is>
      </c>
      <c r="AV1287" t="inlineStr">
        <is>
          <t>N/A</t>
        </is>
      </c>
      <c r="AW1287" t="inlineStr">
        <is>
          <t>N/A</t>
        </is>
      </c>
      <c r="AX1287" t="inlineStr">
        <is>
          <t>N/A</t>
        </is>
      </c>
      <c r="AY1287" t="inlineStr">
        <is>
          <t>N/A</t>
        </is>
      </c>
      <c r="AZ1287" t="inlineStr">
        <is>
          <t>N/A</t>
        </is>
      </c>
      <c r="BA1287" t="inlineStr">
        <is>
          <t>N/A</t>
        </is>
      </c>
      <c r="BB1287" t="inlineStr">
        <is>
          <t>N/A</t>
        </is>
      </c>
      <c r="BC1287" t="inlineStr">
        <is>
          <t>N/A</t>
        </is>
      </c>
      <c r="BD1287" t="inlineStr">
        <is>
          <t>N/A</t>
        </is>
      </c>
      <c r="BE1287" t="inlineStr">
        <is>
          <t>N/A</t>
        </is>
      </c>
    </row>
    <row r="1288">
      <c r="A1288" t="inlineStr">
        <is>
          <t>WI211256318</t>
        </is>
      </c>
      <c r="B1288" t="inlineStr">
        <is>
          <t>DATA_VALIDATION</t>
        </is>
      </c>
      <c r="C1288" t="inlineStr">
        <is>
          <t>201130012969</t>
        </is>
      </c>
      <c r="D1288" t="inlineStr">
        <is>
          <t>Folder</t>
        </is>
      </c>
      <c r="E1288" s="2">
        <f>HYPERLINK("capsilon://?command=openfolder&amp;siteaddress=FAM.docvelocity-na8.net&amp;folderid=FXF1927C37-EBB4-8DAA-AC8A-A2D073D150EA","FX21129347")</f>
        <v>0.0</v>
      </c>
      <c r="F1288" t="inlineStr">
        <is>
          <t/>
        </is>
      </c>
      <c r="G1288" t="inlineStr">
        <is>
          <t/>
        </is>
      </c>
      <c r="H1288" t="inlineStr">
        <is>
          <t>Mailitem</t>
        </is>
      </c>
      <c r="I1288" t="inlineStr">
        <is>
          <t>MI2112584211</t>
        </is>
      </c>
      <c r="J1288" t="n">
        <v>140.0</v>
      </c>
      <c r="K1288" t="inlineStr">
        <is>
          <t>COMPLETED</t>
        </is>
      </c>
      <c r="L1288" t="inlineStr">
        <is>
          <t>MARK_AS_COMPLETED</t>
        </is>
      </c>
      <c r="M1288" t="inlineStr">
        <is>
          <t>Queue</t>
        </is>
      </c>
      <c r="N1288" t="n">
        <v>2.0</v>
      </c>
      <c r="O1288" s="1" t="n">
        <v>44546.672164351854</v>
      </c>
      <c r="P1288" s="1" t="n">
        <v>44547.27824074074</v>
      </c>
      <c r="Q1288" t="n">
        <v>49178.0</v>
      </c>
      <c r="R1288" t="n">
        <v>3187.0</v>
      </c>
      <c r="S1288" t="b">
        <v>0</v>
      </c>
      <c r="T1288" t="inlineStr">
        <is>
          <t>N/A</t>
        </is>
      </c>
      <c r="U1288" t="b">
        <v>1</v>
      </c>
      <c r="V1288" t="inlineStr">
        <is>
          <t>Prajakta Jagannath Mane</t>
        </is>
      </c>
      <c r="W1288" s="1" t="n">
        <v>44546.75131944445</v>
      </c>
      <c r="X1288" t="n">
        <v>1841.0</v>
      </c>
      <c r="Y1288" t="n">
        <v>105.0</v>
      </c>
      <c r="Z1288" t="n">
        <v>0.0</v>
      </c>
      <c r="AA1288" t="n">
        <v>105.0</v>
      </c>
      <c r="AB1288" t="n">
        <v>0.0</v>
      </c>
      <c r="AC1288" t="n">
        <v>49.0</v>
      </c>
      <c r="AD1288" t="n">
        <v>35.0</v>
      </c>
      <c r="AE1288" t="n">
        <v>0.0</v>
      </c>
      <c r="AF1288" t="n">
        <v>0.0</v>
      </c>
      <c r="AG1288" t="n">
        <v>0.0</v>
      </c>
      <c r="AH1288" t="inlineStr">
        <is>
          <t>Saloni Uttekar</t>
        </is>
      </c>
      <c r="AI1288" s="1" t="n">
        <v>44547.27824074074</v>
      </c>
      <c r="AJ1288" t="n">
        <v>1340.0</v>
      </c>
      <c r="AK1288" t="n">
        <v>2.0</v>
      </c>
      <c r="AL1288" t="n">
        <v>0.0</v>
      </c>
      <c r="AM1288" t="n">
        <v>2.0</v>
      </c>
      <c r="AN1288" t="n">
        <v>0.0</v>
      </c>
      <c r="AO1288" t="n">
        <v>2.0</v>
      </c>
      <c r="AP1288" t="n">
        <v>33.0</v>
      </c>
      <c r="AQ1288" t="n">
        <v>0.0</v>
      </c>
      <c r="AR1288" t="n">
        <v>0.0</v>
      </c>
      <c r="AS1288" t="n">
        <v>0.0</v>
      </c>
      <c r="AT1288" t="inlineStr">
        <is>
          <t>N/A</t>
        </is>
      </c>
      <c r="AU1288" t="inlineStr">
        <is>
          <t>N/A</t>
        </is>
      </c>
      <c r="AV1288" t="inlineStr">
        <is>
          <t>N/A</t>
        </is>
      </c>
      <c r="AW1288" t="inlineStr">
        <is>
          <t>N/A</t>
        </is>
      </c>
      <c r="AX1288" t="inlineStr">
        <is>
          <t>N/A</t>
        </is>
      </c>
      <c r="AY1288" t="inlineStr">
        <is>
          <t>N/A</t>
        </is>
      </c>
      <c r="AZ1288" t="inlineStr">
        <is>
          <t>N/A</t>
        </is>
      </c>
      <c r="BA1288" t="inlineStr">
        <is>
          <t>N/A</t>
        </is>
      </c>
      <c r="BB1288" t="inlineStr">
        <is>
          <t>N/A</t>
        </is>
      </c>
      <c r="BC1288" t="inlineStr">
        <is>
          <t>N/A</t>
        </is>
      </c>
      <c r="BD1288" t="inlineStr">
        <is>
          <t>N/A</t>
        </is>
      </c>
      <c r="BE1288" t="inlineStr">
        <is>
          <t>N/A</t>
        </is>
      </c>
    </row>
    <row r="1289">
      <c r="A1289" t="inlineStr">
        <is>
          <t>WI211256434</t>
        </is>
      </c>
      <c r="B1289" t="inlineStr">
        <is>
          <t>DATA_VALIDATION</t>
        </is>
      </c>
      <c r="C1289" t="inlineStr">
        <is>
          <t>201130012969</t>
        </is>
      </c>
      <c r="D1289" t="inlineStr">
        <is>
          <t>Folder</t>
        </is>
      </c>
      <c r="E1289" s="2">
        <f>HYPERLINK("capsilon://?command=openfolder&amp;siteaddress=FAM.docvelocity-na8.net&amp;folderid=FXF1927C37-EBB4-8DAA-AC8A-A2D073D150EA","FX21129347")</f>
        <v>0.0</v>
      </c>
      <c r="F1289" t="inlineStr">
        <is>
          <t/>
        </is>
      </c>
      <c r="G1289" t="inlineStr">
        <is>
          <t/>
        </is>
      </c>
      <c r="H1289" t="inlineStr">
        <is>
          <t>Mailitem</t>
        </is>
      </c>
      <c r="I1289" t="inlineStr">
        <is>
          <t>MI2112584312</t>
        </is>
      </c>
      <c r="J1289" t="n">
        <v>199.0</v>
      </c>
      <c r="K1289" t="inlineStr">
        <is>
          <t>COMPLETED</t>
        </is>
      </c>
      <c r="L1289" t="inlineStr">
        <is>
          <t>MARK_AS_COMPLETED</t>
        </is>
      </c>
      <c r="M1289" t="inlineStr">
        <is>
          <t>Queue</t>
        </is>
      </c>
      <c r="N1289" t="n">
        <v>2.0</v>
      </c>
      <c r="O1289" s="1" t="n">
        <v>44546.6803125</v>
      </c>
      <c r="P1289" s="1" t="n">
        <v>44547.27974537037</v>
      </c>
      <c r="Q1289" t="n">
        <v>47843.0</v>
      </c>
      <c r="R1289" t="n">
        <v>3948.0</v>
      </c>
      <c r="S1289" t="b">
        <v>0</v>
      </c>
      <c r="T1289" t="inlineStr">
        <is>
          <t>N/A</t>
        </is>
      </c>
      <c r="U1289" t="b">
        <v>1</v>
      </c>
      <c r="V1289" t="inlineStr">
        <is>
          <t>Amruta Erande</t>
        </is>
      </c>
      <c r="W1289" s="1" t="n">
        <v>44546.777546296296</v>
      </c>
      <c r="X1289" t="n">
        <v>2870.0</v>
      </c>
      <c r="Y1289" t="n">
        <v>156.0</v>
      </c>
      <c r="Z1289" t="n">
        <v>0.0</v>
      </c>
      <c r="AA1289" t="n">
        <v>156.0</v>
      </c>
      <c r="AB1289" t="n">
        <v>0.0</v>
      </c>
      <c r="AC1289" t="n">
        <v>65.0</v>
      </c>
      <c r="AD1289" t="n">
        <v>43.0</v>
      </c>
      <c r="AE1289" t="n">
        <v>0.0</v>
      </c>
      <c r="AF1289" t="n">
        <v>0.0</v>
      </c>
      <c r="AG1289" t="n">
        <v>0.0</v>
      </c>
      <c r="AH1289" t="inlineStr">
        <is>
          <t>Poonam Patil</t>
        </is>
      </c>
      <c r="AI1289" s="1" t="n">
        <v>44547.27974537037</v>
      </c>
      <c r="AJ1289" t="n">
        <v>1027.0</v>
      </c>
      <c r="AK1289" t="n">
        <v>0.0</v>
      </c>
      <c r="AL1289" t="n">
        <v>0.0</v>
      </c>
      <c r="AM1289" t="n">
        <v>0.0</v>
      </c>
      <c r="AN1289" t="n">
        <v>0.0</v>
      </c>
      <c r="AO1289" t="n">
        <v>0.0</v>
      </c>
      <c r="AP1289" t="n">
        <v>43.0</v>
      </c>
      <c r="AQ1289" t="n">
        <v>0.0</v>
      </c>
      <c r="AR1289" t="n">
        <v>0.0</v>
      </c>
      <c r="AS1289" t="n">
        <v>0.0</v>
      </c>
      <c r="AT1289" t="inlineStr">
        <is>
          <t>N/A</t>
        </is>
      </c>
      <c r="AU1289" t="inlineStr">
        <is>
          <t>N/A</t>
        </is>
      </c>
      <c r="AV1289" t="inlineStr">
        <is>
          <t>N/A</t>
        </is>
      </c>
      <c r="AW1289" t="inlineStr">
        <is>
          <t>N/A</t>
        </is>
      </c>
      <c r="AX1289" t="inlineStr">
        <is>
          <t>N/A</t>
        </is>
      </c>
      <c r="AY1289" t="inlineStr">
        <is>
          <t>N/A</t>
        </is>
      </c>
      <c r="AZ1289" t="inlineStr">
        <is>
          <t>N/A</t>
        </is>
      </c>
      <c r="BA1289" t="inlineStr">
        <is>
          <t>N/A</t>
        </is>
      </c>
      <c r="BB1289" t="inlineStr">
        <is>
          <t>N/A</t>
        </is>
      </c>
      <c r="BC1289" t="inlineStr">
        <is>
          <t>N/A</t>
        </is>
      </c>
      <c r="BD1289" t="inlineStr">
        <is>
          <t>N/A</t>
        </is>
      </c>
      <c r="BE1289" t="inlineStr">
        <is>
          <t>N/A</t>
        </is>
      </c>
    </row>
    <row r="1290">
      <c r="A1290" t="inlineStr">
        <is>
          <t>WI211256486</t>
        </is>
      </c>
      <c r="B1290" t="inlineStr">
        <is>
          <t>DATA_VALIDATION</t>
        </is>
      </c>
      <c r="C1290" t="inlineStr">
        <is>
          <t>201130012969</t>
        </is>
      </c>
      <c r="D1290" t="inlineStr">
        <is>
          <t>Folder</t>
        </is>
      </c>
      <c r="E1290" s="2">
        <f>HYPERLINK("capsilon://?command=openfolder&amp;siteaddress=FAM.docvelocity-na8.net&amp;folderid=FXF1927C37-EBB4-8DAA-AC8A-A2D073D150EA","FX21129347")</f>
        <v>0.0</v>
      </c>
      <c r="F1290" t="inlineStr">
        <is>
          <t/>
        </is>
      </c>
      <c r="G1290" t="inlineStr">
        <is>
          <t/>
        </is>
      </c>
      <c r="H1290" t="inlineStr">
        <is>
          <t>Mailitem</t>
        </is>
      </c>
      <c r="I1290" t="inlineStr">
        <is>
          <t>MI2112584405</t>
        </is>
      </c>
      <c r="J1290" t="n">
        <v>430.0</v>
      </c>
      <c r="K1290" t="inlineStr">
        <is>
          <t>COMPLETED</t>
        </is>
      </c>
      <c r="L1290" t="inlineStr">
        <is>
          <t>MARK_AS_COMPLETED</t>
        </is>
      </c>
      <c r="M1290" t="inlineStr">
        <is>
          <t>Queue</t>
        </is>
      </c>
      <c r="N1290" t="n">
        <v>2.0</v>
      </c>
      <c r="O1290" s="1" t="n">
        <v>44546.68508101852</v>
      </c>
      <c r="P1290" s="1" t="n">
        <v>44547.297118055554</v>
      </c>
      <c r="Q1290" t="n">
        <v>45301.0</v>
      </c>
      <c r="R1290" t="n">
        <v>7579.0</v>
      </c>
      <c r="S1290" t="b">
        <v>0</v>
      </c>
      <c r="T1290" t="inlineStr">
        <is>
          <t>N/A</t>
        </is>
      </c>
      <c r="U1290" t="b">
        <v>1</v>
      </c>
      <c r="V1290" t="inlineStr">
        <is>
          <t>Prajakta Jagannath Mane</t>
        </is>
      </c>
      <c r="W1290" s="1" t="n">
        <v>44546.821226851855</v>
      </c>
      <c r="X1290" t="n">
        <v>6039.0</v>
      </c>
      <c r="Y1290" t="n">
        <v>358.0</v>
      </c>
      <c r="Z1290" t="n">
        <v>0.0</v>
      </c>
      <c r="AA1290" t="n">
        <v>358.0</v>
      </c>
      <c r="AB1290" t="n">
        <v>0.0</v>
      </c>
      <c r="AC1290" t="n">
        <v>110.0</v>
      </c>
      <c r="AD1290" t="n">
        <v>72.0</v>
      </c>
      <c r="AE1290" t="n">
        <v>0.0</v>
      </c>
      <c r="AF1290" t="n">
        <v>0.0</v>
      </c>
      <c r="AG1290" t="n">
        <v>0.0</v>
      </c>
      <c r="AH1290" t="inlineStr">
        <is>
          <t>Saloni Uttekar</t>
        </is>
      </c>
      <c r="AI1290" s="1" t="n">
        <v>44547.297118055554</v>
      </c>
      <c r="AJ1290" t="n">
        <v>1525.0</v>
      </c>
      <c r="AK1290" t="n">
        <v>3.0</v>
      </c>
      <c r="AL1290" t="n">
        <v>0.0</v>
      </c>
      <c r="AM1290" t="n">
        <v>3.0</v>
      </c>
      <c r="AN1290" t="n">
        <v>0.0</v>
      </c>
      <c r="AO1290" t="n">
        <v>3.0</v>
      </c>
      <c r="AP1290" t="n">
        <v>69.0</v>
      </c>
      <c r="AQ1290" t="n">
        <v>0.0</v>
      </c>
      <c r="AR1290" t="n">
        <v>0.0</v>
      </c>
      <c r="AS1290" t="n">
        <v>0.0</v>
      </c>
      <c r="AT1290" t="inlineStr">
        <is>
          <t>N/A</t>
        </is>
      </c>
      <c r="AU1290" t="inlineStr">
        <is>
          <t>N/A</t>
        </is>
      </c>
      <c r="AV1290" t="inlineStr">
        <is>
          <t>N/A</t>
        </is>
      </c>
      <c r="AW1290" t="inlineStr">
        <is>
          <t>N/A</t>
        </is>
      </c>
      <c r="AX1290" t="inlineStr">
        <is>
          <t>N/A</t>
        </is>
      </c>
      <c r="AY1290" t="inlineStr">
        <is>
          <t>N/A</t>
        </is>
      </c>
      <c r="AZ1290" t="inlineStr">
        <is>
          <t>N/A</t>
        </is>
      </c>
      <c r="BA1290" t="inlineStr">
        <is>
          <t>N/A</t>
        </is>
      </c>
      <c r="BB1290" t="inlineStr">
        <is>
          <t>N/A</t>
        </is>
      </c>
      <c r="BC1290" t="inlineStr">
        <is>
          <t>N/A</t>
        </is>
      </c>
      <c r="BD1290" t="inlineStr">
        <is>
          <t>N/A</t>
        </is>
      </c>
      <c r="BE1290" t="inlineStr">
        <is>
          <t>N/A</t>
        </is>
      </c>
    </row>
    <row r="1291">
      <c r="A1291" t="inlineStr">
        <is>
          <t>WI211256510</t>
        </is>
      </c>
      <c r="B1291" t="inlineStr">
        <is>
          <t>DATA_VALIDATION</t>
        </is>
      </c>
      <c r="C1291" t="inlineStr">
        <is>
          <t>201300020308</t>
        </is>
      </c>
      <c r="D1291" t="inlineStr">
        <is>
          <t>Folder</t>
        </is>
      </c>
      <c r="E1291" s="2">
        <f>HYPERLINK("capsilon://?command=openfolder&amp;siteaddress=FAM.docvelocity-na8.net&amp;folderid=FX903C92D5-0F1F-FB9C-D484-6348C6EBE1B2","FX21128153")</f>
        <v>0.0</v>
      </c>
      <c r="F1291" t="inlineStr">
        <is>
          <t/>
        </is>
      </c>
      <c r="G1291" t="inlineStr">
        <is>
          <t/>
        </is>
      </c>
      <c r="H1291" t="inlineStr">
        <is>
          <t>Mailitem</t>
        </is>
      </c>
      <c r="I1291" t="inlineStr">
        <is>
          <t>MI2112585017</t>
        </is>
      </c>
      <c r="J1291" t="n">
        <v>222.0</v>
      </c>
      <c r="K1291" t="inlineStr">
        <is>
          <t>COMPLETED</t>
        </is>
      </c>
      <c r="L1291" t="inlineStr">
        <is>
          <t>MARK_AS_COMPLETED</t>
        </is>
      </c>
      <c r="M1291" t="inlineStr">
        <is>
          <t>Queue</t>
        </is>
      </c>
      <c r="N1291" t="n">
        <v>2.0</v>
      </c>
      <c r="O1291" s="1" t="n">
        <v>44546.6871875</v>
      </c>
      <c r="P1291" s="1" t="n">
        <v>44547.29274305556</v>
      </c>
      <c r="Q1291" t="n">
        <v>50322.0</v>
      </c>
      <c r="R1291" t="n">
        <v>1998.0</v>
      </c>
      <c r="S1291" t="b">
        <v>0</v>
      </c>
      <c r="T1291" t="inlineStr">
        <is>
          <t>N/A</t>
        </is>
      </c>
      <c r="U1291" t="b">
        <v>1</v>
      </c>
      <c r="V1291" t="inlineStr">
        <is>
          <t>Archana Bhujbal</t>
        </is>
      </c>
      <c r="W1291" s="1" t="n">
        <v>44546.763032407405</v>
      </c>
      <c r="X1291" t="n">
        <v>868.0</v>
      </c>
      <c r="Y1291" t="n">
        <v>150.0</v>
      </c>
      <c r="Z1291" t="n">
        <v>0.0</v>
      </c>
      <c r="AA1291" t="n">
        <v>150.0</v>
      </c>
      <c r="AB1291" t="n">
        <v>0.0</v>
      </c>
      <c r="AC1291" t="n">
        <v>21.0</v>
      </c>
      <c r="AD1291" t="n">
        <v>72.0</v>
      </c>
      <c r="AE1291" t="n">
        <v>0.0</v>
      </c>
      <c r="AF1291" t="n">
        <v>0.0</v>
      </c>
      <c r="AG1291" t="n">
        <v>0.0</v>
      </c>
      <c r="AH1291" t="inlineStr">
        <is>
          <t>Poonam Patil</t>
        </is>
      </c>
      <c r="AI1291" s="1" t="n">
        <v>44547.29274305556</v>
      </c>
      <c r="AJ1291" t="n">
        <v>1123.0</v>
      </c>
      <c r="AK1291" t="n">
        <v>4.0</v>
      </c>
      <c r="AL1291" t="n">
        <v>0.0</v>
      </c>
      <c r="AM1291" t="n">
        <v>4.0</v>
      </c>
      <c r="AN1291" t="n">
        <v>0.0</v>
      </c>
      <c r="AO1291" t="n">
        <v>3.0</v>
      </c>
      <c r="AP1291" t="n">
        <v>68.0</v>
      </c>
      <c r="AQ1291" t="n">
        <v>0.0</v>
      </c>
      <c r="AR1291" t="n">
        <v>0.0</v>
      </c>
      <c r="AS1291" t="n">
        <v>0.0</v>
      </c>
      <c r="AT1291" t="inlineStr">
        <is>
          <t>N/A</t>
        </is>
      </c>
      <c r="AU1291" t="inlineStr">
        <is>
          <t>N/A</t>
        </is>
      </c>
      <c r="AV1291" t="inlineStr">
        <is>
          <t>N/A</t>
        </is>
      </c>
      <c r="AW1291" t="inlineStr">
        <is>
          <t>N/A</t>
        </is>
      </c>
      <c r="AX1291" t="inlineStr">
        <is>
          <t>N/A</t>
        </is>
      </c>
      <c r="AY1291" t="inlineStr">
        <is>
          <t>N/A</t>
        </is>
      </c>
      <c r="AZ1291" t="inlineStr">
        <is>
          <t>N/A</t>
        </is>
      </c>
      <c r="BA1291" t="inlineStr">
        <is>
          <t>N/A</t>
        </is>
      </c>
      <c r="BB1291" t="inlineStr">
        <is>
          <t>N/A</t>
        </is>
      </c>
      <c r="BC1291" t="inlineStr">
        <is>
          <t>N/A</t>
        </is>
      </c>
      <c r="BD1291" t="inlineStr">
        <is>
          <t>N/A</t>
        </is>
      </c>
      <c r="BE1291" t="inlineStr">
        <is>
          <t>N/A</t>
        </is>
      </c>
    </row>
    <row r="1292">
      <c r="A1292" t="inlineStr">
        <is>
          <t>WI211256538</t>
        </is>
      </c>
      <c r="B1292" t="inlineStr">
        <is>
          <t>DATA_VALIDATION</t>
        </is>
      </c>
      <c r="C1292" t="inlineStr">
        <is>
          <t>201330014357</t>
        </is>
      </c>
      <c r="D1292" t="inlineStr">
        <is>
          <t>Folder</t>
        </is>
      </c>
      <c r="E1292" s="2">
        <f>HYPERLINK("capsilon://?command=openfolder&amp;siteaddress=FAM.docvelocity-na8.net&amp;folderid=FX318095A5-16AC-F3D6-A2F8-E2465D403FA1","FX21128723")</f>
        <v>0.0</v>
      </c>
      <c r="F1292" t="inlineStr">
        <is>
          <t/>
        </is>
      </c>
      <c r="G1292" t="inlineStr">
        <is>
          <t/>
        </is>
      </c>
      <c r="H1292" t="inlineStr">
        <is>
          <t>Mailitem</t>
        </is>
      </c>
      <c r="I1292" t="inlineStr">
        <is>
          <t>MI2112588952</t>
        </is>
      </c>
      <c r="J1292" t="n">
        <v>280.0</v>
      </c>
      <c r="K1292" t="inlineStr">
        <is>
          <t>COMPLETED</t>
        </is>
      </c>
      <c r="L1292" t="inlineStr">
        <is>
          <t>MARK_AS_COMPLETED</t>
        </is>
      </c>
      <c r="M1292" t="inlineStr">
        <is>
          <t>Queue</t>
        </is>
      </c>
      <c r="N1292" t="n">
        <v>2.0</v>
      </c>
      <c r="O1292" s="1" t="n">
        <v>44546.689039351855</v>
      </c>
      <c r="P1292" s="1" t="n">
        <v>44547.29644675926</v>
      </c>
      <c r="Q1292" t="n">
        <v>49730.0</v>
      </c>
      <c r="R1292" t="n">
        <v>2750.0</v>
      </c>
      <c r="S1292" t="b">
        <v>0</v>
      </c>
      <c r="T1292" t="inlineStr">
        <is>
          <t>N/A</t>
        </is>
      </c>
      <c r="U1292" t="b">
        <v>1</v>
      </c>
      <c r="V1292" t="inlineStr">
        <is>
          <t>Suraj Toradmal</t>
        </is>
      </c>
      <c r="W1292" s="1" t="n">
        <v>44546.78236111111</v>
      </c>
      <c r="X1292" t="n">
        <v>1572.0</v>
      </c>
      <c r="Y1292" t="n">
        <v>273.0</v>
      </c>
      <c r="Z1292" t="n">
        <v>0.0</v>
      </c>
      <c r="AA1292" t="n">
        <v>273.0</v>
      </c>
      <c r="AB1292" t="n">
        <v>0.0</v>
      </c>
      <c r="AC1292" t="n">
        <v>95.0</v>
      </c>
      <c r="AD1292" t="n">
        <v>7.0</v>
      </c>
      <c r="AE1292" t="n">
        <v>0.0</v>
      </c>
      <c r="AF1292" t="n">
        <v>0.0</v>
      </c>
      <c r="AG1292" t="n">
        <v>0.0</v>
      </c>
      <c r="AH1292" t="inlineStr">
        <is>
          <t>Ashish Sutar</t>
        </is>
      </c>
      <c r="AI1292" s="1" t="n">
        <v>44547.29644675926</v>
      </c>
      <c r="AJ1292" t="n">
        <v>1160.0</v>
      </c>
      <c r="AK1292" t="n">
        <v>3.0</v>
      </c>
      <c r="AL1292" t="n">
        <v>0.0</v>
      </c>
      <c r="AM1292" t="n">
        <v>3.0</v>
      </c>
      <c r="AN1292" t="n">
        <v>0.0</v>
      </c>
      <c r="AO1292" t="n">
        <v>3.0</v>
      </c>
      <c r="AP1292" t="n">
        <v>4.0</v>
      </c>
      <c r="AQ1292" t="n">
        <v>0.0</v>
      </c>
      <c r="AR1292" t="n">
        <v>0.0</v>
      </c>
      <c r="AS1292" t="n">
        <v>0.0</v>
      </c>
      <c r="AT1292" t="inlineStr">
        <is>
          <t>N/A</t>
        </is>
      </c>
      <c r="AU1292" t="inlineStr">
        <is>
          <t>N/A</t>
        </is>
      </c>
      <c r="AV1292" t="inlineStr">
        <is>
          <t>N/A</t>
        </is>
      </c>
      <c r="AW1292" t="inlineStr">
        <is>
          <t>N/A</t>
        </is>
      </c>
      <c r="AX1292" t="inlineStr">
        <is>
          <t>N/A</t>
        </is>
      </c>
      <c r="AY1292" t="inlineStr">
        <is>
          <t>N/A</t>
        </is>
      </c>
      <c r="AZ1292" t="inlineStr">
        <is>
          <t>N/A</t>
        </is>
      </c>
      <c r="BA1292" t="inlineStr">
        <is>
          <t>N/A</t>
        </is>
      </c>
      <c r="BB1292" t="inlineStr">
        <is>
          <t>N/A</t>
        </is>
      </c>
      <c r="BC1292" t="inlineStr">
        <is>
          <t>N/A</t>
        </is>
      </c>
      <c r="BD1292" t="inlineStr">
        <is>
          <t>N/A</t>
        </is>
      </c>
      <c r="BE1292" t="inlineStr">
        <is>
          <t>N/A</t>
        </is>
      </c>
    </row>
    <row r="1293">
      <c r="A1293" t="inlineStr">
        <is>
          <t>WI211256559</t>
        </is>
      </c>
      <c r="B1293" t="inlineStr">
        <is>
          <t>DATA_VALIDATION</t>
        </is>
      </c>
      <c r="C1293" t="inlineStr">
        <is>
          <t>201300020349</t>
        </is>
      </c>
      <c r="D1293" t="inlineStr">
        <is>
          <t>Folder</t>
        </is>
      </c>
      <c r="E1293" s="2">
        <f>HYPERLINK("capsilon://?command=openfolder&amp;siteaddress=FAM.docvelocity-na8.net&amp;folderid=FX079FEBAE-7034-A150-8499-D23561DCD4D5","FX21128783")</f>
        <v>0.0</v>
      </c>
      <c r="F1293" t="inlineStr">
        <is>
          <t/>
        </is>
      </c>
      <c r="G1293" t="inlineStr">
        <is>
          <t/>
        </is>
      </c>
      <c r="H1293" t="inlineStr">
        <is>
          <t>Mailitem</t>
        </is>
      </c>
      <c r="I1293" t="inlineStr">
        <is>
          <t>MI2112590448</t>
        </is>
      </c>
      <c r="J1293" t="n">
        <v>124.0</v>
      </c>
      <c r="K1293" t="inlineStr">
        <is>
          <t>COMPLETED</t>
        </is>
      </c>
      <c r="L1293" t="inlineStr">
        <is>
          <t>MARK_AS_COMPLETED</t>
        </is>
      </c>
      <c r="M1293" t="inlineStr">
        <is>
          <t>Queue</t>
        </is>
      </c>
      <c r="N1293" t="n">
        <v>2.0</v>
      </c>
      <c r="O1293" s="1" t="n">
        <v>44546.69039351852</v>
      </c>
      <c r="P1293" s="1" t="n">
        <v>44547.312731481485</v>
      </c>
      <c r="Q1293" t="n">
        <v>49201.0</v>
      </c>
      <c r="R1293" t="n">
        <v>4569.0</v>
      </c>
      <c r="S1293" t="b">
        <v>0</v>
      </c>
      <c r="T1293" t="inlineStr">
        <is>
          <t>N/A</t>
        </is>
      </c>
      <c r="U1293" t="b">
        <v>1</v>
      </c>
      <c r="V1293" t="inlineStr">
        <is>
          <t>Suraj Toradmal</t>
        </is>
      </c>
      <c r="W1293" s="1" t="n">
        <v>44546.80616898148</v>
      </c>
      <c r="X1293" t="n">
        <v>2056.0</v>
      </c>
      <c r="Y1293" t="n">
        <v>168.0</v>
      </c>
      <c r="Z1293" t="n">
        <v>0.0</v>
      </c>
      <c r="AA1293" t="n">
        <v>168.0</v>
      </c>
      <c r="AB1293" t="n">
        <v>0.0</v>
      </c>
      <c r="AC1293" t="n">
        <v>140.0</v>
      </c>
      <c r="AD1293" t="n">
        <v>-44.0</v>
      </c>
      <c r="AE1293" t="n">
        <v>0.0</v>
      </c>
      <c r="AF1293" t="n">
        <v>0.0</v>
      </c>
      <c r="AG1293" t="n">
        <v>0.0</v>
      </c>
      <c r="AH1293" t="inlineStr">
        <is>
          <t>Sangeeta Kumari</t>
        </is>
      </c>
      <c r="AI1293" s="1" t="n">
        <v>44547.312731481485</v>
      </c>
      <c r="AJ1293" t="n">
        <v>2259.0</v>
      </c>
      <c r="AK1293" t="n">
        <v>23.0</v>
      </c>
      <c r="AL1293" t="n">
        <v>0.0</v>
      </c>
      <c r="AM1293" t="n">
        <v>23.0</v>
      </c>
      <c r="AN1293" t="n">
        <v>0.0</v>
      </c>
      <c r="AO1293" t="n">
        <v>23.0</v>
      </c>
      <c r="AP1293" t="n">
        <v>-67.0</v>
      </c>
      <c r="AQ1293" t="n">
        <v>0.0</v>
      </c>
      <c r="AR1293" t="n">
        <v>0.0</v>
      </c>
      <c r="AS1293" t="n">
        <v>0.0</v>
      </c>
      <c r="AT1293" t="inlineStr">
        <is>
          <t>N/A</t>
        </is>
      </c>
      <c r="AU1293" t="inlineStr">
        <is>
          <t>N/A</t>
        </is>
      </c>
      <c r="AV1293" t="inlineStr">
        <is>
          <t>N/A</t>
        </is>
      </c>
      <c r="AW1293" t="inlineStr">
        <is>
          <t>N/A</t>
        </is>
      </c>
      <c r="AX1293" t="inlineStr">
        <is>
          <t>N/A</t>
        </is>
      </c>
      <c r="AY1293" t="inlineStr">
        <is>
          <t>N/A</t>
        </is>
      </c>
      <c r="AZ1293" t="inlineStr">
        <is>
          <t>N/A</t>
        </is>
      </c>
      <c r="BA1293" t="inlineStr">
        <is>
          <t>N/A</t>
        </is>
      </c>
      <c r="BB1293" t="inlineStr">
        <is>
          <t>N/A</t>
        </is>
      </c>
      <c r="BC1293" t="inlineStr">
        <is>
          <t>N/A</t>
        </is>
      </c>
      <c r="BD1293" t="inlineStr">
        <is>
          <t>N/A</t>
        </is>
      </c>
      <c r="BE1293" t="inlineStr">
        <is>
          <t>N/A</t>
        </is>
      </c>
    </row>
    <row r="1294">
      <c r="A1294" t="inlineStr">
        <is>
          <t>WI21125660</t>
        </is>
      </c>
      <c r="B1294" t="inlineStr">
        <is>
          <t>DATA_VALIDATION</t>
        </is>
      </c>
      <c r="C1294" t="inlineStr">
        <is>
          <t>201330004008</t>
        </is>
      </c>
      <c r="D1294" t="inlineStr">
        <is>
          <t>Folder</t>
        </is>
      </c>
      <c r="E1294" s="2">
        <f>HYPERLINK("capsilon://?command=openfolder&amp;siteaddress=FAM.docvelocity-na8.net&amp;folderid=FXD28D0812-F9D5-35BE-DF2C-D2BC2C8B7C3B","FX211260")</f>
        <v>0.0</v>
      </c>
      <c r="F1294" t="inlineStr">
        <is>
          <t/>
        </is>
      </c>
      <c r="G1294" t="inlineStr">
        <is>
          <t/>
        </is>
      </c>
      <c r="H1294" t="inlineStr">
        <is>
          <t>Mailitem</t>
        </is>
      </c>
      <c r="I1294" t="inlineStr">
        <is>
          <t>MI211259820</t>
        </is>
      </c>
      <c r="J1294" t="n">
        <v>28.0</v>
      </c>
      <c r="K1294" t="inlineStr">
        <is>
          <t>COMPLETED</t>
        </is>
      </c>
      <c r="L1294" t="inlineStr">
        <is>
          <t>MARK_AS_COMPLETED</t>
        </is>
      </c>
      <c r="M1294" t="inlineStr">
        <is>
          <t>Queue</t>
        </is>
      </c>
      <c r="N1294" t="n">
        <v>2.0</v>
      </c>
      <c r="O1294" s="1" t="n">
        <v>44532.02091435185</v>
      </c>
      <c r="P1294" s="1" t="n">
        <v>44532.39099537037</v>
      </c>
      <c r="Q1294" t="n">
        <v>31710.0</v>
      </c>
      <c r="R1294" t="n">
        <v>265.0</v>
      </c>
      <c r="S1294" t="b">
        <v>0</v>
      </c>
      <c r="T1294" t="inlineStr">
        <is>
          <t>N/A</t>
        </is>
      </c>
      <c r="U1294" t="b">
        <v>0</v>
      </c>
      <c r="V1294" t="inlineStr">
        <is>
          <t>Hemanshi Deshlahara</t>
        </is>
      </c>
      <c r="W1294" s="1" t="n">
        <v>44532.38072916667</v>
      </c>
      <c r="X1294" t="n">
        <v>83.0</v>
      </c>
      <c r="Y1294" t="n">
        <v>21.0</v>
      </c>
      <c r="Z1294" t="n">
        <v>0.0</v>
      </c>
      <c r="AA1294" t="n">
        <v>21.0</v>
      </c>
      <c r="AB1294" t="n">
        <v>0.0</v>
      </c>
      <c r="AC1294" t="n">
        <v>0.0</v>
      </c>
      <c r="AD1294" t="n">
        <v>7.0</v>
      </c>
      <c r="AE1294" t="n">
        <v>0.0</v>
      </c>
      <c r="AF1294" t="n">
        <v>0.0</v>
      </c>
      <c r="AG1294" t="n">
        <v>0.0</v>
      </c>
      <c r="AH1294" t="inlineStr">
        <is>
          <t>Smriti Gauchan</t>
        </is>
      </c>
      <c r="AI1294" s="1" t="n">
        <v>44532.39099537037</v>
      </c>
      <c r="AJ1294" t="n">
        <v>182.0</v>
      </c>
      <c r="AK1294" t="n">
        <v>0.0</v>
      </c>
      <c r="AL1294" t="n">
        <v>0.0</v>
      </c>
      <c r="AM1294" t="n">
        <v>0.0</v>
      </c>
      <c r="AN1294" t="n">
        <v>0.0</v>
      </c>
      <c r="AO1294" t="n">
        <v>0.0</v>
      </c>
      <c r="AP1294" t="n">
        <v>7.0</v>
      </c>
      <c r="AQ1294" t="n">
        <v>0.0</v>
      </c>
      <c r="AR1294" t="n">
        <v>0.0</v>
      </c>
      <c r="AS1294" t="n">
        <v>0.0</v>
      </c>
      <c r="AT1294" t="inlineStr">
        <is>
          <t>N/A</t>
        </is>
      </c>
      <c r="AU1294" t="inlineStr">
        <is>
          <t>N/A</t>
        </is>
      </c>
      <c r="AV1294" t="inlineStr">
        <is>
          <t>N/A</t>
        </is>
      </c>
      <c r="AW1294" t="inlineStr">
        <is>
          <t>N/A</t>
        </is>
      </c>
      <c r="AX1294" t="inlineStr">
        <is>
          <t>N/A</t>
        </is>
      </c>
      <c r="AY1294" t="inlineStr">
        <is>
          <t>N/A</t>
        </is>
      </c>
      <c r="AZ1294" t="inlineStr">
        <is>
          <t>N/A</t>
        </is>
      </c>
      <c r="BA1294" t="inlineStr">
        <is>
          <t>N/A</t>
        </is>
      </c>
      <c r="BB1294" t="inlineStr">
        <is>
          <t>N/A</t>
        </is>
      </c>
      <c r="BC1294" t="inlineStr">
        <is>
          <t>N/A</t>
        </is>
      </c>
      <c r="BD1294" t="inlineStr">
        <is>
          <t>N/A</t>
        </is>
      </c>
      <c r="BE1294" t="inlineStr">
        <is>
          <t>N/A</t>
        </is>
      </c>
    </row>
    <row r="1295">
      <c r="A1295" t="inlineStr">
        <is>
          <t>WI21125661</t>
        </is>
      </c>
      <c r="B1295" t="inlineStr">
        <is>
          <t>DATA_VALIDATION</t>
        </is>
      </c>
      <c r="C1295" t="inlineStr">
        <is>
          <t>201330004008</t>
        </is>
      </c>
      <c r="D1295" t="inlineStr">
        <is>
          <t>Folder</t>
        </is>
      </c>
      <c r="E1295" s="2">
        <f>HYPERLINK("capsilon://?command=openfolder&amp;siteaddress=FAM.docvelocity-na8.net&amp;folderid=FXD28D0812-F9D5-35BE-DF2C-D2BC2C8B7C3B","FX211260")</f>
        <v>0.0</v>
      </c>
      <c r="F1295" t="inlineStr">
        <is>
          <t/>
        </is>
      </c>
      <c r="G1295" t="inlineStr">
        <is>
          <t/>
        </is>
      </c>
      <c r="H1295" t="inlineStr">
        <is>
          <t>Mailitem</t>
        </is>
      </c>
      <c r="I1295" t="inlineStr">
        <is>
          <t>MI211259816</t>
        </is>
      </c>
      <c r="J1295" t="n">
        <v>125.0</v>
      </c>
      <c r="K1295" t="inlineStr">
        <is>
          <t>COMPLETED</t>
        </is>
      </c>
      <c r="L1295" t="inlineStr">
        <is>
          <t>MARK_AS_COMPLETED</t>
        </is>
      </c>
      <c r="M1295" t="inlineStr">
        <is>
          <t>Queue</t>
        </is>
      </c>
      <c r="N1295" t="n">
        <v>2.0</v>
      </c>
      <c r="O1295" s="1" t="n">
        <v>44532.02196759259</v>
      </c>
      <c r="P1295" s="1" t="n">
        <v>44532.39445601852</v>
      </c>
      <c r="Q1295" t="n">
        <v>31610.0</v>
      </c>
      <c r="R1295" t="n">
        <v>573.0</v>
      </c>
      <c r="S1295" t="b">
        <v>0</v>
      </c>
      <c r="T1295" t="inlineStr">
        <is>
          <t>N/A</t>
        </is>
      </c>
      <c r="U1295" t="b">
        <v>0</v>
      </c>
      <c r="V1295" t="inlineStr">
        <is>
          <t>Hemanshi Deshlahara</t>
        </is>
      </c>
      <c r="W1295" s="1" t="n">
        <v>44532.38392361111</v>
      </c>
      <c r="X1295" t="n">
        <v>275.0</v>
      </c>
      <c r="Y1295" t="n">
        <v>87.0</v>
      </c>
      <c r="Z1295" t="n">
        <v>0.0</v>
      </c>
      <c r="AA1295" t="n">
        <v>87.0</v>
      </c>
      <c r="AB1295" t="n">
        <v>0.0</v>
      </c>
      <c r="AC1295" t="n">
        <v>34.0</v>
      </c>
      <c r="AD1295" t="n">
        <v>38.0</v>
      </c>
      <c r="AE1295" t="n">
        <v>0.0</v>
      </c>
      <c r="AF1295" t="n">
        <v>0.0</v>
      </c>
      <c r="AG1295" t="n">
        <v>0.0</v>
      </c>
      <c r="AH1295" t="inlineStr">
        <is>
          <t>Smriti Gauchan</t>
        </is>
      </c>
      <c r="AI1295" s="1" t="n">
        <v>44532.39445601852</v>
      </c>
      <c r="AJ1295" t="n">
        <v>298.0</v>
      </c>
      <c r="AK1295" t="n">
        <v>0.0</v>
      </c>
      <c r="AL1295" t="n">
        <v>0.0</v>
      </c>
      <c r="AM1295" t="n">
        <v>0.0</v>
      </c>
      <c r="AN1295" t="n">
        <v>0.0</v>
      </c>
      <c r="AO1295" t="n">
        <v>0.0</v>
      </c>
      <c r="AP1295" t="n">
        <v>38.0</v>
      </c>
      <c r="AQ1295" t="n">
        <v>0.0</v>
      </c>
      <c r="AR1295" t="n">
        <v>0.0</v>
      </c>
      <c r="AS1295" t="n">
        <v>0.0</v>
      </c>
      <c r="AT1295" t="inlineStr">
        <is>
          <t>N/A</t>
        </is>
      </c>
      <c r="AU1295" t="inlineStr">
        <is>
          <t>N/A</t>
        </is>
      </c>
      <c r="AV1295" t="inlineStr">
        <is>
          <t>N/A</t>
        </is>
      </c>
      <c r="AW1295" t="inlineStr">
        <is>
          <t>N/A</t>
        </is>
      </c>
      <c r="AX1295" t="inlineStr">
        <is>
          <t>N/A</t>
        </is>
      </c>
      <c r="AY1295" t="inlineStr">
        <is>
          <t>N/A</t>
        </is>
      </c>
      <c r="AZ1295" t="inlineStr">
        <is>
          <t>N/A</t>
        </is>
      </c>
      <c r="BA1295" t="inlineStr">
        <is>
          <t>N/A</t>
        </is>
      </c>
      <c r="BB1295" t="inlineStr">
        <is>
          <t>N/A</t>
        </is>
      </c>
      <c r="BC1295" t="inlineStr">
        <is>
          <t>N/A</t>
        </is>
      </c>
      <c r="BD1295" t="inlineStr">
        <is>
          <t>N/A</t>
        </is>
      </c>
      <c r="BE1295" t="inlineStr">
        <is>
          <t>N/A</t>
        </is>
      </c>
    </row>
    <row r="1296">
      <c r="A1296" t="inlineStr">
        <is>
          <t>WI21125662</t>
        </is>
      </c>
      <c r="B1296" t="inlineStr">
        <is>
          <t>DATA_VALIDATION</t>
        </is>
      </c>
      <c r="C1296" t="inlineStr">
        <is>
          <t>201330004008</t>
        </is>
      </c>
      <c r="D1296" t="inlineStr">
        <is>
          <t>Folder</t>
        </is>
      </c>
      <c r="E1296" s="2">
        <f>HYPERLINK("capsilon://?command=openfolder&amp;siteaddress=FAM.docvelocity-na8.net&amp;folderid=FXD28D0812-F9D5-35BE-DF2C-D2BC2C8B7C3B","FX211260")</f>
        <v>0.0</v>
      </c>
      <c r="F1296" t="inlineStr">
        <is>
          <t/>
        </is>
      </c>
      <c r="G1296" t="inlineStr">
        <is>
          <t/>
        </is>
      </c>
      <c r="H1296" t="inlineStr">
        <is>
          <t>Mailitem</t>
        </is>
      </c>
      <c r="I1296" t="inlineStr">
        <is>
          <t>MI211259826</t>
        </is>
      </c>
      <c r="J1296" t="n">
        <v>28.0</v>
      </c>
      <c r="K1296" t="inlineStr">
        <is>
          <t>COMPLETED</t>
        </is>
      </c>
      <c r="L1296" t="inlineStr">
        <is>
          <t>MARK_AS_COMPLETED</t>
        </is>
      </c>
      <c r="M1296" t="inlineStr">
        <is>
          <t>Queue</t>
        </is>
      </c>
      <c r="N1296" t="n">
        <v>2.0</v>
      </c>
      <c r="O1296" s="1" t="n">
        <v>44532.02230324074</v>
      </c>
      <c r="P1296" s="1" t="n">
        <v>44532.39644675926</v>
      </c>
      <c r="Q1296" t="n">
        <v>32097.0</v>
      </c>
      <c r="R1296" t="n">
        <v>229.0</v>
      </c>
      <c r="S1296" t="b">
        <v>0</v>
      </c>
      <c r="T1296" t="inlineStr">
        <is>
          <t>N/A</t>
        </is>
      </c>
      <c r="U1296" t="b">
        <v>0</v>
      </c>
      <c r="V1296" t="inlineStr">
        <is>
          <t>Hemanshi Deshlahara</t>
        </is>
      </c>
      <c r="W1296" s="1" t="n">
        <v>44532.38460648148</v>
      </c>
      <c r="X1296" t="n">
        <v>58.0</v>
      </c>
      <c r="Y1296" t="n">
        <v>21.0</v>
      </c>
      <c r="Z1296" t="n">
        <v>0.0</v>
      </c>
      <c r="AA1296" t="n">
        <v>21.0</v>
      </c>
      <c r="AB1296" t="n">
        <v>0.0</v>
      </c>
      <c r="AC1296" t="n">
        <v>0.0</v>
      </c>
      <c r="AD1296" t="n">
        <v>7.0</v>
      </c>
      <c r="AE1296" t="n">
        <v>0.0</v>
      </c>
      <c r="AF1296" t="n">
        <v>0.0</v>
      </c>
      <c r="AG1296" t="n">
        <v>0.0</v>
      </c>
      <c r="AH1296" t="inlineStr">
        <is>
          <t>Smriti Gauchan</t>
        </is>
      </c>
      <c r="AI1296" s="1" t="n">
        <v>44532.39644675926</v>
      </c>
      <c r="AJ1296" t="n">
        <v>171.0</v>
      </c>
      <c r="AK1296" t="n">
        <v>0.0</v>
      </c>
      <c r="AL1296" t="n">
        <v>0.0</v>
      </c>
      <c r="AM1296" t="n">
        <v>0.0</v>
      </c>
      <c r="AN1296" t="n">
        <v>0.0</v>
      </c>
      <c r="AO1296" t="n">
        <v>0.0</v>
      </c>
      <c r="AP1296" t="n">
        <v>7.0</v>
      </c>
      <c r="AQ1296" t="n">
        <v>0.0</v>
      </c>
      <c r="AR1296" t="n">
        <v>0.0</v>
      </c>
      <c r="AS1296" t="n">
        <v>0.0</v>
      </c>
      <c r="AT1296" t="inlineStr">
        <is>
          <t>N/A</t>
        </is>
      </c>
      <c r="AU1296" t="inlineStr">
        <is>
          <t>N/A</t>
        </is>
      </c>
      <c r="AV1296" t="inlineStr">
        <is>
          <t>N/A</t>
        </is>
      </c>
      <c r="AW1296" t="inlineStr">
        <is>
          <t>N/A</t>
        </is>
      </c>
      <c r="AX1296" t="inlineStr">
        <is>
          <t>N/A</t>
        </is>
      </c>
      <c r="AY1296" t="inlineStr">
        <is>
          <t>N/A</t>
        </is>
      </c>
      <c r="AZ1296" t="inlineStr">
        <is>
          <t>N/A</t>
        </is>
      </c>
      <c r="BA1296" t="inlineStr">
        <is>
          <t>N/A</t>
        </is>
      </c>
      <c r="BB1296" t="inlineStr">
        <is>
          <t>N/A</t>
        </is>
      </c>
      <c r="BC1296" t="inlineStr">
        <is>
          <t>N/A</t>
        </is>
      </c>
      <c r="BD1296" t="inlineStr">
        <is>
          <t>N/A</t>
        </is>
      </c>
      <c r="BE1296" t="inlineStr">
        <is>
          <t>N/A</t>
        </is>
      </c>
    </row>
    <row r="1297">
      <c r="A1297" t="inlineStr">
        <is>
          <t>WI21125663</t>
        </is>
      </c>
      <c r="B1297" t="inlineStr">
        <is>
          <t>DATA_VALIDATION</t>
        </is>
      </c>
      <c r="C1297" t="inlineStr">
        <is>
          <t>201330004008</t>
        </is>
      </c>
      <c r="D1297" t="inlineStr">
        <is>
          <t>Folder</t>
        </is>
      </c>
      <c r="E1297" s="2">
        <f>HYPERLINK("capsilon://?command=openfolder&amp;siteaddress=FAM.docvelocity-na8.net&amp;folderid=FXD28D0812-F9D5-35BE-DF2C-D2BC2C8B7C3B","FX211260")</f>
        <v>0.0</v>
      </c>
      <c r="F1297" t="inlineStr">
        <is>
          <t/>
        </is>
      </c>
      <c r="G1297" t="inlineStr">
        <is>
          <t/>
        </is>
      </c>
      <c r="H1297" t="inlineStr">
        <is>
          <t>Mailitem</t>
        </is>
      </c>
      <c r="I1297" t="inlineStr">
        <is>
          <t>MI211259823</t>
        </is>
      </c>
      <c r="J1297" t="n">
        <v>116.0</v>
      </c>
      <c r="K1297" t="inlineStr">
        <is>
          <t>COMPLETED</t>
        </is>
      </c>
      <c r="L1297" t="inlineStr">
        <is>
          <t>MARK_AS_COMPLETED</t>
        </is>
      </c>
      <c r="M1297" t="inlineStr">
        <is>
          <t>Queue</t>
        </is>
      </c>
      <c r="N1297" t="n">
        <v>2.0</v>
      </c>
      <c r="O1297" s="1" t="n">
        <v>44532.02238425926</v>
      </c>
      <c r="P1297" s="1" t="n">
        <v>44532.39980324074</v>
      </c>
      <c r="Q1297" t="n">
        <v>32170.0</v>
      </c>
      <c r="R1297" t="n">
        <v>439.0</v>
      </c>
      <c r="S1297" t="b">
        <v>0</v>
      </c>
      <c r="T1297" t="inlineStr">
        <is>
          <t>N/A</t>
        </is>
      </c>
      <c r="U1297" t="b">
        <v>0</v>
      </c>
      <c r="V1297" t="inlineStr">
        <is>
          <t>Hemanshi Deshlahara</t>
        </is>
      </c>
      <c r="W1297" s="1" t="n">
        <v>44532.386342592596</v>
      </c>
      <c r="X1297" t="n">
        <v>150.0</v>
      </c>
      <c r="Y1297" t="n">
        <v>87.0</v>
      </c>
      <c r="Z1297" t="n">
        <v>0.0</v>
      </c>
      <c r="AA1297" t="n">
        <v>87.0</v>
      </c>
      <c r="AB1297" t="n">
        <v>0.0</v>
      </c>
      <c r="AC1297" t="n">
        <v>28.0</v>
      </c>
      <c r="AD1297" t="n">
        <v>29.0</v>
      </c>
      <c r="AE1297" t="n">
        <v>0.0</v>
      </c>
      <c r="AF1297" t="n">
        <v>0.0</v>
      </c>
      <c r="AG1297" t="n">
        <v>0.0</v>
      </c>
      <c r="AH1297" t="inlineStr">
        <is>
          <t>Smriti Gauchan</t>
        </is>
      </c>
      <c r="AI1297" s="1" t="n">
        <v>44532.39980324074</v>
      </c>
      <c r="AJ1297" t="n">
        <v>289.0</v>
      </c>
      <c r="AK1297" t="n">
        <v>0.0</v>
      </c>
      <c r="AL1297" t="n">
        <v>0.0</v>
      </c>
      <c r="AM1297" t="n">
        <v>0.0</v>
      </c>
      <c r="AN1297" t="n">
        <v>0.0</v>
      </c>
      <c r="AO1297" t="n">
        <v>0.0</v>
      </c>
      <c r="AP1297" t="n">
        <v>29.0</v>
      </c>
      <c r="AQ1297" t="n">
        <v>0.0</v>
      </c>
      <c r="AR1297" t="n">
        <v>0.0</v>
      </c>
      <c r="AS1297" t="n">
        <v>0.0</v>
      </c>
      <c r="AT1297" t="inlineStr">
        <is>
          <t>N/A</t>
        </is>
      </c>
      <c r="AU1297" t="inlineStr">
        <is>
          <t>N/A</t>
        </is>
      </c>
      <c r="AV1297" t="inlineStr">
        <is>
          <t>N/A</t>
        </is>
      </c>
      <c r="AW1297" t="inlineStr">
        <is>
          <t>N/A</t>
        </is>
      </c>
      <c r="AX1297" t="inlineStr">
        <is>
          <t>N/A</t>
        </is>
      </c>
      <c r="AY1297" t="inlineStr">
        <is>
          <t>N/A</t>
        </is>
      </c>
      <c r="AZ1297" t="inlineStr">
        <is>
          <t>N/A</t>
        </is>
      </c>
      <c r="BA1297" t="inlineStr">
        <is>
          <t>N/A</t>
        </is>
      </c>
      <c r="BB1297" t="inlineStr">
        <is>
          <t>N/A</t>
        </is>
      </c>
      <c r="BC1297" t="inlineStr">
        <is>
          <t>N/A</t>
        </is>
      </c>
      <c r="BD1297" t="inlineStr">
        <is>
          <t>N/A</t>
        </is>
      </c>
      <c r="BE1297" t="inlineStr">
        <is>
          <t>N/A</t>
        </is>
      </c>
    </row>
    <row r="1298">
      <c r="A1298" t="inlineStr">
        <is>
          <t>WI21125664</t>
        </is>
      </c>
      <c r="B1298" t="inlineStr">
        <is>
          <t>DATA_VALIDATION</t>
        </is>
      </c>
      <c r="C1298" t="inlineStr">
        <is>
          <t>201330004008</t>
        </is>
      </c>
      <c r="D1298" t="inlineStr">
        <is>
          <t>Folder</t>
        </is>
      </c>
      <c r="E1298" s="2">
        <f>HYPERLINK("capsilon://?command=openfolder&amp;siteaddress=FAM.docvelocity-na8.net&amp;folderid=FXD28D0812-F9D5-35BE-DF2C-D2BC2C8B7C3B","FX211260")</f>
        <v>0.0</v>
      </c>
      <c r="F1298" t="inlineStr">
        <is>
          <t/>
        </is>
      </c>
      <c r="G1298" t="inlineStr">
        <is>
          <t/>
        </is>
      </c>
      <c r="H1298" t="inlineStr">
        <is>
          <t>Mailitem</t>
        </is>
      </c>
      <c r="I1298" t="inlineStr">
        <is>
          <t>MI211259836</t>
        </is>
      </c>
      <c r="J1298" t="n">
        <v>28.0</v>
      </c>
      <c r="K1298" t="inlineStr">
        <is>
          <t>COMPLETED</t>
        </is>
      </c>
      <c r="L1298" t="inlineStr">
        <is>
          <t>MARK_AS_COMPLETED</t>
        </is>
      </c>
      <c r="M1298" t="inlineStr">
        <is>
          <t>Queue</t>
        </is>
      </c>
      <c r="N1298" t="n">
        <v>2.0</v>
      </c>
      <c r="O1298" s="1" t="n">
        <v>44532.022673611114</v>
      </c>
      <c r="P1298" s="1" t="n">
        <v>44532.40225694444</v>
      </c>
      <c r="Q1298" t="n">
        <v>32460.0</v>
      </c>
      <c r="R1298" t="n">
        <v>336.0</v>
      </c>
      <c r="S1298" t="b">
        <v>0</v>
      </c>
      <c r="T1298" t="inlineStr">
        <is>
          <t>N/A</t>
        </is>
      </c>
      <c r="U1298" t="b">
        <v>0</v>
      </c>
      <c r="V1298" t="inlineStr">
        <is>
          <t>Hemanshi Deshlahara</t>
        </is>
      </c>
      <c r="W1298" s="1" t="n">
        <v>44532.38780092593</v>
      </c>
      <c r="X1298" t="n">
        <v>125.0</v>
      </c>
      <c r="Y1298" t="n">
        <v>21.0</v>
      </c>
      <c r="Z1298" t="n">
        <v>0.0</v>
      </c>
      <c r="AA1298" t="n">
        <v>21.0</v>
      </c>
      <c r="AB1298" t="n">
        <v>0.0</v>
      </c>
      <c r="AC1298" t="n">
        <v>0.0</v>
      </c>
      <c r="AD1298" t="n">
        <v>7.0</v>
      </c>
      <c r="AE1298" t="n">
        <v>0.0</v>
      </c>
      <c r="AF1298" t="n">
        <v>0.0</v>
      </c>
      <c r="AG1298" t="n">
        <v>0.0</v>
      </c>
      <c r="AH1298" t="inlineStr">
        <is>
          <t>Smriti Gauchan</t>
        </is>
      </c>
      <c r="AI1298" s="1" t="n">
        <v>44532.40225694444</v>
      </c>
      <c r="AJ1298" t="n">
        <v>211.0</v>
      </c>
      <c r="AK1298" t="n">
        <v>0.0</v>
      </c>
      <c r="AL1298" t="n">
        <v>0.0</v>
      </c>
      <c r="AM1298" t="n">
        <v>0.0</v>
      </c>
      <c r="AN1298" t="n">
        <v>0.0</v>
      </c>
      <c r="AO1298" t="n">
        <v>0.0</v>
      </c>
      <c r="AP1298" t="n">
        <v>7.0</v>
      </c>
      <c r="AQ1298" t="n">
        <v>0.0</v>
      </c>
      <c r="AR1298" t="n">
        <v>0.0</v>
      </c>
      <c r="AS1298" t="n">
        <v>0.0</v>
      </c>
      <c r="AT1298" t="inlineStr">
        <is>
          <t>N/A</t>
        </is>
      </c>
      <c r="AU1298" t="inlineStr">
        <is>
          <t>N/A</t>
        </is>
      </c>
      <c r="AV1298" t="inlineStr">
        <is>
          <t>N/A</t>
        </is>
      </c>
      <c r="AW1298" t="inlineStr">
        <is>
          <t>N/A</t>
        </is>
      </c>
      <c r="AX1298" t="inlineStr">
        <is>
          <t>N/A</t>
        </is>
      </c>
      <c r="AY1298" t="inlineStr">
        <is>
          <t>N/A</t>
        </is>
      </c>
      <c r="AZ1298" t="inlineStr">
        <is>
          <t>N/A</t>
        </is>
      </c>
      <c r="BA1298" t="inlineStr">
        <is>
          <t>N/A</t>
        </is>
      </c>
      <c r="BB1298" t="inlineStr">
        <is>
          <t>N/A</t>
        </is>
      </c>
      <c r="BC1298" t="inlineStr">
        <is>
          <t>N/A</t>
        </is>
      </c>
      <c r="BD1298" t="inlineStr">
        <is>
          <t>N/A</t>
        </is>
      </c>
      <c r="BE1298" t="inlineStr">
        <is>
          <t>N/A</t>
        </is>
      </c>
    </row>
    <row r="1299">
      <c r="A1299" t="inlineStr">
        <is>
          <t>WI21125665</t>
        </is>
      </c>
      <c r="B1299" t="inlineStr">
        <is>
          <t>DATA_VALIDATION</t>
        </is>
      </c>
      <c r="C1299" t="inlineStr">
        <is>
          <t>201330004008</t>
        </is>
      </c>
      <c r="D1299" t="inlineStr">
        <is>
          <t>Folder</t>
        </is>
      </c>
      <c r="E1299" s="2">
        <f>HYPERLINK("capsilon://?command=openfolder&amp;siteaddress=FAM.docvelocity-na8.net&amp;folderid=FXD28D0812-F9D5-35BE-DF2C-D2BC2C8B7C3B","FX211260")</f>
        <v>0.0</v>
      </c>
      <c r="F1299" t="inlineStr">
        <is>
          <t/>
        </is>
      </c>
      <c r="G1299" t="inlineStr">
        <is>
          <t/>
        </is>
      </c>
      <c r="H1299" t="inlineStr">
        <is>
          <t>Mailitem</t>
        </is>
      </c>
      <c r="I1299" t="inlineStr">
        <is>
          <t>MI211259837</t>
        </is>
      </c>
      <c r="J1299" t="n">
        <v>28.0</v>
      </c>
      <c r="K1299" t="inlineStr">
        <is>
          <t>COMPLETED</t>
        </is>
      </c>
      <c r="L1299" t="inlineStr">
        <is>
          <t>MARK_AS_COMPLETED</t>
        </is>
      </c>
      <c r="M1299" t="inlineStr">
        <is>
          <t>Queue</t>
        </is>
      </c>
      <c r="N1299" t="n">
        <v>2.0</v>
      </c>
      <c r="O1299" s="1" t="n">
        <v>44532.022731481484</v>
      </c>
      <c r="P1299" s="1" t="n">
        <v>44532.40461805555</v>
      </c>
      <c r="Q1299" t="n">
        <v>32732.0</v>
      </c>
      <c r="R1299" t="n">
        <v>263.0</v>
      </c>
      <c r="S1299" t="b">
        <v>0</v>
      </c>
      <c r="T1299" t="inlineStr">
        <is>
          <t>N/A</t>
        </is>
      </c>
      <c r="U1299" t="b">
        <v>0</v>
      </c>
      <c r="V1299" t="inlineStr">
        <is>
          <t>Hemanshi Deshlahara</t>
        </is>
      </c>
      <c r="W1299" s="1" t="n">
        <v>44532.388506944444</v>
      </c>
      <c r="X1299" t="n">
        <v>60.0</v>
      </c>
      <c r="Y1299" t="n">
        <v>21.0</v>
      </c>
      <c r="Z1299" t="n">
        <v>0.0</v>
      </c>
      <c r="AA1299" t="n">
        <v>21.0</v>
      </c>
      <c r="AB1299" t="n">
        <v>0.0</v>
      </c>
      <c r="AC1299" t="n">
        <v>0.0</v>
      </c>
      <c r="AD1299" t="n">
        <v>7.0</v>
      </c>
      <c r="AE1299" t="n">
        <v>0.0</v>
      </c>
      <c r="AF1299" t="n">
        <v>0.0</v>
      </c>
      <c r="AG1299" t="n">
        <v>0.0</v>
      </c>
      <c r="AH1299" t="inlineStr">
        <is>
          <t>Smriti Gauchan</t>
        </is>
      </c>
      <c r="AI1299" s="1" t="n">
        <v>44532.40461805555</v>
      </c>
      <c r="AJ1299" t="n">
        <v>203.0</v>
      </c>
      <c r="AK1299" t="n">
        <v>0.0</v>
      </c>
      <c r="AL1299" t="n">
        <v>0.0</v>
      </c>
      <c r="AM1299" t="n">
        <v>0.0</v>
      </c>
      <c r="AN1299" t="n">
        <v>0.0</v>
      </c>
      <c r="AO1299" t="n">
        <v>0.0</v>
      </c>
      <c r="AP1299" t="n">
        <v>7.0</v>
      </c>
      <c r="AQ1299" t="n">
        <v>0.0</v>
      </c>
      <c r="AR1299" t="n">
        <v>0.0</v>
      </c>
      <c r="AS1299" t="n">
        <v>0.0</v>
      </c>
      <c r="AT1299" t="inlineStr">
        <is>
          <t>N/A</t>
        </is>
      </c>
      <c r="AU1299" t="inlineStr">
        <is>
          <t>N/A</t>
        </is>
      </c>
      <c r="AV1299" t="inlineStr">
        <is>
          <t>N/A</t>
        </is>
      </c>
      <c r="AW1299" t="inlineStr">
        <is>
          <t>N/A</t>
        </is>
      </c>
      <c r="AX1299" t="inlineStr">
        <is>
          <t>N/A</t>
        </is>
      </c>
      <c r="AY1299" t="inlineStr">
        <is>
          <t>N/A</t>
        </is>
      </c>
      <c r="AZ1299" t="inlineStr">
        <is>
          <t>N/A</t>
        </is>
      </c>
      <c r="BA1299" t="inlineStr">
        <is>
          <t>N/A</t>
        </is>
      </c>
      <c r="BB1299" t="inlineStr">
        <is>
          <t>N/A</t>
        </is>
      </c>
      <c r="BC1299" t="inlineStr">
        <is>
          <t>N/A</t>
        </is>
      </c>
      <c r="BD1299" t="inlineStr">
        <is>
          <t>N/A</t>
        </is>
      </c>
      <c r="BE1299" t="inlineStr">
        <is>
          <t>N/A</t>
        </is>
      </c>
    </row>
    <row r="1300">
      <c r="A1300" t="inlineStr">
        <is>
          <t>WI21125668</t>
        </is>
      </c>
      <c r="B1300" t="inlineStr">
        <is>
          <t>DATA_VALIDATION</t>
        </is>
      </c>
      <c r="C1300" t="inlineStr">
        <is>
          <t>201330004008</t>
        </is>
      </c>
      <c r="D1300" t="inlineStr">
        <is>
          <t>Folder</t>
        </is>
      </c>
      <c r="E1300" s="2">
        <f>HYPERLINK("capsilon://?command=openfolder&amp;siteaddress=FAM.docvelocity-na8.net&amp;folderid=FXD28D0812-F9D5-35BE-DF2C-D2BC2C8B7C3B","FX211260")</f>
        <v>0.0</v>
      </c>
      <c r="F1300" t="inlineStr">
        <is>
          <t/>
        </is>
      </c>
      <c r="G1300" t="inlineStr">
        <is>
          <t/>
        </is>
      </c>
      <c r="H1300" t="inlineStr">
        <is>
          <t>Mailitem</t>
        </is>
      </c>
      <c r="I1300" t="inlineStr">
        <is>
          <t>MI211259840</t>
        </is>
      </c>
      <c r="J1300" t="n">
        <v>125.0</v>
      </c>
      <c r="K1300" t="inlineStr">
        <is>
          <t>COMPLETED</t>
        </is>
      </c>
      <c r="L1300" t="inlineStr">
        <is>
          <t>MARK_AS_COMPLETED</t>
        </is>
      </c>
      <c r="M1300" t="inlineStr">
        <is>
          <t>Queue</t>
        </is>
      </c>
      <c r="N1300" t="n">
        <v>2.0</v>
      </c>
      <c r="O1300" s="1" t="n">
        <v>44532.02421296296</v>
      </c>
      <c r="P1300" s="1" t="n">
        <v>44532.40782407407</v>
      </c>
      <c r="Q1300" t="n">
        <v>32683.0</v>
      </c>
      <c r="R1300" t="n">
        <v>461.0</v>
      </c>
      <c r="S1300" t="b">
        <v>0</v>
      </c>
      <c r="T1300" t="inlineStr">
        <is>
          <t>N/A</t>
        </is>
      </c>
      <c r="U1300" t="b">
        <v>0</v>
      </c>
      <c r="V1300" t="inlineStr">
        <is>
          <t>Hemanshi Deshlahara</t>
        </is>
      </c>
      <c r="W1300" s="1" t="n">
        <v>44532.390648148146</v>
      </c>
      <c r="X1300" t="n">
        <v>185.0</v>
      </c>
      <c r="Y1300" t="n">
        <v>87.0</v>
      </c>
      <c r="Z1300" t="n">
        <v>0.0</v>
      </c>
      <c r="AA1300" t="n">
        <v>87.0</v>
      </c>
      <c r="AB1300" t="n">
        <v>0.0</v>
      </c>
      <c r="AC1300" t="n">
        <v>33.0</v>
      </c>
      <c r="AD1300" t="n">
        <v>38.0</v>
      </c>
      <c r="AE1300" t="n">
        <v>0.0</v>
      </c>
      <c r="AF1300" t="n">
        <v>0.0</v>
      </c>
      <c r="AG1300" t="n">
        <v>0.0</v>
      </c>
      <c r="AH1300" t="inlineStr">
        <is>
          <t>Smriti Gauchan</t>
        </is>
      </c>
      <c r="AI1300" s="1" t="n">
        <v>44532.40782407407</v>
      </c>
      <c r="AJ1300" t="n">
        <v>276.0</v>
      </c>
      <c r="AK1300" t="n">
        <v>0.0</v>
      </c>
      <c r="AL1300" t="n">
        <v>0.0</v>
      </c>
      <c r="AM1300" t="n">
        <v>0.0</v>
      </c>
      <c r="AN1300" t="n">
        <v>0.0</v>
      </c>
      <c r="AO1300" t="n">
        <v>0.0</v>
      </c>
      <c r="AP1300" t="n">
        <v>38.0</v>
      </c>
      <c r="AQ1300" t="n">
        <v>0.0</v>
      </c>
      <c r="AR1300" t="n">
        <v>0.0</v>
      </c>
      <c r="AS1300" t="n">
        <v>0.0</v>
      </c>
      <c r="AT1300" t="inlineStr">
        <is>
          <t>N/A</t>
        </is>
      </c>
      <c r="AU1300" t="inlineStr">
        <is>
          <t>N/A</t>
        </is>
      </c>
      <c r="AV1300" t="inlineStr">
        <is>
          <t>N/A</t>
        </is>
      </c>
      <c r="AW1300" t="inlineStr">
        <is>
          <t>N/A</t>
        </is>
      </c>
      <c r="AX1300" t="inlineStr">
        <is>
          <t>N/A</t>
        </is>
      </c>
      <c r="AY1300" t="inlineStr">
        <is>
          <t>N/A</t>
        </is>
      </c>
      <c r="AZ1300" t="inlineStr">
        <is>
          <t>N/A</t>
        </is>
      </c>
      <c r="BA1300" t="inlineStr">
        <is>
          <t>N/A</t>
        </is>
      </c>
      <c r="BB1300" t="inlineStr">
        <is>
          <t>N/A</t>
        </is>
      </c>
      <c r="BC1300" t="inlineStr">
        <is>
          <t>N/A</t>
        </is>
      </c>
      <c r="BD1300" t="inlineStr">
        <is>
          <t>N/A</t>
        </is>
      </c>
      <c r="BE1300" t="inlineStr">
        <is>
          <t>N/A</t>
        </is>
      </c>
    </row>
    <row r="1301">
      <c r="A1301" t="inlineStr">
        <is>
          <t>WI21125669</t>
        </is>
      </c>
      <c r="B1301" t="inlineStr">
        <is>
          <t>DATA_VALIDATION</t>
        </is>
      </c>
      <c r="C1301" t="inlineStr">
        <is>
          <t>201330004008</t>
        </is>
      </c>
      <c r="D1301" t="inlineStr">
        <is>
          <t>Folder</t>
        </is>
      </c>
      <c r="E1301" s="2">
        <f>HYPERLINK("capsilon://?command=openfolder&amp;siteaddress=FAM.docvelocity-na8.net&amp;folderid=FXD28D0812-F9D5-35BE-DF2C-D2BC2C8B7C3B","FX211260")</f>
        <v>0.0</v>
      </c>
      <c r="F1301" t="inlineStr">
        <is>
          <t/>
        </is>
      </c>
      <c r="G1301" t="inlineStr">
        <is>
          <t/>
        </is>
      </c>
      <c r="H1301" t="inlineStr">
        <is>
          <t>Mailitem</t>
        </is>
      </c>
      <c r="I1301" t="inlineStr">
        <is>
          <t>MI211259841</t>
        </is>
      </c>
      <c r="J1301" t="n">
        <v>116.0</v>
      </c>
      <c r="K1301" t="inlineStr">
        <is>
          <t>COMPLETED</t>
        </is>
      </c>
      <c r="L1301" t="inlineStr">
        <is>
          <t>MARK_AS_COMPLETED</t>
        </is>
      </c>
      <c r="M1301" t="inlineStr">
        <is>
          <t>Queue</t>
        </is>
      </c>
      <c r="N1301" t="n">
        <v>2.0</v>
      </c>
      <c r="O1301" s="1" t="n">
        <v>44532.02428240741</v>
      </c>
      <c r="P1301" s="1" t="n">
        <v>44532.63997685185</v>
      </c>
      <c r="Q1301" t="n">
        <v>52827.0</v>
      </c>
      <c r="R1301" t="n">
        <v>369.0</v>
      </c>
      <c r="S1301" t="b">
        <v>0</v>
      </c>
      <c r="T1301" t="inlineStr">
        <is>
          <t>N/A</t>
        </is>
      </c>
      <c r="U1301" t="b">
        <v>0</v>
      </c>
      <c r="V1301" t="inlineStr">
        <is>
          <t>Hemanshi Deshlahara</t>
        </is>
      </c>
      <c r="W1301" s="1" t="n">
        <v>44532.3924537037</v>
      </c>
      <c r="X1301" t="n">
        <v>155.0</v>
      </c>
      <c r="Y1301" t="n">
        <v>87.0</v>
      </c>
      <c r="Z1301" t="n">
        <v>0.0</v>
      </c>
      <c r="AA1301" t="n">
        <v>87.0</v>
      </c>
      <c r="AB1301" t="n">
        <v>0.0</v>
      </c>
      <c r="AC1301" t="n">
        <v>28.0</v>
      </c>
      <c r="AD1301" t="n">
        <v>29.0</v>
      </c>
      <c r="AE1301" t="n">
        <v>0.0</v>
      </c>
      <c r="AF1301" t="n">
        <v>0.0</v>
      </c>
      <c r="AG1301" t="n">
        <v>0.0</v>
      </c>
      <c r="AH1301" t="inlineStr">
        <is>
          <t>Vikash Suryakanth Parmar</t>
        </is>
      </c>
      <c r="AI1301" s="1" t="n">
        <v>44532.63997685185</v>
      </c>
      <c r="AJ1301" t="n">
        <v>201.0</v>
      </c>
      <c r="AK1301" t="n">
        <v>0.0</v>
      </c>
      <c r="AL1301" t="n">
        <v>0.0</v>
      </c>
      <c r="AM1301" t="n">
        <v>0.0</v>
      </c>
      <c r="AN1301" t="n">
        <v>0.0</v>
      </c>
      <c r="AO1301" t="n">
        <v>0.0</v>
      </c>
      <c r="AP1301" t="n">
        <v>29.0</v>
      </c>
      <c r="AQ1301" t="n">
        <v>0.0</v>
      </c>
      <c r="AR1301" t="n">
        <v>0.0</v>
      </c>
      <c r="AS1301" t="n">
        <v>0.0</v>
      </c>
      <c r="AT1301" t="inlineStr">
        <is>
          <t>N/A</t>
        </is>
      </c>
      <c r="AU1301" t="inlineStr">
        <is>
          <t>N/A</t>
        </is>
      </c>
      <c r="AV1301" t="inlineStr">
        <is>
          <t>N/A</t>
        </is>
      </c>
      <c r="AW1301" t="inlineStr">
        <is>
          <t>N/A</t>
        </is>
      </c>
      <c r="AX1301" t="inlineStr">
        <is>
          <t>N/A</t>
        </is>
      </c>
      <c r="AY1301" t="inlineStr">
        <is>
          <t>N/A</t>
        </is>
      </c>
      <c r="AZ1301" t="inlineStr">
        <is>
          <t>N/A</t>
        </is>
      </c>
      <c r="BA1301" t="inlineStr">
        <is>
          <t>N/A</t>
        </is>
      </c>
      <c r="BB1301" t="inlineStr">
        <is>
          <t>N/A</t>
        </is>
      </c>
      <c r="BC1301" t="inlineStr">
        <is>
          <t>N/A</t>
        </is>
      </c>
      <c r="BD1301" t="inlineStr">
        <is>
          <t>N/A</t>
        </is>
      </c>
      <c r="BE1301" t="inlineStr">
        <is>
          <t>N/A</t>
        </is>
      </c>
    </row>
    <row r="1302">
      <c r="A1302" t="inlineStr">
        <is>
          <t>WI21125681</t>
        </is>
      </c>
      <c r="B1302" t="inlineStr">
        <is>
          <t>DATA_VALIDATION</t>
        </is>
      </c>
      <c r="C1302" t="inlineStr">
        <is>
          <t>201100014265</t>
        </is>
      </c>
      <c r="D1302" t="inlineStr">
        <is>
          <t>Folder</t>
        </is>
      </c>
      <c r="E1302" s="2">
        <f>HYPERLINK("capsilon://?command=openfolder&amp;siteaddress=FAM.docvelocity-na8.net&amp;folderid=FXBBB66388-4D20-7CBD-BA0D-1F5098AAA089","FX21122024")</f>
        <v>0.0</v>
      </c>
      <c r="F1302" t="inlineStr">
        <is>
          <t/>
        </is>
      </c>
      <c r="G1302" t="inlineStr">
        <is>
          <t/>
        </is>
      </c>
      <c r="H1302" t="inlineStr">
        <is>
          <t>Mailitem</t>
        </is>
      </c>
      <c r="I1302" t="inlineStr">
        <is>
          <t>MI211259964</t>
        </is>
      </c>
      <c r="J1302" t="n">
        <v>186.0</v>
      </c>
      <c r="K1302" t="inlineStr">
        <is>
          <t>COMPLETED</t>
        </is>
      </c>
      <c r="L1302" t="inlineStr">
        <is>
          <t>MARK_AS_COMPLETED</t>
        </is>
      </c>
      <c r="M1302" t="inlineStr">
        <is>
          <t>Queue</t>
        </is>
      </c>
      <c r="N1302" t="n">
        <v>1.0</v>
      </c>
      <c r="O1302" s="1" t="n">
        <v>44532.03341435185</v>
      </c>
      <c r="P1302" s="1" t="n">
        <v>44532.39574074074</v>
      </c>
      <c r="Q1302" t="n">
        <v>31022.0</v>
      </c>
      <c r="R1302" t="n">
        <v>283.0</v>
      </c>
      <c r="S1302" t="b">
        <v>0</v>
      </c>
      <c r="T1302" t="inlineStr">
        <is>
          <t>N/A</t>
        </is>
      </c>
      <c r="U1302" t="b">
        <v>0</v>
      </c>
      <c r="V1302" t="inlineStr">
        <is>
          <t>Hemanshi Deshlahara</t>
        </is>
      </c>
      <c r="W1302" s="1" t="n">
        <v>44532.39574074074</v>
      </c>
      <c r="X1302" t="n">
        <v>283.0</v>
      </c>
      <c r="Y1302" t="n">
        <v>0.0</v>
      </c>
      <c r="Z1302" t="n">
        <v>0.0</v>
      </c>
      <c r="AA1302" t="n">
        <v>0.0</v>
      </c>
      <c r="AB1302" t="n">
        <v>0.0</v>
      </c>
      <c r="AC1302" t="n">
        <v>0.0</v>
      </c>
      <c r="AD1302" t="n">
        <v>186.0</v>
      </c>
      <c r="AE1302" t="n">
        <v>176.0</v>
      </c>
      <c r="AF1302" t="n">
        <v>0.0</v>
      </c>
      <c r="AG1302" t="n">
        <v>5.0</v>
      </c>
      <c r="AH1302" t="inlineStr">
        <is>
          <t>N/A</t>
        </is>
      </c>
      <c r="AI1302" t="inlineStr">
        <is>
          <t>N/A</t>
        </is>
      </c>
      <c r="AJ1302" t="inlineStr">
        <is>
          <t>N/A</t>
        </is>
      </c>
      <c r="AK1302" t="inlineStr">
        <is>
          <t>N/A</t>
        </is>
      </c>
      <c r="AL1302" t="inlineStr">
        <is>
          <t>N/A</t>
        </is>
      </c>
      <c r="AM1302" t="inlineStr">
        <is>
          <t>N/A</t>
        </is>
      </c>
      <c r="AN1302" t="inlineStr">
        <is>
          <t>N/A</t>
        </is>
      </c>
      <c r="AO1302" t="inlineStr">
        <is>
          <t>N/A</t>
        </is>
      </c>
      <c r="AP1302" t="inlineStr">
        <is>
          <t>N/A</t>
        </is>
      </c>
      <c r="AQ1302" t="inlineStr">
        <is>
          <t>N/A</t>
        </is>
      </c>
      <c r="AR1302" t="inlineStr">
        <is>
          <t>N/A</t>
        </is>
      </c>
      <c r="AS1302" t="inlineStr">
        <is>
          <t>N/A</t>
        </is>
      </c>
      <c r="AT1302" t="inlineStr">
        <is>
          <t>N/A</t>
        </is>
      </c>
      <c r="AU1302" t="inlineStr">
        <is>
          <t>N/A</t>
        </is>
      </c>
      <c r="AV1302" t="inlineStr">
        <is>
          <t>N/A</t>
        </is>
      </c>
      <c r="AW1302" t="inlineStr">
        <is>
          <t>N/A</t>
        </is>
      </c>
      <c r="AX1302" t="inlineStr">
        <is>
          <t>N/A</t>
        </is>
      </c>
      <c r="AY1302" t="inlineStr">
        <is>
          <t>N/A</t>
        </is>
      </c>
      <c r="AZ1302" t="inlineStr">
        <is>
          <t>N/A</t>
        </is>
      </c>
      <c r="BA1302" t="inlineStr">
        <is>
          <t>N/A</t>
        </is>
      </c>
      <c r="BB1302" t="inlineStr">
        <is>
          <t>N/A</t>
        </is>
      </c>
      <c r="BC1302" t="inlineStr">
        <is>
          <t>N/A</t>
        </is>
      </c>
      <c r="BD1302" t="inlineStr">
        <is>
          <t>N/A</t>
        </is>
      </c>
      <c r="BE1302" t="inlineStr">
        <is>
          <t>N/A</t>
        </is>
      </c>
    </row>
    <row r="1303">
      <c r="A1303" t="inlineStr">
        <is>
          <t>WI21125688</t>
        </is>
      </c>
      <c r="B1303" t="inlineStr">
        <is>
          <t>DATA_VALIDATION</t>
        </is>
      </c>
      <c r="C1303" t="inlineStr">
        <is>
          <t>201330004005</t>
        </is>
      </c>
      <c r="D1303" t="inlineStr">
        <is>
          <t>Folder</t>
        </is>
      </c>
      <c r="E1303" s="2">
        <f>HYPERLINK("capsilon://?command=openfolder&amp;siteaddress=FAM.docvelocity-na8.net&amp;folderid=FXE1A5449C-9181-9733-2566-40064F2367AB","FX21125")</f>
        <v>0.0</v>
      </c>
      <c r="F1303" t="inlineStr">
        <is>
          <t/>
        </is>
      </c>
      <c r="G1303" t="inlineStr">
        <is>
          <t/>
        </is>
      </c>
      <c r="H1303" t="inlineStr">
        <is>
          <t>Mailitem</t>
        </is>
      </c>
      <c r="I1303" t="inlineStr">
        <is>
          <t>MI211260392</t>
        </is>
      </c>
      <c r="J1303" t="n">
        <v>41.0</v>
      </c>
      <c r="K1303" t="inlineStr">
        <is>
          <t>COMPLETED</t>
        </is>
      </c>
      <c r="L1303" t="inlineStr">
        <is>
          <t>MARK_AS_COMPLETED</t>
        </is>
      </c>
      <c r="M1303" t="inlineStr">
        <is>
          <t>Queue</t>
        </is>
      </c>
      <c r="N1303" t="n">
        <v>2.0</v>
      </c>
      <c r="O1303" s="1" t="n">
        <v>44532.06521990741</v>
      </c>
      <c r="P1303" s="1" t="n">
        <v>44532.64202546296</v>
      </c>
      <c r="Q1303" t="n">
        <v>49276.0</v>
      </c>
      <c r="R1303" t="n">
        <v>560.0</v>
      </c>
      <c r="S1303" t="b">
        <v>0</v>
      </c>
      <c r="T1303" t="inlineStr">
        <is>
          <t>N/A</t>
        </is>
      </c>
      <c r="U1303" t="b">
        <v>0</v>
      </c>
      <c r="V1303" t="inlineStr">
        <is>
          <t>Hemanshi Deshlahara</t>
        </is>
      </c>
      <c r="W1303" s="1" t="n">
        <v>44532.39931712963</v>
      </c>
      <c r="X1303" t="n">
        <v>308.0</v>
      </c>
      <c r="Y1303" t="n">
        <v>36.0</v>
      </c>
      <c r="Z1303" t="n">
        <v>0.0</v>
      </c>
      <c r="AA1303" t="n">
        <v>36.0</v>
      </c>
      <c r="AB1303" t="n">
        <v>0.0</v>
      </c>
      <c r="AC1303" t="n">
        <v>11.0</v>
      </c>
      <c r="AD1303" t="n">
        <v>5.0</v>
      </c>
      <c r="AE1303" t="n">
        <v>0.0</v>
      </c>
      <c r="AF1303" t="n">
        <v>0.0</v>
      </c>
      <c r="AG1303" t="n">
        <v>0.0</v>
      </c>
      <c r="AH1303" t="inlineStr">
        <is>
          <t>Smriti Gauchan</t>
        </is>
      </c>
      <c r="AI1303" s="1" t="n">
        <v>44532.64202546296</v>
      </c>
      <c r="AJ1303" t="n">
        <v>244.0</v>
      </c>
      <c r="AK1303" t="n">
        <v>1.0</v>
      </c>
      <c r="AL1303" t="n">
        <v>0.0</v>
      </c>
      <c r="AM1303" t="n">
        <v>1.0</v>
      </c>
      <c r="AN1303" t="n">
        <v>0.0</v>
      </c>
      <c r="AO1303" t="n">
        <v>1.0</v>
      </c>
      <c r="AP1303" t="n">
        <v>4.0</v>
      </c>
      <c r="AQ1303" t="n">
        <v>0.0</v>
      </c>
      <c r="AR1303" t="n">
        <v>0.0</v>
      </c>
      <c r="AS1303" t="n">
        <v>0.0</v>
      </c>
      <c r="AT1303" t="inlineStr">
        <is>
          <t>N/A</t>
        </is>
      </c>
      <c r="AU1303" t="inlineStr">
        <is>
          <t>N/A</t>
        </is>
      </c>
      <c r="AV1303" t="inlineStr">
        <is>
          <t>N/A</t>
        </is>
      </c>
      <c r="AW1303" t="inlineStr">
        <is>
          <t>N/A</t>
        </is>
      </c>
      <c r="AX1303" t="inlineStr">
        <is>
          <t>N/A</t>
        </is>
      </c>
      <c r="AY1303" t="inlineStr">
        <is>
          <t>N/A</t>
        </is>
      </c>
      <c r="AZ1303" t="inlineStr">
        <is>
          <t>N/A</t>
        </is>
      </c>
      <c r="BA1303" t="inlineStr">
        <is>
          <t>N/A</t>
        </is>
      </c>
      <c r="BB1303" t="inlineStr">
        <is>
          <t>N/A</t>
        </is>
      </c>
      <c r="BC1303" t="inlineStr">
        <is>
          <t>N/A</t>
        </is>
      </c>
      <c r="BD1303" t="inlineStr">
        <is>
          <t>N/A</t>
        </is>
      </c>
      <c r="BE1303" t="inlineStr">
        <is>
          <t>N/A</t>
        </is>
      </c>
    </row>
    <row r="1304">
      <c r="A1304" t="inlineStr">
        <is>
          <t>WI21125689</t>
        </is>
      </c>
      <c r="B1304" t="inlineStr">
        <is>
          <t>DATA_VALIDATION</t>
        </is>
      </c>
      <c r="C1304" t="inlineStr">
        <is>
          <t>201330004005</t>
        </is>
      </c>
      <c r="D1304" t="inlineStr">
        <is>
          <t>Folder</t>
        </is>
      </c>
      <c r="E1304" s="2">
        <f>HYPERLINK("capsilon://?command=openfolder&amp;siteaddress=FAM.docvelocity-na8.net&amp;folderid=FXE1A5449C-9181-9733-2566-40064F2367AB","FX21125")</f>
        <v>0.0</v>
      </c>
      <c r="F1304" t="inlineStr">
        <is>
          <t/>
        </is>
      </c>
      <c r="G1304" t="inlineStr">
        <is>
          <t/>
        </is>
      </c>
      <c r="H1304" t="inlineStr">
        <is>
          <t>Mailitem</t>
        </is>
      </c>
      <c r="I1304" t="inlineStr">
        <is>
          <t>MI211260394</t>
        </is>
      </c>
      <c r="J1304" t="n">
        <v>71.0</v>
      </c>
      <c r="K1304" t="inlineStr">
        <is>
          <t>COMPLETED</t>
        </is>
      </c>
      <c r="L1304" t="inlineStr">
        <is>
          <t>MARK_AS_COMPLETED</t>
        </is>
      </c>
      <c r="M1304" t="inlineStr">
        <is>
          <t>Queue</t>
        </is>
      </c>
      <c r="N1304" t="n">
        <v>2.0</v>
      </c>
      <c r="O1304" s="1" t="n">
        <v>44532.0652662037</v>
      </c>
      <c r="P1304" s="1" t="n">
        <v>44532.64157407408</v>
      </c>
      <c r="Q1304" t="n">
        <v>49424.0</v>
      </c>
      <c r="R1304" t="n">
        <v>369.0</v>
      </c>
      <c r="S1304" t="b">
        <v>0</v>
      </c>
      <c r="T1304" t="inlineStr">
        <is>
          <t>N/A</t>
        </is>
      </c>
      <c r="U1304" t="b">
        <v>0</v>
      </c>
      <c r="V1304" t="inlineStr">
        <is>
          <t>Hemanshi Deshlahara</t>
        </is>
      </c>
      <c r="W1304" s="1" t="n">
        <v>44532.41224537037</v>
      </c>
      <c r="X1304" t="n">
        <v>217.0</v>
      </c>
      <c r="Y1304" t="n">
        <v>64.0</v>
      </c>
      <c r="Z1304" t="n">
        <v>0.0</v>
      </c>
      <c r="AA1304" t="n">
        <v>64.0</v>
      </c>
      <c r="AB1304" t="n">
        <v>0.0</v>
      </c>
      <c r="AC1304" t="n">
        <v>14.0</v>
      </c>
      <c r="AD1304" t="n">
        <v>7.0</v>
      </c>
      <c r="AE1304" t="n">
        <v>0.0</v>
      </c>
      <c r="AF1304" t="n">
        <v>0.0</v>
      </c>
      <c r="AG1304" t="n">
        <v>0.0</v>
      </c>
      <c r="AH1304" t="inlineStr">
        <is>
          <t>Vikash Suryakanth Parmar</t>
        </is>
      </c>
      <c r="AI1304" s="1" t="n">
        <v>44532.64157407408</v>
      </c>
      <c r="AJ1304" t="n">
        <v>137.0</v>
      </c>
      <c r="AK1304" t="n">
        <v>0.0</v>
      </c>
      <c r="AL1304" t="n">
        <v>0.0</v>
      </c>
      <c r="AM1304" t="n">
        <v>0.0</v>
      </c>
      <c r="AN1304" t="n">
        <v>0.0</v>
      </c>
      <c r="AO1304" t="n">
        <v>0.0</v>
      </c>
      <c r="AP1304" t="n">
        <v>7.0</v>
      </c>
      <c r="AQ1304" t="n">
        <v>0.0</v>
      </c>
      <c r="AR1304" t="n">
        <v>0.0</v>
      </c>
      <c r="AS1304" t="n">
        <v>0.0</v>
      </c>
      <c r="AT1304" t="inlineStr">
        <is>
          <t>N/A</t>
        </is>
      </c>
      <c r="AU1304" t="inlineStr">
        <is>
          <t>N/A</t>
        </is>
      </c>
      <c r="AV1304" t="inlineStr">
        <is>
          <t>N/A</t>
        </is>
      </c>
      <c r="AW1304" t="inlineStr">
        <is>
          <t>N/A</t>
        </is>
      </c>
      <c r="AX1304" t="inlineStr">
        <is>
          <t>N/A</t>
        </is>
      </c>
      <c r="AY1304" t="inlineStr">
        <is>
          <t>N/A</t>
        </is>
      </c>
      <c r="AZ1304" t="inlineStr">
        <is>
          <t>N/A</t>
        </is>
      </c>
      <c r="BA1304" t="inlineStr">
        <is>
          <t>N/A</t>
        </is>
      </c>
      <c r="BB1304" t="inlineStr">
        <is>
          <t>N/A</t>
        </is>
      </c>
      <c r="BC1304" t="inlineStr">
        <is>
          <t>N/A</t>
        </is>
      </c>
      <c r="BD1304" t="inlineStr">
        <is>
          <t>N/A</t>
        </is>
      </c>
      <c r="BE1304" t="inlineStr">
        <is>
          <t>N/A</t>
        </is>
      </c>
    </row>
    <row r="1305">
      <c r="A1305" t="inlineStr">
        <is>
          <t>WI21125690</t>
        </is>
      </c>
      <c r="B1305" t="inlineStr">
        <is>
          <t>DATA_VALIDATION</t>
        </is>
      </c>
      <c r="C1305" t="inlineStr">
        <is>
          <t>201330004005</t>
        </is>
      </c>
      <c r="D1305" t="inlineStr">
        <is>
          <t>Folder</t>
        </is>
      </c>
      <c r="E1305" s="2">
        <f>HYPERLINK("capsilon://?command=openfolder&amp;siteaddress=FAM.docvelocity-na8.net&amp;folderid=FXE1A5449C-9181-9733-2566-40064F2367AB","FX21125")</f>
        <v>0.0</v>
      </c>
      <c r="F1305" t="inlineStr">
        <is>
          <t/>
        </is>
      </c>
      <c r="G1305" t="inlineStr">
        <is>
          <t/>
        </is>
      </c>
      <c r="H1305" t="inlineStr">
        <is>
          <t>Mailitem</t>
        </is>
      </c>
      <c r="I1305" t="inlineStr">
        <is>
          <t>MI211260404</t>
        </is>
      </c>
      <c r="J1305" t="n">
        <v>28.0</v>
      </c>
      <c r="K1305" t="inlineStr">
        <is>
          <t>COMPLETED</t>
        </is>
      </c>
      <c r="L1305" t="inlineStr">
        <is>
          <t>MARK_AS_COMPLETED</t>
        </is>
      </c>
      <c r="M1305" t="inlineStr">
        <is>
          <t>Queue</t>
        </is>
      </c>
      <c r="N1305" t="n">
        <v>2.0</v>
      </c>
      <c r="O1305" s="1" t="n">
        <v>44532.065567129626</v>
      </c>
      <c r="P1305" s="1" t="n">
        <v>44532.64273148148</v>
      </c>
      <c r="Q1305" t="n">
        <v>49529.0</v>
      </c>
      <c r="R1305" t="n">
        <v>338.0</v>
      </c>
      <c r="S1305" t="b">
        <v>0</v>
      </c>
      <c r="T1305" t="inlineStr">
        <is>
          <t>N/A</t>
        </is>
      </c>
      <c r="U1305" t="b">
        <v>0</v>
      </c>
      <c r="V1305" t="inlineStr">
        <is>
          <t>Hemanshi Deshlahara</t>
        </is>
      </c>
      <c r="W1305" s="1" t="n">
        <v>44532.41368055555</v>
      </c>
      <c r="X1305" t="n">
        <v>123.0</v>
      </c>
      <c r="Y1305" t="n">
        <v>21.0</v>
      </c>
      <c r="Z1305" t="n">
        <v>0.0</v>
      </c>
      <c r="AA1305" t="n">
        <v>21.0</v>
      </c>
      <c r="AB1305" t="n">
        <v>0.0</v>
      </c>
      <c r="AC1305" t="n">
        <v>4.0</v>
      </c>
      <c r="AD1305" t="n">
        <v>7.0</v>
      </c>
      <c r="AE1305" t="n">
        <v>0.0</v>
      </c>
      <c r="AF1305" t="n">
        <v>0.0</v>
      </c>
      <c r="AG1305" t="n">
        <v>0.0</v>
      </c>
      <c r="AH1305" t="inlineStr">
        <is>
          <t>Dashrath Soren</t>
        </is>
      </c>
      <c r="AI1305" s="1" t="n">
        <v>44532.64273148148</v>
      </c>
      <c r="AJ1305" t="n">
        <v>192.0</v>
      </c>
      <c r="AK1305" t="n">
        <v>1.0</v>
      </c>
      <c r="AL1305" t="n">
        <v>0.0</v>
      </c>
      <c r="AM1305" t="n">
        <v>1.0</v>
      </c>
      <c r="AN1305" t="n">
        <v>0.0</v>
      </c>
      <c r="AO1305" t="n">
        <v>1.0</v>
      </c>
      <c r="AP1305" t="n">
        <v>6.0</v>
      </c>
      <c r="AQ1305" t="n">
        <v>0.0</v>
      </c>
      <c r="AR1305" t="n">
        <v>0.0</v>
      </c>
      <c r="AS1305" t="n">
        <v>0.0</v>
      </c>
      <c r="AT1305" t="inlineStr">
        <is>
          <t>N/A</t>
        </is>
      </c>
      <c r="AU1305" t="inlineStr">
        <is>
          <t>N/A</t>
        </is>
      </c>
      <c r="AV1305" t="inlineStr">
        <is>
          <t>N/A</t>
        </is>
      </c>
      <c r="AW1305" t="inlineStr">
        <is>
          <t>N/A</t>
        </is>
      </c>
      <c r="AX1305" t="inlineStr">
        <is>
          <t>N/A</t>
        </is>
      </c>
      <c r="AY1305" t="inlineStr">
        <is>
          <t>N/A</t>
        </is>
      </c>
      <c r="AZ1305" t="inlineStr">
        <is>
          <t>N/A</t>
        </is>
      </c>
      <c r="BA1305" t="inlineStr">
        <is>
          <t>N/A</t>
        </is>
      </c>
      <c r="BB1305" t="inlineStr">
        <is>
          <t>N/A</t>
        </is>
      </c>
      <c r="BC1305" t="inlineStr">
        <is>
          <t>N/A</t>
        </is>
      </c>
      <c r="BD1305" t="inlineStr">
        <is>
          <t>N/A</t>
        </is>
      </c>
      <c r="BE1305" t="inlineStr">
        <is>
          <t>N/A</t>
        </is>
      </c>
    </row>
    <row r="1306">
      <c r="A1306" t="inlineStr">
        <is>
          <t>WI21125691</t>
        </is>
      </c>
      <c r="B1306" t="inlineStr">
        <is>
          <t>DATA_VALIDATION</t>
        </is>
      </c>
      <c r="C1306" t="inlineStr">
        <is>
          <t>201330004005</t>
        </is>
      </c>
      <c r="D1306" t="inlineStr">
        <is>
          <t>Folder</t>
        </is>
      </c>
      <c r="E1306" s="2">
        <f>HYPERLINK("capsilon://?command=openfolder&amp;siteaddress=FAM.docvelocity-na8.net&amp;folderid=FXE1A5449C-9181-9733-2566-40064F2367AB","FX21125")</f>
        <v>0.0</v>
      </c>
      <c r="F1306" t="inlineStr">
        <is>
          <t/>
        </is>
      </c>
      <c r="G1306" t="inlineStr">
        <is>
          <t/>
        </is>
      </c>
      <c r="H1306" t="inlineStr">
        <is>
          <t>Mailitem</t>
        </is>
      </c>
      <c r="I1306" t="inlineStr">
        <is>
          <t>MI211260408</t>
        </is>
      </c>
      <c r="J1306" t="n">
        <v>28.0</v>
      </c>
      <c r="K1306" t="inlineStr">
        <is>
          <t>COMPLETED</t>
        </is>
      </c>
      <c r="L1306" t="inlineStr">
        <is>
          <t>MARK_AS_COMPLETED</t>
        </is>
      </c>
      <c r="M1306" t="inlineStr">
        <is>
          <t>Queue</t>
        </is>
      </c>
      <c r="N1306" t="n">
        <v>2.0</v>
      </c>
      <c r="O1306" s="1" t="n">
        <v>44532.06591435185</v>
      </c>
      <c r="P1306" s="1" t="n">
        <v>44532.64282407407</v>
      </c>
      <c r="Q1306" t="n">
        <v>49555.0</v>
      </c>
      <c r="R1306" t="n">
        <v>290.0</v>
      </c>
      <c r="S1306" t="b">
        <v>0</v>
      </c>
      <c r="T1306" t="inlineStr">
        <is>
          <t>N/A</t>
        </is>
      </c>
      <c r="U1306" t="b">
        <v>0</v>
      </c>
      <c r="V1306" t="inlineStr">
        <is>
          <t>Hemanshi Deshlahara</t>
        </is>
      </c>
      <c r="W1306" s="1" t="n">
        <v>44532.415810185186</v>
      </c>
      <c r="X1306" t="n">
        <v>183.0</v>
      </c>
      <c r="Y1306" t="n">
        <v>21.0</v>
      </c>
      <c r="Z1306" t="n">
        <v>0.0</v>
      </c>
      <c r="AA1306" t="n">
        <v>21.0</v>
      </c>
      <c r="AB1306" t="n">
        <v>0.0</v>
      </c>
      <c r="AC1306" t="n">
        <v>2.0</v>
      </c>
      <c r="AD1306" t="n">
        <v>7.0</v>
      </c>
      <c r="AE1306" t="n">
        <v>0.0</v>
      </c>
      <c r="AF1306" t="n">
        <v>0.0</v>
      </c>
      <c r="AG1306" t="n">
        <v>0.0</v>
      </c>
      <c r="AH1306" t="inlineStr">
        <is>
          <t>Vikash Suryakanth Parmar</t>
        </is>
      </c>
      <c r="AI1306" s="1" t="n">
        <v>44532.64282407407</v>
      </c>
      <c r="AJ1306" t="n">
        <v>107.0</v>
      </c>
      <c r="AK1306" t="n">
        <v>0.0</v>
      </c>
      <c r="AL1306" t="n">
        <v>0.0</v>
      </c>
      <c r="AM1306" t="n">
        <v>0.0</v>
      </c>
      <c r="AN1306" t="n">
        <v>0.0</v>
      </c>
      <c r="AO1306" t="n">
        <v>0.0</v>
      </c>
      <c r="AP1306" t="n">
        <v>7.0</v>
      </c>
      <c r="AQ1306" t="n">
        <v>0.0</v>
      </c>
      <c r="AR1306" t="n">
        <v>0.0</v>
      </c>
      <c r="AS1306" t="n">
        <v>0.0</v>
      </c>
      <c r="AT1306" t="inlineStr">
        <is>
          <t>N/A</t>
        </is>
      </c>
      <c r="AU1306" t="inlineStr">
        <is>
          <t>N/A</t>
        </is>
      </c>
      <c r="AV1306" t="inlineStr">
        <is>
          <t>N/A</t>
        </is>
      </c>
      <c r="AW1306" t="inlineStr">
        <is>
          <t>N/A</t>
        </is>
      </c>
      <c r="AX1306" t="inlineStr">
        <is>
          <t>N/A</t>
        </is>
      </c>
      <c r="AY1306" t="inlineStr">
        <is>
          <t>N/A</t>
        </is>
      </c>
      <c r="AZ1306" t="inlineStr">
        <is>
          <t>N/A</t>
        </is>
      </c>
      <c r="BA1306" t="inlineStr">
        <is>
          <t>N/A</t>
        </is>
      </c>
      <c r="BB1306" t="inlineStr">
        <is>
          <t>N/A</t>
        </is>
      </c>
      <c r="BC1306" t="inlineStr">
        <is>
          <t>N/A</t>
        </is>
      </c>
      <c r="BD1306" t="inlineStr">
        <is>
          <t>N/A</t>
        </is>
      </c>
      <c r="BE1306" t="inlineStr">
        <is>
          <t>N/A</t>
        </is>
      </c>
    </row>
    <row r="1307">
      <c r="A1307" t="inlineStr">
        <is>
          <t>WI21125692</t>
        </is>
      </c>
      <c r="B1307" t="inlineStr">
        <is>
          <t>DATA_VALIDATION</t>
        </is>
      </c>
      <c r="C1307" t="inlineStr">
        <is>
          <t>201330004005</t>
        </is>
      </c>
      <c r="D1307" t="inlineStr">
        <is>
          <t>Folder</t>
        </is>
      </c>
      <c r="E1307" s="2">
        <f>HYPERLINK("capsilon://?command=openfolder&amp;siteaddress=FAM.docvelocity-na8.net&amp;folderid=FXE1A5449C-9181-9733-2566-40064F2367AB","FX21125")</f>
        <v>0.0</v>
      </c>
      <c r="F1307" t="inlineStr">
        <is>
          <t/>
        </is>
      </c>
      <c r="G1307" t="inlineStr">
        <is>
          <t/>
        </is>
      </c>
      <c r="H1307" t="inlineStr">
        <is>
          <t>Mailitem</t>
        </is>
      </c>
      <c r="I1307" t="inlineStr">
        <is>
          <t>MI211260398</t>
        </is>
      </c>
      <c r="J1307" t="n">
        <v>71.0</v>
      </c>
      <c r="K1307" t="inlineStr">
        <is>
          <t>COMPLETED</t>
        </is>
      </c>
      <c r="L1307" t="inlineStr">
        <is>
          <t>MARK_AS_COMPLETED</t>
        </is>
      </c>
      <c r="M1307" t="inlineStr">
        <is>
          <t>Queue</t>
        </is>
      </c>
      <c r="N1307" t="n">
        <v>2.0</v>
      </c>
      <c r="O1307" s="1" t="n">
        <v>44532.06623842593</v>
      </c>
      <c r="P1307" s="1" t="n">
        <v>44532.64488425926</v>
      </c>
      <c r="Q1307" t="n">
        <v>49580.0</v>
      </c>
      <c r="R1307" t="n">
        <v>415.0</v>
      </c>
      <c r="S1307" t="b">
        <v>0</v>
      </c>
      <c r="T1307" t="inlineStr">
        <is>
          <t>N/A</t>
        </is>
      </c>
      <c r="U1307" t="b">
        <v>0</v>
      </c>
      <c r="V1307" t="inlineStr">
        <is>
          <t>Hemanshi Deshlahara</t>
        </is>
      </c>
      <c r="W1307" s="1" t="n">
        <v>44532.417766203704</v>
      </c>
      <c r="X1307" t="n">
        <v>169.0</v>
      </c>
      <c r="Y1307" t="n">
        <v>64.0</v>
      </c>
      <c r="Z1307" t="n">
        <v>0.0</v>
      </c>
      <c r="AA1307" t="n">
        <v>64.0</v>
      </c>
      <c r="AB1307" t="n">
        <v>0.0</v>
      </c>
      <c r="AC1307" t="n">
        <v>14.0</v>
      </c>
      <c r="AD1307" t="n">
        <v>7.0</v>
      </c>
      <c r="AE1307" t="n">
        <v>0.0</v>
      </c>
      <c r="AF1307" t="n">
        <v>0.0</v>
      </c>
      <c r="AG1307" t="n">
        <v>0.0</v>
      </c>
      <c r="AH1307" t="inlineStr">
        <is>
          <t>Smriti Gauchan</t>
        </is>
      </c>
      <c r="AI1307" s="1" t="n">
        <v>44532.64488425926</v>
      </c>
      <c r="AJ1307" t="n">
        <v>246.0</v>
      </c>
      <c r="AK1307" t="n">
        <v>0.0</v>
      </c>
      <c r="AL1307" t="n">
        <v>0.0</v>
      </c>
      <c r="AM1307" t="n">
        <v>0.0</v>
      </c>
      <c r="AN1307" t="n">
        <v>0.0</v>
      </c>
      <c r="AO1307" t="n">
        <v>0.0</v>
      </c>
      <c r="AP1307" t="n">
        <v>7.0</v>
      </c>
      <c r="AQ1307" t="n">
        <v>0.0</v>
      </c>
      <c r="AR1307" t="n">
        <v>0.0</v>
      </c>
      <c r="AS1307" t="n">
        <v>0.0</v>
      </c>
      <c r="AT1307" t="inlineStr">
        <is>
          <t>N/A</t>
        </is>
      </c>
      <c r="AU1307" t="inlineStr">
        <is>
          <t>N/A</t>
        </is>
      </c>
      <c r="AV1307" t="inlineStr">
        <is>
          <t>N/A</t>
        </is>
      </c>
      <c r="AW1307" t="inlineStr">
        <is>
          <t>N/A</t>
        </is>
      </c>
      <c r="AX1307" t="inlineStr">
        <is>
          <t>N/A</t>
        </is>
      </c>
      <c r="AY1307" t="inlineStr">
        <is>
          <t>N/A</t>
        </is>
      </c>
      <c r="AZ1307" t="inlineStr">
        <is>
          <t>N/A</t>
        </is>
      </c>
      <c r="BA1307" t="inlineStr">
        <is>
          <t>N/A</t>
        </is>
      </c>
      <c r="BB1307" t="inlineStr">
        <is>
          <t>N/A</t>
        </is>
      </c>
      <c r="BC1307" t="inlineStr">
        <is>
          <t>N/A</t>
        </is>
      </c>
      <c r="BD1307" t="inlineStr">
        <is>
          <t>N/A</t>
        </is>
      </c>
      <c r="BE1307" t="inlineStr">
        <is>
          <t>N/A</t>
        </is>
      </c>
    </row>
    <row r="1308">
      <c r="A1308" t="inlineStr">
        <is>
          <t>WI21125693</t>
        </is>
      </c>
      <c r="B1308" t="inlineStr">
        <is>
          <t>DATA_VALIDATION</t>
        </is>
      </c>
      <c r="C1308" t="inlineStr">
        <is>
          <t>201330004005</t>
        </is>
      </c>
      <c r="D1308" t="inlineStr">
        <is>
          <t>Folder</t>
        </is>
      </c>
      <c r="E1308" s="2">
        <f>HYPERLINK("capsilon://?command=openfolder&amp;siteaddress=FAM.docvelocity-na8.net&amp;folderid=FXE1A5449C-9181-9733-2566-40064F2367AB","FX21125")</f>
        <v>0.0</v>
      </c>
      <c r="F1308" t="inlineStr">
        <is>
          <t/>
        </is>
      </c>
      <c r="G1308" t="inlineStr">
        <is>
          <t/>
        </is>
      </c>
      <c r="H1308" t="inlineStr">
        <is>
          <t>Mailitem</t>
        </is>
      </c>
      <c r="I1308" t="inlineStr">
        <is>
          <t>MI211260412</t>
        </is>
      </c>
      <c r="J1308" t="n">
        <v>28.0</v>
      </c>
      <c r="K1308" t="inlineStr">
        <is>
          <t>COMPLETED</t>
        </is>
      </c>
      <c r="L1308" t="inlineStr">
        <is>
          <t>MARK_AS_COMPLETED</t>
        </is>
      </c>
      <c r="M1308" t="inlineStr">
        <is>
          <t>Queue</t>
        </is>
      </c>
      <c r="N1308" t="n">
        <v>2.0</v>
      </c>
      <c r="O1308" s="1" t="n">
        <v>44532.06630787037</v>
      </c>
      <c r="P1308" s="1" t="n">
        <v>44532.64439814815</v>
      </c>
      <c r="Q1308" t="n">
        <v>49693.0</v>
      </c>
      <c r="R1308" t="n">
        <v>254.0</v>
      </c>
      <c r="S1308" t="b">
        <v>0</v>
      </c>
      <c r="T1308" t="inlineStr">
        <is>
          <t>N/A</t>
        </is>
      </c>
      <c r="U1308" t="b">
        <v>0</v>
      </c>
      <c r="V1308" t="inlineStr">
        <is>
          <t>Hemanshi Deshlahara</t>
        </is>
      </c>
      <c r="W1308" s="1" t="n">
        <v>44532.41903935185</v>
      </c>
      <c r="X1308" t="n">
        <v>110.0</v>
      </c>
      <c r="Y1308" t="n">
        <v>21.0</v>
      </c>
      <c r="Z1308" t="n">
        <v>0.0</v>
      </c>
      <c r="AA1308" t="n">
        <v>21.0</v>
      </c>
      <c r="AB1308" t="n">
        <v>0.0</v>
      </c>
      <c r="AC1308" t="n">
        <v>2.0</v>
      </c>
      <c r="AD1308" t="n">
        <v>7.0</v>
      </c>
      <c r="AE1308" t="n">
        <v>0.0</v>
      </c>
      <c r="AF1308" t="n">
        <v>0.0</v>
      </c>
      <c r="AG1308" t="n">
        <v>0.0</v>
      </c>
      <c r="AH1308" t="inlineStr">
        <is>
          <t>Dashrath Soren</t>
        </is>
      </c>
      <c r="AI1308" s="1" t="n">
        <v>44532.64439814815</v>
      </c>
      <c r="AJ1308" t="n">
        <v>144.0</v>
      </c>
      <c r="AK1308" t="n">
        <v>0.0</v>
      </c>
      <c r="AL1308" t="n">
        <v>0.0</v>
      </c>
      <c r="AM1308" t="n">
        <v>0.0</v>
      </c>
      <c r="AN1308" t="n">
        <v>0.0</v>
      </c>
      <c r="AO1308" t="n">
        <v>0.0</v>
      </c>
      <c r="AP1308" t="n">
        <v>7.0</v>
      </c>
      <c r="AQ1308" t="n">
        <v>0.0</v>
      </c>
      <c r="AR1308" t="n">
        <v>0.0</v>
      </c>
      <c r="AS1308" t="n">
        <v>0.0</v>
      </c>
      <c r="AT1308" t="inlineStr">
        <is>
          <t>N/A</t>
        </is>
      </c>
      <c r="AU1308" t="inlineStr">
        <is>
          <t>N/A</t>
        </is>
      </c>
      <c r="AV1308" t="inlineStr">
        <is>
          <t>N/A</t>
        </is>
      </c>
      <c r="AW1308" t="inlineStr">
        <is>
          <t>N/A</t>
        </is>
      </c>
      <c r="AX1308" t="inlineStr">
        <is>
          <t>N/A</t>
        </is>
      </c>
      <c r="AY1308" t="inlineStr">
        <is>
          <t>N/A</t>
        </is>
      </c>
      <c r="AZ1308" t="inlineStr">
        <is>
          <t>N/A</t>
        </is>
      </c>
      <c r="BA1308" t="inlineStr">
        <is>
          <t>N/A</t>
        </is>
      </c>
      <c r="BB1308" t="inlineStr">
        <is>
          <t>N/A</t>
        </is>
      </c>
      <c r="BC1308" t="inlineStr">
        <is>
          <t>N/A</t>
        </is>
      </c>
      <c r="BD1308" t="inlineStr">
        <is>
          <t>N/A</t>
        </is>
      </c>
      <c r="BE1308" t="inlineStr">
        <is>
          <t>N/A</t>
        </is>
      </c>
    </row>
    <row r="1309">
      <c r="A1309" t="inlineStr">
        <is>
          <t>WI21125694</t>
        </is>
      </c>
      <c r="B1309" t="inlineStr">
        <is>
          <t>DATA_VALIDATION</t>
        </is>
      </c>
      <c r="C1309" t="inlineStr">
        <is>
          <t>201330004005</t>
        </is>
      </c>
      <c r="D1309" t="inlineStr">
        <is>
          <t>Folder</t>
        </is>
      </c>
      <c r="E1309" s="2">
        <f>HYPERLINK("capsilon://?command=openfolder&amp;siteaddress=FAM.docvelocity-na8.net&amp;folderid=FXE1A5449C-9181-9733-2566-40064F2367AB","FX21125")</f>
        <v>0.0</v>
      </c>
      <c r="F1309" t="inlineStr">
        <is>
          <t/>
        </is>
      </c>
      <c r="G1309" t="inlineStr">
        <is>
          <t/>
        </is>
      </c>
      <c r="H1309" t="inlineStr">
        <is>
          <t>Mailitem</t>
        </is>
      </c>
      <c r="I1309" t="inlineStr">
        <is>
          <t>MI211260415</t>
        </is>
      </c>
      <c r="J1309" t="n">
        <v>41.0</v>
      </c>
      <c r="K1309" t="inlineStr">
        <is>
          <t>COMPLETED</t>
        </is>
      </c>
      <c r="L1309" t="inlineStr">
        <is>
          <t>MARK_AS_COMPLETED</t>
        </is>
      </c>
      <c r="M1309" t="inlineStr">
        <is>
          <t>Queue</t>
        </is>
      </c>
      <c r="N1309" t="n">
        <v>2.0</v>
      </c>
      <c r="O1309" s="1" t="n">
        <v>44532.06731481481</v>
      </c>
      <c r="P1309" s="1" t="n">
        <v>44532.64407407407</v>
      </c>
      <c r="Q1309" t="n">
        <v>49552.0</v>
      </c>
      <c r="R1309" t="n">
        <v>280.0</v>
      </c>
      <c r="S1309" t="b">
        <v>0</v>
      </c>
      <c r="T1309" t="inlineStr">
        <is>
          <t>N/A</t>
        </is>
      </c>
      <c r="U1309" t="b">
        <v>0</v>
      </c>
      <c r="V1309" t="inlineStr">
        <is>
          <t>Hemanshi Deshlahara</t>
        </is>
      </c>
      <c r="W1309" s="1" t="n">
        <v>44532.42105324074</v>
      </c>
      <c r="X1309" t="n">
        <v>173.0</v>
      </c>
      <c r="Y1309" t="n">
        <v>36.0</v>
      </c>
      <c r="Z1309" t="n">
        <v>0.0</v>
      </c>
      <c r="AA1309" t="n">
        <v>36.0</v>
      </c>
      <c r="AB1309" t="n">
        <v>0.0</v>
      </c>
      <c r="AC1309" t="n">
        <v>10.0</v>
      </c>
      <c r="AD1309" t="n">
        <v>5.0</v>
      </c>
      <c r="AE1309" t="n">
        <v>0.0</v>
      </c>
      <c r="AF1309" t="n">
        <v>0.0</v>
      </c>
      <c r="AG1309" t="n">
        <v>0.0</v>
      </c>
      <c r="AH1309" t="inlineStr">
        <is>
          <t>Vikash Suryakanth Parmar</t>
        </is>
      </c>
      <c r="AI1309" s="1" t="n">
        <v>44532.64407407407</v>
      </c>
      <c r="AJ1309" t="n">
        <v>107.0</v>
      </c>
      <c r="AK1309" t="n">
        <v>1.0</v>
      </c>
      <c r="AL1309" t="n">
        <v>0.0</v>
      </c>
      <c r="AM1309" t="n">
        <v>1.0</v>
      </c>
      <c r="AN1309" t="n">
        <v>0.0</v>
      </c>
      <c r="AO1309" t="n">
        <v>1.0</v>
      </c>
      <c r="AP1309" t="n">
        <v>4.0</v>
      </c>
      <c r="AQ1309" t="n">
        <v>0.0</v>
      </c>
      <c r="AR1309" t="n">
        <v>0.0</v>
      </c>
      <c r="AS1309" t="n">
        <v>0.0</v>
      </c>
      <c r="AT1309" t="inlineStr">
        <is>
          <t>N/A</t>
        </is>
      </c>
      <c r="AU1309" t="inlineStr">
        <is>
          <t>N/A</t>
        </is>
      </c>
      <c r="AV1309" t="inlineStr">
        <is>
          <t>N/A</t>
        </is>
      </c>
      <c r="AW1309" t="inlineStr">
        <is>
          <t>N/A</t>
        </is>
      </c>
      <c r="AX1309" t="inlineStr">
        <is>
          <t>N/A</t>
        </is>
      </c>
      <c r="AY1309" t="inlineStr">
        <is>
          <t>N/A</t>
        </is>
      </c>
      <c r="AZ1309" t="inlineStr">
        <is>
          <t>N/A</t>
        </is>
      </c>
      <c r="BA1309" t="inlineStr">
        <is>
          <t>N/A</t>
        </is>
      </c>
      <c r="BB1309" t="inlineStr">
        <is>
          <t>N/A</t>
        </is>
      </c>
      <c r="BC1309" t="inlineStr">
        <is>
          <t>N/A</t>
        </is>
      </c>
      <c r="BD1309" t="inlineStr">
        <is>
          <t>N/A</t>
        </is>
      </c>
      <c r="BE1309" t="inlineStr">
        <is>
          <t>N/A</t>
        </is>
      </c>
    </row>
    <row r="1310">
      <c r="A1310" t="inlineStr">
        <is>
          <t>WI21125695</t>
        </is>
      </c>
      <c r="B1310" t="inlineStr">
        <is>
          <t>DATA_VALIDATION</t>
        </is>
      </c>
      <c r="C1310" t="inlineStr">
        <is>
          <t>201330004005</t>
        </is>
      </c>
      <c r="D1310" t="inlineStr">
        <is>
          <t>Folder</t>
        </is>
      </c>
      <c r="E1310" s="2">
        <f>HYPERLINK("capsilon://?command=openfolder&amp;siteaddress=FAM.docvelocity-na8.net&amp;folderid=FXE1A5449C-9181-9733-2566-40064F2367AB","FX21125")</f>
        <v>0.0</v>
      </c>
      <c r="F1310" t="inlineStr">
        <is>
          <t/>
        </is>
      </c>
      <c r="G1310" t="inlineStr">
        <is>
          <t/>
        </is>
      </c>
      <c r="H1310" t="inlineStr">
        <is>
          <t>Mailitem</t>
        </is>
      </c>
      <c r="I1310" t="inlineStr">
        <is>
          <t>MI211260420</t>
        </is>
      </c>
      <c r="J1310" t="n">
        <v>28.0</v>
      </c>
      <c r="K1310" t="inlineStr">
        <is>
          <t>COMPLETED</t>
        </is>
      </c>
      <c r="L1310" t="inlineStr">
        <is>
          <t>MARK_AS_COMPLETED</t>
        </is>
      </c>
      <c r="M1310" t="inlineStr">
        <is>
          <t>Queue</t>
        </is>
      </c>
      <c r="N1310" t="n">
        <v>2.0</v>
      </c>
      <c r="O1310" s="1" t="n">
        <v>44532.067453703705</v>
      </c>
      <c r="P1310" s="1" t="n">
        <v>44532.645266203705</v>
      </c>
      <c r="Q1310" t="n">
        <v>49599.0</v>
      </c>
      <c r="R1310" t="n">
        <v>324.0</v>
      </c>
      <c r="S1310" t="b">
        <v>0</v>
      </c>
      <c r="T1310" t="inlineStr">
        <is>
          <t>N/A</t>
        </is>
      </c>
      <c r="U1310" t="b">
        <v>0</v>
      </c>
      <c r="V1310" t="inlineStr">
        <is>
          <t>Hemanshi Deshlahara</t>
        </is>
      </c>
      <c r="W1310" s="1" t="n">
        <v>44532.423634259256</v>
      </c>
      <c r="X1310" t="n">
        <v>222.0</v>
      </c>
      <c r="Y1310" t="n">
        <v>21.0</v>
      </c>
      <c r="Z1310" t="n">
        <v>0.0</v>
      </c>
      <c r="AA1310" t="n">
        <v>21.0</v>
      </c>
      <c r="AB1310" t="n">
        <v>0.0</v>
      </c>
      <c r="AC1310" t="n">
        <v>2.0</v>
      </c>
      <c r="AD1310" t="n">
        <v>7.0</v>
      </c>
      <c r="AE1310" t="n">
        <v>0.0</v>
      </c>
      <c r="AF1310" t="n">
        <v>0.0</v>
      </c>
      <c r="AG1310" t="n">
        <v>0.0</v>
      </c>
      <c r="AH1310" t="inlineStr">
        <is>
          <t>Vikash Suryakanth Parmar</t>
        </is>
      </c>
      <c r="AI1310" s="1" t="n">
        <v>44532.645266203705</v>
      </c>
      <c r="AJ1310" t="n">
        <v>102.0</v>
      </c>
      <c r="AK1310" t="n">
        <v>1.0</v>
      </c>
      <c r="AL1310" t="n">
        <v>0.0</v>
      </c>
      <c r="AM1310" t="n">
        <v>1.0</v>
      </c>
      <c r="AN1310" t="n">
        <v>0.0</v>
      </c>
      <c r="AO1310" t="n">
        <v>1.0</v>
      </c>
      <c r="AP1310" t="n">
        <v>6.0</v>
      </c>
      <c r="AQ1310" t="n">
        <v>0.0</v>
      </c>
      <c r="AR1310" t="n">
        <v>0.0</v>
      </c>
      <c r="AS1310" t="n">
        <v>0.0</v>
      </c>
      <c r="AT1310" t="inlineStr">
        <is>
          <t>N/A</t>
        </is>
      </c>
      <c r="AU1310" t="inlineStr">
        <is>
          <t>N/A</t>
        </is>
      </c>
      <c r="AV1310" t="inlineStr">
        <is>
          <t>N/A</t>
        </is>
      </c>
      <c r="AW1310" t="inlineStr">
        <is>
          <t>N/A</t>
        </is>
      </c>
      <c r="AX1310" t="inlineStr">
        <is>
          <t>N/A</t>
        </is>
      </c>
      <c r="AY1310" t="inlineStr">
        <is>
          <t>N/A</t>
        </is>
      </c>
      <c r="AZ1310" t="inlineStr">
        <is>
          <t>N/A</t>
        </is>
      </c>
      <c r="BA1310" t="inlineStr">
        <is>
          <t>N/A</t>
        </is>
      </c>
      <c r="BB1310" t="inlineStr">
        <is>
          <t>N/A</t>
        </is>
      </c>
      <c r="BC1310" t="inlineStr">
        <is>
          <t>N/A</t>
        </is>
      </c>
      <c r="BD1310" t="inlineStr">
        <is>
          <t>N/A</t>
        </is>
      </c>
      <c r="BE1310" t="inlineStr">
        <is>
          <t>N/A</t>
        </is>
      </c>
    </row>
    <row r="1311">
      <c r="A1311" t="inlineStr">
        <is>
          <t>WI21125696</t>
        </is>
      </c>
      <c r="B1311" t="inlineStr">
        <is>
          <t>DATA_VALIDATION</t>
        </is>
      </c>
      <c r="C1311" t="inlineStr">
        <is>
          <t>201330004005</t>
        </is>
      </c>
      <c r="D1311" t="inlineStr">
        <is>
          <t>Folder</t>
        </is>
      </c>
      <c r="E1311" s="2">
        <f>HYPERLINK("capsilon://?command=openfolder&amp;siteaddress=FAM.docvelocity-na8.net&amp;folderid=FXE1A5449C-9181-9733-2566-40064F2367AB","FX21125")</f>
        <v>0.0</v>
      </c>
      <c r="F1311" t="inlineStr">
        <is>
          <t/>
        </is>
      </c>
      <c r="G1311" t="inlineStr">
        <is>
          <t/>
        </is>
      </c>
      <c r="H1311" t="inlineStr">
        <is>
          <t>Mailitem</t>
        </is>
      </c>
      <c r="I1311" t="inlineStr">
        <is>
          <t>MI211260422</t>
        </is>
      </c>
      <c r="J1311" t="n">
        <v>28.0</v>
      </c>
      <c r="K1311" t="inlineStr">
        <is>
          <t>COMPLETED</t>
        </is>
      </c>
      <c r="L1311" t="inlineStr">
        <is>
          <t>MARK_AS_COMPLETED</t>
        </is>
      </c>
      <c r="M1311" t="inlineStr">
        <is>
          <t>Queue</t>
        </is>
      </c>
      <c r="N1311" t="n">
        <v>2.0</v>
      </c>
      <c r="O1311" s="1" t="n">
        <v>44532.06810185185</v>
      </c>
      <c r="P1311" s="1" t="n">
        <v>44532.64699074074</v>
      </c>
      <c r="Q1311" t="n">
        <v>49723.0</v>
      </c>
      <c r="R1311" t="n">
        <v>293.0</v>
      </c>
      <c r="S1311" t="b">
        <v>0</v>
      </c>
      <c r="T1311" t="inlineStr">
        <is>
          <t>N/A</t>
        </is>
      </c>
      <c r="U1311" t="b">
        <v>0</v>
      </c>
      <c r="V1311" t="inlineStr">
        <is>
          <t>Hemanshi Deshlahara</t>
        </is>
      </c>
      <c r="W1311" s="1" t="n">
        <v>44532.42702546297</v>
      </c>
      <c r="X1311" t="n">
        <v>66.0</v>
      </c>
      <c r="Y1311" t="n">
        <v>21.0</v>
      </c>
      <c r="Z1311" t="n">
        <v>0.0</v>
      </c>
      <c r="AA1311" t="n">
        <v>21.0</v>
      </c>
      <c r="AB1311" t="n">
        <v>0.0</v>
      </c>
      <c r="AC1311" t="n">
        <v>1.0</v>
      </c>
      <c r="AD1311" t="n">
        <v>7.0</v>
      </c>
      <c r="AE1311" t="n">
        <v>0.0</v>
      </c>
      <c r="AF1311" t="n">
        <v>0.0</v>
      </c>
      <c r="AG1311" t="n">
        <v>0.0</v>
      </c>
      <c r="AH1311" t="inlineStr">
        <is>
          <t>Dashrath Soren</t>
        </is>
      </c>
      <c r="AI1311" s="1" t="n">
        <v>44532.64699074074</v>
      </c>
      <c r="AJ1311" t="n">
        <v>223.0</v>
      </c>
      <c r="AK1311" t="n">
        <v>1.0</v>
      </c>
      <c r="AL1311" t="n">
        <v>0.0</v>
      </c>
      <c r="AM1311" t="n">
        <v>1.0</v>
      </c>
      <c r="AN1311" t="n">
        <v>0.0</v>
      </c>
      <c r="AO1311" t="n">
        <v>1.0</v>
      </c>
      <c r="AP1311" t="n">
        <v>6.0</v>
      </c>
      <c r="AQ1311" t="n">
        <v>0.0</v>
      </c>
      <c r="AR1311" t="n">
        <v>0.0</v>
      </c>
      <c r="AS1311" t="n">
        <v>0.0</v>
      </c>
      <c r="AT1311" t="inlineStr">
        <is>
          <t>N/A</t>
        </is>
      </c>
      <c r="AU1311" t="inlineStr">
        <is>
          <t>N/A</t>
        </is>
      </c>
      <c r="AV1311" t="inlineStr">
        <is>
          <t>N/A</t>
        </is>
      </c>
      <c r="AW1311" t="inlineStr">
        <is>
          <t>N/A</t>
        </is>
      </c>
      <c r="AX1311" t="inlineStr">
        <is>
          <t>N/A</t>
        </is>
      </c>
      <c r="AY1311" t="inlineStr">
        <is>
          <t>N/A</t>
        </is>
      </c>
      <c r="AZ1311" t="inlineStr">
        <is>
          <t>N/A</t>
        </is>
      </c>
      <c r="BA1311" t="inlineStr">
        <is>
          <t>N/A</t>
        </is>
      </c>
      <c r="BB1311" t="inlineStr">
        <is>
          <t>N/A</t>
        </is>
      </c>
      <c r="BC1311" t="inlineStr">
        <is>
          <t>N/A</t>
        </is>
      </c>
      <c r="BD1311" t="inlineStr">
        <is>
          <t>N/A</t>
        </is>
      </c>
      <c r="BE1311" t="inlineStr">
        <is>
          <t>N/A</t>
        </is>
      </c>
    </row>
    <row r="1312">
      <c r="A1312" t="inlineStr">
        <is>
          <t>WI211257100</t>
        </is>
      </c>
      <c r="B1312" t="inlineStr">
        <is>
          <t>DATA_VALIDATION</t>
        </is>
      </c>
      <c r="C1312" t="inlineStr">
        <is>
          <t>201308007733</t>
        </is>
      </c>
      <c r="D1312" t="inlineStr">
        <is>
          <t>Folder</t>
        </is>
      </c>
      <c r="E1312" s="2">
        <f>HYPERLINK("capsilon://?command=openfolder&amp;siteaddress=FAM.docvelocity-na8.net&amp;folderid=FX471DB8B6-67B3-46E9-B18A-572739C1BA98","FX21114513")</f>
        <v>0.0</v>
      </c>
      <c r="F1312" t="inlineStr">
        <is>
          <t/>
        </is>
      </c>
      <c r="G1312" t="inlineStr">
        <is>
          <t/>
        </is>
      </c>
      <c r="H1312" t="inlineStr">
        <is>
          <t>Mailitem</t>
        </is>
      </c>
      <c r="I1312" t="inlineStr">
        <is>
          <t>MI2112599493</t>
        </is>
      </c>
      <c r="J1312" t="n">
        <v>175.0</v>
      </c>
      <c r="K1312" t="inlineStr">
        <is>
          <t>COMPLETED</t>
        </is>
      </c>
      <c r="L1312" t="inlineStr">
        <is>
          <t>MARK_AS_COMPLETED</t>
        </is>
      </c>
      <c r="M1312" t="inlineStr">
        <is>
          <t>Queue</t>
        </is>
      </c>
      <c r="N1312" t="n">
        <v>1.0</v>
      </c>
      <c r="O1312" s="1" t="n">
        <v>44546.73730324074</v>
      </c>
      <c r="P1312" s="1" t="n">
        <v>44547.1719212963</v>
      </c>
      <c r="Q1312" t="n">
        <v>35644.0</v>
      </c>
      <c r="R1312" t="n">
        <v>1907.0</v>
      </c>
      <c r="S1312" t="b">
        <v>0</v>
      </c>
      <c r="T1312" t="inlineStr">
        <is>
          <t>N/A</t>
        </is>
      </c>
      <c r="U1312" t="b">
        <v>0</v>
      </c>
      <c r="V1312" t="inlineStr">
        <is>
          <t>Hemanshi Deshlahara</t>
        </is>
      </c>
      <c r="W1312" s="1" t="n">
        <v>44547.1719212963</v>
      </c>
      <c r="X1312" t="n">
        <v>1424.0</v>
      </c>
      <c r="Y1312" t="n">
        <v>0.0</v>
      </c>
      <c r="Z1312" t="n">
        <v>0.0</v>
      </c>
      <c r="AA1312" t="n">
        <v>0.0</v>
      </c>
      <c r="AB1312" t="n">
        <v>0.0</v>
      </c>
      <c r="AC1312" t="n">
        <v>0.0</v>
      </c>
      <c r="AD1312" t="n">
        <v>175.0</v>
      </c>
      <c r="AE1312" t="n">
        <v>151.0</v>
      </c>
      <c r="AF1312" t="n">
        <v>0.0</v>
      </c>
      <c r="AG1312" t="n">
        <v>8.0</v>
      </c>
      <c r="AH1312" t="inlineStr">
        <is>
          <t>N/A</t>
        </is>
      </c>
      <c r="AI1312" t="inlineStr">
        <is>
          <t>N/A</t>
        </is>
      </c>
      <c r="AJ1312" t="inlineStr">
        <is>
          <t>N/A</t>
        </is>
      </c>
      <c r="AK1312" t="inlineStr">
        <is>
          <t>N/A</t>
        </is>
      </c>
      <c r="AL1312" t="inlineStr">
        <is>
          <t>N/A</t>
        </is>
      </c>
      <c r="AM1312" t="inlineStr">
        <is>
          <t>N/A</t>
        </is>
      </c>
      <c r="AN1312" t="inlineStr">
        <is>
          <t>N/A</t>
        </is>
      </c>
      <c r="AO1312" t="inlineStr">
        <is>
          <t>N/A</t>
        </is>
      </c>
      <c r="AP1312" t="inlineStr">
        <is>
          <t>N/A</t>
        </is>
      </c>
      <c r="AQ1312" t="inlineStr">
        <is>
          <t>N/A</t>
        </is>
      </c>
      <c r="AR1312" t="inlineStr">
        <is>
          <t>N/A</t>
        </is>
      </c>
      <c r="AS1312" t="inlineStr">
        <is>
          <t>N/A</t>
        </is>
      </c>
      <c r="AT1312" t="inlineStr">
        <is>
          <t>N/A</t>
        </is>
      </c>
      <c r="AU1312" t="inlineStr">
        <is>
          <t>N/A</t>
        </is>
      </c>
      <c r="AV1312" t="inlineStr">
        <is>
          <t>N/A</t>
        </is>
      </c>
      <c r="AW1312" t="inlineStr">
        <is>
          <t>N/A</t>
        </is>
      </c>
      <c r="AX1312" t="inlineStr">
        <is>
          <t>N/A</t>
        </is>
      </c>
      <c r="AY1312" t="inlineStr">
        <is>
          <t>N/A</t>
        </is>
      </c>
      <c r="AZ1312" t="inlineStr">
        <is>
          <t>N/A</t>
        </is>
      </c>
      <c r="BA1312" t="inlineStr">
        <is>
          <t>N/A</t>
        </is>
      </c>
      <c r="BB1312" t="inlineStr">
        <is>
          <t>N/A</t>
        </is>
      </c>
      <c r="BC1312" t="inlineStr">
        <is>
          <t>N/A</t>
        </is>
      </c>
      <c r="BD1312" t="inlineStr">
        <is>
          <t>N/A</t>
        </is>
      </c>
      <c r="BE1312" t="inlineStr">
        <is>
          <t>N/A</t>
        </is>
      </c>
    </row>
    <row r="1313">
      <c r="A1313" t="inlineStr">
        <is>
          <t>WI211257124</t>
        </is>
      </c>
      <c r="B1313" t="inlineStr">
        <is>
          <t>DATA_VALIDATION</t>
        </is>
      </c>
      <c r="C1313" t="inlineStr">
        <is>
          <t>201100014351</t>
        </is>
      </c>
      <c r="D1313" t="inlineStr">
        <is>
          <t>Folder</t>
        </is>
      </c>
      <c r="E1313" s="2">
        <f>HYPERLINK("capsilon://?command=openfolder&amp;siteaddress=FAM.docvelocity-na8.net&amp;folderid=FXCEE593F1-A45E-86A6-BE87-52F1423F3756","FX21129013")</f>
        <v>0.0</v>
      </c>
      <c r="F1313" t="inlineStr">
        <is>
          <t/>
        </is>
      </c>
      <c r="G1313" t="inlineStr">
        <is>
          <t/>
        </is>
      </c>
      <c r="H1313" t="inlineStr">
        <is>
          <t>Mailitem</t>
        </is>
      </c>
      <c r="I1313" t="inlineStr">
        <is>
          <t>MI2112599757</t>
        </is>
      </c>
      <c r="J1313" t="n">
        <v>32.0</v>
      </c>
      <c r="K1313" t="inlineStr">
        <is>
          <t>COMPLETED</t>
        </is>
      </c>
      <c r="L1313" t="inlineStr">
        <is>
          <t>MARK_AS_COMPLETED</t>
        </is>
      </c>
      <c r="M1313" t="inlineStr">
        <is>
          <t>Queue</t>
        </is>
      </c>
      <c r="N1313" t="n">
        <v>1.0</v>
      </c>
      <c r="O1313" s="1" t="n">
        <v>44546.74167824074</v>
      </c>
      <c r="P1313" s="1" t="n">
        <v>44546.75802083333</v>
      </c>
      <c r="Q1313" t="n">
        <v>1293.0</v>
      </c>
      <c r="R1313" t="n">
        <v>119.0</v>
      </c>
      <c r="S1313" t="b">
        <v>0</v>
      </c>
      <c r="T1313" t="inlineStr">
        <is>
          <t>N/A</t>
        </is>
      </c>
      <c r="U1313" t="b">
        <v>0</v>
      </c>
      <c r="V1313" t="inlineStr">
        <is>
          <t>Sumit Jarhad</t>
        </is>
      </c>
      <c r="W1313" s="1" t="n">
        <v>44546.75802083333</v>
      </c>
      <c r="X1313" t="n">
        <v>119.0</v>
      </c>
      <c r="Y1313" t="n">
        <v>0.0</v>
      </c>
      <c r="Z1313" t="n">
        <v>0.0</v>
      </c>
      <c r="AA1313" t="n">
        <v>0.0</v>
      </c>
      <c r="AB1313" t="n">
        <v>0.0</v>
      </c>
      <c r="AC1313" t="n">
        <v>0.0</v>
      </c>
      <c r="AD1313" t="n">
        <v>32.0</v>
      </c>
      <c r="AE1313" t="n">
        <v>27.0</v>
      </c>
      <c r="AF1313" t="n">
        <v>0.0</v>
      </c>
      <c r="AG1313" t="n">
        <v>2.0</v>
      </c>
      <c r="AH1313" t="inlineStr">
        <is>
          <t>N/A</t>
        </is>
      </c>
      <c r="AI1313" t="inlineStr">
        <is>
          <t>N/A</t>
        </is>
      </c>
      <c r="AJ1313" t="inlineStr">
        <is>
          <t>N/A</t>
        </is>
      </c>
      <c r="AK1313" t="inlineStr">
        <is>
          <t>N/A</t>
        </is>
      </c>
      <c r="AL1313" t="inlineStr">
        <is>
          <t>N/A</t>
        </is>
      </c>
      <c r="AM1313" t="inlineStr">
        <is>
          <t>N/A</t>
        </is>
      </c>
      <c r="AN1313" t="inlineStr">
        <is>
          <t>N/A</t>
        </is>
      </c>
      <c r="AO1313" t="inlineStr">
        <is>
          <t>N/A</t>
        </is>
      </c>
      <c r="AP1313" t="inlineStr">
        <is>
          <t>N/A</t>
        </is>
      </c>
      <c r="AQ1313" t="inlineStr">
        <is>
          <t>N/A</t>
        </is>
      </c>
      <c r="AR1313" t="inlineStr">
        <is>
          <t>N/A</t>
        </is>
      </c>
      <c r="AS1313" t="inlineStr">
        <is>
          <t>N/A</t>
        </is>
      </c>
      <c r="AT1313" t="inlineStr">
        <is>
          <t>N/A</t>
        </is>
      </c>
      <c r="AU1313" t="inlineStr">
        <is>
          <t>N/A</t>
        </is>
      </c>
      <c r="AV1313" t="inlineStr">
        <is>
          <t>N/A</t>
        </is>
      </c>
      <c r="AW1313" t="inlineStr">
        <is>
          <t>N/A</t>
        </is>
      </c>
      <c r="AX1313" t="inlineStr">
        <is>
          <t>N/A</t>
        </is>
      </c>
      <c r="AY1313" t="inlineStr">
        <is>
          <t>N/A</t>
        </is>
      </c>
      <c r="AZ1313" t="inlineStr">
        <is>
          <t>N/A</t>
        </is>
      </c>
      <c r="BA1313" t="inlineStr">
        <is>
          <t>N/A</t>
        </is>
      </c>
      <c r="BB1313" t="inlineStr">
        <is>
          <t>N/A</t>
        </is>
      </c>
      <c r="BC1313" t="inlineStr">
        <is>
          <t>N/A</t>
        </is>
      </c>
      <c r="BD1313" t="inlineStr">
        <is>
          <t>N/A</t>
        </is>
      </c>
      <c r="BE1313" t="inlineStr">
        <is>
          <t>N/A</t>
        </is>
      </c>
    </row>
    <row r="1314">
      <c r="A1314" t="inlineStr">
        <is>
          <t>WI211257125</t>
        </is>
      </c>
      <c r="B1314" t="inlineStr">
        <is>
          <t>DATA_VALIDATION</t>
        </is>
      </c>
      <c r="C1314" t="inlineStr">
        <is>
          <t>201100014351</t>
        </is>
      </c>
      <c r="D1314" t="inlineStr">
        <is>
          <t>Folder</t>
        </is>
      </c>
      <c r="E1314" s="2">
        <f>HYPERLINK("capsilon://?command=openfolder&amp;siteaddress=FAM.docvelocity-na8.net&amp;folderid=FXCEE593F1-A45E-86A6-BE87-52F1423F3756","FX21129013")</f>
        <v>0.0</v>
      </c>
      <c r="F1314" t="inlineStr">
        <is>
          <t/>
        </is>
      </c>
      <c r="G1314" t="inlineStr">
        <is>
          <t/>
        </is>
      </c>
      <c r="H1314" t="inlineStr">
        <is>
          <t>Mailitem</t>
        </is>
      </c>
      <c r="I1314" t="inlineStr">
        <is>
          <t>MI2112599796</t>
        </is>
      </c>
      <c r="J1314" t="n">
        <v>66.0</v>
      </c>
      <c r="K1314" t="inlineStr">
        <is>
          <t>COMPLETED</t>
        </is>
      </c>
      <c r="L1314" t="inlineStr">
        <is>
          <t>MARK_AS_COMPLETED</t>
        </is>
      </c>
      <c r="M1314" t="inlineStr">
        <is>
          <t>Queue</t>
        </is>
      </c>
      <c r="N1314" t="n">
        <v>2.0</v>
      </c>
      <c r="O1314" s="1" t="n">
        <v>44546.74188657408</v>
      </c>
      <c r="P1314" s="1" t="n">
        <v>44547.391284722224</v>
      </c>
      <c r="Q1314" t="n">
        <v>56009.0</v>
      </c>
      <c r="R1314" t="n">
        <v>99.0</v>
      </c>
      <c r="S1314" t="b">
        <v>0</v>
      </c>
      <c r="T1314" t="inlineStr">
        <is>
          <t>N/A</t>
        </is>
      </c>
      <c r="U1314" t="b">
        <v>0</v>
      </c>
      <c r="V1314" t="inlineStr">
        <is>
          <t>Sumit Jarhad</t>
        </is>
      </c>
      <c r="W1314" s="1" t="n">
        <v>44546.758310185185</v>
      </c>
      <c r="X1314" t="n">
        <v>24.0</v>
      </c>
      <c r="Y1314" t="n">
        <v>0.0</v>
      </c>
      <c r="Z1314" t="n">
        <v>0.0</v>
      </c>
      <c r="AA1314" t="n">
        <v>0.0</v>
      </c>
      <c r="AB1314" t="n">
        <v>52.0</v>
      </c>
      <c r="AC1314" t="n">
        <v>0.0</v>
      </c>
      <c r="AD1314" t="n">
        <v>66.0</v>
      </c>
      <c r="AE1314" t="n">
        <v>0.0</v>
      </c>
      <c r="AF1314" t="n">
        <v>0.0</v>
      </c>
      <c r="AG1314" t="n">
        <v>0.0</v>
      </c>
      <c r="AH1314" t="inlineStr">
        <is>
          <t>Saloni Uttekar</t>
        </is>
      </c>
      <c r="AI1314" s="1" t="n">
        <v>44547.391284722224</v>
      </c>
      <c r="AJ1314" t="n">
        <v>75.0</v>
      </c>
      <c r="AK1314" t="n">
        <v>0.0</v>
      </c>
      <c r="AL1314" t="n">
        <v>0.0</v>
      </c>
      <c r="AM1314" t="n">
        <v>0.0</v>
      </c>
      <c r="AN1314" t="n">
        <v>52.0</v>
      </c>
      <c r="AO1314" t="n">
        <v>0.0</v>
      </c>
      <c r="AP1314" t="n">
        <v>66.0</v>
      </c>
      <c r="AQ1314" t="n">
        <v>0.0</v>
      </c>
      <c r="AR1314" t="n">
        <v>0.0</v>
      </c>
      <c r="AS1314" t="n">
        <v>0.0</v>
      </c>
      <c r="AT1314" t="inlineStr">
        <is>
          <t>N/A</t>
        </is>
      </c>
      <c r="AU1314" t="inlineStr">
        <is>
          <t>N/A</t>
        </is>
      </c>
      <c r="AV1314" t="inlineStr">
        <is>
          <t>N/A</t>
        </is>
      </c>
      <c r="AW1314" t="inlineStr">
        <is>
          <t>N/A</t>
        </is>
      </c>
      <c r="AX1314" t="inlineStr">
        <is>
          <t>N/A</t>
        </is>
      </c>
      <c r="AY1314" t="inlineStr">
        <is>
          <t>N/A</t>
        </is>
      </c>
      <c r="AZ1314" t="inlineStr">
        <is>
          <t>N/A</t>
        </is>
      </c>
      <c r="BA1314" t="inlineStr">
        <is>
          <t>N/A</t>
        </is>
      </c>
      <c r="BB1314" t="inlineStr">
        <is>
          <t>N/A</t>
        </is>
      </c>
      <c r="BC1314" t="inlineStr">
        <is>
          <t>N/A</t>
        </is>
      </c>
      <c r="BD1314" t="inlineStr">
        <is>
          <t>N/A</t>
        </is>
      </c>
      <c r="BE1314" t="inlineStr">
        <is>
          <t>N/A</t>
        </is>
      </c>
    </row>
    <row r="1315">
      <c r="A1315" t="inlineStr">
        <is>
          <t>WI211257129</t>
        </is>
      </c>
      <c r="B1315" t="inlineStr">
        <is>
          <t>DATA_VALIDATION</t>
        </is>
      </c>
      <c r="C1315" t="inlineStr">
        <is>
          <t>201100014351</t>
        </is>
      </c>
      <c r="D1315" t="inlineStr">
        <is>
          <t>Folder</t>
        </is>
      </c>
      <c r="E1315" s="2">
        <f>HYPERLINK("capsilon://?command=openfolder&amp;siteaddress=FAM.docvelocity-na8.net&amp;folderid=FXCEE593F1-A45E-86A6-BE87-52F1423F3756","FX21129013")</f>
        <v>0.0</v>
      </c>
      <c r="F1315" t="inlineStr">
        <is>
          <t/>
        </is>
      </c>
      <c r="G1315" t="inlineStr">
        <is>
          <t/>
        </is>
      </c>
      <c r="H1315" t="inlineStr">
        <is>
          <t>Mailitem</t>
        </is>
      </c>
      <c r="I1315" t="inlineStr">
        <is>
          <t>MI2112599996</t>
        </is>
      </c>
      <c r="J1315" t="n">
        <v>28.0</v>
      </c>
      <c r="K1315" t="inlineStr">
        <is>
          <t>COMPLETED</t>
        </is>
      </c>
      <c r="L1315" t="inlineStr">
        <is>
          <t>MARK_AS_COMPLETED</t>
        </is>
      </c>
      <c r="M1315" t="inlineStr">
        <is>
          <t>Queue</t>
        </is>
      </c>
      <c r="N1315" t="n">
        <v>2.0</v>
      </c>
      <c r="O1315" s="1" t="n">
        <v>44546.74224537037</v>
      </c>
      <c r="P1315" s="1" t="n">
        <v>44547.39340277778</v>
      </c>
      <c r="Q1315" t="n">
        <v>56004.0</v>
      </c>
      <c r="R1315" t="n">
        <v>256.0</v>
      </c>
      <c r="S1315" t="b">
        <v>0</v>
      </c>
      <c r="T1315" t="inlineStr">
        <is>
          <t>N/A</t>
        </is>
      </c>
      <c r="U1315" t="b">
        <v>0</v>
      </c>
      <c r="V1315" t="inlineStr">
        <is>
          <t>Sumit Jarhad</t>
        </is>
      </c>
      <c r="W1315" s="1" t="n">
        <v>44546.75917824074</v>
      </c>
      <c r="X1315" t="n">
        <v>74.0</v>
      </c>
      <c r="Y1315" t="n">
        <v>21.0</v>
      </c>
      <c r="Z1315" t="n">
        <v>0.0</v>
      </c>
      <c r="AA1315" t="n">
        <v>21.0</v>
      </c>
      <c r="AB1315" t="n">
        <v>0.0</v>
      </c>
      <c r="AC1315" t="n">
        <v>4.0</v>
      </c>
      <c r="AD1315" t="n">
        <v>7.0</v>
      </c>
      <c r="AE1315" t="n">
        <v>0.0</v>
      </c>
      <c r="AF1315" t="n">
        <v>0.0</v>
      </c>
      <c r="AG1315" t="n">
        <v>0.0</v>
      </c>
      <c r="AH1315" t="inlineStr">
        <is>
          <t>Saloni Uttekar</t>
        </is>
      </c>
      <c r="AI1315" s="1" t="n">
        <v>44547.39340277778</v>
      </c>
      <c r="AJ1315" t="n">
        <v>182.0</v>
      </c>
      <c r="AK1315" t="n">
        <v>0.0</v>
      </c>
      <c r="AL1315" t="n">
        <v>0.0</v>
      </c>
      <c r="AM1315" t="n">
        <v>0.0</v>
      </c>
      <c r="AN1315" t="n">
        <v>0.0</v>
      </c>
      <c r="AO1315" t="n">
        <v>0.0</v>
      </c>
      <c r="AP1315" t="n">
        <v>7.0</v>
      </c>
      <c r="AQ1315" t="n">
        <v>0.0</v>
      </c>
      <c r="AR1315" t="n">
        <v>0.0</v>
      </c>
      <c r="AS1315" t="n">
        <v>0.0</v>
      </c>
      <c r="AT1315" t="inlineStr">
        <is>
          <t>N/A</t>
        </is>
      </c>
      <c r="AU1315" t="inlineStr">
        <is>
          <t>N/A</t>
        </is>
      </c>
      <c r="AV1315" t="inlineStr">
        <is>
          <t>N/A</t>
        </is>
      </c>
      <c r="AW1315" t="inlineStr">
        <is>
          <t>N/A</t>
        </is>
      </c>
      <c r="AX1315" t="inlineStr">
        <is>
          <t>N/A</t>
        </is>
      </c>
      <c r="AY1315" t="inlineStr">
        <is>
          <t>N/A</t>
        </is>
      </c>
      <c r="AZ1315" t="inlineStr">
        <is>
          <t>N/A</t>
        </is>
      </c>
      <c r="BA1315" t="inlineStr">
        <is>
          <t>N/A</t>
        </is>
      </c>
      <c r="BB1315" t="inlineStr">
        <is>
          <t>N/A</t>
        </is>
      </c>
      <c r="BC1315" t="inlineStr">
        <is>
          <t>N/A</t>
        </is>
      </c>
      <c r="BD1315" t="inlineStr">
        <is>
          <t>N/A</t>
        </is>
      </c>
      <c r="BE1315" t="inlineStr">
        <is>
          <t>N/A</t>
        </is>
      </c>
    </row>
    <row r="1316">
      <c r="A1316" t="inlineStr">
        <is>
          <t>WI211257144</t>
        </is>
      </c>
      <c r="B1316" t="inlineStr">
        <is>
          <t>DATA_VALIDATION</t>
        </is>
      </c>
      <c r="C1316" t="inlineStr">
        <is>
          <t>201300020247</t>
        </is>
      </c>
      <c r="D1316" t="inlineStr">
        <is>
          <t>Folder</t>
        </is>
      </c>
      <c r="E1316" s="2">
        <f>HYPERLINK("capsilon://?command=openfolder&amp;siteaddress=FAM.docvelocity-na8.net&amp;folderid=FX905C134D-6006-C856-963E-A096DB737BEC","FX21126828")</f>
        <v>0.0</v>
      </c>
      <c r="F1316" t="inlineStr">
        <is>
          <t/>
        </is>
      </c>
      <c r="G1316" t="inlineStr">
        <is>
          <t/>
        </is>
      </c>
      <c r="H1316" t="inlineStr">
        <is>
          <t>Mailitem</t>
        </is>
      </c>
      <c r="I1316" t="inlineStr">
        <is>
          <t>MI2112600359</t>
        </is>
      </c>
      <c r="J1316" t="n">
        <v>28.0</v>
      </c>
      <c r="K1316" t="inlineStr">
        <is>
          <t>COMPLETED</t>
        </is>
      </c>
      <c r="L1316" t="inlineStr">
        <is>
          <t>MARK_AS_COMPLETED</t>
        </is>
      </c>
      <c r="M1316" t="inlineStr">
        <is>
          <t>Queue</t>
        </is>
      </c>
      <c r="N1316" t="n">
        <v>2.0</v>
      </c>
      <c r="O1316" s="1" t="n">
        <v>44546.74633101852</v>
      </c>
      <c r="P1316" s="1" t="n">
        <v>44547.39528935185</v>
      </c>
      <c r="Q1316" t="n">
        <v>55626.0</v>
      </c>
      <c r="R1316" t="n">
        <v>444.0</v>
      </c>
      <c r="S1316" t="b">
        <v>0</v>
      </c>
      <c r="T1316" t="inlineStr">
        <is>
          <t>N/A</t>
        </is>
      </c>
      <c r="U1316" t="b">
        <v>0</v>
      </c>
      <c r="V1316" t="inlineStr">
        <is>
          <t>Sumit Jarhad</t>
        </is>
      </c>
      <c r="W1316" s="1" t="n">
        <v>44546.76053240741</v>
      </c>
      <c r="X1316" t="n">
        <v>117.0</v>
      </c>
      <c r="Y1316" t="n">
        <v>21.0</v>
      </c>
      <c r="Z1316" t="n">
        <v>0.0</v>
      </c>
      <c r="AA1316" t="n">
        <v>21.0</v>
      </c>
      <c r="AB1316" t="n">
        <v>0.0</v>
      </c>
      <c r="AC1316" t="n">
        <v>8.0</v>
      </c>
      <c r="AD1316" t="n">
        <v>7.0</v>
      </c>
      <c r="AE1316" t="n">
        <v>0.0</v>
      </c>
      <c r="AF1316" t="n">
        <v>0.0</v>
      </c>
      <c r="AG1316" t="n">
        <v>0.0</v>
      </c>
      <c r="AH1316" t="inlineStr">
        <is>
          <t>Poonam Patil</t>
        </is>
      </c>
      <c r="AI1316" s="1" t="n">
        <v>44547.39528935185</v>
      </c>
      <c r="AJ1316" t="n">
        <v>327.0</v>
      </c>
      <c r="AK1316" t="n">
        <v>0.0</v>
      </c>
      <c r="AL1316" t="n">
        <v>0.0</v>
      </c>
      <c r="AM1316" t="n">
        <v>0.0</v>
      </c>
      <c r="AN1316" t="n">
        <v>0.0</v>
      </c>
      <c r="AO1316" t="n">
        <v>0.0</v>
      </c>
      <c r="AP1316" t="n">
        <v>7.0</v>
      </c>
      <c r="AQ1316" t="n">
        <v>21.0</v>
      </c>
      <c r="AR1316" t="n">
        <v>0.0</v>
      </c>
      <c r="AS1316" t="n">
        <v>2.0</v>
      </c>
      <c r="AT1316" t="inlineStr">
        <is>
          <t>N/A</t>
        </is>
      </c>
      <c r="AU1316" t="inlineStr">
        <is>
          <t>N/A</t>
        </is>
      </c>
      <c r="AV1316" t="inlineStr">
        <is>
          <t>N/A</t>
        </is>
      </c>
      <c r="AW1316" t="inlineStr">
        <is>
          <t>N/A</t>
        </is>
      </c>
      <c r="AX1316" t="inlineStr">
        <is>
          <t>N/A</t>
        </is>
      </c>
      <c r="AY1316" t="inlineStr">
        <is>
          <t>N/A</t>
        </is>
      </c>
      <c r="AZ1316" t="inlineStr">
        <is>
          <t>N/A</t>
        </is>
      </c>
      <c r="BA1316" t="inlineStr">
        <is>
          <t>N/A</t>
        </is>
      </c>
      <c r="BB1316" t="inlineStr">
        <is>
          <t>N/A</t>
        </is>
      </c>
      <c r="BC1316" t="inlineStr">
        <is>
          <t>N/A</t>
        </is>
      </c>
      <c r="BD1316" t="inlineStr">
        <is>
          <t>N/A</t>
        </is>
      </c>
      <c r="BE1316" t="inlineStr">
        <is>
          <t>N/A</t>
        </is>
      </c>
    </row>
    <row r="1317">
      <c r="A1317" t="inlineStr">
        <is>
          <t>WI211257197</t>
        </is>
      </c>
      <c r="B1317" t="inlineStr">
        <is>
          <t>DATA_VALIDATION</t>
        </is>
      </c>
      <c r="C1317" t="inlineStr">
        <is>
          <t>201100014351</t>
        </is>
      </c>
      <c r="D1317" t="inlineStr">
        <is>
          <t>Folder</t>
        </is>
      </c>
      <c r="E1317" s="2">
        <f>HYPERLINK("capsilon://?command=openfolder&amp;siteaddress=FAM.docvelocity-na8.net&amp;folderid=FXCEE593F1-A45E-86A6-BE87-52F1423F3756","FX21129013")</f>
        <v>0.0</v>
      </c>
      <c r="F1317" t="inlineStr">
        <is>
          <t/>
        </is>
      </c>
      <c r="G1317" t="inlineStr">
        <is>
          <t/>
        </is>
      </c>
      <c r="H1317" t="inlineStr">
        <is>
          <t>Mailitem</t>
        </is>
      </c>
      <c r="I1317" t="inlineStr">
        <is>
          <t>MI2112599757</t>
        </is>
      </c>
      <c r="J1317" t="n">
        <v>64.0</v>
      </c>
      <c r="K1317" t="inlineStr">
        <is>
          <t>COMPLETED</t>
        </is>
      </c>
      <c r="L1317" t="inlineStr">
        <is>
          <t>MARK_AS_COMPLETED</t>
        </is>
      </c>
      <c r="M1317" t="inlineStr">
        <is>
          <t>Queue</t>
        </is>
      </c>
      <c r="N1317" t="n">
        <v>2.0</v>
      </c>
      <c r="O1317" s="1" t="n">
        <v>44546.760925925926</v>
      </c>
      <c r="P1317" s="1" t="n">
        <v>44547.30378472222</v>
      </c>
      <c r="Q1317" t="n">
        <v>44914.0</v>
      </c>
      <c r="R1317" t="n">
        <v>1989.0</v>
      </c>
      <c r="S1317" t="b">
        <v>0</v>
      </c>
      <c r="T1317" t="inlineStr">
        <is>
          <t>N/A</t>
        </is>
      </c>
      <c r="U1317" t="b">
        <v>1</v>
      </c>
      <c r="V1317" t="inlineStr">
        <is>
          <t>Archana Bhujbal</t>
        </is>
      </c>
      <c r="W1317" s="1" t="n">
        <v>44546.80304398148</v>
      </c>
      <c r="X1317" t="n">
        <v>1036.0</v>
      </c>
      <c r="Y1317" t="n">
        <v>131.0</v>
      </c>
      <c r="Z1317" t="n">
        <v>0.0</v>
      </c>
      <c r="AA1317" t="n">
        <v>131.0</v>
      </c>
      <c r="AB1317" t="n">
        <v>0.0</v>
      </c>
      <c r="AC1317" t="n">
        <v>94.0</v>
      </c>
      <c r="AD1317" t="n">
        <v>-67.0</v>
      </c>
      <c r="AE1317" t="n">
        <v>0.0</v>
      </c>
      <c r="AF1317" t="n">
        <v>0.0</v>
      </c>
      <c r="AG1317" t="n">
        <v>0.0</v>
      </c>
      <c r="AH1317" t="inlineStr">
        <is>
          <t>Poonam Patil</t>
        </is>
      </c>
      <c r="AI1317" s="1" t="n">
        <v>44547.30378472222</v>
      </c>
      <c r="AJ1317" t="n">
        <v>953.0</v>
      </c>
      <c r="AK1317" t="n">
        <v>1.0</v>
      </c>
      <c r="AL1317" t="n">
        <v>0.0</v>
      </c>
      <c r="AM1317" t="n">
        <v>1.0</v>
      </c>
      <c r="AN1317" t="n">
        <v>0.0</v>
      </c>
      <c r="AO1317" t="n">
        <v>1.0</v>
      </c>
      <c r="AP1317" t="n">
        <v>-68.0</v>
      </c>
      <c r="AQ1317" t="n">
        <v>0.0</v>
      </c>
      <c r="AR1317" t="n">
        <v>0.0</v>
      </c>
      <c r="AS1317" t="n">
        <v>0.0</v>
      </c>
      <c r="AT1317" t="inlineStr">
        <is>
          <t>N/A</t>
        </is>
      </c>
      <c r="AU1317" t="inlineStr">
        <is>
          <t>N/A</t>
        </is>
      </c>
      <c r="AV1317" t="inlineStr">
        <is>
          <t>N/A</t>
        </is>
      </c>
      <c r="AW1317" t="inlineStr">
        <is>
          <t>N/A</t>
        </is>
      </c>
      <c r="AX1317" t="inlineStr">
        <is>
          <t>N/A</t>
        </is>
      </c>
      <c r="AY1317" t="inlineStr">
        <is>
          <t>N/A</t>
        </is>
      </c>
      <c r="AZ1317" t="inlineStr">
        <is>
          <t>N/A</t>
        </is>
      </c>
      <c r="BA1317" t="inlineStr">
        <is>
          <t>N/A</t>
        </is>
      </c>
      <c r="BB1317" t="inlineStr">
        <is>
          <t>N/A</t>
        </is>
      </c>
      <c r="BC1317" t="inlineStr">
        <is>
          <t>N/A</t>
        </is>
      </c>
      <c r="BD1317" t="inlineStr">
        <is>
          <t>N/A</t>
        </is>
      </c>
      <c r="BE1317" t="inlineStr">
        <is>
          <t>N/A</t>
        </is>
      </c>
    </row>
    <row r="1318">
      <c r="A1318" t="inlineStr">
        <is>
          <t>WI21125720</t>
        </is>
      </c>
      <c r="B1318" t="inlineStr">
        <is>
          <t>DATA_VALIDATION</t>
        </is>
      </c>
      <c r="C1318" t="inlineStr">
        <is>
          <t>201308007887</t>
        </is>
      </c>
      <c r="D1318" t="inlineStr">
        <is>
          <t>Folder</t>
        </is>
      </c>
      <c r="E1318" s="2">
        <f>HYPERLINK("capsilon://?command=openfolder&amp;siteaddress=FAM.docvelocity-na8.net&amp;folderid=FX074B34D2-A169-4A58-28F7-38414CF29C5D","FX211268")</f>
        <v>0.0</v>
      </c>
      <c r="F1318" t="inlineStr">
        <is>
          <t/>
        </is>
      </c>
      <c r="G1318" t="inlineStr">
        <is>
          <t/>
        </is>
      </c>
      <c r="H1318" t="inlineStr">
        <is>
          <t>Mailitem</t>
        </is>
      </c>
      <c r="I1318" t="inlineStr">
        <is>
          <t>MI211230504</t>
        </is>
      </c>
      <c r="J1318" t="n">
        <v>309.0</v>
      </c>
      <c r="K1318" t="inlineStr">
        <is>
          <t>COMPLETED</t>
        </is>
      </c>
      <c r="L1318" t="inlineStr">
        <is>
          <t>MARK_AS_COMPLETED</t>
        </is>
      </c>
      <c r="M1318" t="inlineStr">
        <is>
          <t>Queue</t>
        </is>
      </c>
      <c r="N1318" t="n">
        <v>2.0</v>
      </c>
      <c r="O1318" s="1" t="n">
        <v>44532.17836805555</v>
      </c>
      <c r="P1318" s="1" t="n">
        <v>44532.25460648148</v>
      </c>
      <c r="Q1318" t="n">
        <v>976.0</v>
      </c>
      <c r="R1318" t="n">
        <v>5611.0</v>
      </c>
      <c r="S1318" t="b">
        <v>0</v>
      </c>
      <c r="T1318" t="inlineStr">
        <is>
          <t>N/A</t>
        </is>
      </c>
      <c r="U1318" t="b">
        <v>1</v>
      </c>
      <c r="V1318" t="inlineStr">
        <is>
          <t>Mohini Shinde</t>
        </is>
      </c>
      <c r="W1318" s="1" t="n">
        <v>44532.211597222224</v>
      </c>
      <c r="X1318" t="n">
        <v>2831.0</v>
      </c>
      <c r="Y1318" t="n">
        <v>248.0</v>
      </c>
      <c r="Z1318" t="n">
        <v>0.0</v>
      </c>
      <c r="AA1318" t="n">
        <v>248.0</v>
      </c>
      <c r="AB1318" t="n">
        <v>60.0</v>
      </c>
      <c r="AC1318" t="n">
        <v>128.0</v>
      </c>
      <c r="AD1318" t="n">
        <v>61.0</v>
      </c>
      <c r="AE1318" t="n">
        <v>0.0</v>
      </c>
      <c r="AF1318" t="n">
        <v>0.0</v>
      </c>
      <c r="AG1318" t="n">
        <v>0.0</v>
      </c>
      <c r="AH1318" t="inlineStr">
        <is>
          <t>Ashish Sutar</t>
        </is>
      </c>
      <c r="AI1318" s="1" t="n">
        <v>44532.25460648148</v>
      </c>
      <c r="AJ1318" t="n">
        <v>2774.0</v>
      </c>
      <c r="AK1318" t="n">
        <v>15.0</v>
      </c>
      <c r="AL1318" t="n">
        <v>0.0</v>
      </c>
      <c r="AM1318" t="n">
        <v>15.0</v>
      </c>
      <c r="AN1318" t="n">
        <v>30.0</v>
      </c>
      <c r="AO1318" t="n">
        <v>18.0</v>
      </c>
      <c r="AP1318" t="n">
        <v>46.0</v>
      </c>
      <c r="AQ1318" t="n">
        <v>0.0</v>
      </c>
      <c r="AR1318" t="n">
        <v>0.0</v>
      </c>
      <c r="AS1318" t="n">
        <v>0.0</v>
      </c>
      <c r="AT1318" t="inlineStr">
        <is>
          <t>N/A</t>
        </is>
      </c>
      <c r="AU1318" t="inlineStr">
        <is>
          <t>N/A</t>
        </is>
      </c>
      <c r="AV1318" t="inlineStr">
        <is>
          <t>N/A</t>
        </is>
      </c>
      <c r="AW1318" t="inlineStr">
        <is>
          <t>N/A</t>
        </is>
      </c>
      <c r="AX1318" t="inlineStr">
        <is>
          <t>N/A</t>
        </is>
      </c>
      <c r="AY1318" t="inlineStr">
        <is>
          <t>N/A</t>
        </is>
      </c>
      <c r="AZ1318" t="inlineStr">
        <is>
          <t>N/A</t>
        </is>
      </c>
      <c r="BA1318" t="inlineStr">
        <is>
          <t>N/A</t>
        </is>
      </c>
      <c r="BB1318" t="inlineStr">
        <is>
          <t>N/A</t>
        </is>
      </c>
      <c r="BC1318" t="inlineStr">
        <is>
          <t>N/A</t>
        </is>
      </c>
      <c r="BD1318" t="inlineStr">
        <is>
          <t>N/A</t>
        </is>
      </c>
      <c r="BE1318" t="inlineStr">
        <is>
          <t>N/A</t>
        </is>
      </c>
    </row>
    <row r="1319">
      <c r="A1319" t="inlineStr">
        <is>
          <t>WI21125721</t>
        </is>
      </c>
      <c r="B1319" t="inlineStr">
        <is>
          <t>DATA_VALIDATION</t>
        </is>
      </c>
      <c r="C1319" t="inlineStr">
        <is>
          <t>201300019995</t>
        </is>
      </c>
      <c r="D1319" t="inlineStr">
        <is>
          <t>Folder</t>
        </is>
      </c>
      <c r="E1319" s="2">
        <f>HYPERLINK("capsilon://?command=openfolder&amp;siteaddress=FAM.docvelocity-na8.net&amp;folderid=FX04D29698-9BE9-52D1-C492-33764EC407AB","FX211114964")</f>
        <v>0.0</v>
      </c>
      <c r="F1319" t="inlineStr">
        <is>
          <t/>
        </is>
      </c>
      <c r="G1319" t="inlineStr">
        <is>
          <t/>
        </is>
      </c>
      <c r="H1319" t="inlineStr">
        <is>
          <t>Mailitem</t>
        </is>
      </c>
      <c r="I1319" t="inlineStr">
        <is>
          <t>MI211231598</t>
        </is>
      </c>
      <c r="J1319" t="n">
        <v>212.0</v>
      </c>
      <c r="K1319" t="inlineStr">
        <is>
          <t>COMPLETED</t>
        </is>
      </c>
      <c r="L1319" t="inlineStr">
        <is>
          <t>MARK_AS_COMPLETED</t>
        </is>
      </c>
      <c r="M1319" t="inlineStr">
        <is>
          <t>Queue</t>
        </is>
      </c>
      <c r="N1319" t="n">
        <v>2.0</v>
      </c>
      <c r="O1319" s="1" t="n">
        <v>44532.18021990741</v>
      </c>
      <c r="P1319" s="1" t="n">
        <v>44532.257002314815</v>
      </c>
      <c r="Q1319" t="n">
        <v>2538.0</v>
      </c>
      <c r="R1319" t="n">
        <v>4096.0</v>
      </c>
      <c r="S1319" t="b">
        <v>0</v>
      </c>
      <c r="T1319" t="inlineStr">
        <is>
          <t>N/A</t>
        </is>
      </c>
      <c r="U1319" t="b">
        <v>1</v>
      </c>
      <c r="V1319" t="inlineStr">
        <is>
          <t>Aditya Tade</t>
        </is>
      </c>
      <c r="W1319" s="1" t="n">
        <v>44532.21460648148</v>
      </c>
      <c r="X1319" t="n">
        <v>2672.0</v>
      </c>
      <c r="Y1319" t="n">
        <v>186.0</v>
      </c>
      <c r="Z1319" t="n">
        <v>0.0</v>
      </c>
      <c r="AA1319" t="n">
        <v>186.0</v>
      </c>
      <c r="AB1319" t="n">
        <v>75.0</v>
      </c>
      <c r="AC1319" t="n">
        <v>142.0</v>
      </c>
      <c r="AD1319" t="n">
        <v>26.0</v>
      </c>
      <c r="AE1319" t="n">
        <v>0.0</v>
      </c>
      <c r="AF1319" t="n">
        <v>0.0</v>
      </c>
      <c r="AG1319" t="n">
        <v>0.0</v>
      </c>
      <c r="AH1319" t="inlineStr">
        <is>
          <t>Aparna Chavan</t>
        </is>
      </c>
      <c r="AI1319" s="1" t="n">
        <v>44532.257002314815</v>
      </c>
      <c r="AJ1319" t="n">
        <v>1246.0</v>
      </c>
      <c r="AK1319" t="n">
        <v>3.0</v>
      </c>
      <c r="AL1319" t="n">
        <v>0.0</v>
      </c>
      <c r="AM1319" t="n">
        <v>3.0</v>
      </c>
      <c r="AN1319" t="n">
        <v>75.0</v>
      </c>
      <c r="AO1319" t="n">
        <v>2.0</v>
      </c>
      <c r="AP1319" t="n">
        <v>23.0</v>
      </c>
      <c r="AQ1319" t="n">
        <v>0.0</v>
      </c>
      <c r="AR1319" t="n">
        <v>0.0</v>
      </c>
      <c r="AS1319" t="n">
        <v>0.0</v>
      </c>
      <c r="AT1319" t="inlineStr">
        <is>
          <t>N/A</t>
        </is>
      </c>
      <c r="AU1319" t="inlineStr">
        <is>
          <t>N/A</t>
        </is>
      </c>
      <c r="AV1319" t="inlineStr">
        <is>
          <t>N/A</t>
        </is>
      </c>
      <c r="AW1319" t="inlineStr">
        <is>
          <t>N/A</t>
        </is>
      </c>
      <c r="AX1319" t="inlineStr">
        <is>
          <t>N/A</t>
        </is>
      </c>
      <c r="AY1319" t="inlineStr">
        <is>
          <t>N/A</t>
        </is>
      </c>
      <c r="AZ1319" t="inlineStr">
        <is>
          <t>N/A</t>
        </is>
      </c>
      <c r="BA1319" t="inlineStr">
        <is>
          <t>N/A</t>
        </is>
      </c>
      <c r="BB1319" t="inlineStr">
        <is>
          <t>N/A</t>
        </is>
      </c>
      <c r="BC1319" t="inlineStr">
        <is>
          <t>N/A</t>
        </is>
      </c>
      <c r="BD1319" t="inlineStr">
        <is>
          <t>N/A</t>
        </is>
      </c>
      <c r="BE1319" t="inlineStr">
        <is>
          <t>N/A</t>
        </is>
      </c>
    </row>
    <row r="1320">
      <c r="A1320" t="inlineStr">
        <is>
          <t>WI21125722</t>
        </is>
      </c>
      <c r="B1320" t="inlineStr">
        <is>
          <t>DATA_VALIDATION</t>
        </is>
      </c>
      <c r="C1320" t="inlineStr">
        <is>
          <t>201110012221</t>
        </is>
      </c>
      <c r="D1320" t="inlineStr">
        <is>
          <t>Folder</t>
        </is>
      </c>
      <c r="E1320" s="2">
        <f>HYPERLINK("capsilon://?command=openfolder&amp;siteaddress=FAM.docvelocity-na8.net&amp;folderid=FXA7A48469-4C4A-9682-5490-F5CA37A5EF69","FX211114520")</f>
        <v>0.0</v>
      </c>
      <c r="F1320" t="inlineStr">
        <is>
          <t/>
        </is>
      </c>
      <c r="G1320" t="inlineStr">
        <is>
          <t/>
        </is>
      </c>
      <c r="H1320" t="inlineStr">
        <is>
          <t>Mailitem</t>
        </is>
      </c>
      <c r="I1320" t="inlineStr">
        <is>
          <t>MI211232036</t>
        </is>
      </c>
      <c r="J1320" t="n">
        <v>74.0</v>
      </c>
      <c r="K1320" t="inlineStr">
        <is>
          <t>COMPLETED</t>
        </is>
      </c>
      <c r="L1320" t="inlineStr">
        <is>
          <t>MARK_AS_COMPLETED</t>
        </is>
      </c>
      <c r="M1320" t="inlineStr">
        <is>
          <t>Queue</t>
        </is>
      </c>
      <c r="N1320" t="n">
        <v>2.0</v>
      </c>
      <c r="O1320" s="1" t="n">
        <v>44532.189108796294</v>
      </c>
      <c r="P1320" s="1" t="n">
        <v>44532.20789351852</v>
      </c>
      <c r="Q1320" t="n">
        <v>271.0</v>
      </c>
      <c r="R1320" t="n">
        <v>1352.0</v>
      </c>
      <c r="S1320" t="b">
        <v>0</v>
      </c>
      <c r="T1320" t="inlineStr">
        <is>
          <t>N/A</t>
        </is>
      </c>
      <c r="U1320" t="b">
        <v>1</v>
      </c>
      <c r="V1320" t="inlineStr">
        <is>
          <t>Supriya Khape</t>
        </is>
      </c>
      <c r="W1320" s="1" t="n">
        <v>44532.19929398148</v>
      </c>
      <c r="X1320" t="n">
        <v>803.0</v>
      </c>
      <c r="Y1320" t="n">
        <v>82.0</v>
      </c>
      <c r="Z1320" t="n">
        <v>0.0</v>
      </c>
      <c r="AA1320" t="n">
        <v>82.0</v>
      </c>
      <c r="AB1320" t="n">
        <v>0.0</v>
      </c>
      <c r="AC1320" t="n">
        <v>50.0</v>
      </c>
      <c r="AD1320" t="n">
        <v>-8.0</v>
      </c>
      <c r="AE1320" t="n">
        <v>0.0</v>
      </c>
      <c r="AF1320" t="n">
        <v>0.0</v>
      </c>
      <c r="AG1320" t="n">
        <v>0.0</v>
      </c>
      <c r="AH1320" t="inlineStr">
        <is>
          <t>Smriti Gauchan</t>
        </is>
      </c>
      <c r="AI1320" s="1" t="n">
        <v>44532.20789351852</v>
      </c>
      <c r="AJ1320" t="n">
        <v>549.0</v>
      </c>
      <c r="AK1320" t="n">
        <v>0.0</v>
      </c>
      <c r="AL1320" t="n">
        <v>0.0</v>
      </c>
      <c r="AM1320" t="n">
        <v>0.0</v>
      </c>
      <c r="AN1320" t="n">
        <v>0.0</v>
      </c>
      <c r="AO1320" t="n">
        <v>0.0</v>
      </c>
      <c r="AP1320" t="n">
        <v>-8.0</v>
      </c>
      <c r="AQ1320" t="n">
        <v>0.0</v>
      </c>
      <c r="AR1320" t="n">
        <v>0.0</v>
      </c>
      <c r="AS1320" t="n">
        <v>0.0</v>
      </c>
      <c r="AT1320" t="inlineStr">
        <is>
          <t>N/A</t>
        </is>
      </c>
      <c r="AU1320" t="inlineStr">
        <is>
          <t>N/A</t>
        </is>
      </c>
      <c r="AV1320" t="inlineStr">
        <is>
          <t>N/A</t>
        </is>
      </c>
      <c r="AW1320" t="inlineStr">
        <is>
          <t>N/A</t>
        </is>
      </c>
      <c r="AX1320" t="inlineStr">
        <is>
          <t>N/A</t>
        </is>
      </c>
      <c r="AY1320" t="inlineStr">
        <is>
          <t>N/A</t>
        </is>
      </c>
      <c r="AZ1320" t="inlineStr">
        <is>
          <t>N/A</t>
        </is>
      </c>
      <c r="BA1320" t="inlineStr">
        <is>
          <t>N/A</t>
        </is>
      </c>
      <c r="BB1320" t="inlineStr">
        <is>
          <t>N/A</t>
        </is>
      </c>
      <c r="BC1320" t="inlineStr">
        <is>
          <t>N/A</t>
        </is>
      </c>
      <c r="BD1320" t="inlineStr">
        <is>
          <t>N/A</t>
        </is>
      </c>
      <c r="BE1320" t="inlineStr">
        <is>
          <t>N/A</t>
        </is>
      </c>
    </row>
    <row r="1321">
      <c r="A1321" t="inlineStr">
        <is>
          <t>WI21125723</t>
        </is>
      </c>
      <c r="B1321" t="inlineStr">
        <is>
          <t>DATA_VALIDATION</t>
        </is>
      </c>
      <c r="C1321" t="inlineStr">
        <is>
          <t>201110012221</t>
        </is>
      </c>
      <c r="D1321" t="inlineStr">
        <is>
          <t>Folder</t>
        </is>
      </c>
      <c r="E1321" s="2">
        <f>HYPERLINK("capsilon://?command=openfolder&amp;siteaddress=FAM.docvelocity-na8.net&amp;folderid=FXA7A48469-4C4A-9682-5490-F5CA37A5EF69","FX211114520")</f>
        <v>0.0</v>
      </c>
      <c r="F1321" t="inlineStr">
        <is>
          <t/>
        </is>
      </c>
      <c r="G1321" t="inlineStr">
        <is>
          <t/>
        </is>
      </c>
      <c r="H1321" t="inlineStr">
        <is>
          <t>Mailitem</t>
        </is>
      </c>
      <c r="I1321" t="inlineStr">
        <is>
          <t>MI211232056</t>
        </is>
      </c>
      <c r="J1321" t="n">
        <v>56.0</v>
      </c>
      <c r="K1321" t="inlineStr">
        <is>
          <t>COMPLETED</t>
        </is>
      </c>
      <c r="L1321" t="inlineStr">
        <is>
          <t>MARK_AS_COMPLETED</t>
        </is>
      </c>
      <c r="M1321" t="inlineStr">
        <is>
          <t>Queue</t>
        </is>
      </c>
      <c r="N1321" t="n">
        <v>2.0</v>
      </c>
      <c r="O1321" s="1" t="n">
        <v>44532.19126157407</v>
      </c>
      <c r="P1321" s="1" t="n">
        <v>44532.20719907407</v>
      </c>
      <c r="Q1321" t="n">
        <v>587.0</v>
      </c>
      <c r="R1321" t="n">
        <v>790.0</v>
      </c>
      <c r="S1321" t="b">
        <v>0</v>
      </c>
      <c r="T1321" t="inlineStr">
        <is>
          <t>N/A</t>
        </is>
      </c>
      <c r="U1321" t="b">
        <v>1</v>
      </c>
      <c r="V1321" t="inlineStr">
        <is>
          <t>Ujwala Ajabe</t>
        </is>
      </c>
      <c r="W1321" s="1" t="n">
        <v>44532.19892361111</v>
      </c>
      <c r="X1321" t="n">
        <v>377.0</v>
      </c>
      <c r="Y1321" t="n">
        <v>42.0</v>
      </c>
      <c r="Z1321" t="n">
        <v>0.0</v>
      </c>
      <c r="AA1321" t="n">
        <v>42.0</v>
      </c>
      <c r="AB1321" t="n">
        <v>0.0</v>
      </c>
      <c r="AC1321" t="n">
        <v>12.0</v>
      </c>
      <c r="AD1321" t="n">
        <v>14.0</v>
      </c>
      <c r="AE1321" t="n">
        <v>0.0</v>
      </c>
      <c r="AF1321" t="n">
        <v>0.0</v>
      </c>
      <c r="AG1321" t="n">
        <v>0.0</v>
      </c>
      <c r="AH1321" t="inlineStr">
        <is>
          <t>Ashish Sutar</t>
        </is>
      </c>
      <c r="AI1321" s="1" t="n">
        <v>44532.20719907407</v>
      </c>
      <c r="AJ1321" t="n">
        <v>413.0</v>
      </c>
      <c r="AK1321" t="n">
        <v>0.0</v>
      </c>
      <c r="AL1321" t="n">
        <v>0.0</v>
      </c>
      <c r="AM1321" t="n">
        <v>0.0</v>
      </c>
      <c r="AN1321" t="n">
        <v>0.0</v>
      </c>
      <c r="AO1321" t="n">
        <v>0.0</v>
      </c>
      <c r="AP1321" t="n">
        <v>14.0</v>
      </c>
      <c r="AQ1321" t="n">
        <v>0.0</v>
      </c>
      <c r="AR1321" t="n">
        <v>0.0</v>
      </c>
      <c r="AS1321" t="n">
        <v>0.0</v>
      </c>
      <c r="AT1321" t="inlineStr">
        <is>
          <t>N/A</t>
        </is>
      </c>
      <c r="AU1321" t="inlineStr">
        <is>
          <t>N/A</t>
        </is>
      </c>
      <c r="AV1321" t="inlineStr">
        <is>
          <t>N/A</t>
        </is>
      </c>
      <c r="AW1321" t="inlineStr">
        <is>
          <t>N/A</t>
        </is>
      </c>
      <c r="AX1321" t="inlineStr">
        <is>
          <t>N/A</t>
        </is>
      </c>
      <c r="AY1321" t="inlineStr">
        <is>
          <t>N/A</t>
        </is>
      </c>
      <c r="AZ1321" t="inlineStr">
        <is>
          <t>N/A</t>
        </is>
      </c>
      <c r="BA1321" t="inlineStr">
        <is>
          <t>N/A</t>
        </is>
      </c>
      <c r="BB1321" t="inlineStr">
        <is>
          <t>N/A</t>
        </is>
      </c>
      <c r="BC1321" t="inlineStr">
        <is>
          <t>N/A</t>
        </is>
      </c>
      <c r="BD1321" t="inlineStr">
        <is>
          <t>N/A</t>
        </is>
      </c>
      <c r="BE1321" t="inlineStr">
        <is>
          <t>N/A</t>
        </is>
      </c>
    </row>
    <row r="1322">
      <c r="A1322" t="inlineStr">
        <is>
          <t>WI21125725</t>
        </is>
      </c>
      <c r="B1322" t="inlineStr">
        <is>
          <t>DATA_VALIDATION</t>
        </is>
      </c>
      <c r="C1322" t="inlineStr">
        <is>
          <t>201308007866</t>
        </is>
      </c>
      <c r="D1322" t="inlineStr">
        <is>
          <t>Folder</t>
        </is>
      </c>
      <c r="E1322" s="2">
        <f>HYPERLINK("capsilon://?command=openfolder&amp;siteaddress=FAM.docvelocity-na8.net&amp;folderid=FX40FF24DB-31BB-C5E8-7323-399D5C84FFC1","FX211114182")</f>
        <v>0.0</v>
      </c>
      <c r="F1322" t="inlineStr">
        <is>
          <t/>
        </is>
      </c>
      <c r="G1322" t="inlineStr">
        <is>
          <t/>
        </is>
      </c>
      <c r="H1322" t="inlineStr">
        <is>
          <t>Mailitem</t>
        </is>
      </c>
      <c r="I1322" t="inlineStr">
        <is>
          <t>MI211232258</t>
        </is>
      </c>
      <c r="J1322" t="n">
        <v>298.0</v>
      </c>
      <c r="K1322" t="inlineStr">
        <is>
          <t>COMPLETED</t>
        </is>
      </c>
      <c r="L1322" t="inlineStr">
        <is>
          <t>MARK_AS_COMPLETED</t>
        </is>
      </c>
      <c r="M1322" t="inlineStr">
        <is>
          <t>Queue</t>
        </is>
      </c>
      <c r="N1322" t="n">
        <v>2.0</v>
      </c>
      <c r="O1322" s="1" t="n">
        <v>44532.195972222224</v>
      </c>
      <c r="P1322" s="1" t="n">
        <v>44532.289305555554</v>
      </c>
      <c r="Q1322" t="n">
        <v>4832.0</v>
      </c>
      <c r="R1322" t="n">
        <v>3232.0</v>
      </c>
      <c r="S1322" t="b">
        <v>0</v>
      </c>
      <c r="T1322" t="inlineStr">
        <is>
          <t>N/A</t>
        </is>
      </c>
      <c r="U1322" t="b">
        <v>1</v>
      </c>
      <c r="V1322" t="inlineStr">
        <is>
          <t>Ujwala Ajabe</t>
        </is>
      </c>
      <c r="W1322" s="1" t="n">
        <v>44532.212592592594</v>
      </c>
      <c r="X1322" t="n">
        <v>1180.0</v>
      </c>
      <c r="Y1322" t="n">
        <v>257.0</v>
      </c>
      <c r="Z1322" t="n">
        <v>0.0</v>
      </c>
      <c r="AA1322" t="n">
        <v>257.0</v>
      </c>
      <c r="AB1322" t="n">
        <v>21.0</v>
      </c>
      <c r="AC1322" t="n">
        <v>113.0</v>
      </c>
      <c r="AD1322" t="n">
        <v>41.0</v>
      </c>
      <c r="AE1322" t="n">
        <v>0.0</v>
      </c>
      <c r="AF1322" t="n">
        <v>0.0</v>
      </c>
      <c r="AG1322" t="n">
        <v>0.0</v>
      </c>
      <c r="AH1322" t="inlineStr">
        <is>
          <t>Rohit Mawal</t>
        </is>
      </c>
      <c r="AI1322" s="1" t="n">
        <v>44532.289305555554</v>
      </c>
      <c r="AJ1322" t="n">
        <v>2008.0</v>
      </c>
      <c r="AK1322" t="n">
        <v>2.0</v>
      </c>
      <c r="AL1322" t="n">
        <v>0.0</v>
      </c>
      <c r="AM1322" t="n">
        <v>2.0</v>
      </c>
      <c r="AN1322" t="n">
        <v>21.0</v>
      </c>
      <c r="AO1322" t="n">
        <v>3.0</v>
      </c>
      <c r="AP1322" t="n">
        <v>39.0</v>
      </c>
      <c r="AQ1322" t="n">
        <v>0.0</v>
      </c>
      <c r="AR1322" t="n">
        <v>0.0</v>
      </c>
      <c r="AS1322" t="n">
        <v>0.0</v>
      </c>
      <c r="AT1322" t="inlineStr">
        <is>
          <t>N/A</t>
        </is>
      </c>
      <c r="AU1322" t="inlineStr">
        <is>
          <t>N/A</t>
        </is>
      </c>
      <c r="AV1322" t="inlineStr">
        <is>
          <t>N/A</t>
        </is>
      </c>
      <c r="AW1322" t="inlineStr">
        <is>
          <t>N/A</t>
        </is>
      </c>
      <c r="AX1322" t="inlineStr">
        <is>
          <t>N/A</t>
        </is>
      </c>
      <c r="AY1322" t="inlineStr">
        <is>
          <t>N/A</t>
        </is>
      </c>
      <c r="AZ1322" t="inlineStr">
        <is>
          <t>N/A</t>
        </is>
      </c>
      <c r="BA1322" t="inlineStr">
        <is>
          <t>N/A</t>
        </is>
      </c>
      <c r="BB1322" t="inlineStr">
        <is>
          <t>N/A</t>
        </is>
      </c>
      <c r="BC1322" t="inlineStr">
        <is>
          <t>N/A</t>
        </is>
      </c>
      <c r="BD1322" t="inlineStr">
        <is>
          <t>N/A</t>
        </is>
      </c>
      <c r="BE1322" t="inlineStr">
        <is>
          <t>N/A</t>
        </is>
      </c>
    </row>
    <row r="1323">
      <c r="A1323" t="inlineStr">
        <is>
          <t>WI21125726</t>
        </is>
      </c>
      <c r="B1323" t="inlineStr">
        <is>
          <t>DATA_VALIDATION</t>
        </is>
      </c>
      <c r="C1323" t="inlineStr">
        <is>
          <t>201330003935</t>
        </is>
      </c>
      <c r="D1323" t="inlineStr">
        <is>
          <t>Folder</t>
        </is>
      </c>
      <c r="E1323" s="2">
        <f>HYPERLINK("capsilon://?command=openfolder&amp;siteaddress=FAM.docvelocity-na8.net&amp;folderid=FXBB5019E3-07D2-02A6-2AAC-C6D3FAEF2DA0","FX211113157")</f>
        <v>0.0</v>
      </c>
      <c r="F1323" t="inlineStr">
        <is>
          <t/>
        </is>
      </c>
      <c r="G1323" t="inlineStr">
        <is>
          <t/>
        </is>
      </c>
      <c r="H1323" t="inlineStr">
        <is>
          <t>Mailitem</t>
        </is>
      </c>
      <c r="I1323" t="inlineStr">
        <is>
          <t>MI211232994</t>
        </is>
      </c>
      <c r="J1323" t="n">
        <v>236.0</v>
      </c>
      <c r="K1323" t="inlineStr">
        <is>
          <t>COMPLETED</t>
        </is>
      </c>
      <c r="L1323" t="inlineStr">
        <is>
          <t>MARK_AS_COMPLETED</t>
        </is>
      </c>
      <c r="M1323" t="inlineStr">
        <is>
          <t>Queue</t>
        </is>
      </c>
      <c r="N1323" t="n">
        <v>2.0</v>
      </c>
      <c r="O1323" s="1" t="n">
        <v>44532.20099537037</v>
      </c>
      <c r="P1323" s="1" t="n">
        <v>44532.29372685185</v>
      </c>
      <c r="Q1323" t="n">
        <v>2780.0</v>
      </c>
      <c r="R1323" t="n">
        <v>5232.0</v>
      </c>
      <c r="S1323" t="b">
        <v>0</v>
      </c>
      <c r="T1323" t="inlineStr">
        <is>
          <t>N/A</t>
        </is>
      </c>
      <c r="U1323" t="b">
        <v>1</v>
      </c>
      <c r="V1323" t="inlineStr">
        <is>
          <t>Supriya Khape</t>
        </is>
      </c>
      <c r="W1323" s="1" t="n">
        <v>44532.25268518519</v>
      </c>
      <c r="X1323" t="n">
        <v>4162.0</v>
      </c>
      <c r="Y1323" t="n">
        <v>221.0</v>
      </c>
      <c r="Z1323" t="n">
        <v>0.0</v>
      </c>
      <c r="AA1323" t="n">
        <v>221.0</v>
      </c>
      <c r="AB1323" t="n">
        <v>0.0</v>
      </c>
      <c r="AC1323" t="n">
        <v>193.0</v>
      </c>
      <c r="AD1323" t="n">
        <v>15.0</v>
      </c>
      <c r="AE1323" t="n">
        <v>0.0</v>
      </c>
      <c r="AF1323" t="n">
        <v>0.0</v>
      </c>
      <c r="AG1323" t="n">
        <v>0.0</v>
      </c>
      <c r="AH1323" t="inlineStr">
        <is>
          <t>Smriti Gauchan</t>
        </is>
      </c>
      <c r="AI1323" s="1" t="n">
        <v>44532.29372685185</v>
      </c>
      <c r="AJ1323" t="n">
        <v>1047.0</v>
      </c>
      <c r="AK1323" t="n">
        <v>3.0</v>
      </c>
      <c r="AL1323" t="n">
        <v>0.0</v>
      </c>
      <c r="AM1323" t="n">
        <v>3.0</v>
      </c>
      <c r="AN1323" t="n">
        <v>0.0</v>
      </c>
      <c r="AO1323" t="n">
        <v>3.0</v>
      </c>
      <c r="AP1323" t="n">
        <v>12.0</v>
      </c>
      <c r="AQ1323" t="n">
        <v>0.0</v>
      </c>
      <c r="AR1323" t="n">
        <v>0.0</v>
      </c>
      <c r="AS1323" t="n">
        <v>0.0</v>
      </c>
      <c r="AT1323" t="inlineStr">
        <is>
          <t>N/A</t>
        </is>
      </c>
      <c r="AU1323" t="inlineStr">
        <is>
          <t>N/A</t>
        </is>
      </c>
      <c r="AV1323" t="inlineStr">
        <is>
          <t>N/A</t>
        </is>
      </c>
      <c r="AW1323" t="inlineStr">
        <is>
          <t>N/A</t>
        </is>
      </c>
      <c r="AX1323" t="inlineStr">
        <is>
          <t>N/A</t>
        </is>
      </c>
      <c r="AY1323" t="inlineStr">
        <is>
          <t>N/A</t>
        </is>
      </c>
      <c r="AZ1323" t="inlineStr">
        <is>
          <t>N/A</t>
        </is>
      </c>
      <c r="BA1323" t="inlineStr">
        <is>
          <t>N/A</t>
        </is>
      </c>
      <c r="BB1323" t="inlineStr">
        <is>
          <t>N/A</t>
        </is>
      </c>
      <c r="BC1323" t="inlineStr">
        <is>
          <t>N/A</t>
        </is>
      </c>
      <c r="BD1323" t="inlineStr">
        <is>
          <t>N/A</t>
        </is>
      </c>
      <c r="BE1323" t="inlineStr">
        <is>
          <t>N/A</t>
        </is>
      </c>
    </row>
    <row r="1324">
      <c r="A1324" t="inlineStr">
        <is>
          <t>WI21125727</t>
        </is>
      </c>
      <c r="B1324" t="inlineStr">
        <is>
          <t>DATA_VALIDATION</t>
        </is>
      </c>
      <c r="C1324" t="inlineStr">
        <is>
          <t>201338000082</t>
        </is>
      </c>
      <c r="D1324" t="inlineStr">
        <is>
          <t>Folder</t>
        </is>
      </c>
      <c r="E1324" s="2">
        <f>HYPERLINK("capsilon://?command=openfolder&amp;siteaddress=FAM.docvelocity-na8.net&amp;folderid=FX103E5B1D-7E4A-D70D-A0C6-CDE8ED25036A","FX211114361")</f>
        <v>0.0</v>
      </c>
      <c r="F1324" t="inlineStr">
        <is>
          <t/>
        </is>
      </c>
      <c r="G1324" t="inlineStr">
        <is>
          <t/>
        </is>
      </c>
      <c r="H1324" t="inlineStr">
        <is>
          <t>Mailitem</t>
        </is>
      </c>
      <c r="I1324" t="inlineStr">
        <is>
          <t>MI211234910</t>
        </is>
      </c>
      <c r="J1324" t="n">
        <v>152.0</v>
      </c>
      <c r="K1324" t="inlineStr">
        <is>
          <t>COMPLETED</t>
        </is>
      </c>
      <c r="L1324" t="inlineStr">
        <is>
          <t>MARK_AS_COMPLETED</t>
        </is>
      </c>
      <c r="M1324" t="inlineStr">
        <is>
          <t>Queue</t>
        </is>
      </c>
      <c r="N1324" t="n">
        <v>2.0</v>
      </c>
      <c r="O1324" s="1" t="n">
        <v>44532.2022337963</v>
      </c>
      <c r="P1324" s="1" t="n">
        <v>44532.290601851855</v>
      </c>
      <c r="Q1324" t="n">
        <v>4713.0</v>
      </c>
      <c r="R1324" t="n">
        <v>2922.0</v>
      </c>
      <c r="S1324" t="b">
        <v>0</v>
      </c>
      <c r="T1324" t="inlineStr">
        <is>
          <t>N/A</t>
        </is>
      </c>
      <c r="U1324" t="b">
        <v>1</v>
      </c>
      <c r="V1324" t="inlineStr">
        <is>
          <t>Mohini Shinde</t>
        </is>
      </c>
      <c r="W1324" s="1" t="n">
        <v>44532.23678240741</v>
      </c>
      <c r="X1324" t="n">
        <v>2184.0</v>
      </c>
      <c r="Y1324" t="n">
        <v>211.0</v>
      </c>
      <c r="Z1324" t="n">
        <v>0.0</v>
      </c>
      <c r="AA1324" t="n">
        <v>211.0</v>
      </c>
      <c r="AB1324" t="n">
        <v>0.0</v>
      </c>
      <c r="AC1324" t="n">
        <v>121.0</v>
      </c>
      <c r="AD1324" t="n">
        <v>-59.0</v>
      </c>
      <c r="AE1324" t="n">
        <v>0.0</v>
      </c>
      <c r="AF1324" t="n">
        <v>0.0</v>
      </c>
      <c r="AG1324" t="n">
        <v>0.0</v>
      </c>
      <c r="AH1324" t="inlineStr">
        <is>
          <t>Aparna Chavan</t>
        </is>
      </c>
      <c r="AI1324" s="1" t="n">
        <v>44532.290601851855</v>
      </c>
      <c r="AJ1324" t="n">
        <v>731.0</v>
      </c>
      <c r="AK1324" t="n">
        <v>3.0</v>
      </c>
      <c r="AL1324" t="n">
        <v>0.0</v>
      </c>
      <c r="AM1324" t="n">
        <v>3.0</v>
      </c>
      <c r="AN1324" t="n">
        <v>0.0</v>
      </c>
      <c r="AO1324" t="n">
        <v>2.0</v>
      </c>
      <c r="AP1324" t="n">
        <v>-62.0</v>
      </c>
      <c r="AQ1324" t="n">
        <v>0.0</v>
      </c>
      <c r="AR1324" t="n">
        <v>0.0</v>
      </c>
      <c r="AS1324" t="n">
        <v>0.0</v>
      </c>
      <c r="AT1324" t="inlineStr">
        <is>
          <t>N/A</t>
        </is>
      </c>
      <c r="AU1324" t="inlineStr">
        <is>
          <t>N/A</t>
        </is>
      </c>
      <c r="AV1324" t="inlineStr">
        <is>
          <t>N/A</t>
        </is>
      </c>
      <c r="AW1324" t="inlineStr">
        <is>
          <t>N/A</t>
        </is>
      </c>
      <c r="AX1324" t="inlineStr">
        <is>
          <t>N/A</t>
        </is>
      </c>
      <c r="AY1324" t="inlineStr">
        <is>
          <t>N/A</t>
        </is>
      </c>
      <c r="AZ1324" t="inlineStr">
        <is>
          <t>N/A</t>
        </is>
      </c>
      <c r="BA1324" t="inlineStr">
        <is>
          <t>N/A</t>
        </is>
      </c>
      <c r="BB1324" t="inlineStr">
        <is>
          <t>N/A</t>
        </is>
      </c>
      <c r="BC1324" t="inlineStr">
        <is>
          <t>N/A</t>
        </is>
      </c>
      <c r="BD1324" t="inlineStr">
        <is>
          <t>N/A</t>
        </is>
      </c>
      <c r="BE1324" t="inlineStr">
        <is>
          <t>N/A</t>
        </is>
      </c>
    </row>
    <row r="1325">
      <c r="A1325" t="inlineStr">
        <is>
          <t>WI211257284</t>
        </is>
      </c>
      <c r="B1325" t="inlineStr">
        <is>
          <t>DATA_VALIDATION</t>
        </is>
      </c>
      <c r="C1325" t="inlineStr">
        <is>
          <t>201300020342</t>
        </is>
      </c>
      <c r="D1325" t="inlineStr">
        <is>
          <t>Folder</t>
        </is>
      </c>
      <c r="E1325" s="2">
        <f>HYPERLINK("capsilon://?command=openfolder&amp;siteaddress=FAM.docvelocity-na8.net&amp;folderid=FX3B994562-2D75-AC7C-BCEC-BCC6209E78DB","FX21128717")</f>
        <v>0.0</v>
      </c>
      <c r="F1325" t="inlineStr">
        <is>
          <t/>
        </is>
      </c>
      <c r="G1325" t="inlineStr">
        <is>
          <t/>
        </is>
      </c>
      <c r="H1325" t="inlineStr">
        <is>
          <t>Mailitem</t>
        </is>
      </c>
      <c r="I1325" t="inlineStr">
        <is>
          <t>MI2112602538</t>
        </is>
      </c>
      <c r="J1325" t="n">
        <v>176.0</v>
      </c>
      <c r="K1325" t="inlineStr">
        <is>
          <t>COMPLETED</t>
        </is>
      </c>
      <c r="L1325" t="inlineStr">
        <is>
          <t>MARK_AS_COMPLETED</t>
        </is>
      </c>
      <c r="M1325" t="inlineStr">
        <is>
          <t>Queue</t>
        </is>
      </c>
      <c r="N1325" t="n">
        <v>1.0</v>
      </c>
      <c r="O1325" s="1" t="n">
        <v>44546.77679398148</v>
      </c>
      <c r="P1325" s="1" t="n">
        <v>44547.1787962963</v>
      </c>
      <c r="Q1325" t="n">
        <v>33335.0</v>
      </c>
      <c r="R1325" t="n">
        <v>1398.0</v>
      </c>
      <c r="S1325" t="b">
        <v>0</v>
      </c>
      <c r="T1325" t="inlineStr">
        <is>
          <t>N/A</t>
        </is>
      </c>
      <c r="U1325" t="b">
        <v>0</v>
      </c>
      <c r="V1325" t="inlineStr">
        <is>
          <t>Hemanshi Deshlahara</t>
        </is>
      </c>
      <c r="W1325" s="1" t="n">
        <v>44547.1787962963</v>
      </c>
      <c r="X1325" t="n">
        <v>594.0</v>
      </c>
      <c r="Y1325" t="n">
        <v>0.0</v>
      </c>
      <c r="Z1325" t="n">
        <v>0.0</v>
      </c>
      <c r="AA1325" t="n">
        <v>0.0</v>
      </c>
      <c r="AB1325" t="n">
        <v>0.0</v>
      </c>
      <c r="AC1325" t="n">
        <v>0.0</v>
      </c>
      <c r="AD1325" t="n">
        <v>176.0</v>
      </c>
      <c r="AE1325" t="n">
        <v>152.0</v>
      </c>
      <c r="AF1325" t="n">
        <v>0.0</v>
      </c>
      <c r="AG1325" t="n">
        <v>9.0</v>
      </c>
      <c r="AH1325" t="inlineStr">
        <is>
          <t>N/A</t>
        </is>
      </c>
      <c r="AI1325" t="inlineStr">
        <is>
          <t>N/A</t>
        </is>
      </c>
      <c r="AJ1325" t="inlineStr">
        <is>
          <t>N/A</t>
        </is>
      </c>
      <c r="AK1325" t="inlineStr">
        <is>
          <t>N/A</t>
        </is>
      </c>
      <c r="AL1325" t="inlineStr">
        <is>
          <t>N/A</t>
        </is>
      </c>
      <c r="AM1325" t="inlineStr">
        <is>
          <t>N/A</t>
        </is>
      </c>
      <c r="AN1325" t="inlineStr">
        <is>
          <t>N/A</t>
        </is>
      </c>
      <c r="AO1325" t="inlineStr">
        <is>
          <t>N/A</t>
        </is>
      </c>
      <c r="AP1325" t="inlineStr">
        <is>
          <t>N/A</t>
        </is>
      </c>
      <c r="AQ1325" t="inlineStr">
        <is>
          <t>N/A</t>
        </is>
      </c>
      <c r="AR1325" t="inlineStr">
        <is>
          <t>N/A</t>
        </is>
      </c>
      <c r="AS1325" t="inlineStr">
        <is>
          <t>N/A</t>
        </is>
      </c>
      <c r="AT1325" t="inlineStr">
        <is>
          <t>N/A</t>
        </is>
      </c>
      <c r="AU1325" t="inlineStr">
        <is>
          <t>N/A</t>
        </is>
      </c>
      <c r="AV1325" t="inlineStr">
        <is>
          <t>N/A</t>
        </is>
      </c>
      <c r="AW1325" t="inlineStr">
        <is>
          <t>N/A</t>
        </is>
      </c>
      <c r="AX1325" t="inlineStr">
        <is>
          <t>N/A</t>
        </is>
      </c>
      <c r="AY1325" t="inlineStr">
        <is>
          <t>N/A</t>
        </is>
      </c>
      <c r="AZ1325" t="inlineStr">
        <is>
          <t>N/A</t>
        </is>
      </c>
      <c r="BA1325" t="inlineStr">
        <is>
          <t>N/A</t>
        </is>
      </c>
      <c r="BB1325" t="inlineStr">
        <is>
          <t>N/A</t>
        </is>
      </c>
      <c r="BC1325" t="inlineStr">
        <is>
          <t>N/A</t>
        </is>
      </c>
      <c r="BD1325" t="inlineStr">
        <is>
          <t>N/A</t>
        </is>
      </c>
      <c r="BE1325" t="inlineStr">
        <is>
          <t>N/A</t>
        </is>
      </c>
    </row>
    <row r="1326">
      <c r="A1326" t="inlineStr">
        <is>
          <t>WI211257303</t>
        </is>
      </c>
      <c r="B1326" t="inlineStr">
        <is>
          <t>DATA_VALIDATION</t>
        </is>
      </c>
      <c r="C1326" t="inlineStr">
        <is>
          <t>201300020390</t>
        </is>
      </c>
      <c r="D1326" t="inlineStr">
        <is>
          <t>Folder</t>
        </is>
      </c>
      <c r="E1326" s="2">
        <f>HYPERLINK("capsilon://?command=openfolder&amp;siteaddress=FAM.docvelocity-na8.net&amp;folderid=FX0C952C70-5743-6C4F-A124-5C5922CC5166","FX21129386")</f>
        <v>0.0</v>
      </c>
      <c r="F1326" t="inlineStr">
        <is>
          <t/>
        </is>
      </c>
      <c r="G1326" t="inlineStr">
        <is>
          <t/>
        </is>
      </c>
      <c r="H1326" t="inlineStr">
        <is>
          <t>Mailitem</t>
        </is>
      </c>
      <c r="I1326" t="inlineStr">
        <is>
          <t>MI2112602625</t>
        </is>
      </c>
      <c r="J1326" t="n">
        <v>350.0</v>
      </c>
      <c r="K1326" t="inlineStr">
        <is>
          <t>COMPLETED</t>
        </is>
      </c>
      <c r="L1326" t="inlineStr">
        <is>
          <t>MARK_AS_COMPLETED</t>
        </is>
      </c>
      <c r="M1326" t="inlineStr">
        <is>
          <t>Queue</t>
        </is>
      </c>
      <c r="N1326" t="n">
        <v>1.0</v>
      </c>
      <c r="O1326" s="1" t="n">
        <v>44546.779490740744</v>
      </c>
      <c r="P1326" s="1" t="n">
        <v>44547.18980324074</v>
      </c>
      <c r="Q1326" t="n">
        <v>33974.0</v>
      </c>
      <c r="R1326" t="n">
        <v>1477.0</v>
      </c>
      <c r="S1326" t="b">
        <v>0</v>
      </c>
      <c r="T1326" t="inlineStr">
        <is>
          <t>N/A</t>
        </is>
      </c>
      <c r="U1326" t="b">
        <v>0</v>
      </c>
      <c r="V1326" t="inlineStr">
        <is>
          <t>Hemanshi Deshlahara</t>
        </is>
      </c>
      <c r="W1326" s="1" t="n">
        <v>44547.18980324074</v>
      </c>
      <c r="X1326" t="n">
        <v>950.0</v>
      </c>
      <c r="Y1326" t="n">
        <v>0.0</v>
      </c>
      <c r="Z1326" t="n">
        <v>0.0</v>
      </c>
      <c r="AA1326" t="n">
        <v>0.0</v>
      </c>
      <c r="AB1326" t="n">
        <v>0.0</v>
      </c>
      <c r="AC1326" t="n">
        <v>0.0</v>
      </c>
      <c r="AD1326" t="n">
        <v>350.0</v>
      </c>
      <c r="AE1326" t="n">
        <v>314.0</v>
      </c>
      <c r="AF1326" t="n">
        <v>0.0</v>
      </c>
      <c r="AG1326" t="n">
        <v>16.0</v>
      </c>
      <c r="AH1326" t="inlineStr">
        <is>
          <t>N/A</t>
        </is>
      </c>
      <c r="AI1326" t="inlineStr">
        <is>
          <t>N/A</t>
        </is>
      </c>
      <c r="AJ1326" t="inlineStr">
        <is>
          <t>N/A</t>
        </is>
      </c>
      <c r="AK1326" t="inlineStr">
        <is>
          <t>N/A</t>
        </is>
      </c>
      <c r="AL1326" t="inlineStr">
        <is>
          <t>N/A</t>
        </is>
      </c>
      <c r="AM1326" t="inlineStr">
        <is>
          <t>N/A</t>
        </is>
      </c>
      <c r="AN1326" t="inlineStr">
        <is>
          <t>N/A</t>
        </is>
      </c>
      <c r="AO1326" t="inlineStr">
        <is>
          <t>N/A</t>
        </is>
      </c>
      <c r="AP1326" t="inlineStr">
        <is>
          <t>N/A</t>
        </is>
      </c>
      <c r="AQ1326" t="inlineStr">
        <is>
          <t>N/A</t>
        </is>
      </c>
      <c r="AR1326" t="inlineStr">
        <is>
          <t>N/A</t>
        </is>
      </c>
      <c r="AS1326" t="inlineStr">
        <is>
          <t>N/A</t>
        </is>
      </c>
      <c r="AT1326" t="inlineStr">
        <is>
          <t>N/A</t>
        </is>
      </c>
      <c r="AU1326" t="inlineStr">
        <is>
          <t>N/A</t>
        </is>
      </c>
      <c r="AV1326" t="inlineStr">
        <is>
          <t>N/A</t>
        </is>
      </c>
      <c r="AW1326" t="inlineStr">
        <is>
          <t>N/A</t>
        </is>
      </c>
      <c r="AX1326" t="inlineStr">
        <is>
          <t>N/A</t>
        </is>
      </c>
      <c r="AY1326" t="inlineStr">
        <is>
          <t>N/A</t>
        </is>
      </c>
      <c r="AZ1326" t="inlineStr">
        <is>
          <t>N/A</t>
        </is>
      </c>
      <c r="BA1326" t="inlineStr">
        <is>
          <t>N/A</t>
        </is>
      </c>
      <c r="BB1326" t="inlineStr">
        <is>
          <t>N/A</t>
        </is>
      </c>
      <c r="BC1326" t="inlineStr">
        <is>
          <t>N/A</t>
        </is>
      </c>
      <c r="BD1326" t="inlineStr">
        <is>
          <t>N/A</t>
        </is>
      </c>
      <c r="BE1326" t="inlineStr">
        <is>
          <t>N/A</t>
        </is>
      </c>
    </row>
    <row r="1327">
      <c r="A1327" t="inlineStr">
        <is>
          <t>WI211257315</t>
        </is>
      </c>
      <c r="B1327" t="inlineStr">
        <is>
          <t>DATA_VALIDATION</t>
        </is>
      </c>
      <c r="C1327" t="inlineStr">
        <is>
          <t>201300020395</t>
        </is>
      </c>
      <c r="D1327" t="inlineStr">
        <is>
          <t>Folder</t>
        </is>
      </c>
      <c r="E1327" s="2">
        <f>HYPERLINK("capsilon://?command=openfolder&amp;siteaddress=FAM.docvelocity-na8.net&amp;folderid=FXFD383B80-1454-58B9-97F9-14F7727DE728","FX21129434")</f>
        <v>0.0</v>
      </c>
      <c r="F1327" t="inlineStr">
        <is>
          <t/>
        </is>
      </c>
      <c r="G1327" t="inlineStr">
        <is>
          <t/>
        </is>
      </c>
      <c r="H1327" t="inlineStr">
        <is>
          <t>Mailitem</t>
        </is>
      </c>
      <c r="I1327" t="inlineStr">
        <is>
          <t>MI2112602753</t>
        </is>
      </c>
      <c r="J1327" t="n">
        <v>111.0</v>
      </c>
      <c r="K1327" t="inlineStr">
        <is>
          <t>COMPLETED</t>
        </is>
      </c>
      <c r="L1327" t="inlineStr">
        <is>
          <t>MARK_AS_COMPLETED</t>
        </is>
      </c>
      <c r="M1327" t="inlineStr">
        <is>
          <t>Queue</t>
        </is>
      </c>
      <c r="N1327" t="n">
        <v>1.0</v>
      </c>
      <c r="O1327" s="1" t="n">
        <v>44546.783113425925</v>
      </c>
      <c r="P1327" s="1" t="n">
        <v>44546.82197916666</v>
      </c>
      <c r="Q1327" t="n">
        <v>2869.0</v>
      </c>
      <c r="R1327" t="n">
        <v>489.0</v>
      </c>
      <c r="S1327" t="b">
        <v>0</v>
      </c>
      <c r="T1327" t="inlineStr">
        <is>
          <t>N/A</t>
        </is>
      </c>
      <c r="U1327" t="b">
        <v>0</v>
      </c>
      <c r="V1327" t="inlineStr">
        <is>
          <t>Sumit Jarhad</t>
        </is>
      </c>
      <c r="W1327" s="1" t="n">
        <v>44546.82197916666</v>
      </c>
      <c r="X1327" t="n">
        <v>413.0</v>
      </c>
      <c r="Y1327" t="n">
        <v>0.0</v>
      </c>
      <c r="Z1327" t="n">
        <v>0.0</v>
      </c>
      <c r="AA1327" t="n">
        <v>0.0</v>
      </c>
      <c r="AB1327" t="n">
        <v>0.0</v>
      </c>
      <c r="AC1327" t="n">
        <v>0.0</v>
      </c>
      <c r="AD1327" t="n">
        <v>111.0</v>
      </c>
      <c r="AE1327" t="n">
        <v>99.0</v>
      </c>
      <c r="AF1327" t="n">
        <v>0.0</v>
      </c>
      <c r="AG1327" t="n">
        <v>6.0</v>
      </c>
      <c r="AH1327" t="inlineStr">
        <is>
          <t>N/A</t>
        </is>
      </c>
      <c r="AI1327" t="inlineStr">
        <is>
          <t>N/A</t>
        </is>
      </c>
      <c r="AJ1327" t="inlineStr">
        <is>
          <t>N/A</t>
        </is>
      </c>
      <c r="AK1327" t="inlineStr">
        <is>
          <t>N/A</t>
        </is>
      </c>
      <c r="AL1327" t="inlineStr">
        <is>
          <t>N/A</t>
        </is>
      </c>
      <c r="AM1327" t="inlineStr">
        <is>
          <t>N/A</t>
        </is>
      </c>
      <c r="AN1327" t="inlineStr">
        <is>
          <t>N/A</t>
        </is>
      </c>
      <c r="AO1327" t="inlineStr">
        <is>
          <t>N/A</t>
        </is>
      </c>
      <c r="AP1327" t="inlineStr">
        <is>
          <t>N/A</t>
        </is>
      </c>
      <c r="AQ1327" t="inlineStr">
        <is>
          <t>N/A</t>
        </is>
      </c>
      <c r="AR1327" t="inlineStr">
        <is>
          <t>N/A</t>
        </is>
      </c>
      <c r="AS1327" t="inlineStr">
        <is>
          <t>N/A</t>
        </is>
      </c>
      <c r="AT1327" t="inlineStr">
        <is>
          <t>N/A</t>
        </is>
      </c>
      <c r="AU1327" t="inlineStr">
        <is>
          <t>N/A</t>
        </is>
      </c>
      <c r="AV1327" t="inlineStr">
        <is>
          <t>N/A</t>
        </is>
      </c>
      <c r="AW1327" t="inlineStr">
        <is>
          <t>N/A</t>
        </is>
      </c>
      <c r="AX1327" t="inlineStr">
        <is>
          <t>N/A</t>
        </is>
      </c>
      <c r="AY1327" t="inlineStr">
        <is>
          <t>N/A</t>
        </is>
      </c>
      <c r="AZ1327" t="inlineStr">
        <is>
          <t>N/A</t>
        </is>
      </c>
      <c r="BA1327" t="inlineStr">
        <is>
          <t>N/A</t>
        </is>
      </c>
      <c r="BB1327" t="inlineStr">
        <is>
          <t>N/A</t>
        </is>
      </c>
      <c r="BC1327" t="inlineStr">
        <is>
          <t>N/A</t>
        </is>
      </c>
      <c r="BD1327" t="inlineStr">
        <is>
          <t>N/A</t>
        </is>
      </c>
      <c r="BE1327" t="inlineStr">
        <is>
          <t>N/A</t>
        </is>
      </c>
    </row>
    <row r="1328">
      <c r="A1328" t="inlineStr">
        <is>
          <t>WI211257327</t>
        </is>
      </c>
      <c r="B1328" t="inlineStr">
        <is>
          <t>DATA_VALIDATION</t>
        </is>
      </c>
      <c r="C1328" t="inlineStr">
        <is>
          <t>201300020402</t>
        </is>
      </c>
      <c r="D1328" t="inlineStr">
        <is>
          <t>Folder</t>
        </is>
      </c>
      <c r="E1328" s="2">
        <f>HYPERLINK("capsilon://?command=openfolder&amp;siteaddress=FAM.docvelocity-na8.net&amp;folderid=FX49E115A5-0D91-EA36-6449-1F5F00384A05","FX21129494")</f>
        <v>0.0</v>
      </c>
      <c r="F1328" t="inlineStr">
        <is>
          <t/>
        </is>
      </c>
      <c r="G1328" t="inlineStr">
        <is>
          <t/>
        </is>
      </c>
      <c r="H1328" t="inlineStr">
        <is>
          <t>Mailitem</t>
        </is>
      </c>
      <c r="I1328" t="inlineStr">
        <is>
          <t>MI2112602852</t>
        </is>
      </c>
      <c r="J1328" t="n">
        <v>99.0</v>
      </c>
      <c r="K1328" t="inlineStr">
        <is>
          <t>COMPLETED</t>
        </is>
      </c>
      <c r="L1328" t="inlineStr">
        <is>
          <t>MARK_AS_COMPLETED</t>
        </is>
      </c>
      <c r="M1328" t="inlineStr">
        <is>
          <t>Queue</t>
        </is>
      </c>
      <c r="N1328" t="n">
        <v>1.0</v>
      </c>
      <c r="O1328" s="1" t="n">
        <v>44546.78517361111</v>
      </c>
      <c r="P1328" s="1" t="n">
        <v>44546.82344907407</v>
      </c>
      <c r="Q1328" t="n">
        <v>2990.0</v>
      </c>
      <c r="R1328" t="n">
        <v>317.0</v>
      </c>
      <c r="S1328" t="b">
        <v>0</v>
      </c>
      <c r="T1328" t="inlineStr">
        <is>
          <t>N/A</t>
        </is>
      </c>
      <c r="U1328" t="b">
        <v>0</v>
      </c>
      <c r="V1328" t="inlineStr">
        <is>
          <t>Sumit Jarhad</t>
        </is>
      </c>
      <c r="W1328" s="1" t="n">
        <v>44546.82344907407</v>
      </c>
      <c r="X1328" t="n">
        <v>126.0</v>
      </c>
      <c r="Y1328" t="n">
        <v>0.0</v>
      </c>
      <c r="Z1328" t="n">
        <v>0.0</v>
      </c>
      <c r="AA1328" t="n">
        <v>0.0</v>
      </c>
      <c r="AB1328" t="n">
        <v>0.0</v>
      </c>
      <c r="AC1328" t="n">
        <v>0.0</v>
      </c>
      <c r="AD1328" t="n">
        <v>99.0</v>
      </c>
      <c r="AE1328" t="n">
        <v>94.0</v>
      </c>
      <c r="AF1328" t="n">
        <v>0.0</v>
      </c>
      <c r="AG1328" t="n">
        <v>2.0</v>
      </c>
      <c r="AH1328" t="inlineStr">
        <is>
          <t>N/A</t>
        </is>
      </c>
      <c r="AI1328" t="inlineStr">
        <is>
          <t>N/A</t>
        </is>
      </c>
      <c r="AJ1328" t="inlineStr">
        <is>
          <t>N/A</t>
        </is>
      </c>
      <c r="AK1328" t="inlineStr">
        <is>
          <t>N/A</t>
        </is>
      </c>
      <c r="AL1328" t="inlineStr">
        <is>
          <t>N/A</t>
        </is>
      </c>
      <c r="AM1328" t="inlineStr">
        <is>
          <t>N/A</t>
        </is>
      </c>
      <c r="AN1328" t="inlineStr">
        <is>
          <t>N/A</t>
        </is>
      </c>
      <c r="AO1328" t="inlineStr">
        <is>
          <t>N/A</t>
        </is>
      </c>
      <c r="AP1328" t="inlineStr">
        <is>
          <t>N/A</t>
        </is>
      </c>
      <c r="AQ1328" t="inlineStr">
        <is>
          <t>N/A</t>
        </is>
      </c>
      <c r="AR1328" t="inlineStr">
        <is>
          <t>N/A</t>
        </is>
      </c>
      <c r="AS1328" t="inlineStr">
        <is>
          <t>N/A</t>
        </is>
      </c>
      <c r="AT1328" t="inlineStr">
        <is>
          <t>N/A</t>
        </is>
      </c>
      <c r="AU1328" t="inlineStr">
        <is>
          <t>N/A</t>
        </is>
      </c>
      <c r="AV1328" t="inlineStr">
        <is>
          <t>N/A</t>
        </is>
      </c>
      <c r="AW1328" t="inlineStr">
        <is>
          <t>N/A</t>
        </is>
      </c>
      <c r="AX1328" t="inlineStr">
        <is>
          <t>N/A</t>
        </is>
      </c>
      <c r="AY1328" t="inlineStr">
        <is>
          <t>N/A</t>
        </is>
      </c>
      <c r="AZ1328" t="inlineStr">
        <is>
          <t>N/A</t>
        </is>
      </c>
      <c r="BA1328" t="inlineStr">
        <is>
          <t>N/A</t>
        </is>
      </c>
      <c r="BB1328" t="inlineStr">
        <is>
          <t>N/A</t>
        </is>
      </c>
      <c r="BC1328" t="inlineStr">
        <is>
          <t>N/A</t>
        </is>
      </c>
      <c r="BD1328" t="inlineStr">
        <is>
          <t>N/A</t>
        </is>
      </c>
      <c r="BE1328" t="inlineStr">
        <is>
          <t>N/A</t>
        </is>
      </c>
    </row>
    <row r="1329">
      <c r="A1329" t="inlineStr">
        <is>
          <t>WI211257338</t>
        </is>
      </c>
      <c r="B1329" t="inlineStr">
        <is>
          <t>DATA_VALIDATION</t>
        </is>
      </c>
      <c r="C1329" t="inlineStr">
        <is>
          <t>201330004182</t>
        </is>
      </c>
      <c r="D1329" t="inlineStr">
        <is>
          <t>Folder</t>
        </is>
      </c>
      <c r="E1329" s="2">
        <f>HYPERLINK("capsilon://?command=openfolder&amp;siteaddress=FAM.docvelocity-na8.net&amp;folderid=FXD4215065-E7EA-1F3F-BB1E-6B5D620AE1AC","FX21127055")</f>
        <v>0.0</v>
      </c>
      <c r="F1329" t="inlineStr">
        <is>
          <t/>
        </is>
      </c>
      <c r="G1329" t="inlineStr">
        <is>
          <t/>
        </is>
      </c>
      <c r="H1329" t="inlineStr">
        <is>
          <t>Mailitem</t>
        </is>
      </c>
      <c r="I1329" t="inlineStr">
        <is>
          <t>MI2112603254</t>
        </is>
      </c>
      <c r="J1329" t="n">
        <v>174.0</v>
      </c>
      <c r="K1329" t="inlineStr">
        <is>
          <t>COMPLETED</t>
        </is>
      </c>
      <c r="L1329" t="inlineStr">
        <is>
          <t>MARK_AS_COMPLETED</t>
        </is>
      </c>
      <c r="M1329" t="inlineStr">
        <is>
          <t>Queue</t>
        </is>
      </c>
      <c r="N1329" t="n">
        <v>1.0</v>
      </c>
      <c r="O1329" s="1" t="n">
        <v>44546.78665509259</v>
      </c>
      <c r="P1329" s="1" t="n">
        <v>44547.19430555555</v>
      </c>
      <c r="Q1329" t="n">
        <v>34267.0</v>
      </c>
      <c r="R1329" t="n">
        <v>954.0</v>
      </c>
      <c r="S1329" t="b">
        <v>0</v>
      </c>
      <c r="T1329" t="inlineStr">
        <is>
          <t>N/A</t>
        </is>
      </c>
      <c r="U1329" t="b">
        <v>0</v>
      </c>
      <c r="V1329" t="inlineStr">
        <is>
          <t>Hemanshi Deshlahara</t>
        </is>
      </c>
      <c r="W1329" s="1" t="n">
        <v>44547.19430555555</v>
      </c>
      <c r="X1329" t="n">
        <v>389.0</v>
      </c>
      <c r="Y1329" t="n">
        <v>0.0</v>
      </c>
      <c r="Z1329" t="n">
        <v>0.0</v>
      </c>
      <c r="AA1329" t="n">
        <v>0.0</v>
      </c>
      <c r="AB1329" t="n">
        <v>0.0</v>
      </c>
      <c r="AC1329" t="n">
        <v>0.0</v>
      </c>
      <c r="AD1329" t="n">
        <v>174.0</v>
      </c>
      <c r="AE1329" t="n">
        <v>145.0</v>
      </c>
      <c r="AF1329" t="n">
        <v>0.0</v>
      </c>
      <c r="AG1329" t="n">
        <v>11.0</v>
      </c>
      <c r="AH1329" t="inlineStr">
        <is>
          <t>N/A</t>
        </is>
      </c>
      <c r="AI1329" t="inlineStr">
        <is>
          <t>N/A</t>
        </is>
      </c>
      <c r="AJ1329" t="inlineStr">
        <is>
          <t>N/A</t>
        </is>
      </c>
      <c r="AK1329" t="inlineStr">
        <is>
          <t>N/A</t>
        </is>
      </c>
      <c r="AL1329" t="inlineStr">
        <is>
          <t>N/A</t>
        </is>
      </c>
      <c r="AM1329" t="inlineStr">
        <is>
          <t>N/A</t>
        </is>
      </c>
      <c r="AN1329" t="inlineStr">
        <is>
          <t>N/A</t>
        </is>
      </c>
      <c r="AO1329" t="inlineStr">
        <is>
          <t>N/A</t>
        </is>
      </c>
      <c r="AP1329" t="inlineStr">
        <is>
          <t>N/A</t>
        </is>
      </c>
      <c r="AQ1329" t="inlineStr">
        <is>
          <t>N/A</t>
        </is>
      </c>
      <c r="AR1329" t="inlineStr">
        <is>
          <t>N/A</t>
        </is>
      </c>
      <c r="AS1329" t="inlineStr">
        <is>
          <t>N/A</t>
        </is>
      </c>
      <c r="AT1329" t="inlineStr">
        <is>
          <t>N/A</t>
        </is>
      </c>
      <c r="AU1329" t="inlineStr">
        <is>
          <t>N/A</t>
        </is>
      </c>
      <c r="AV1329" t="inlineStr">
        <is>
          <t>N/A</t>
        </is>
      </c>
      <c r="AW1329" t="inlineStr">
        <is>
          <t>N/A</t>
        </is>
      </c>
      <c r="AX1329" t="inlineStr">
        <is>
          <t>N/A</t>
        </is>
      </c>
      <c r="AY1329" t="inlineStr">
        <is>
          <t>N/A</t>
        </is>
      </c>
      <c r="AZ1329" t="inlineStr">
        <is>
          <t>N/A</t>
        </is>
      </c>
      <c r="BA1329" t="inlineStr">
        <is>
          <t>N/A</t>
        </is>
      </c>
      <c r="BB1329" t="inlineStr">
        <is>
          <t>N/A</t>
        </is>
      </c>
      <c r="BC1329" t="inlineStr">
        <is>
          <t>N/A</t>
        </is>
      </c>
      <c r="BD1329" t="inlineStr">
        <is>
          <t>N/A</t>
        </is>
      </c>
      <c r="BE1329" t="inlineStr">
        <is>
          <t>N/A</t>
        </is>
      </c>
    </row>
    <row r="1330">
      <c r="A1330" t="inlineStr">
        <is>
          <t>WI21125734</t>
        </is>
      </c>
      <c r="B1330" t="inlineStr">
        <is>
          <t>DATA_VALIDATION</t>
        </is>
      </c>
      <c r="C1330" t="inlineStr">
        <is>
          <t>201308007795</t>
        </is>
      </c>
      <c r="D1330" t="inlineStr">
        <is>
          <t>Folder</t>
        </is>
      </c>
      <c r="E1330" s="2">
        <f>HYPERLINK("capsilon://?command=openfolder&amp;siteaddress=FAM.docvelocity-na8.net&amp;folderid=FXB1BEC3F8-418E-EE84-C7CB-F44B52AA16F5","FX21118009")</f>
        <v>0.0</v>
      </c>
      <c r="F1330" t="inlineStr">
        <is>
          <t/>
        </is>
      </c>
      <c r="G1330" t="inlineStr">
        <is>
          <t/>
        </is>
      </c>
      <c r="H1330" t="inlineStr">
        <is>
          <t>Mailitem</t>
        </is>
      </c>
      <c r="I1330" t="inlineStr">
        <is>
          <t>MI211235505</t>
        </is>
      </c>
      <c r="J1330" t="n">
        <v>288.0</v>
      </c>
      <c r="K1330" t="inlineStr">
        <is>
          <t>COMPLETED</t>
        </is>
      </c>
      <c r="L1330" t="inlineStr">
        <is>
          <t>MARK_AS_COMPLETED</t>
        </is>
      </c>
      <c r="M1330" t="inlineStr">
        <is>
          <t>Queue</t>
        </is>
      </c>
      <c r="N1330" t="n">
        <v>2.0</v>
      </c>
      <c r="O1330" s="1" t="n">
        <v>44532.24412037037</v>
      </c>
      <c r="P1330" s="1" t="n">
        <v>44532.318449074075</v>
      </c>
      <c r="Q1330" t="n">
        <v>1373.0</v>
      </c>
      <c r="R1330" t="n">
        <v>5049.0</v>
      </c>
      <c r="S1330" t="b">
        <v>0</v>
      </c>
      <c r="T1330" t="inlineStr">
        <is>
          <t>N/A</t>
        </is>
      </c>
      <c r="U1330" t="b">
        <v>1</v>
      </c>
      <c r="V1330" t="inlineStr">
        <is>
          <t>Ujwala Ajabe</t>
        </is>
      </c>
      <c r="W1330" s="1" t="n">
        <v>44532.273506944446</v>
      </c>
      <c r="X1330" t="n">
        <v>2532.0</v>
      </c>
      <c r="Y1330" t="n">
        <v>333.0</v>
      </c>
      <c r="Z1330" t="n">
        <v>0.0</v>
      </c>
      <c r="AA1330" t="n">
        <v>333.0</v>
      </c>
      <c r="AB1330" t="n">
        <v>0.0</v>
      </c>
      <c r="AC1330" t="n">
        <v>155.0</v>
      </c>
      <c r="AD1330" t="n">
        <v>-45.0</v>
      </c>
      <c r="AE1330" t="n">
        <v>0.0</v>
      </c>
      <c r="AF1330" t="n">
        <v>0.0</v>
      </c>
      <c r="AG1330" t="n">
        <v>0.0</v>
      </c>
      <c r="AH1330" t="inlineStr">
        <is>
          <t>Rohit Mawal</t>
        </is>
      </c>
      <c r="AI1330" s="1" t="n">
        <v>44532.318449074075</v>
      </c>
      <c r="AJ1330" t="n">
        <v>2517.0</v>
      </c>
      <c r="AK1330" t="n">
        <v>0.0</v>
      </c>
      <c r="AL1330" t="n">
        <v>0.0</v>
      </c>
      <c r="AM1330" t="n">
        <v>0.0</v>
      </c>
      <c r="AN1330" t="n">
        <v>0.0</v>
      </c>
      <c r="AO1330" t="n">
        <v>2.0</v>
      </c>
      <c r="AP1330" t="n">
        <v>-45.0</v>
      </c>
      <c r="AQ1330" t="n">
        <v>0.0</v>
      </c>
      <c r="AR1330" t="n">
        <v>0.0</v>
      </c>
      <c r="AS1330" t="n">
        <v>0.0</v>
      </c>
      <c r="AT1330" t="inlineStr">
        <is>
          <t>N/A</t>
        </is>
      </c>
      <c r="AU1330" t="inlineStr">
        <is>
          <t>N/A</t>
        </is>
      </c>
      <c r="AV1330" t="inlineStr">
        <is>
          <t>N/A</t>
        </is>
      </c>
      <c r="AW1330" t="inlineStr">
        <is>
          <t>N/A</t>
        </is>
      </c>
      <c r="AX1330" t="inlineStr">
        <is>
          <t>N/A</t>
        </is>
      </c>
      <c r="AY1330" t="inlineStr">
        <is>
          <t>N/A</t>
        </is>
      </c>
      <c r="AZ1330" t="inlineStr">
        <is>
          <t>N/A</t>
        </is>
      </c>
      <c r="BA1330" t="inlineStr">
        <is>
          <t>N/A</t>
        </is>
      </c>
      <c r="BB1330" t="inlineStr">
        <is>
          <t>N/A</t>
        </is>
      </c>
      <c r="BC1330" t="inlineStr">
        <is>
          <t>N/A</t>
        </is>
      </c>
      <c r="BD1330" t="inlineStr">
        <is>
          <t>N/A</t>
        </is>
      </c>
      <c r="BE1330" t="inlineStr">
        <is>
          <t>N/A</t>
        </is>
      </c>
    </row>
    <row r="1331">
      <c r="A1331" t="inlineStr">
        <is>
          <t>WI21125735</t>
        </is>
      </c>
      <c r="B1331" t="inlineStr">
        <is>
          <t>DATA_VALIDATION</t>
        </is>
      </c>
      <c r="C1331" t="inlineStr">
        <is>
          <t>201300019938</t>
        </is>
      </c>
      <c r="D1331" t="inlineStr">
        <is>
          <t>Folder</t>
        </is>
      </c>
      <c r="E1331" s="2">
        <f>HYPERLINK("capsilon://?command=openfolder&amp;siteaddress=FAM.docvelocity-na8.net&amp;folderid=FX29E32563-9B07-A220-A7E3-950D32A549F0","FX211114084")</f>
        <v>0.0</v>
      </c>
      <c r="F1331" t="inlineStr">
        <is>
          <t/>
        </is>
      </c>
      <c r="G1331" t="inlineStr">
        <is>
          <t/>
        </is>
      </c>
      <c r="H1331" t="inlineStr">
        <is>
          <t>Mailitem</t>
        </is>
      </c>
      <c r="I1331" t="inlineStr">
        <is>
          <t>MI211235774</t>
        </is>
      </c>
      <c r="J1331" t="n">
        <v>268.0</v>
      </c>
      <c r="K1331" t="inlineStr">
        <is>
          <t>COMPLETED</t>
        </is>
      </c>
      <c r="L1331" t="inlineStr">
        <is>
          <t>MARK_AS_COMPLETED</t>
        </is>
      </c>
      <c r="M1331" t="inlineStr">
        <is>
          <t>Queue</t>
        </is>
      </c>
      <c r="N1331" t="n">
        <v>2.0</v>
      </c>
      <c r="O1331" s="1" t="n">
        <v>44532.248773148145</v>
      </c>
      <c r="P1331" s="1" t="n">
        <v>44532.37127314815</v>
      </c>
      <c r="Q1331" t="n">
        <v>671.0</v>
      </c>
      <c r="R1331" t="n">
        <v>9913.0</v>
      </c>
      <c r="S1331" t="b">
        <v>0</v>
      </c>
      <c r="T1331" t="inlineStr">
        <is>
          <t>N/A</t>
        </is>
      </c>
      <c r="U1331" t="b">
        <v>1</v>
      </c>
      <c r="V1331" t="inlineStr">
        <is>
          <t>Supriya Khape</t>
        </is>
      </c>
      <c r="W1331" s="1" t="n">
        <v>44532.335393518515</v>
      </c>
      <c r="X1331" t="n">
        <v>7138.0</v>
      </c>
      <c r="Y1331" t="n">
        <v>544.0</v>
      </c>
      <c r="Z1331" t="n">
        <v>0.0</v>
      </c>
      <c r="AA1331" t="n">
        <v>544.0</v>
      </c>
      <c r="AB1331" t="n">
        <v>0.0</v>
      </c>
      <c r="AC1331" t="n">
        <v>369.0</v>
      </c>
      <c r="AD1331" t="n">
        <v>-276.0</v>
      </c>
      <c r="AE1331" t="n">
        <v>0.0</v>
      </c>
      <c r="AF1331" t="n">
        <v>0.0</v>
      </c>
      <c r="AG1331" t="n">
        <v>0.0</v>
      </c>
      <c r="AH1331" t="inlineStr">
        <is>
          <t>Aparna Chavan</t>
        </is>
      </c>
      <c r="AI1331" s="1" t="n">
        <v>44532.37127314815</v>
      </c>
      <c r="AJ1331" t="n">
        <v>2775.0</v>
      </c>
      <c r="AK1331" t="n">
        <v>0.0</v>
      </c>
      <c r="AL1331" t="n">
        <v>0.0</v>
      </c>
      <c r="AM1331" t="n">
        <v>0.0</v>
      </c>
      <c r="AN1331" t="n">
        <v>0.0</v>
      </c>
      <c r="AO1331" t="n">
        <v>0.0</v>
      </c>
      <c r="AP1331" t="n">
        <v>-276.0</v>
      </c>
      <c r="AQ1331" t="n">
        <v>0.0</v>
      </c>
      <c r="AR1331" t="n">
        <v>0.0</v>
      </c>
      <c r="AS1331" t="n">
        <v>0.0</v>
      </c>
      <c r="AT1331" t="inlineStr">
        <is>
          <t>N/A</t>
        </is>
      </c>
      <c r="AU1331" t="inlineStr">
        <is>
          <t>N/A</t>
        </is>
      </c>
      <c r="AV1331" t="inlineStr">
        <is>
          <t>N/A</t>
        </is>
      </c>
      <c r="AW1331" t="inlineStr">
        <is>
          <t>N/A</t>
        </is>
      </c>
      <c r="AX1331" t="inlineStr">
        <is>
          <t>N/A</t>
        </is>
      </c>
      <c r="AY1331" t="inlineStr">
        <is>
          <t>N/A</t>
        </is>
      </c>
      <c r="AZ1331" t="inlineStr">
        <is>
          <t>N/A</t>
        </is>
      </c>
      <c r="BA1331" t="inlineStr">
        <is>
          <t>N/A</t>
        </is>
      </c>
      <c r="BB1331" t="inlineStr">
        <is>
          <t>N/A</t>
        </is>
      </c>
      <c r="BC1331" t="inlineStr">
        <is>
          <t>N/A</t>
        </is>
      </c>
      <c r="BD1331" t="inlineStr">
        <is>
          <t>N/A</t>
        </is>
      </c>
      <c r="BE1331" t="inlineStr">
        <is>
          <t>N/A</t>
        </is>
      </c>
    </row>
    <row r="1332">
      <c r="A1332" t="inlineStr">
        <is>
          <t>WI211257361</t>
        </is>
      </c>
      <c r="B1332" t="inlineStr">
        <is>
          <t>DATA_VALIDATION</t>
        </is>
      </c>
      <c r="C1332" t="inlineStr">
        <is>
          <t>201100014345</t>
        </is>
      </c>
      <c r="D1332" t="inlineStr">
        <is>
          <t>Folder</t>
        </is>
      </c>
      <c r="E1332" s="2">
        <f>HYPERLINK("capsilon://?command=openfolder&amp;siteaddress=FAM.docvelocity-na8.net&amp;folderid=FX09AAFF4E-FBC6-5EC5-DA88-861F27BD170B","FX21128496")</f>
        <v>0.0</v>
      </c>
      <c r="F1332" t="inlineStr">
        <is>
          <t/>
        </is>
      </c>
      <c r="G1332" t="inlineStr">
        <is>
          <t/>
        </is>
      </c>
      <c r="H1332" t="inlineStr">
        <is>
          <t>Mailitem</t>
        </is>
      </c>
      <c r="I1332" t="inlineStr">
        <is>
          <t>MI2112603603</t>
        </is>
      </c>
      <c r="J1332" t="n">
        <v>61.0</v>
      </c>
      <c r="K1332" t="inlineStr">
        <is>
          <t>COMPLETED</t>
        </is>
      </c>
      <c r="L1332" t="inlineStr">
        <is>
          <t>MARK_AS_COMPLETED</t>
        </is>
      </c>
      <c r="M1332" t="inlineStr">
        <is>
          <t>Queue</t>
        </is>
      </c>
      <c r="N1332" t="n">
        <v>2.0</v>
      </c>
      <c r="O1332" s="1" t="n">
        <v>44546.79075231482</v>
      </c>
      <c r="P1332" s="1" t="n">
        <v>44547.400289351855</v>
      </c>
      <c r="Q1332" t="n">
        <v>51767.0</v>
      </c>
      <c r="R1332" t="n">
        <v>897.0</v>
      </c>
      <c r="S1332" t="b">
        <v>0</v>
      </c>
      <c r="T1332" t="inlineStr">
        <is>
          <t>N/A</t>
        </is>
      </c>
      <c r="U1332" t="b">
        <v>0</v>
      </c>
      <c r="V1332" t="inlineStr">
        <is>
          <t>Supriya Khape</t>
        </is>
      </c>
      <c r="W1332" s="1" t="n">
        <v>44546.795694444445</v>
      </c>
      <c r="X1332" t="n">
        <v>153.0</v>
      </c>
      <c r="Y1332" t="n">
        <v>56.0</v>
      </c>
      <c r="Z1332" t="n">
        <v>0.0</v>
      </c>
      <c r="AA1332" t="n">
        <v>56.0</v>
      </c>
      <c r="AB1332" t="n">
        <v>0.0</v>
      </c>
      <c r="AC1332" t="n">
        <v>2.0</v>
      </c>
      <c r="AD1332" t="n">
        <v>5.0</v>
      </c>
      <c r="AE1332" t="n">
        <v>0.0</v>
      </c>
      <c r="AF1332" t="n">
        <v>0.0</v>
      </c>
      <c r="AG1332" t="n">
        <v>0.0</v>
      </c>
      <c r="AH1332" t="inlineStr">
        <is>
          <t>Ashish Sutar</t>
        </is>
      </c>
      <c r="AI1332" s="1" t="n">
        <v>44547.400289351855</v>
      </c>
      <c r="AJ1332" t="n">
        <v>744.0</v>
      </c>
      <c r="AK1332" t="n">
        <v>1.0</v>
      </c>
      <c r="AL1332" t="n">
        <v>0.0</v>
      </c>
      <c r="AM1332" t="n">
        <v>1.0</v>
      </c>
      <c r="AN1332" t="n">
        <v>0.0</v>
      </c>
      <c r="AO1332" t="n">
        <v>1.0</v>
      </c>
      <c r="AP1332" t="n">
        <v>4.0</v>
      </c>
      <c r="AQ1332" t="n">
        <v>0.0</v>
      </c>
      <c r="AR1332" t="n">
        <v>0.0</v>
      </c>
      <c r="AS1332" t="n">
        <v>0.0</v>
      </c>
      <c r="AT1332" t="inlineStr">
        <is>
          <t>N/A</t>
        </is>
      </c>
      <c r="AU1332" t="inlineStr">
        <is>
          <t>N/A</t>
        </is>
      </c>
      <c r="AV1332" t="inlineStr">
        <is>
          <t>N/A</t>
        </is>
      </c>
      <c r="AW1332" t="inlineStr">
        <is>
          <t>N/A</t>
        </is>
      </c>
      <c r="AX1332" t="inlineStr">
        <is>
          <t>N/A</t>
        </is>
      </c>
      <c r="AY1332" t="inlineStr">
        <is>
          <t>N/A</t>
        </is>
      </c>
      <c r="AZ1332" t="inlineStr">
        <is>
          <t>N/A</t>
        </is>
      </c>
      <c r="BA1332" t="inlineStr">
        <is>
          <t>N/A</t>
        </is>
      </c>
      <c r="BB1332" t="inlineStr">
        <is>
          <t>N/A</t>
        </is>
      </c>
      <c r="BC1332" t="inlineStr">
        <is>
          <t>N/A</t>
        </is>
      </c>
      <c r="BD1332" t="inlineStr">
        <is>
          <t>N/A</t>
        </is>
      </c>
      <c r="BE1332" t="inlineStr">
        <is>
          <t>N/A</t>
        </is>
      </c>
    </row>
    <row r="1333">
      <c r="A1333" t="inlineStr">
        <is>
          <t>WI211257363</t>
        </is>
      </c>
      <c r="B1333" t="inlineStr">
        <is>
          <t>DATA_VALIDATION</t>
        </is>
      </c>
      <c r="C1333" t="inlineStr">
        <is>
          <t>201100014345</t>
        </is>
      </c>
      <c r="D1333" t="inlineStr">
        <is>
          <t>Folder</t>
        </is>
      </c>
      <c r="E1333" s="2">
        <f>HYPERLINK("capsilon://?command=openfolder&amp;siteaddress=FAM.docvelocity-na8.net&amp;folderid=FX09AAFF4E-FBC6-5EC5-DA88-861F27BD170B","FX21128496")</f>
        <v>0.0</v>
      </c>
      <c r="F1333" t="inlineStr">
        <is>
          <t/>
        </is>
      </c>
      <c r="G1333" t="inlineStr">
        <is>
          <t/>
        </is>
      </c>
      <c r="H1333" t="inlineStr">
        <is>
          <t>Mailitem</t>
        </is>
      </c>
      <c r="I1333" t="inlineStr">
        <is>
          <t>MI2112603622</t>
        </is>
      </c>
      <c r="J1333" t="n">
        <v>28.0</v>
      </c>
      <c r="K1333" t="inlineStr">
        <is>
          <t>COMPLETED</t>
        </is>
      </c>
      <c r="L1333" t="inlineStr">
        <is>
          <t>MARK_AS_COMPLETED</t>
        </is>
      </c>
      <c r="M1333" t="inlineStr">
        <is>
          <t>Queue</t>
        </is>
      </c>
      <c r="N1333" t="n">
        <v>2.0</v>
      </c>
      <c r="O1333" s="1" t="n">
        <v>44546.79112268519</v>
      </c>
      <c r="P1333" s="1" t="n">
        <v>44547.396516203706</v>
      </c>
      <c r="Q1333" t="n">
        <v>51966.0</v>
      </c>
      <c r="R1333" t="n">
        <v>340.0</v>
      </c>
      <c r="S1333" t="b">
        <v>0</v>
      </c>
      <c r="T1333" t="inlineStr">
        <is>
          <t>N/A</t>
        </is>
      </c>
      <c r="U1333" t="b">
        <v>0</v>
      </c>
      <c r="V1333" t="inlineStr">
        <is>
          <t>Supriya Khape</t>
        </is>
      </c>
      <c r="W1333" s="1" t="n">
        <v>44546.79652777778</v>
      </c>
      <c r="X1333" t="n">
        <v>71.0</v>
      </c>
      <c r="Y1333" t="n">
        <v>21.0</v>
      </c>
      <c r="Z1333" t="n">
        <v>0.0</v>
      </c>
      <c r="AA1333" t="n">
        <v>21.0</v>
      </c>
      <c r="AB1333" t="n">
        <v>0.0</v>
      </c>
      <c r="AC1333" t="n">
        <v>0.0</v>
      </c>
      <c r="AD1333" t="n">
        <v>7.0</v>
      </c>
      <c r="AE1333" t="n">
        <v>0.0</v>
      </c>
      <c r="AF1333" t="n">
        <v>0.0</v>
      </c>
      <c r="AG1333" t="n">
        <v>0.0</v>
      </c>
      <c r="AH1333" t="inlineStr">
        <is>
          <t>Saloni Uttekar</t>
        </is>
      </c>
      <c r="AI1333" s="1" t="n">
        <v>44547.396516203706</v>
      </c>
      <c r="AJ1333" t="n">
        <v>269.0</v>
      </c>
      <c r="AK1333" t="n">
        <v>0.0</v>
      </c>
      <c r="AL1333" t="n">
        <v>0.0</v>
      </c>
      <c r="AM1333" t="n">
        <v>0.0</v>
      </c>
      <c r="AN1333" t="n">
        <v>0.0</v>
      </c>
      <c r="AO1333" t="n">
        <v>0.0</v>
      </c>
      <c r="AP1333" t="n">
        <v>7.0</v>
      </c>
      <c r="AQ1333" t="n">
        <v>0.0</v>
      </c>
      <c r="AR1333" t="n">
        <v>0.0</v>
      </c>
      <c r="AS1333" t="n">
        <v>0.0</v>
      </c>
      <c r="AT1333" t="inlineStr">
        <is>
          <t>N/A</t>
        </is>
      </c>
      <c r="AU1333" t="inlineStr">
        <is>
          <t>N/A</t>
        </is>
      </c>
      <c r="AV1333" t="inlineStr">
        <is>
          <t>N/A</t>
        </is>
      </c>
      <c r="AW1333" t="inlineStr">
        <is>
          <t>N/A</t>
        </is>
      </c>
      <c r="AX1333" t="inlineStr">
        <is>
          <t>N/A</t>
        </is>
      </c>
      <c r="AY1333" t="inlineStr">
        <is>
          <t>N/A</t>
        </is>
      </c>
      <c r="AZ1333" t="inlineStr">
        <is>
          <t>N/A</t>
        </is>
      </c>
      <c r="BA1333" t="inlineStr">
        <is>
          <t>N/A</t>
        </is>
      </c>
      <c r="BB1333" t="inlineStr">
        <is>
          <t>N/A</t>
        </is>
      </c>
      <c r="BC1333" t="inlineStr">
        <is>
          <t>N/A</t>
        </is>
      </c>
      <c r="BD1333" t="inlineStr">
        <is>
          <t>N/A</t>
        </is>
      </c>
      <c r="BE1333" t="inlineStr">
        <is>
          <t>N/A</t>
        </is>
      </c>
    </row>
    <row r="1334">
      <c r="A1334" t="inlineStr">
        <is>
          <t>WI21125738</t>
        </is>
      </c>
      <c r="B1334" t="inlineStr">
        <is>
          <t>DATA_VALIDATION</t>
        </is>
      </c>
      <c r="C1334" t="inlineStr">
        <is>
          <t>201130012865</t>
        </is>
      </c>
      <c r="D1334" t="inlineStr">
        <is>
          <t>Folder</t>
        </is>
      </c>
      <c r="E1334" s="2">
        <f>HYPERLINK("capsilon://?command=openfolder&amp;siteaddress=FAM.docvelocity-na8.net&amp;folderid=FX17D63F6B-255D-D47B-C85F-3F73AD0A4497","FX2112175")</f>
        <v>0.0</v>
      </c>
      <c r="F1334" t="inlineStr">
        <is>
          <t/>
        </is>
      </c>
      <c r="G1334" t="inlineStr">
        <is>
          <t/>
        </is>
      </c>
      <c r="H1334" t="inlineStr">
        <is>
          <t>Mailitem</t>
        </is>
      </c>
      <c r="I1334" t="inlineStr">
        <is>
          <t>MI211238918</t>
        </is>
      </c>
      <c r="J1334" t="n">
        <v>687.0</v>
      </c>
      <c r="K1334" t="inlineStr">
        <is>
          <t>COMPLETED</t>
        </is>
      </c>
      <c r="L1334" t="inlineStr">
        <is>
          <t>MARK_AS_COMPLETED</t>
        </is>
      </c>
      <c r="M1334" t="inlineStr">
        <is>
          <t>Queue</t>
        </is>
      </c>
      <c r="N1334" t="n">
        <v>2.0</v>
      </c>
      <c r="O1334" s="1" t="n">
        <v>44532.25916666666</v>
      </c>
      <c r="P1334" s="1" t="n">
        <v>44532.43386574074</v>
      </c>
      <c r="Q1334" t="n">
        <v>1653.0</v>
      </c>
      <c r="R1334" t="n">
        <v>13441.0</v>
      </c>
      <c r="S1334" t="b">
        <v>0</v>
      </c>
      <c r="T1334" t="inlineStr">
        <is>
          <t>N/A</t>
        </is>
      </c>
      <c r="U1334" t="b">
        <v>1</v>
      </c>
      <c r="V1334" t="inlineStr">
        <is>
          <t>Ujwala Ajabe</t>
        </is>
      </c>
      <c r="W1334" s="1" t="n">
        <v>44532.36898148148</v>
      </c>
      <c r="X1334" t="n">
        <v>7827.0</v>
      </c>
      <c r="Y1334" t="n">
        <v>853.0</v>
      </c>
      <c r="Z1334" t="n">
        <v>0.0</v>
      </c>
      <c r="AA1334" t="n">
        <v>853.0</v>
      </c>
      <c r="AB1334" t="n">
        <v>84.0</v>
      </c>
      <c r="AC1334" t="n">
        <v>644.0</v>
      </c>
      <c r="AD1334" t="n">
        <v>-166.0</v>
      </c>
      <c r="AE1334" t="n">
        <v>0.0</v>
      </c>
      <c r="AF1334" t="n">
        <v>0.0</v>
      </c>
      <c r="AG1334" t="n">
        <v>0.0</v>
      </c>
      <c r="AH1334" t="inlineStr">
        <is>
          <t>Aparna Chavan</t>
        </is>
      </c>
      <c r="AI1334" s="1" t="n">
        <v>44532.43386574074</v>
      </c>
      <c r="AJ1334" t="n">
        <v>41.0</v>
      </c>
      <c r="AK1334" t="n">
        <v>0.0</v>
      </c>
      <c r="AL1334" t="n">
        <v>0.0</v>
      </c>
      <c r="AM1334" t="n">
        <v>0.0</v>
      </c>
      <c r="AN1334" t="n">
        <v>21.0</v>
      </c>
      <c r="AO1334" t="n">
        <v>0.0</v>
      </c>
      <c r="AP1334" t="n">
        <v>-166.0</v>
      </c>
      <c r="AQ1334" t="n">
        <v>0.0</v>
      </c>
      <c r="AR1334" t="n">
        <v>0.0</v>
      </c>
      <c r="AS1334" t="n">
        <v>0.0</v>
      </c>
      <c r="AT1334" t="inlineStr">
        <is>
          <t>N/A</t>
        </is>
      </c>
      <c r="AU1334" t="inlineStr">
        <is>
          <t>N/A</t>
        </is>
      </c>
      <c r="AV1334" t="inlineStr">
        <is>
          <t>N/A</t>
        </is>
      </c>
      <c r="AW1334" t="inlineStr">
        <is>
          <t>N/A</t>
        </is>
      </c>
      <c r="AX1334" t="inlineStr">
        <is>
          <t>N/A</t>
        </is>
      </c>
      <c r="AY1334" t="inlineStr">
        <is>
          <t>N/A</t>
        </is>
      </c>
      <c r="AZ1334" t="inlineStr">
        <is>
          <t>N/A</t>
        </is>
      </c>
      <c r="BA1334" t="inlineStr">
        <is>
          <t>N/A</t>
        </is>
      </c>
      <c r="BB1334" t="inlineStr">
        <is>
          <t>N/A</t>
        </is>
      </c>
      <c r="BC1334" t="inlineStr">
        <is>
          <t>N/A</t>
        </is>
      </c>
      <c r="BD1334" t="inlineStr">
        <is>
          <t>N/A</t>
        </is>
      </c>
      <c r="BE1334" t="inlineStr">
        <is>
          <t>N/A</t>
        </is>
      </c>
    </row>
    <row r="1335">
      <c r="A1335" t="inlineStr">
        <is>
          <t>WI21125739</t>
        </is>
      </c>
      <c r="B1335" t="inlineStr">
        <is>
          <t>DATA_VALIDATION</t>
        </is>
      </c>
      <c r="C1335" t="inlineStr">
        <is>
          <t>201308007653</t>
        </is>
      </c>
      <c r="D1335" t="inlineStr">
        <is>
          <t>Folder</t>
        </is>
      </c>
      <c r="E1335" s="2">
        <f>HYPERLINK("capsilon://?command=openfolder&amp;siteaddress=FAM.docvelocity-na8.net&amp;folderid=FX11F4896C-D3D3-FF2B-3137-AC4D2A882B9B","FX211012727")</f>
        <v>0.0</v>
      </c>
      <c r="F1335" t="inlineStr">
        <is>
          <t/>
        </is>
      </c>
      <c r="G1335" t="inlineStr">
        <is>
          <t/>
        </is>
      </c>
      <c r="H1335" t="inlineStr">
        <is>
          <t>Mailitem</t>
        </is>
      </c>
      <c r="I1335" t="inlineStr">
        <is>
          <t>MI211241144</t>
        </is>
      </c>
      <c r="J1335" t="n">
        <v>566.0</v>
      </c>
      <c r="K1335" t="inlineStr">
        <is>
          <t>COMPLETED</t>
        </is>
      </c>
      <c r="L1335" t="inlineStr">
        <is>
          <t>MARK_AS_COMPLETED</t>
        </is>
      </c>
      <c r="M1335" t="inlineStr">
        <is>
          <t>Queue</t>
        </is>
      </c>
      <c r="N1335" t="n">
        <v>2.0</v>
      </c>
      <c r="O1335" s="1" t="n">
        <v>44532.26335648148</v>
      </c>
      <c r="P1335" s="1" t="n">
        <v>44532.512708333335</v>
      </c>
      <c r="Q1335" t="n">
        <v>13708.0</v>
      </c>
      <c r="R1335" t="n">
        <v>7836.0</v>
      </c>
      <c r="S1335" t="b">
        <v>0</v>
      </c>
      <c r="T1335" t="inlineStr">
        <is>
          <t>N/A</t>
        </is>
      </c>
      <c r="U1335" t="b">
        <v>1</v>
      </c>
      <c r="V1335" t="inlineStr">
        <is>
          <t>Saloni Uttekar</t>
        </is>
      </c>
      <c r="W1335" s="1" t="n">
        <v>44532.37572916667</v>
      </c>
      <c r="X1335" t="n">
        <v>5384.0</v>
      </c>
      <c r="Y1335" t="n">
        <v>349.0</v>
      </c>
      <c r="Z1335" t="n">
        <v>0.0</v>
      </c>
      <c r="AA1335" t="n">
        <v>349.0</v>
      </c>
      <c r="AB1335" t="n">
        <v>204.0</v>
      </c>
      <c r="AC1335" t="n">
        <v>213.0</v>
      </c>
      <c r="AD1335" t="n">
        <v>217.0</v>
      </c>
      <c r="AE1335" t="n">
        <v>0.0</v>
      </c>
      <c r="AF1335" t="n">
        <v>0.0</v>
      </c>
      <c r="AG1335" t="n">
        <v>0.0</v>
      </c>
      <c r="AH1335" t="inlineStr">
        <is>
          <t>Dashrath Soren</t>
        </is>
      </c>
      <c r="AI1335" s="1" t="n">
        <v>44532.512708333335</v>
      </c>
      <c r="AJ1335" t="n">
        <v>2169.0</v>
      </c>
      <c r="AK1335" t="n">
        <v>3.0</v>
      </c>
      <c r="AL1335" t="n">
        <v>0.0</v>
      </c>
      <c r="AM1335" t="n">
        <v>3.0</v>
      </c>
      <c r="AN1335" t="n">
        <v>204.0</v>
      </c>
      <c r="AO1335" t="n">
        <v>4.0</v>
      </c>
      <c r="AP1335" t="n">
        <v>214.0</v>
      </c>
      <c r="AQ1335" t="n">
        <v>0.0</v>
      </c>
      <c r="AR1335" t="n">
        <v>0.0</v>
      </c>
      <c r="AS1335" t="n">
        <v>0.0</v>
      </c>
      <c r="AT1335" t="inlineStr">
        <is>
          <t>N/A</t>
        </is>
      </c>
      <c r="AU1335" t="inlineStr">
        <is>
          <t>N/A</t>
        </is>
      </c>
      <c r="AV1335" t="inlineStr">
        <is>
          <t>N/A</t>
        </is>
      </c>
      <c r="AW1335" t="inlineStr">
        <is>
          <t>N/A</t>
        </is>
      </c>
      <c r="AX1335" t="inlineStr">
        <is>
          <t>N/A</t>
        </is>
      </c>
      <c r="AY1335" t="inlineStr">
        <is>
          <t>N/A</t>
        </is>
      </c>
      <c r="AZ1335" t="inlineStr">
        <is>
          <t>N/A</t>
        </is>
      </c>
      <c r="BA1335" t="inlineStr">
        <is>
          <t>N/A</t>
        </is>
      </c>
      <c r="BB1335" t="inlineStr">
        <is>
          <t>N/A</t>
        </is>
      </c>
      <c r="BC1335" t="inlineStr">
        <is>
          <t>N/A</t>
        </is>
      </c>
      <c r="BD1335" t="inlineStr">
        <is>
          <t>N/A</t>
        </is>
      </c>
      <c r="BE1335" t="inlineStr">
        <is>
          <t>N/A</t>
        </is>
      </c>
    </row>
    <row r="1336">
      <c r="A1336" t="inlineStr">
        <is>
          <t>WI21125743</t>
        </is>
      </c>
      <c r="B1336" t="inlineStr">
        <is>
          <t>DATA_VALIDATION</t>
        </is>
      </c>
      <c r="C1336" t="inlineStr">
        <is>
          <t>201330015549</t>
        </is>
      </c>
      <c r="D1336" t="inlineStr">
        <is>
          <t>Folder</t>
        </is>
      </c>
      <c r="E1336" s="2">
        <f>HYPERLINK("capsilon://?command=openfolder&amp;siteaddress=FAM.docvelocity-na8.net&amp;folderid=FX8F8EA641-EA94-C8E6-FAFD-9826E6987FCB","FX211114398")</f>
        <v>0.0</v>
      </c>
      <c r="F1336" t="inlineStr">
        <is>
          <t/>
        </is>
      </c>
      <c r="G1336" t="inlineStr">
        <is>
          <t/>
        </is>
      </c>
      <c r="H1336" t="inlineStr">
        <is>
          <t>Mailitem</t>
        </is>
      </c>
      <c r="I1336" t="inlineStr">
        <is>
          <t>MI211242646</t>
        </is>
      </c>
      <c r="J1336" t="n">
        <v>122.0</v>
      </c>
      <c r="K1336" t="inlineStr">
        <is>
          <t>COMPLETED</t>
        </is>
      </c>
      <c r="L1336" t="inlineStr">
        <is>
          <t>MARK_AS_COMPLETED</t>
        </is>
      </c>
      <c r="M1336" t="inlineStr">
        <is>
          <t>Queue</t>
        </is>
      </c>
      <c r="N1336" t="n">
        <v>2.0</v>
      </c>
      <c r="O1336" s="1" t="n">
        <v>44532.27673611111</v>
      </c>
      <c r="P1336" s="1" t="n">
        <v>44532.34905092593</v>
      </c>
      <c r="Q1336" t="n">
        <v>4547.0</v>
      </c>
      <c r="R1336" t="n">
        <v>1701.0</v>
      </c>
      <c r="S1336" t="b">
        <v>0</v>
      </c>
      <c r="T1336" t="inlineStr">
        <is>
          <t>N/A</t>
        </is>
      </c>
      <c r="U1336" t="b">
        <v>1</v>
      </c>
      <c r="V1336" t="inlineStr">
        <is>
          <t>Mohini Shinde</t>
        </is>
      </c>
      <c r="W1336" s="1" t="n">
        <v>44532.32098379629</v>
      </c>
      <c r="X1336" t="n">
        <v>476.0</v>
      </c>
      <c r="Y1336" t="n">
        <v>125.0</v>
      </c>
      <c r="Z1336" t="n">
        <v>0.0</v>
      </c>
      <c r="AA1336" t="n">
        <v>125.0</v>
      </c>
      <c r="AB1336" t="n">
        <v>0.0</v>
      </c>
      <c r="AC1336" t="n">
        <v>44.0</v>
      </c>
      <c r="AD1336" t="n">
        <v>-3.0</v>
      </c>
      <c r="AE1336" t="n">
        <v>0.0</v>
      </c>
      <c r="AF1336" t="n">
        <v>0.0</v>
      </c>
      <c r="AG1336" t="n">
        <v>0.0</v>
      </c>
      <c r="AH1336" t="inlineStr">
        <is>
          <t>Smriti Gauchan</t>
        </is>
      </c>
      <c r="AI1336" s="1" t="n">
        <v>44532.34905092593</v>
      </c>
      <c r="AJ1336" t="n">
        <v>1194.0</v>
      </c>
      <c r="AK1336" t="n">
        <v>2.0</v>
      </c>
      <c r="AL1336" t="n">
        <v>0.0</v>
      </c>
      <c r="AM1336" t="n">
        <v>2.0</v>
      </c>
      <c r="AN1336" t="n">
        <v>0.0</v>
      </c>
      <c r="AO1336" t="n">
        <v>2.0</v>
      </c>
      <c r="AP1336" t="n">
        <v>-5.0</v>
      </c>
      <c r="AQ1336" t="n">
        <v>0.0</v>
      </c>
      <c r="AR1336" t="n">
        <v>0.0</v>
      </c>
      <c r="AS1336" t="n">
        <v>0.0</v>
      </c>
      <c r="AT1336" t="inlineStr">
        <is>
          <t>N/A</t>
        </is>
      </c>
      <c r="AU1336" t="inlineStr">
        <is>
          <t>N/A</t>
        </is>
      </c>
      <c r="AV1336" t="inlineStr">
        <is>
          <t>N/A</t>
        </is>
      </c>
      <c r="AW1336" t="inlineStr">
        <is>
          <t>N/A</t>
        </is>
      </c>
      <c r="AX1336" t="inlineStr">
        <is>
          <t>N/A</t>
        </is>
      </c>
      <c r="AY1336" t="inlineStr">
        <is>
          <t>N/A</t>
        </is>
      </c>
      <c r="AZ1336" t="inlineStr">
        <is>
          <t>N/A</t>
        </is>
      </c>
      <c r="BA1336" t="inlineStr">
        <is>
          <t>N/A</t>
        </is>
      </c>
      <c r="BB1336" t="inlineStr">
        <is>
          <t>N/A</t>
        </is>
      </c>
      <c r="BC1336" t="inlineStr">
        <is>
          <t>N/A</t>
        </is>
      </c>
      <c r="BD1336" t="inlineStr">
        <is>
          <t>N/A</t>
        </is>
      </c>
      <c r="BE1336" t="inlineStr">
        <is>
          <t>N/A</t>
        </is>
      </c>
    </row>
    <row r="1337">
      <c r="A1337" t="inlineStr">
        <is>
          <t>WI21125744</t>
        </is>
      </c>
      <c r="B1337" t="inlineStr">
        <is>
          <t>DATA_VALIDATION</t>
        </is>
      </c>
      <c r="C1337" t="inlineStr">
        <is>
          <t>201300019948</t>
        </is>
      </c>
      <c r="D1337" t="inlineStr">
        <is>
          <t>Folder</t>
        </is>
      </c>
      <c r="E1337" s="2">
        <f>HYPERLINK("capsilon://?command=openfolder&amp;siteaddress=FAM.docvelocity-na8.net&amp;folderid=FXEA4902ED-3CA7-D71C-BF6D-647CDCF9E693","FX211114313")</f>
        <v>0.0</v>
      </c>
      <c r="F1337" t="inlineStr">
        <is>
          <t/>
        </is>
      </c>
      <c r="G1337" t="inlineStr">
        <is>
          <t/>
        </is>
      </c>
      <c r="H1337" t="inlineStr">
        <is>
          <t>Mailitem</t>
        </is>
      </c>
      <c r="I1337" t="inlineStr">
        <is>
          <t>MI211246340</t>
        </is>
      </c>
      <c r="J1337" t="n">
        <v>166.0</v>
      </c>
      <c r="K1337" t="inlineStr">
        <is>
          <t>COMPLETED</t>
        </is>
      </c>
      <c r="L1337" t="inlineStr">
        <is>
          <t>MARK_AS_COMPLETED</t>
        </is>
      </c>
      <c r="M1337" t="inlineStr">
        <is>
          <t>Queue</t>
        </is>
      </c>
      <c r="N1337" t="n">
        <v>2.0</v>
      </c>
      <c r="O1337" s="1" t="n">
        <v>44532.27778935185</v>
      </c>
      <c r="P1337" s="1" t="n">
        <v>44532.29684027778</v>
      </c>
      <c r="Q1337" t="n">
        <v>799.0</v>
      </c>
      <c r="R1337" t="n">
        <v>847.0</v>
      </c>
      <c r="S1337" t="b">
        <v>0</v>
      </c>
      <c r="T1337" t="inlineStr">
        <is>
          <t>N/A</t>
        </is>
      </c>
      <c r="U1337" t="b">
        <v>1</v>
      </c>
      <c r="V1337" t="inlineStr">
        <is>
          <t>Hemanshi Deshlahara</t>
        </is>
      </c>
      <c r="W1337" s="1" t="n">
        <v>44532.28177083333</v>
      </c>
      <c r="X1337" t="n">
        <v>311.0</v>
      </c>
      <c r="Y1337" t="n">
        <v>149.0</v>
      </c>
      <c r="Z1337" t="n">
        <v>0.0</v>
      </c>
      <c r="AA1337" t="n">
        <v>149.0</v>
      </c>
      <c r="AB1337" t="n">
        <v>0.0</v>
      </c>
      <c r="AC1337" t="n">
        <v>21.0</v>
      </c>
      <c r="AD1337" t="n">
        <v>17.0</v>
      </c>
      <c r="AE1337" t="n">
        <v>0.0</v>
      </c>
      <c r="AF1337" t="n">
        <v>0.0</v>
      </c>
      <c r="AG1337" t="n">
        <v>0.0</v>
      </c>
      <c r="AH1337" t="inlineStr">
        <is>
          <t>Aparna Chavan</t>
        </is>
      </c>
      <c r="AI1337" s="1" t="n">
        <v>44532.29684027778</v>
      </c>
      <c r="AJ1337" t="n">
        <v>10.0</v>
      </c>
      <c r="AK1337" t="n">
        <v>0.0</v>
      </c>
      <c r="AL1337" t="n">
        <v>0.0</v>
      </c>
      <c r="AM1337" t="n">
        <v>0.0</v>
      </c>
      <c r="AN1337" t="n">
        <v>0.0</v>
      </c>
      <c r="AO1337" t="n">
        <v>0.0</v>
      </c>
      <c r="AP1337" t="n">
        <v>17.0</v>
      </c>
      <c r="AQ1337" t="n">
        <v>0.0</v>
      </c>
      <c r="AR1337" t="n">
        <v>0.0</v>
      </c>
      <c r="AS1337" t="n">
        <v>0.0</v>
      </c>
      <c r="AT1337" t="inlineStr">
        <is>
          <t>N/A</t>
        </is>
      </c>
      <c r="AU1337" t="inlineStr">
        <is>
          <t>N/A</t>
        </is>
      </c>
      <c r="AV1337" t="inlineStr">
        <is>
          <t>N/A</t>
        </is>
      </c>
      <c r="AW1337" t="inlineStr">
        <is>
          <t>N/A</t>
        </is>
      </c>
      <c r="AX1337" t="inlineStr">
        <is>
          <t>N/A</t>
        </is>
      </c>
      <c r="AY1337" t="inlineStr">
        <is>
          <t>N/A</t>
        </is>
      </c>
      <c r="AZ1337" t="inlineStr">
        <is>
          <t>N/A</t>
        </is>
      </c>
      <c r="BA1337" t="inlineStr">
        <is>
          <t>N/A</t>
        </is>
      </c>
      <c r="BB1337" t="inlineStr">
        <is>
          <t>N/A</t>
        </is>
      </c>
      <c r="BC1337" t="inlineStr">
        <is>
          <t>N/A</t>
        </is>
      </c>
      <c r="BD1337" t="inlineStr">
        <is>
          <t>N/A</t>
        </is>
      </c>
      <c r="BE1337" t="inlineStr">
        <is>
          <t>N/A</t>
        </is>
      </c>
    </row>
    <row r="1338">
      <c r="A1338" t="inlineStr">
        <is>
          <t>WI21125745</t>
        </is>
      </c>
      <c r="B1338" t="inlineStr">
        <is>
          <t>DATA_VALIDATION</t>
        </is>
      </c>
      <c r="C1338" t="inlineStr">
        <is>
          <t>201300019644</t>
        </is>
      </c>
      <c r="D1338" t="inlineStr">
        <is>
          <t>Folder</t>
        </is>
      </c>
      <c r="E1338" s="2">
        <f>HYPERLINK("capsilon://?command=openfolder&amp;siteaddress=FAM.docvelocity-na8.net&amp;folderid=FX6C7C4823-5CD5-B674-A850-EEE6B76E206E","FX21117713")</f>
        <v>0.0</v>
      </c>
      <c r="F1338" t="inlineStr">
        <is>
          <t/>
        </is>
      </c>
      <c r="G1338" t="inlineStr">
        <is>
          <t/>
        </is>
      </c>
      <c r="H1338" t="inlineStr">
        <is>
          <t>Mailitem</t>
        </is>
      </c>
      <c r="I1338" t="inlineStr">
        <is>
          <t>MI211247611</t>
        </is>
      </c>
      <c r="J1338" t="n">
        <v>112.0</v>
      </c>
      <c r="K1338" t="inlineStr">
        <is>
          <t>COMPLETED</t>
        </is>
      </c>
      <c r="L1338" t="inlineStr">
        <is>
          <t>MARK_AS_COMPLETED</t>
        </is>
      </c>
      <c r="M1338" t="inlineStr">
        <is>
          <t>Queue</t>
        </is>
      </c>
      <c r="N1338" t="n">
        <v>2.0</v>
      </c>
      <c r="O1338" s="1" t="n">
        <v>44532.27832175926</v>
      </c>
      <c r="P1338" s="1" t="n">
        <v>44532.29827546296</v>
      </c>
      <c r="Q1338" t="n">
        <v>1128.0</v>
      </c>
      <c r="R1338" t="n">
        <v>596.0</v>
      </c>
      <c r="S1338" t="b">
        <v>0</v>
      </c>
      <c r="T1338" t="inlineStr">
        <is>
          <t>N/A</t>
        </is>
      </c>
      <c r="U1338" t="b">
        <v>1</v>
      </c>
      <c r="V1338" t="inlineStr">
        <is>
          <t>Hemanshi Deshlahara</t>
        </is>
      </c>
      <c r="W1338" s="1" t="n">
        <v>44532.28414351852</v>
      </c>
      <c r="X1338" t="n">
        <v>204.0</v>
      </c>
      <c r="Y1338" t="n">
        <v>84.0</v>
      </c>
      <c r="Z1338" t="n">
        <v>0.0</v>
      </c>
      <c r="AA1338" t="n">
        <v>84.0</v>
      </c>
      <c r="AB1338" t="n">
        <v>0.0</v>
      </c>
      <c r="AC1338" t="n">
        <v>6.0</v>
      </c>
      <c r="AD1338" t="n">
        <v>28.0</v>
      </c>
      <c r="AE1338" t="n">
        <v>0.0</v>
      </c>
      <c r="AF1338" t="n">
        <v>0.0</v>
      </c>
      <c r="AG1338" t="n">
        <v>0.0</v>
      </c>
      <c r="AH1338" t="inlineStr">
        <is>
          <t>Smriti Gauchan</t>
        </is>
      </c>
      <c r="AI1338" s="1" t="n">
        <v>44532.29827546296</v>
      </c>
      <c r="AJ1338" t="n">
        <v>392.0</v>
      </c>
      <c r="AK1338" t="n">
        <v>0.0</v>
      </c>
      <c r="AL1338" t="n">
        <v>0.0</v>
      </c>
      <c r="AM1338" t="n">
        <v>0.0</v>
      </c>
      <c r="AN1338" t="n">
        <v>0.0</v>
      </c>
      <c r="AO1338" t="n">
        <v>0.0</v>
      </c>
      <c r="AP1338" t="n">
        <v>28.0</v>
      </c>
      <c r="AQ1338" t="n">
        <v>0.0</v>
      </c>
      <c r="AR1338" t="n">
        <v>0.0</v>
      </c>
      <c r="AS1338" t="n">
        <v>0.0</v>
      </c>
      <c r="AT1338" t="inlineStr">
        <is>
          <t>N/A</t>
        </is>
      </c>
      <c r="AU1338" t="inlineStr">
        <is>
          <t>N/A</t>
        </is>
      </c>
      <c r="AV1338" t="inlineStr">
        <is>
          <t>N/A</t>
        </is>
      </c>
      <c r="AW1338" t="inlineStr">
        <is>
          <t>N/A</t>
        </is>
      </c>
      <c r="AX1338" t="inlineStr">
        <is>
          <t>N/A</t>
        </is>
      </c>
      <c r="AY1338" t="inlineStr">
        <is>
          <t>N/A</t>
        </is>
      </c>
      <c r="AZ1338" t="inlineStr">
        <is>
          <t>N/A</t>
        </is>
      </c>
      <c r="BA1338" t="inlineStr">
        <is>
          <t>N/A</t>
        </is>
      </c>
      <c r="BB1338" t="inlineStr">
        <is>
          <t>N/A</t>
        </is>
      </c>
      <c r="BC1338" t="inlineStr">
        <is>
          <t>N/A</t>
        </is>
      </c>
      <c r="BD1338" t="inlineStr">
        <is>
          <t>N/A</t>
        </is>
      </c>
      <c r="BE1338" t="inlineStr">
        <is>
          <t>N/A</t>
        </is>
      </c>
    </row>
    <row r="1339">
      <c r="A1339" t="inlineStr">
        <is>
          <t>WI21125747</t>
        </is>
      </c>
      <c r="B1339" t="inlineStr">
        <is>
          <t>DATA_VALIDATION</t>
        </is>
      </c>
      <c r="C1339" t="inlineStr">
        <is>
          <t>201300019644</t>
        </is>
      </c>
      <c r="D1339" t="inlineStr">
        <is>
          <t>Folder</t>
        </is>
      </c>
      <c r="E1339" s="2">
        <f>HYPERLINK("capsilon://?command=openfolder&amp;siteaddress=FAM.docvelocity-na8.net&amp;folderid=FX6C7C4823-5CD5-B674-A850-EEE6B76E206E","FX21117713")</f>
        <v>0.0</v>
      </c>
      <c r="F1339" t="inlineStr">
        <is>
          <t/>
        </is>
      </c>
      <c r="G1339" t="inlineStr">
        <is>
          <t/>
        </is>
      </c>
      <c r="H1339" t="inlineStr">
        <is>
          <t>Mailitem</t>
        </is>
      </c>
      <c r="I1339" t="inlineStr">
        <is>
          <t>MI211247657</t>
        </is>
      </c>
      <c r="J1339" t="n">
        <v>294.0</v>
      </c>
      <c r="K1339" t="inlineStr">
        <is>
          <t>COMPLETED</t>
        </is>
      </c>
      <c r="L1339" t="inlineStr">
        <is>
          <t>MARK_AS_COMPLETED</t>
        </is>
      </c>
      <c r="M1339" t="inlineStr">
        <is>
          <t>Queue</t>
        </is>
      </c>
      <c r="N1339" t="n">
        <v>2.0</v>
      </c>
      <c r="O1339" s="1" t="n">
        <v>44532.287465277775</v>
      </c>
      <c r="P1339" s="1" t="n">
        <v>44532.37332175926</v>
      </c>
      <c r="Q1339" t="n">
        <v>3892.0</v>
      </c>
      <c r="R1339" t="n">
        <v>3526.0</v>
      </c>
      <c r="S1339" t="b">
        <v>0</v>
      </c>
      <c r="T1339" t="inlineStr">
        <is>
          <t>N/A</t>
        </is>
      </c>
      <c r="U1339" t="b">
        <v>1</v>
      </c>
      <c r="V1339" t="inlineStr">
        <is>
          <t>Mohini Shinde</t>
        </is>
      </c>
      <c r="W1339" s="1" t="n">
        <v>44532.335277777776</v>
      </c>
      <c r="X1339" t="n">
        <v>1235.0</v>
      </c>
      <c r="Y1339" t="n">
        <v>290.0</v>
      </c>
      <c r="Z1339" t="n">
        <v>0.0</v>
      </c>
      <c r="AA1339" t="n">
        <v>290.0</v>
      </c>
      <c r="AB1339" t="n">
        <v>0.0</v>
      </c>
      <c r="AC1339" t="n">
        <v>132.0</v>
      </c>
      <c r="AD1339" t="n">
        <v>4.0</v>
      </c>
      <c r="AE1339" t="n">
        <v>0.0</v>
      </c>
      <c r="AF1339" t="n">
        <v>0.0</v>
      </c>
      <c r="AG1339" t="n">
        <v>0.0</v>
      </c>
      <c r="AH1339" t="inlineStr">
        <is>
          <t>Rohit Mawal</t>
        </is>
      </c>
      <c r="AI1339" s="1" t="n">
        <v>44532.37332175926</v>
      </c>
      <c r="AJ1339" t="n">
        <v>2232.0</v>
      </c>
      <c r="AK1339" t="n">
        <v>6.0</v>
      </c>
      <c r="AL1339" t="n">
        <v>0.0</v>
      </c>
      <c r="AM1339" t="n">
        <v>6.0</v>
      </c>
      <c r="AN1339" t="n">
        <v>0.0</v>
      </c>
      <c r="AO1339" t="n">
        <v>6.0</v>
      </c>
      <c r="AP1339" t="n">
        <v>-2.0</v>
      </c>
      <c r="AQ1339" t="n">
        <v>0.0</v>
      </c>
      <c r="AR1339" t="n">
        <v>0.0</v>
      </c>
      <c r="AS1339" t="n">
        <v>0.0</v>
      </c>
      <c r="AT1339" t="inlineStr">
        <is>
          <t>N/A</t>
        </is>
      </c>
      <c r="AU1339" t="inlineStr">
        <is>
          <t>N/A</t>
        </is>
      </c>
      <c r="AV1339" t="inlineStr">
        <is>
          <t>N/A</t>
        </is>
      </c>
      <c r="AW1339" t="inlineStr">
        <is>
          <t>N/A</t>
        </is>
      </c>
      <c r="AX1339" t="inlineStr">
        <is>
          <t>N/A</t>
        </is>
      </c>
      <c r="AY1339" t="inlineStr">
        <is>
          <t>N/A</t>
        </is>
      </c>
      <c r="AZ1339" t="inlineStr">
        <is>
          <t>N/A</t>
        </is>
      </c>
      <c r="BA1339" t="inlineStr">
        <is>
          <t>N/A</t>
        </is>
      </c>
      <c r="BB1339" t="inlineStr">
        <is>
          <t>N/A</t>
        </is>
      </c>
      <c r="BC1339" t="inlineStr">
        <is>
          <t>N/A</t>
        </is>
      </c>
      <c r="BD1339" t="inlineStr">
        <is>
          <t>N/A</t>
        </is>
      </c>
      <c r="BE1339" t="inlineStr">
        <is>
          <t>N/A</t>
        </is>
      </c>
    </row>
    <row r="1340">
      <c r="A1340" t="inlineStr">
        <is>
          <t>WI21125748</t>
        </is>
      </c>
      <c r="B1340" t="inlineStr">
        <is>
          <t>DATA_VALIDATION</t>
        </is>
      </c>
      <c r="C1340" t="inlineStr">
        <is>
          <t>201300019311</t>
        </is>
      </c>
      <c r="D1340" t="inlineStr">
        <is>
          <t>Folder</t>
        </is>
      </c>
      <c r="E1340" s="2">
        <f>HYPERLINK("capsilon://?command=openfolder&amp;siteaddress=FAM.docvelocity-na8.net&amp;folderid=FXE6629203-345C-80BC-8360-47C8E56A2D6F","FX21111787")</f>
        <v>0.0</v>
      </c>
      <c r="F1340" t="inlineStr">
        <is>
          <t/>
        </is>
      </c>
      <c r="G1340" t="inlineStr">
        <is>
          <t/>
        </is>
      </c>
      <c r="H1340" t="inlineStr">
        <is>
          <t>Mailitem</t>
        </is>
      </c>
      <c r="I1340" t="inlineStr">
        <is>
          <t>MI211249711</t>
        </is>
      </c>
      <c r="J1340" t="n">
        <v>56.0</v>
      </c>
      <c r="K1340" t="inlineStr">
        <is>
          <t>COMPLETED</t>
        </is>
      </c>
      <c r="L1340" t="inlineStr">
        <is>
          <t>MARK_AS_COMPLETED</t>
        </is>
      </c>
      <c r="M1340" t="inlineStr">
        <is>
          <t>Queue</t>
        </is>
      </c>
      <c r="N1340" t="n">
        <v>2.0</v>
      </c>
      <c r="O1340" s="1" t="n">
        <v>44532.28792824074</v>
      </c>
      <c r="P1340" s="1" t="n">
        <v>44532.3015625</v>
      </c>
      <c r="Q1340" t="n">
        <v>723.0</v>
      </c>
      <c r="R1340" t="n">
        <v>455.0</v>
      </c>
      <c r="S1340" t="b">
        <v>0</v>
      </c>
      <c r="T1340" t="inlineStr">
        <is>
          <t>N/A</t>
        </is>
      </c>
      <c r="U1340" t="b">
        <v>1</v>
      </c>
      <c r="V1340" t="inlineStr">
        <is>
          <t>Hemanshi Deshlahara</t>
        </is>
      </c>
      <c r="W1340" s="1" t="n">
        <v>44532.29813657407</v>
      </c>
      <c r="X1340" t="n">
        <v>175.0</v>
      </c>
      <c r="Y1340" t="n">
        <v>42.0</v>
      </c>
      <c r="Z1340" t="n">
        <v>0.0</v>
      </c>
      <c r="AA1340" t="n">
        <v>42.0</v>
      </c>
      <c r="AB1340" t="n">
        <v>0.0</v>
      </c>
      <c r="AC1340" t="n">
        <v>12.0</v>
      </c>
      <c r="AD1340" t="n">
        <v>14.0</v>
      </c>
      <c r="AE1340" t="n">
        <v>0.0</v>
      </c>
      <c r="AF1340" t="n">
        <v>0.0</v>
      </c>
      <c r="AG1340" t="n">
        <v>0.0</v>
      </c>
      <c r="AH1340" t="inlineStr">
        <is>
          <t>Smriti Gauchan</t>
        </is>
      </c>
      <c r="AI1340" s="1" t="n">
        <v>44532.3015625</v>
      </c>
      <c r="AJ1340" t="n">
        <v>264.0</v>
      </c>
      <c r="AK1340" t="n">
        <v>0.0</v>
      </c>
      <c r="AL1340" t="n">
        <v>0.0</v>
      </c>
      <c r="AM1340" t="n">
        <v>0.0</v>
      </c>
      <c r="AN1340" t="n">
        <v>0.0</v>
      </c>
      <c r="AO1340" t="n">
        <v>0.0</v>
      </c>
      <c r="AP1340" t="n">
        <v>14.0</v>
      </c>
      <c r="AQ1340" t="n">
        <v>0.0</v>
      </c>
      <c r="AR1340" t="n">
        <v>0.0</v>
      </c>
      <c r="AS1340" t="n">
        <v>0.0</v>
      </c>
      <c r="AT1340" t="inlineStr">
        <is>
          <t>N/A</t>
        </is>
      </c>
      <c r="AU1340" t="inlineStr">
        <is>
          <t>N/A</t>
        </is>
      </c>
      <c r="AV1340" t="inlineStr">
        <is>
          <t>N/A</t>
        </is>
      </c>
      <c r="AW1340" t="inlineStr">
        <is>
          <t>N/A</t>
        </is>
      </c>
      <c r="AX1340" t="inlineStr">
        <is>
          <t>N/A</t>
        </is>
      </c>
      <c r="AY1340" t="inlineStr">
        <is>
          <t>N/A</t>
        </is>
      </c>
      <c r="AZ1340" t="inlineStr">
        <is>
          <t>N/A</t>
        </is>
      </c>
      <c r="BA1340" t="inlineStr">
        <is>
          <t>N/A</t>
        </is>
      </c>
      <c r="BB1340" t="inlineStr">
        <is>
          <t>N/A</t>
        </is>
      </c>
      <c r="BC1340" t="inlineStr">
        <is>
          <t>N/A</t>
        </is>
      </c>
      <c r="BD1340" t="inlineStr">
        <is>
          <t>N/A</t>
        </is>
      </c>
      <c r="BE1340" t="inlineStr">
        <is>
          <t>N/A</t>
        </is>
      </c>
    </row>
    <row r="1341">
      <c r="A1341" t="inlineStr">
        <is>
          <t>WI211257530</t>
        </is>
      </c>
      <c r="B1341" t="inlineStr">
        <is>
          <t>DATA_VALIDATION</t>
        </is>
      </c>
      <c r="C1341" t="inlineStr">
        <is>
          <t>201300020395</t>
        </is>
      </c>
      <c r="D1341" t="inlineStr">
        <is>
          <t>Folder</t>
        </is>
      </c>
      <c r="E1341" s="2">
        <f>HYPERLINK("capsilon://?command=openfolder&amp;siteaddress=FAM.docvelocity-na8.net&amp;folderid=FXFD383B80-1454-58B9-97F9-14F7727DE728","FX21129434")</f>
        <v>0.0</v>
      </c>
      <c r="F1341" t="inlineStr">
        <is>
          <t/>
        </is>
      </c>
      <c r="G1341" t="inlineStr">
        <is>
          <t/>
        </is>
      </c>
      <c r="H1341" t="inlineStr">
        <is>
          <t>Mailitem</t>
        </is>
      </c>
      <c r="I1341" t="inlineStr">
        <is>
          <t>MI2112602753</t>
        </is>
      </c>
      <c r="J1341" t="n">
        <v>388.0</v>
      </c>
      <c r="K1341" t="inlineStr">
        <is>
          <t>COMPLETED</t>
        </is>
      </c>
      <c r="L1341" t="inlineStr">
        <is>
          <t>MARK_AS_COMPLETED</t>
        </is>
      </c>
      <c r="M1341" t="inlineStr">
        <is>
          <t>Queue</t>
        </is>
      </c>
      <c r="N1341" t="n">
        <v>2.0</v>
      </c>
      <c r="O1341" s="1" t="n">
        <v>44546.823912037034</v>
      </c>
      <c r="P1341" s="1" t="n">
        <v>44547.31309027778</v>
      </c>
      <c r="Q1341" t="n">
        <v>40360.0</v>
      </c>
      <c r="R1341" t="n">
        <v>1905.0</v>
      </c>
      <c r="S1341" t="b">
        <v>0</v>
      </c>
      <c r="T1341" t="inlineStr">
        <is>
          <t>N/A</t>
        </is>
      </c>
      <c r="U1341" t="b">
        <v>1</v>
      </c>
      <c r="V1341" t="inlineStr">
        <is>
          <t>Sanjay Kharade</t>
        </is>
      </c>
      <c r="W1341" s="1" t="n">
        <v>44546.829409722224</v>
      </c>
      <c r="X1341" t="n">
        <v>468.0</v>
      </c>
      <c r="Y1341" t="n">
        <v>282.0</v>
      </c>
      <c r="Z1341" t="n">
        <v>0.0</v>
      </c>
      <c r="AA1341" t="n">
        <v>282.0</v>
      </c>
      <c r="AB1341" t="n">
        <v>0.0</v>
      </c>
      <c r="AC1341" t="n">
        <v>38.0</v>
      </c>
      <c r="AD1341" t="n">
        <v>106.0</v>
      </c>
      <c r="AE1341" t="n">
        <v>0.0</v>
      </c>
      <c r="AF1341" t="n">
        <v>0.0</v>
      </c>
      <c r="AG1341" t="n">
        <v>0.0</v>
      </c>
      <c r="AH1341" t="inlineStr">
        <is>
          <t>Ashish Sutar</t>
        </is>
      </c>
      <c r="AI1341" s="1" t="n">
        <v>44547.31309027778</v>
      </c>
      <c r="AJ1341" t="n">
        <v>1437.0</v>
      </c>
      <c r="AK1341" t="n">
        <v>1.0</v>
      </c>
      <c r="AL1341" t="n">
        <v>0.0</v>
      </c>
      <c r="AM1341" t="n">
        <v>1.0</v>
      </c>
      <c r="AN1341" t="n">
        <v>0.0</v>
      </c>
      <c r="AO1341" t="n">
        <v>1.0</v>
      </c>
      <c r="AP1341" t="n">
        <v>105.0</v>
      </c>
      <c r="AQ1341" t="n">
        <v>0.0</v>
      </c>
      <c r="AR1341" t="n">
        <v>0.0</v>
      </c>
      <c r="AS1341" t="n">
        <v>0.0</v>
      </c>
      <c r="AT1341" t="inlineStr">
        <is>
          <t>N/A</t>
        </is>
      </c>
      <c r="AU1341" t="inlineStr">
        <is>
          <t>N/A</t>
        </is>
      </c>
      <c r="AV1341" t="inlineStr">
        <is>
          <t>N/A</t>
        </is>
      </c>
      <c r="AW1341" t="inlineStr">
        <is>
          <t>N/A</t>
        </is>
      </c>
      <c r="AX1341" t="inlineStr">
        <is>
          <t>N/A</t>
        </is>
      </c>
      <c r="AY1341" t="inlineStr">
        <is>
          <t>N/A</t>
        </is>
      </c>
      <c r="AZ1341" t="inlineStr">
        <is>
          <t>N/A</t>
        </is>
      </c>
      <c r="BA1341" t="inlineStr">
        <is>
          <t>N/A</t>
        </is>
      </c>
      <c r="BB1341" t="inlineStr">
        <is>
          <t>N/A</t>
        </is>
      </c>
      <c r="BC1341" t="inlineStr">
        <is>
          <t>N/A</t>
        </is>
      </c>
      <c r="BD1341" t="inlineStr">
        <is>
          <t>N/A</t>
        </is>
      </c>
      <c r="BE1341" t="inlineStr">
        <is>
          <t>N/A</t>
        </is>
      </c>
    </row>
    <row r="1342">
      <c r="A1342" t="inlineStr">
        <is>
          <t>WI211257536</t>
        </is>
      </c>
      <c r="B1342" t="inlineStr">
        <is>
          <t>DATA_VALIDATION</t>
        </is>
      </c>
      <c r="C1342" t="inlineStr">
        <is>
          <t>201300020402</t>
        </is>
      </c>
      <c r="D1342" t="inlineStr">
        <is>
          <t>Folder</t>
        </is>
      </c>
      <c r="E1342" s="2">
        <f>HYPERLINK("capsilon://?command=openfolder&amp;siteaddress=FAM.docvelocity-na8.net&amp;folderid=FX49E115A5-0D91-EA36-6449-1F5F00384A05","FX21129494")</f>
        <v>0.0</v>
      </c>
      <c r="F1342" t="inlineStr">
        <is>
          <t/>
        </is>
      </c>
      <c r="G1342" t="inlineStr">
        <is>
          <t/>
        </is>
      </c>
      <c r="H1342" t="inlineStr">
        <is>
          <t>Mailitem</t>
        </is>
      </c>
      <c r="I1342" t="inlineStr">
        <is>
          <t>MI2112602852</t>
        </is>
      </c>
      <c r="J1342" t="n">
        <v>190.0</v>
      </c>
      <c r="K1342" t="inlineStr">
        <is>
          <t>COMPLETED</t>
        </is>
      </c>
      <c r="L1342" t="inlineStr">
        <is>
          <t>MARK_AS_COMPLETED</t>
        </is>
      </c>
      <c r="M1342" t="inlineStr">
        <is>
          <t>Queue</t>
        </is>
      </c>
      <c r="N1342" t="n">
        <v>2.0</v>
      </c>
      <c r="O1342" s="1" t="n">
        <v>44546.825162037036</v>
      </c>
      <c r="P1342" s="1" t="n">
        <v>44547.30894675926</v>
      </c>
      <c r="Q1342" t="n">
        <v>40335.0</v>
      </c>
      <c r="R1342" t="n">
        <v>1464.0</v>
      </c>
      <c r="S1342" t="b">
        <v>0</v>
      </c>
      <c r="T1342" t="inlineStr">
        <is>
          <t>N/A</t>
        </is>
      </c>
      <c r="U1342" t="b">
        <v>1</v>
      </c>
      <c r="V1342" t="inlineStr">
        <is>
          <t>Sanjay Kharade</t>
        </is>
      </c>
      <c r="W1342" s="1" t="n">
        <v>44546.834548611114</v>
      </c>
      <c r="X1342" t="n">
        <v>443.0</v>
      </c>
      <c r="Y1342" t="n">
        <v>113.0</v>
      </c>
      <c r="Z1342" t="n">
        <v>0.0</v>
      </c>
      <c r="AA1342" t="n">
        <v>113.0</v>
      </c>
      <c r="AB1342" t="n">
        <v>0.0</v>
      </c>
      <c r="AC1342" t="n">
        <v>40.0</v>
      </c>
      <c r="AD1342" t="n">
        <v>77.0</v>
      </c>
      <c r="AE1342" t="n">
        <v>0.0</v>
      </c>
      <c r="AF1342" t="n">
        <v>0.0</v>
      </c>
      <c r="AG1342" t="n">
        <v>0.0</v>
      </c>
      <c r="AH1342" t="inlineStr">
        <is>
          <t>Saloni Uttekar</t>
        </is>
      </c>
      <c r="AI1342" s="1" t="n">
        <v>44547.30894675926</v>
      </c>
      <c r="AJ1342" t="n">
        <v>1021.0</v>
      </c>
      <c r="AK1342" t="n">
        <v>1.0</v>
      </c>
      <c r="AL1342" t="n">
        <v>0.0</v>
      </c>
      <c r="AM1342" t="n">
        <v>1.0</v>
      </c>
      <c r="AN1342" t="n">
        <v>0.0</v>
      </c>
      <c r="AO1342" t="n">
        <v>1.0</v>
      </c>
      <c r="AP1342" t="n">
        <v>76.0</v>
      </c>
      <c r="AQ1342" t="n">
        <v>0.0</v>
      </c>
      <c r="AR1342" t="n">
        <v>0.0</v>
      </c>
      <c r="AS1342" t="n">
        <v>0.0</v>
      </c>
      <c r="AT1342" t="inlineStr">
        <is>
          <t>N/A</t>
        </is>
      </c>
      <c r="AU1342" t="inlineStr">
        <is>
          <t>N/A</t>
        </is>
      </c>
      <c r="AV1342" t="inlineStr">
        <is>
          <t>N/A</t>
        </is>
      </c>
      <c r="AW1342" t="inlineStr">
        <is>
          <t>N/A</t>
        </is>
      </c>
      <c r="AX1342" t="inlineStr">
        <is>
          <t>N/A</t>
        </is>
      </c>
      <c r="AY1342" t="inlineStr">
        <is>
          <t>N/A</t>
        </is>
      </c>
      <c r="AZ1342" t="inlineStr">
        <is>
          <t>N/A</t>
        </is>
      </c>
      <c r="BA1342" t="inlineStr">
        <is>
          <t>N/A</t>
        </is>
      </c>
      <c r="BB1342" t="inlineStr">
        <is>
          <t>N/A</t>
        </is>
      </c>
      <c r="BC1342" t="inlineStr">
        <is>
          <t>N/A</t>
        </is>
      </c>
      <c r="BD1342" t="inlineStr">
        <is>
          <t>N/A</t>
        </is>
      </c>
      <c r="BE1342" t="inlineStr">
        <is>
          <t>N/A</t>
        </is>
      </c>
    </row>
    <row r="1343">
      <c r="A1343" t="inlineStr">
        <is>
          <t>WI21125758</t>
        </is>
      </c>
      <c r="B1343" t="inlineStr">
        <is>
          <t>DATA_VALIDATION</t>
        </is>
      </c>
      <c r="C1343" t="inlineStr">
        <is>
          <t>201308007652</t>
        </is>
      </c>
      <c r="D1343" t="inlineStr">
        <is>
          <t>Folder</t>
        </is>
      </c>
      <c r="E1343" s="2">
        <f>HYPERLINK("capsilon://?command=openfolder&amp;siteaddress=FAM.docvelocity-na8.net&amp;folderid=FX0644A154-DB4E-C302-04FF-CA81732EC99E","FX211012718")</f>
        <v>0.0</v>
      </c>
      <c r="F1343" t="inlineStr">
        <is>
          <t/>
        </is>
      </c>
      <c r="G1343" t="inlineStr">
        <is>
          <t/>
        </is>
      </c>
      <c r="H1343" t="inlineStr">
        <is>
          <t>Mailitem</t>
        </is>
      </c>
      <c r="I1343" t="inlineStr">
        <is>
          <t>MI211249531</t>
        </is>
      </c>
      <c r="J1343" t="n">
        <v>566.0</v>
      </c>
      <c r="K1343" t="inlineStr">
        <is>
          <t>COMPLETED</t>
        </is>
      </c>
      <c r="L1343" t="inlineStr">
        <is>
          <t>MARK_AS_COMPLETED</t>
        </is>
      </c>
      <c r="M1343" t="inlineStr">
        <is>
          <t>Queue</t>
        </is>
      </c>
      <c r="N1343" t="n">
        <v>2.0</v>
      </c>
      <c r="O1343" s="1" t="n">
        <v>44532.29783564815</v>
      </c>
      <c r="P1343" s="1" t="n">
        <v>44532.549733796295</v>
      </c>
      <c r="Q1343" t="n">
        <v>14721.0</v>
      </c>
      <c r="R1343" t="n">
        <v>7043.0</v>
      </c>
      <c r="S1343" t="b">
        <v>0</v>
      </c>
      <c r="T1343" t="inlineStr">
        <is>
          <t>N/A</t>
        </is>
      </c>
      <c r="U1343" t="b">
        <v>1</v>
      </c>
      <c r="V1343" t="inlineStr">
        <is>
          <t>Supriya Khape</t>
        </is>
      </c>
      <c r="W1343" s="1" t="n">
        <v>44532.43800925926</v>
      </c>
      <c r="X1343" t="n">
        <v>5551.0</v>
      </c>
      <c r="Y1343" t="n">
        <v>349.0</v>
      </c>
      <c r="Z1343" t="n">
        <v>0.0</v>
      </c>
      <c r="AA1343" t="n">
        <v>349.0</v>
      </c>
      <c r="AB1343" t="n">
        <v>204.0</v>
      </c>
      <c r="AC1343" t="n">
        <v>260.0</v>
      </c>
      <c r="AD1343" t="n">
        <v>217.0</v>
      </c>
      <c r="AE1343" t="n">
        <v>0.0</v>
      </c>
      <c r="AF1343" t="n">
        <v>0.0</v>
      </c>
      <c r="AG1343" t="n">
        <v>0.0</v>
      </c>
      <c r="AH1343" t="inlineStr">
        <is>
          <t>Dashrath Soren</t>
        </is>
      </c>
      <c r="AI1343" s="1" t="n">
        <v>44532.549733796295</v>
      </c>
      <c r="AJ1343" t="n">
        <v>1107.0</v>
      </c>
      <c r="AK1343" t="n">
        <v>2.0</v>
      </c>
      <c r="AL1343" t="n">
        <v>0.0</v>
      </c>
      <c r="AM1343" t="n">
        <v>2.0</v>
      </c>
      <c r="AN1343" t="n">
        <v>204.0</v>
      </c>
      <c r="AO1343" t="n">
        <v>2.0</v>
      </c>
      <c r="AP1343" t="n">
        <v>215.0</v>
      </c>
      <c r="AQ1343" t="n">
        <v>0.0</v>
      </c>
      <c r="AR1343" t="n">
        <v>0.0</v>
      </c>
      <c r="AS1343" t="n">
        <v>0.0</v>
      </c>
      <c r="AT1343" t="inlineStr">
        <is>
          <t>N/A</t>
        </is>
      </c>
      <c r="AU1343" t="inlineStr">
        <is>
          <t>N/A</t>
        </is>
      </c>
      <c r="AV1343" t="inlineStr">
        <is>
          <t>N/A</t>
        </is>
      </c>
      <c r="AW1343" t="inlineStr">
        <is>
          <t>N/A</t>
        </is>
      </c>
      <c r="AX1343" t="inlineStr">
        <is>
          <t>N/A</t>
        </is>
      </c>
      <c r="AY1343" t="inlineStr">
        <is>
          <t>N/A</t>
        </is>
      </c>
      <c r="AZ1343" t="inlineStr">
        <is>
          <t>N/A</t>
        </is>
      </c>
      <c r="BA1343" t="inlineStr">
        <is>
          <t>N/A</t>
        </is>
      </c>
      <c r="BB1343" t="inlineStr">
        <is>
          <t>N/A</t>
        </is>
      </c>
      <c r="BC1343" t="inlineStr">
        <is>
          <t>N/A</t>
        </is>
      </c>
      <c r="BD1343" t="inlineStr">
        <is>
          <t>N/A</t>
        </is>
      </c>
      <c r="BE1343" t="inlineStr">
        <is>
          <t>N/A</t>
        </is>
      </c>
    </row>
    <row r="1344">
      <c r="A1344" t="inlineStr">
        <is>
          <t>WI21125760</t>
        </is>
      </c>
      <c r="B1344" t="inlineStr">
        <is>
          <t>DATA_VALIDATION</t>
        </is>
      </c>
      <c r="C1344" t="inlineStr">
        <is>
          <t>201330003986</t>
        </is>
      </c>
      <c r="D1344" t="inlineStr">
        <is>
          <t>Folder</t>
        </is>
      </c>
      <c r="E1344" s="2">
        <f>HYPERLINK("capsilon://?command=openfolder&amp;siteaddress=FAM.docvelocity-na8.net&amp;folderid=FX035191A9-22F4-C62C-1F37-E48AE93C559A","FX211114642")</f>
        <v>0.0</v>
      </c>
      <c r="F1344" t="inlineStr">
        <is>
          <t/>
        </is>
      </c>
      <c r="G1344" t="inlineStr">
        <is>
          <t/>
        </is>
      </c>
      <c r="H1344" t="inlineStr">
        <is>
          <t>Mailitem</t>
        </is>
      </c>
      <c r="I1344" t="inlineStr">
        <is>
          <t>MI211250473</t>
        </is>
      </c>
      <c r="J1344" t="n">
        <v>184.0</v>
      </c>
      <c r="K1344" t="inlineStr">
        <is>
          <t>COMPLETED</t>
        </is>
      </c>
      <c r="L1344" t="inlineStr">
        <is>
          <t>MARK_AS_COMPLETED</t>
        </is>
      </c>
      <c r="M1344" t="inlineStr">
        <is>
          <t>Queue</t>
        </is>
      </c>
      <c r="N1344" t="n">
        <v>2.0</v>
      </c>
      <c r="O1344" s="1" t="n">
        <v>44532.302349537036</v>
      </c>
      <c r="P1344" s="1" t="n">
        <v>44532.388877314814</v>
      </c>
      <c r="Q1344" t="n">
        <v>4367.0</v>
      </c>
      <c r="R1344" t="n">
        <v>3109.0</v>
      </c>
      <c r="S1344" t="b">
        <v>0</v>
      </c>
      <c r="T1344" t="inlineStr">
        <is>
          <t>N/A</t>
        </is>
      </c>
      <c r="U1344" t="b">
        <v>1</v>
      </c>
      <c r="V1344" t="inlineStr">
        <is>
          <t>Supriya Khape</t>
        </is>
      </c>
      <c r="W1344" s="1" t="n">
        <v>44532.36039351852</v>
      </c>
      <c r="X1344" t="n">
        <v>2159.0</v>
      </c>
      <c r="Y1344" t="n">
        <v>174.0</v>
      </c>
      <c r="Z1344" t="n">
        <v>0.0</v>
      </c>
      <c r="AA1344" t="n">
        <v>174.0</v>
      </c>
      <c r="AB1344" t="n">
        <v>0.0</v>
      </c>
      <c r="AC1344" t="n">
        <v>121.0</v>
      </c>
      <c r="AD1344" t="n">
        <v>10.0</v>
      </c>
      <c r="AE1344" t="n">
        <v>0.0</v>
      </c>
      <c r="AF1344" t="n">
        <v>0.0</v>
      </c>
      <c r="AG1344" t="n">
        <v>0.0</v>
      </c>
      <c r="AH1344" t="inlineStr">
        <is>
          <t>Smriti Gauchan</t>
        </is>
      </c>
      <c r="AI1344" s="1" t="n">
        <v>44532.388877314814</v>
      </c>
      <c r="AJ1344" t="n">
        <v>708.0</v>
      </c>
      <c r="AK1344" t="n">
        <v>0.0</v>
      </c>
      <c r="AL1344" t="n">
        <v>0.0</v>
      </c>
      <c r="AM1344" t="n">
        <v>0.0</v>
      </c>
      <c r="AN1344" t="n">
        <v>0.0</v>
      </c>
      <c r="AO1344" t="n">
        <v>0.0</v>
      </c>
      <c r="AP1344" t="n">
        <v>10.0</v>
      </c>
      <c r="AQ1344" t="n">
        <v>0.0</v>
      </c>
      <c r="AR1344" t="n">
        <v>0.0</v>
      </c>
      <c r="AS1344" t="n">
        <v>0.0</v>
      </c>
      <c r="AT1344" t="inlineStr">
        <is>
          <t>N/A</t>
        </is>
      </c>
      <c r="AU1344" t="inlineStr">
        <is>
          <t>N/A</t>
        </is>
      </c>
      <c r="AV1344" t="inlineStr">
        <is>
          <t>N/A</t>
        </is>
      </c>
      <c r="AW1344" t="inlineStr">
        <is>
          <t>N/A</t>
        </is>
      </c>
      <c r="AX1344" t="inlineStr">
        <is>
          <t>N/A</t>
        </is>
      </c>
      <c r="AY1344" t="inlineStr">
        <is>
          <t>N/A</t>
        </is>
      </c>
      <c r="AZ1344" t="inlineStr">
        <is>
          <t>N/A</t>
        </is>
      </c>
      <c r="BA1344" t="inlineStr">
        <is>
          <t>N/A</t>
        </is>
      </c>
      <c r="BB1344" t="inlineStr">
        <is>
          <t>N/A</t>
        </is>
      </c>
      <c r="BC1344" t="inlineStr">
        <is>
          <t>N/A</t>
        </is>
      </c>
      <c r="BD1344" t="inlineStr">
        <is>
          <t>N/A</t>
        </is>
      </c>
      <c r="BE1344" t="inlineStr">
        <is>
          <t>N/A</t>
        </is>
      </c>
    </row>
    <row r="1345">
      <c r="A1345" t="inlineStr">
        <is>
          <t>WI21125761</t>
        </is>
      </c>
      <c r="B1345" t="inlineStr">
        <is>
          <t>DATA_VALIDATION</t>
        </is>
      </c>
      <c r="C1345" t="inlineStr">
        <is>
          <t>201300020009</t>
        </is>
      </c>
      <c r="D1345" t="inlineStr">
        <is>
          <t>Folder</t>
        </is>
      </c>
      <c r="E1345" s="2">
        <f>HYPERLINK("capsilon://?command=openfolder&amp;siteaddress=FAM.docvelocity-na8.net&amp;folderid=FXCA52ECD6-D3B9-DA77-56A4-D23334CFD821","FX211291")</f>
        <v>0.0</v>
      </c>
      <c r="F1345" t="inlineStr">
        <is>
          <t/>
        </is>
      </c>
      <c r="G1345" t="inlineStr">
        <is>
          <t/>
        </is>
      </c>
      <c r="H1345" t="inlineStr">
        <is>
          <t>Mailitem</t>
        </is>
      </c>
      <c r="I1345" t="inlineStr">
        <is>
          <t>MI211252395</t>
        </is>
      </c>
      <c r="J1345" t="n">
        <v>64.0</v>
      </c>
      <c r="K1345" t="inlineStr">
        <is>
          <t>COMPLETED</t>
        </is>
      </c>
      <c r="L1345" t="inlineStr">
        <is>
          <t>MARK_AS_COMPLETED</t>
        </is>
      </c>
      <c r="M1345" t="inlineStr">
        <is>
          <t>Queue</t>
        </is>
      </c>
      <c r="N1345" t="n">
        <v>2.0</v>
      </c>
      <c r="O1345" s="1" t="n">
        <v>44532.30300925926</v>
      </c>
      <c r="P1345" s="1" t="n">
        <v>44532.42277777778</v>
      </c>
      <c r="Q1345" t="n">
        <v>7564.0</v>
      </c>
      <c r="R1345" t="n">
        <v>2784.0</v>
      </c>
      <c r="S1345" t="b">
        <v>0</v>
      </c>
      <c r="T1345" t="inlineStr">
        <is>
          <t>N/A</t>
        </is>
      </c>
      <c r="U1345" t="b">
        <v>1</v>
      </c>
      <c r="V1345" t="inlineStr">
        <is>
          <t>Ujwala Ajabe</t>
        </is>
      </c>
      <c r="W1345" s="1" t="n">
        <v>44532.407002314816</v>
      </c>
      <c r="X1345" t="n">
        <v>1881.0</v>
      </c>
      <c r="Y1345" t="n">
        <v>108.0</v>
      </c>
      <c r="Z1345" t="n">
        <v>0.0</v>
      </c>
      <c r="AA1345" t="n">
        <v>108.0</v>
      </c>
      <c r="AB1345" t="n">
        <v>0.0</v>
      </c>
      <c r="AC1345" t="n">
        <v>101.0</v>
      </c>
      <c r="AD1345" t="n">
        <v>-44.0</v>
      </c>
      <c r="AE1345" t="n">
        <v>0.0</v>
      </c>
      <c r="AF1345" t="n">
        <v>0.0</v>
      </c>
      <c r="AG1345" t="n">
        <v>0.0</v>
      </c>
      <c r="AH1345" t="inlineStr">
        <is>
          <t>Smriti Gauchan</t>
        </is>
      </c>
      <c r="AI1345" s="1" t="n">
        <v>44532.42277777778</v>
      </c>
      <c r="AJ1345" t="n">
        <v>870.0</v>
      </c>
      <c r="AK1345" t="n">
        <v>1.0</v>
      </c>
      <c r="AL1345" t="n">
        <v>0.0</v>
      </c>
      <c r="AM1345" t="n">
        <v>1.0</v>
      </c>
      <c r="AN1345" t="n">
        <v>0.0</v>
      </c>
      <c r="AO1345" t="n">
        <v>1.0</v>
      </c>
      <c r="AP1345" t="n">
        <v>-45.0</v>
      </c>
      <c r="AQ1345" t="n">
        <v>0.0</v>
      </c>
      <c r="AR1345" t="n">
        <v>0.0</v>
      </c>
      <c r="AS1345" t="n">
        <v>0.0</v>
      </c>
      <c r="AT1345" t="inlineStr">
        <is>
          <t>N/A</t>
        </is>
      </c>
      <c r="AU1345" t="inlineStr">
        <is>
          <t>N/A</t>
        </is>
      </c>
      <c r="AV1345" t="inlineStr">
        <is>
          <t>N/A</t>
        </is>
      </c>
      <c r="AW1345" t="inlineStr">
        <is>
          <t>N/A</t>
        </is>
      </c>
      <c r="AX1345" t="inlineStr">
        <is>
          <t>N/A</t>
        </is>
      </c>
      <c r="AY1345" t="inlineStr">
        <is>
          <t>N/A</t>
        </is>
      </c>
      <c r="AZ1345" t="inlineStr">
        <is>
          <t>N/A</t>
        </is>
      </c>
      <c r="BA1345" t="inlineStr">
        <is>
          <t>N/A</t>
        </is>
      </c>
      <c r="BB1345" t="inlineStr">
        <is>
          <t>N/A</t>
        </is>
      </c>
      <c r="BC1345" t="inlineStr">
        <is>
          <t>N/A</t>
        </is>
      </c>
      <c r="BD1345" t="inlineStr">
        <is>
          <t>N/A</t>
        </is>
      </c>
      <c r="BE1345" t="inlineStr">
        <is>
          <t>N/A</t>
        </is>
      </c>
    </row>
    <row r="1346">
      <c r="A1346" t="inlineStr">
        <is>
          <t>WI211257617</t>
        </is>
      </c>
      <c r="B1346" t="inlineStr">
        <is>
          <t>DATA_VALIDATION</t>
        </is>
      </c>
      <c r="C1346" t="inlineStr">
        <is>
          <t>201308007868</t>
        </is>
      </c>
      <c r="D1346" t="inlineStr">
        <is>
          <t>Folder</t>
        </is>
      </c>
      <c r="E1346" s="2">
        <f>HYPERLINK("capsilon://?command=openfolder&amp;siteaddress=FAM.docvelocity-na8.net&amp;folderid=FXCED64F61-3D00-62D2-B84C-AC7E9A135730","FX211114208")</f>
        <v>0.0</v>
      </c>
      <c r="F1346" t="inlineStr">
        <is>
          <t/>
        </is>
      </c>
      <c r="G1346" t="inlineStr">
        <is>
          <t/>
        </is>
      </c>
      <c r="H1346" t="inlineStr">
        <is>
          <t>Mailitem</t>
        </is>
      </c>
      <c r="I1346" t="inlineStr">
        <is>
          <t>MI2112606383</t>
        </is>
      </c>
      <c r="J1346" t="n">
        <v>111.0</v>
      </c>
      <c r="K1346" t="inlineStr">
        <is>
          <t>COMPLETED</t>
        </is>
      </c>
      <c r="L1346" t="inlineStr">
        <is>
          <t>MARK_AS_COMPLETED</t>
        </is>
      </c>
      <c r="M1346" t="inlineStr">
        <is>
          <t>Queue</t>
        </is>
      </c>
      <c r="N1346" t="n">
        <v>1.0</v>
      </c>
      <c r="O1346" s="1" t="n">
        <v>44546.83712962963</v>
      </c>
      <c r="P1346" s="1" t="n">
        <v>44547.198229166665</v>
      </c>
      <c r="Q1346" t="n">
        <v>30284.0</v>
      </c>
      <c r="R1346" t="n">
        <v>915.0</v>
      </c>
      <c r="S1346" t="b">
        <v>0</v>
      </c>
      <c r="T1346" t="inlineStr">
        <is>
          <t>N/A</t>
        </is>
      </c>
      <c r="U1346" t="b">
        <v>0</v>
      </c>
      <c r="V1346" t="inlineStr">
        <is>
          <t>Hemanshi Deshlahara</t>
        </is>
      </c>
      <c r="W1346" s="1" t="n">
        <v>44547.198229166665</v>
      </c>
      <c r="X1346" t="n">
        <v>338.0</v>
      </c>
      <c r="Y1346" t="n">
        <v>0.0</v>
      </c>
      <c r="Z1346" t="n">
        <v>0.0</v>
      </c>
      <c r="AA1346" t="n">
        <v>0.0</v>
      </c>
      <c r="AB1346" t="n">
        <v>0.0</v>
      </c>
      <c r="AC1346" t="n">
        <v>0.0</v>
      </c>
      <c r="AD1346" t="n">
        <v>111.0</v>
      </c>
      <c r="AE1346" t="n">
        <v>98.0</v>
      </c>
      <c r="AF1346" t="n">
        <v>0.0</v>
      </c>
      <c r="AG1346" t="n">
        <v>7.0</v>
      </c>
      <c r="AH1346" t="inlineStr">
        <is>
          <t>N/A</t>
        </is>
      </c>
      <c r="AI1346" t="inlineStr">
        <is>
          <t>N/A</t>
        </is>
      </c>
      <c r="AJ1346" t="inlineStr">
        <is>
          <t>N/A</t>
        </is>
      </c>
      <c r="AK1346" t="inlineStr">
        <is>
          <t>N/A</t>
        </is>
      </c>
      <c r="AL1346" t="inlineStr">
        <is>
          <t>N/A</t>
        </is>
      </c>
      <c r="AM1346" t="inlineStr">
        <is>
          <t>N/A</t>
        </is>
      </c>
      <c r="AN1346" t="inlineStr">
        <is>
          <t>N/A</t>
        </is>
      </c>
      <c r="AO1346" t="inlineStr">
        <is>
          <t>N/A</t>
        </is>
      </c>
      <c r="AP1346" t="inlineStr">
        <is>
          <t>N/A</t>
        </is>
      </c>
      <c r="AQ1346" t="inlineStr">
        <is>
          <t>N/A</t>
        </is>
      </c>
      <c r="AR1346" t="inlineStr">
        <is>
          <t>N/A</t>
        </is>
      </c>
      <c r="AS1346" t="inlineStr">
        <is>
          <t>N/A</t>
        </is>
      </c>
      <c r="AT1346" t="inlineStr">
        <is>
          <t>N/A</t>
        </is>
      </c>
      <c r="AU1346" t="inlineStr">
        <is>
          <t>N/A</t>
        </is>
      </c>
      <c r="AV1346" t="inlineStr">
        <is>
          <t>N/A</t>
        </is>
      </c>
      <c r="AW1346" t="inlineStr">
        <is>
          <t>N/A</t>
        </is>
      </c>
      <c r="AX1346" t="inlineStr">
        <is>
          <t>N/A</t>
        </is>
      </c>
      <c r="AY1346" t="inlineStr">
        <is>
          <t>N/A</t>
        </is>
      </c>
      <c r="AZ1346" t="inlineStr">
        <is>
          <t>N/A</t>
        </is>
      </c>
      <c r="BA1346" t="inlineStr">
        <is>
          <t>N/A</t>
        </is>
      </c>
      <c r="BB1346" t="inlineStr">
        <is>
          <t>N/A</t>
        </is>
      </c>
      <c r="BC1346" t="inlineStr">
        <is>
          <t>N/A</t>
        </is>
      </c>
      <c r="BD1346" t="inlineStr">
        <is>
          <t>N/A</t>
        </is>
      </c>
      <c r="BE1346" t="inlineStr">
        <is>
          <t>N/A</t>
        </is>
      </c>
    </row>
    <row r="1347">
      <c r="A1347" t="inlineStr">
        <is>
          <t>WI21125762</t>
        </is>
      </c>
      <c r="B1347" t="inlineStr">
        <is>
          <t>DATA_VALIDATION</t>
        </is>
      </c>
      <c r="C1347" t="inlineStr">
        <is>
          <t>201300020009</t>
        </is>
      </c>
      <c r="D1347" t="inlineStr">
        <is>
          <t>Folder</t>
        </is>
      </c>
      <c r="E1347" s="2">
        <f>HYPERLINK("capsilon://?command=openfolder&amp;siteaddress=FAM.docvelocity-na8.net&amp;folderid=FXCA52ECD6-D3B9-DA77-56A4-D23334CFD821","FX211291")</f>
        <v>0.0</v>
      </c>
      <c r="F1347" t="inlineStr">
        <is>
          <t/>
        </is>
      </c>
      <c r="G1347" t="inlineStr">
        <is>
          <t/>
        </is>
      </c>
      <c r="H1347" t="inlineStr">
        <is>
          <t>Mailitem</t>
        </is>
      </c>
      <c r="I1347" t="inlineStr">
        <is>
          <t>MI211252310</t>
        </is>
      </c>
      <c r="J1347" t="n">
        <v>192.0</v>
      </c>
      <c r="K1347" t="inlineStr">
        <is>
          <t>COMPLETED</t>
        </is>
      </c>
      <c r="L1347" t="inlineStr">
        <is>
          <t>MARK_AS_COMPLETED</t>
        </is>
      </c>
      <c r="M1347" t="inlineStr">
        <is>
          <t>Queue</t>
        </is>
      </c>
      <c r="N1347" t="n">
        <v>2.0</v>
      </c>
      <c r="O1347" s="1" t="n">
        <v>44532.30489583333</v>
      </c>
      <c r="P1347" s="1" t="n">
        <v>44532.44452546296</v>
      </c>
      <c r="Q1347" t="n">
        <v>9440.0</v>
      </c>
      <c r="R1347" t="n">
        <v>2624.0</v>
      </c>
      <c r="S1347" t="b">
        <v>0</v>
      </c>
      <c r="T1347" t="inlineStr">
        <is>
          <t>N/A</t>
        </is>
      </c>
      <c r="U1347" t="b">
        <v>1</v>
      </c>
      <c r="V1347" t="inlineStr">
        <is>
          <t>Aditya Tade</t>
        </is>
      </c>
      <c r="W1347" s="1" t="n">
        <v>44532.41578703704</v>
      </c>
      <c r="X1347" t="n">
        <v>1662.0</v>
      </c>
      <c r="Y1347" t="n">
        <v>184.0</v>
      </c>
      <c r="Z1347" t="n">
        <v>0.0</v>
      </c>
      <c r="AA1347" t="n">
        <v>184.0</v>
      </c>
      <c r="AB1347" t="n">
        <v>0.0</v>
      </c>
      <c r="AC1347" t="n">
        <v>60.0</v>
      </c>
      <c r="AD1347" t="n">
        <v>8.0</v>
      </c>
      <c r="AE1347" t="n">
        <v>0.0</v>
      </c>
      <c r="AF1347" t="n">
        <v>0.0</v>
      </c>
      <c r="AG1347" t="n">
        <v>0.0</v>
      </c>
      <c r="AH1347" t="inlineStr">
        <is>
          <t>Aparna Chavan</t>
        </is>
      </c>
      <c r="AI1347" s="1" t="n">
        <v>44532.44452546296</v>
      </c>
      <c r="AJ1347" t="n">
        <v>920.0</v>
      </c>
      <c r="AK1347" t="n">
        <v>3.0</v>
      </c>
      <c r="AL1347" t="n">
        <v>0.0</v>
      </c>
      <c r="AM1347" t="n">
        <v>3.0</v>
      </c>
      <c r="AN1347" t="n">
        <v>0.0</v>
      </c>
      <c r="AO1347" t="n">
        <v>2.0</v>
      </c>
      <c r="AP1347" t="n">
        <v>5.0</v>
      </c>
      <c r="AQ1347" t="n">
        <v>0.0</v>
      </c>
      <c r="AR1347" t="n">
        <v>0.0</v>
      </c>
      <c r="AS1347" t="n">
        <v>0.0</v>
      </c>
      <c r="AT1347" t="inlineStr">
        <is>
          <t>N/A</t>
        </is>
      </c>
      <c r="AU1347" t="inlineStr">
        <is>
          <t>N/A</t>
        </is>
      </c>
      <c r="AV1347" t="inlineStr">
        <is>
          <t>N/A</t>
        </is>
      </c>
      <c r="AW1347" t="inlineStr">
        <is>
          <t>N/A</t>
        </is>
      </c>
      <c r="AX1347" t="inlineStr">
        <is>
          <t>N/A</t>
        </is>
      </c>
      <c r="AY1347" t="inlineStr">
        <is>
          <t>N/A</t>
        </is>
      </c>
      <c r="AZ1347" t="inlineStr">
        <is>
          <t>N/A</t>
        </is>
      </c>
      <c r="BA1347" t="inlineStr">
        <is>
          <t>N/A</t>
        </is>
      </c>
      <c r="BB1347" t="inlineStr">
        <is>
          <t>N/A</t>
        </is>
      </c>
      <c r="BC1347" t="inlineStr">
        <is>
          <t>N/A</t>
        </is>
      </c>
      <c r="BD1347" t="inlineStr">
        <is>
          <t>N/A</t>
        </is>
      </c>
      <c r="BE1347" t="inlineStr">
        <is>
          <t>N/A</t>
        </is>
      </c>
    </row>
    <row r="1348">
      <c r="A1348" t="inlineStr">
        <is>
          <t>WI21125763</t>
        </is>
      </c>
      <c r="B1348" t="inlineStr">
        <is>
          <t>DATA_VALIDATION</t>
        </is>
      </c>
      <c r="C1348" t="inlineStr">
        <is>
          <t>201300020009</t>
        </is>
      </c>
      <c r="D1348" t="inlineStr">
        <is>
          <t>Folder</t>
        </is>
      </c>
      <c r="E1348" s="2">
        <f>HYPERLINK("capsilon://?command=openfolder&amp;siteaddress=FAM.docvelocity-na8.net&amp;folderid=FXCA52ECD6-D3B9-DA77-56A4-D23334CFD821","FX211291")</f>
        <v>0.0</v>
      </c>
      <c r="F1348" t="inlineStr">
        <is>
          <t/>
        </is>
      </c>
      <c r="G1348" t="inlineStr">
        <is>
          <t/>
        </is>
      </c>
      <c r="H1348" t="inlineStr">
        <is>
          <t>Mailitem</t>
        </is>
      </c>
      <c r="I1348" t="inlineStr">
        <is>
          <t>MI211252414</t>
        </is>
      </c>
      <c r="J1348" t="n">
        <v>56.0</v>
      </c>
      <c r="K1348" t="inlineStr">
        <is>
          <t>COMPLETED</t>
        </is>
      </c>
      <c r="L1348" t="inlineStr">
        <is>
          <t>MARK_AS_COMPLETED</t>
        </is>
      </c>
      <c r="M1348" t="inlineStr">
        <is>
          <t>Queue</t>
        </is>
      </c>
      <c r="N1348" t="n">
        <v>2.0</v>
      </c>
      <c r="O1348" s="1" t="n">
        <v>44532.3097337963</v>
      </c>
      <c r="P1348" s="1" t="n">
        <v>44532.54173611111</v>
      </c>
      <c r="Q1348" t="n">
        <v>18988.0</v>
      </c>
      <c r="R1348" t="n">
        <v>1057.0</v>
      </c>
      <c r="S1348" t="b">
        <v>0</v>
      </c>
      <c r="T1348" t="inlineStr">
        <is>
          <t>N/A</t>
        </is>
      </c>
      <c r="U1348" t="b">
        <v>1</v>
      </c>
      <c r="V1348" t="inlineStr">
        <is>
          <t>Saloni Uttekar</t>
        </is>
      </c>
      <c r="W1348" s="1" t="n">
        <v>44532.404965277776</v>
      </c>
      <c r="X1348" t="n">
        <v>714.0</v>
      </c>
      <c r="Y1348" t="n">
        <v>42.0</v>
      </c>
      <c r="Z1348" t="n">
        <v>0.0</v>
      </c>
      <c r="AA1348" t="n">
        <v>42.0</v>
      </c>
      <c r="AB1348" t="n">
        <v>0.0</v>
      </c>
      <c r="AC1348" t="n">
        <v>29.0</v>
      </c>
      <c r="AD1348" t="n">
        <v>14.0</v>
      </c>
      <c r="AE1348" t="n">
        <v>0.0</v>
      </c>
      <c r="AF1348" t="n">
        <v>0.0</v>
      </c>
      <c r="AG1348" t="n">
        <v>0.0</v>
      </c>
      <c r="AH1348" t="inlineStr">
        <is>
          <t>Vikash Suryakanth Parmar</t>
        </is>
      </c>
      <c r="AI1348" s="1" t="n">
        <v>44532.54173611111</v>
      </c>
      <c r="AJ1348" t="n">
        <v>293.0</v>
      </c>
      <c r="AK1348" t="n">
        <v>0.0</v>
      </c>
      <c r="AL1348" t="n">
        <v>0.0</v>
      </c>
      <c r="AM1348" t="n">
        <v>0.0</v>
      </c>
      <c r="AN1348" t="n">
        <v>0.0</v>
      </c>
      <c r="AO1348" t="n">
        <v>0.0</v>
      </c>
      <c r="AP1348" t="n">
        <v>14.0</v>
      </c>
      <c r="AQ1348" t="n">
        <v>0.0</v>
      </c>
      <c r="AR1348" t="n">
        <v>0.0</v>
      </c>
      <c r="AS1348" t="n">
        <v>0.0</v>
      </c>
      <c r="AT1348" t="inlineStr">
        <is>
          <t>N/A</t>
        </is>
      </c>
      <c r="AU1348" t="inlineStr">
        <is>
          <t>N/A</t>
        </is>
      </c>
      <c r="AV1348" t="inlineStr">
        <is>
          <t>N/A</t>
        </is>
      </c>
      <c r="AW1348" t="inlineStr">
        <is>
          <t>N/A</t>
        </is>
      </c>
      <c r="AX1348" t="inlineStr">
        <is>
          <t>N/A</t>
        </is>
      </c>
      <c r="AY1348" t="inlineStr">
        <is>
          <t>N/A</t>
        </is>
      </c>
      <c r="AZ1348" t="inlineStr">
        <is>
          <t>N/A</t>
        </is>
      </c>
      <c r="BA1348" t="inlineStr">
        <is>
          <t>N/A</t>
        </is>
      </c>
      <c r="BB1348" t="inlineStr">
        <is>
          <t>N/A</t>
        </is>
      </c>
      <c r="BC1348" t="inlineStr">
        <is>
          <t>N/A</t>
        </is>
      </c>
      <c r="BD1348" t="inlineStr">
        <is>
          <t>N/A</t>
        </is>
      </c>
      <c r="BE1348" t="inlineStr">
        <is>
          <t>N/A</t>
        </is>
      </c>
    </row>
    <row r="1349">
      <c r="A1349" t="inlineStr">
        <is>
          <t>WI21125765</t>
        </is>
      </c>
      <c r="B1349" t="inlineStr">
        <is>
          <t>DATA_VALIDATION</t>
        </is>
      </c>
      <c r="C1349" t="inlineStr">
        <is>
          <t>201308007837</t>
        </is>
      </c>
      <c r="D1349" t="inlineStr">
        <is>
          <t>Folder</t>
        </is>
      </c>
      <c r="E1349" s="2">
        <f>HYPERLINK("capsilon://?command=openfolder&amp;siteaddress=FAM.docvelocity-na8.net&amp;folderid=FX293A0D39-8184-9BAB-5B4C-744E8B4EB115","FX211112073")</f>
        <v>0.0</v>
      </c>
      <c r="F1349" t="inlineStr">
        <is>
          <t/>
        </is>
      </c>
      <c r="G1349" t="inlineStr">
        <is>
          <t/>
        </is>
      </c>
      <c r="H1349" t="inlineStr">
        <is>
          <t>Mailitem</t>
        </is>
      </c>
      <c r="I1349" t="inlineStr">
        <is>
          <t>MI211254949</t>
        </is>
      </c>
      <c r="J1349" t="n">
        <v>126.0</v>
      </c>
      <c r="K1349" t="inlineStr">
        <is>
          <t>COMPLETED</t>
        </is>
      </c>
      <c r="L1349" t="inlineStr">
        <is>
          <t>MARK_AS_COMPLETED</t>
        </is>
      </c>
      <c r="M1349" t="inlineStr">
        <is>
          <t>Queue</t>
        </is>
      </c>
      <c r="N1349" t="n">
        <v>2.0</v>
      </c>
      <c r="O1349" s="1" t="n">
        <v>44532.31348379629</v>
      </c>
      <c r="P1349" s="1" t="n">
        <v>44532.5502662037</v>
      </c>
      <c r="Q1349" t="n">
        <v>17270.0</v>
      </c>
      <c r="R1349" t="n">
        <v>3188.0</v>
      </c>
      <c r="S1349" t="b">
        <v>0</v>
      </c>
      <c r="T1349" t="inlineStr">
        <is>
          <t>N/A</t>
        </is>
      </c>
      <c r="U1349" t="b">
        <v>1</v>
      </c>
      <c r="V1349" t="inlineStr">
        <is>
          <t>Saloni Uttekar</t>
        </is>
      </c>
      <c r="W1349" s="1" t="n">
        <v>44532.429502314815</v>
      </c>
      <c r="X1349" t="n">
        <v>2119.0</v>
      </c>
      <c r="Y1349" t="n">
        <v>158.0</v>
      </c>
      <c r="Z1349" t="n">
        <v>0.0</v>
      </c>
      <c r="AA1349" t="n">
        <v>158.0</v>
      </c>
      <c r="AB1349" t="n">
        <v>0.0</v>
      </c>
      <c r="AC1349" t="n">
        <v>96.0</v>
      </c>
      <c r="AD1349" t="n">
        <v>-32.0</v>
      </c>
      <c r="AE1349" t="n">
        <v>0.0</v>
      </c>
      <c r="AF1349" t="n">
        <v>0.0</v>
      </c>
      <c r="AG1349" t="n">
        <v>0.0</v>
      </c>
      <c r="AH1349" t="inlineStr">
        <is>
          <t>Smriti Gauchan</t>
        </is>
      </c>
      <c r="AI1349" s="1" t="n">
        <v>44532.5502662037</v>
      </c>
      <c r="AJ1349" t="n">
        <v>1016.0</v>
      </c>
      <c r="AK1349" t="n">
        <v>1.0</v>
      </c>
      <c r="AL1349" t="n">
        <v>0.0</v>
      </c>
      <c r="AM1349" t="n">
        <v>1.0</v>
      </c>
      <c r="AN1349" t="n">
        <v>0.0</v>
      </c>
      <c r="AO1349" t="n">
        <v>1.0</v>
      </c>
      <c r="AP1349" t="n">
        <v>-33.0</v>
      </c>
      <c r="AQ1349" t="n">
        <v>0.0</v>
      </c>
      <c r="AR1349" t="n">
        <v>0.0</v>
      </c>
      <c r="AS1349" t="n">
        <v>0.0</v>
      </c>
      <c r="AT1349" t="inlineStr">
        <is>
          <t>N/A</t>
        </is>
      </c>
      <c r="AU1349" t="inlineStr">
        <is>
          <t>N/A</t>
        </is>
      </c>
      <c r="AV1349" t="inlineStr">
        <is>
          <t>N/A</t>
        </is>
      </c>
      <c r="AW1349" t="inlineStr">
        <is>
          <t>N/A</t>
        </is>
      </c>
      <c r="AX1349" t="inlineStr">
        <is>
          <t>N/A</t>
        </is>
      </c>
      <c r="AY1349" t="inlineStr">
        <is>
          <t>N/A</t>
        </is>
      </c>
      <c r="AZ1349" t="inlineStr">
        <is>
          <t>N/A</t>
        </is>
      </c>
      <c r="BA1349" t="inlineStr">
        <is>
          <t>N/A</t>
        </is>
      </c>
      <c r="BB1349" t="inlineStr">
        <is>
          <t>N/A</t>
        </is>
      </c>
      <c r="BC1349" t="inlineStr">
        <is>
          <t>N/A</t>
        </is>
      </c>
      <c r="BD1349" t="inlineStr">
        <is>
          <t>N/A</t>
        </is>
      </c>
      <c r="BE1349" t="inlineStr">
        <is>
          <t>N/A</t>
        </is>
      </c>
    </row>
    <row r="1350">
      <c r="A1350" t="inlineStr">
        <is>
          <t>WI21125767</t>
        </is>
      </c>
      <c r="B1350" t="inlineStr">
        <is>
          <t>DATA_VALIDATION</t>
        </is>
      </c>
      <c r="C1350" t="inlineStr">
        <is>
          <t>201308007889</t>
        </is>
      </c>
      <c r="D1350" t="inlineStr">
        <is>
          <t>Folder</t>
        </is>
      </c>
      <c r="E1350" s="2">
        <f>HYPERLINK("capsilon://?command=openfolder&amp;siteaddress=FAM.docvelocity-na8.net&amp;folderid=FX392CD3AD-B07F-F5B1-A266-2CAADBA339B5","FX2112780")</f>
        <v>0.0</v>
      </c>
      <c r="F1350" t="inlineStr">
        <is>
          <t/>
        </is>
      </c>
      <c r="G1350" t="inlineStr">
        <is>
          <t/>
        </is>
      </c>
      <c r="H1350" t="inlineStr">
        <is>
          <t>Mailitem</t>
        </is>
      </c>
      <c r="I1350" t="inlineStr">
        <is>
          <t>MI211255463</t>
        </is>
      </c>
      <c r="J1350" t="n">
        <v>318.0</v>
      </c>
      <c r="K1350" t="inlineStr">
        <is>
          <t>COMPLETED</t>
        </is>
      </c>
      <c r="L1350" t="inlineStr">
        <is>
          <t>MARK_AS_COMPLETED</t>
        </is>
      </c>
      <c r="M1350" t="inlineStr">
        <is>
          <t>Queue</t>
        </is>
      </c>
      <c r="N1350" t="n">
        <v>2.0</v>
      </c>
      <c r="O1350" s="1" t="n">
        <v>44532.31570601852</v>
      </c>
      <c r="P1350" s="1" t="n">
        <v>44532.56144675926</v>
      </c>
      <c r="Q1350" t="n">
        <v>18146.0</v>
      </c>
      <c r="R1350" t="n">
        <v>3086.0</v>
      </c>
      <c r="S1350" t="b">
        <v>0</v>
      </c>
      <c r="T1350" t="inlineStr">
        <is>
          <t>N/A</t>
        </is>
      </c>
      <c r="U1350" t="b">
        <v>1</v>
      </c>
      <c r="V1350" t="inlineStr">
        <is>
          <t>Ujwala Ajabe</t>
        </is>
      </c>
      <c r="W1350" s="1" t="n">
        <v>44532.420810185184</v>
      </c>
      <c r="X1350" t="n">
        <v>1192.0</v>
      </c>
      <c r="Y1350" t="n">
        <v>247.0</v>
      </c>
      <c r="Z1350" t="n">
        <v>0.0</v>
      </c>
      <c r="AA1350" t="n">
        <v>247.0</v>
      </c>
      <c r="AB1350" t="n">
        <v>0.0</v>
      </c>
      <c r="AC1350" t="n">
        <v>110.0</v>
      </c>
      <c r="AD1350" t="n">
        <v>71.0</v>
      </c>
      <c r="AE1350" t="n">
        <v>0.0</v>
      </c>
      <c r="AF1350" t="n">
        <v>0.0</v>
      </c>
      <c r="AG1350" t="n">
        <v>0.0</v>
      </c>
      <c r="AH1350" t="inlineStr">
        <is>
          <t>Rohit Mawal</t>
        </is>
      </c>
      <c r="AI1350" s="1" t="n">
        <v>44532.56144675926</v>
      </c>
      <c r="AJ1350" t="n">
        <v>1865.0</v>
      </c>
      <c r="AK1350" t="n">
        <v>2.0</v>
      </c>
      <c r="AL1350" t="n">
        <v>0.0</v>
      </c>
      <c r="AM1350" t="n">
        <v>2.0</v>
      </c>
      <c r="AN1350" t="n">
        <v>0.0</v>
      </c>
      <c r="AO1350" t="n">
        <v>2.0</v>
      </c>
      <c r="AP1350" t="n">
        <v>69.0</v>
      </c>
      <c r="AQ1350" t="n">
        <v>0.0</v>
      </c>
      <c r="AR1350" t="n">
        <v>0.0</v>
      </c>
      <c r="AS1350" t="n">
        <v>0.0</v>
      </c>
      <c r="AT1350" t="inlineStr">
        <is>
          <t>N/A</t>
        </is>
      </c>
      <c r="AU1350" t="inlineStr">
        <is>
          <t>N/A</t>
        </is>
      </c>
      <c r="AV1350" t="inlineStr">
        <is>
          <t>N/A</t>
        </is>
      </c>
      <c r="AW1350" t="inlineStr">
        <is>
          <t>N/A</t>
        </is>
      </c>
      <c r="AX1350" t="inlineStr">
        <is>
          <t>N/A</t>
        </is>
      </c>
      <c r="AY1350" t="inlineStr">
        <is>
          <t>N/A</t>
        </is>
      </c>
      <c r="AZ1350" t="inlineStr">
        <is>
          <t>N/A</t>
        </is>
      </c>
      <c r="BA1350" t="inlineStr">
        <is>
          <t>N/A</t>
        </is>
      </c>
      <c r="BB1350" t="inlineStr">
        <is>
          <t>N/A</t>
        </is>
      </c>
      <c r="BC1350" t="inlineStr">
        <is>
          <t>N/A</t>
        </is>
      </c>
      <c r="BD1350" t="inlineStr">
        <is>
          <t>N/A</t>
        </is>
      </c>
      <c r="BE1350" t="inlineStr">
        <is>
          <t>N/A</t>
        </is>
      </c>
    </row>
    <row r="1351">
      <c r="A1351" t="inlineStr">
        <is>
          <t>WI211257696</t>
        </is>
      </c>
      <c r="B1351" t="inlineStr">
        <is>
          <t>DATA_VALIDATION</t>
        </is>
      </c>
      <c r="C1351" t="inlineStr">
        <is>
          <t>201308007980</t>
        </is>
      </c>
      <c r="D1351" t="inlineStr">
        <is>
          <t>Folder</t>
        </is>
      </c>
      <c r="E1351" s="2">
        <f>HYPERLINK("capsilon://?command=openfolder&amp;siteaddress=FAM.docvelocity-na8.net&amp;folderid=FX2DBB0995-6160-02BC-950C-403B9C4B3388","FX21129663")</f>
        <v>0.0</v>
      </c>
      <c r="F1351" t="inlineStr">
        <is>
          <t/>
        </is>
      </c>
      <c r="G1351" t="inlineStr">
        <is>
          <t/>
        </is>
      </c>
      <c r="H1351" t="inlineStr">
        <is>
          <t>Mailitem</t>
        </is>
      </c>
      <c r="I1351" t="inlineStr">
        <is>
          <t>MI2112607476</t>
        </is>
      </c>
      <c r="J1351" t="n">
        <v>106.0</v>
      </c>
      <c r="K1351" t="inlineStr">
        <is>
          <t>COMPLETED</t>
        </is>
      </c>
      <c r="L1351" t="inlineStr">
        <is>
          <t>MARK_AS_COMPLETED</t>
        </is>
      </c>
      <c r="M1351" t="inlineStr">
        <is>
          <t>Queue</t>
        </is>
      </c>
      <c r="N1351" t="n">
        <v>1.0</v>
      </c>
      <c r="O1351" s="1" t="n">
        <v>44546.86528935185</v>
      </c>
      <c r="P1351" s="1" t="n">
        <v>44547.2075462963</v>
      </c>
      <c r="Q1351" t="n">
        <v>28251.0</v>
      </c>
      <c r="R1351" t="n">
        <v>1320.0</v>
      </c>
      <c r="S1351" t="b">
        <v>0</v>
      </c>
      <c r="T1351" t="inlineStr">
        <is>
          <t>N/A</t>
        </is>
      </c>
      <c r="U1351" t="b">
        <v>0</v>
      </c>
      <c r="V1351" t="inlineStr">
        <is>
          <t>Hemanshi Deshlahara</t>
        </is>
      </c>
      <c r="W1351" s="1" t="n">
        <v>44547.2075462963</v>
      </c>
      <c r="X1351" t="n">
        <v>805.0</v>
      </c>
      <c r="Y1351" t="n">
        <v>0.0</v>
      </c>
      <c r="Z1351" t="n">
        <v>0.0</v>
      </c>
      <c r="AA1351" t="n">
        <v>0.0</v>
      </c>
      <c r="AB1351" t="n">
        <v>0.0</v>
      </c>
      <c r="AC1351" t="n">
        <v>0.0</v>
      </c>
      <c r="AD1351" t="n">
        <v>106.0</v>
      </c>
      <c r="AE1351" t="n">
        <v>94.0</v>
      </c>
      <c r="AF1351" t="n">
        <v>0.0</v>
      </c>
      <c r="AG1351" t="n">
        <v>3.0</v>
      </c>
      <c r="AH1351" t="inlineStr">
        <is>
          <t>N/A</t>
        </is>
      </c>
      <c r="AI1351" t="inlineStr">
        <is>
          <t>N/A</t>
        </is>
      </c>
      <c r="AJ1351" t="inlineStr">
        <is>
          <t>N/A</t>
        </is>
      </c>
      <c r="AK1351" t="inlineStr">
        <is>
          <t>N/A</t>
        </is>
      </c>
      <c r="AL1351" t="inlineStr">
        <is>
          <t>N/A</t>
        </is>
      </c>
      <c r="AM1351" t="inlineStr">
        <is>
          <t>N/A</t>
        </is>
      </c>
      <c r="AN1351" t="inlineStr">
        <is>
          <t>N/A</t>
        </is>
      </c>
      <c r="AO1351" t="inlineStr">
        <is>
          <t>N/A</t>
        </is>
      </c>
      <c r="AP1351" t="inlineStr">
        <is>
          <t>N/A</t>
        </is>
      </c>
      <c r="AQ1351" t="inlineStr">
        <is>
          <t>N/A</t>
        </is>
      </c>
      <c r="AR1351" t="inlineStr">
        <is>
          <t>N/A</t>
        </is>
      </c>
      <c r="AS1351" t="inlineStr">
        <is>
          <t>N/A</t>
        </is>
      </c>
      <c r="AT1351" t="inlineStr">
        <is>
          <t>N/A</t>
        </is>
      </c>
      <c r="AU1351" t="inlineStr">
        <is>
          <t>N/A</t>
        </is>
      </c>
      <c r="AV1351" t="inlineStr">
        <is>
          <t>N/A</t>
        </is>
      </c>
      <c r="AW1351" t="inlineStr">
        <is>
          <t>N/A</t>
        </is>
      </c>
      <c r="AX1351" t="inlineStr">
        <is>
          <t>N/A</t>
        </is>
      </c>
      <c r="AY1351" t="inlineStr">
        <is>
          <t>N/A</t>
        </is>
      </c>
      <c r="AZ1351" t="inlineStr">
        <is>
          <t>N/A</t>
        </is>
      </c>
      <c r="BA1351" t="inlineStr">
        <is>
          <t>N/A</t>
        </is>
      </c>
      <c r="BB1351" t="inlineStr">
        <is>
          <t>N/A</t>
        </is>
      </c>
      <c r="BC1351" t="inlineStr">
        <is>
          <t>N/A</t>
        </is>
      </c>
      <c r="BD1351" t="inlineStr">
        <is>
          <t>N/A</t>
        </is>
      </c>
      <c r="BE1351" t="inlineStr">
        <is>
          <t>N/A</t>
        </is>
      </c>
    </row>
    <row r="1352">
      <c r="A1352" t="inlineStr">
        <is>
          <t>WI21125774</t>
        </is>
      </c>
      <c r="B1352" t="inlineStr">
        <is>
          <t>DATA_VALIDATION</t>
        </is>
      </c>
      <c r="C1352" t="inlineStr">
        <is>
          <t>201130012825</t>
        </is>
      </c>
      <c r="D1352" t="inlineStr">
        <is>
          <t>Folder</t>
        </is>
      </c>
      <c r="E1352" s="2">
        <f>HYPERLINK("capsilon://?command=openfolder&amp;siteaddress=FAM.docvelocity-na8.net&amp;folderid=FXEAACDBC1-A8C2-C659-3CC6-0F1B56BAAC8A","FX211112774")</f>
        <v>0.0</v>
      </c>
      <c r="F1352" t="inlineStr">
        <is>
          <t/>
        </is>
      </c>
      <c r="G1352" t="inlineStr">
        <is>
          <t/>
        </is>
      </c>
      <c r="H1352" t="inlineStr">
        <is>
          <t>Mailitem</t>
        </is>
      </c>
      <c r="I1352" t="inlineStr">
        <is>
          <t>MI211257277</t>
        </is>
      </c>
      <c r="J1352" t="n">
        <v>112.0</v>
      </c>
      <c r="K1352" t="inlineStr">
        <is>
          <t>COMPLETED</t>
        </is>
      </c>
      <c r="L1352" t="inlineStr">
        <is>
          <t>MARK_AS_COMPLETED</t>
        </is>
      </c>
      <c r="M1352" t="inlineStr">
        <is>
          <t>Queue</t>
        </is>
      </c>
      <c r="N1352" t="n">
        <v>2.0</v>
      </c>
      <c r="O1352" s="1" t="n">
        <v>44532.3308912037</v>
      </c>
      <c r="P1352" s="1" t="n">
        <v>44532.54583333333</v>
      </c>
      <c r="Q1352" t="n">
        <v>16836.0</v>
      </c>
      <c r="R1352" t="n">
        <v>1735.0</v>
      </c>
      <c r="S1352" t="b">
        <v>0</v>
      </c>
      <c r="T1352" t="inlineStr">
        <is>
          <t>N/A</t>
        </is>
      </c>
      <c r="U1352" t="b">
        <v>1</v>
      </c>
      <c r="V1352" t="inlineStr">
        <is>
          <t>Aditya Tade</t>
        </is>
      </c>
      <c r="W1352" s="1" t="n">
        <v>44532.42888888889</v>
      </c>
      <c r="X1352" t="n">
        <v>1131.0</v>
      </c>
      <c r="Y1352" t="n">
        <v>48.0</v>
      </c>
      <c r="Z1352" t="n">
        <v>0.0</v>
      </c>
      <c r="AA1352" t="n">
        <v>48.0</v>
      </c>
      <c r="AB1352" t="n">
        <v>42.0</v>
      </c>
      <c r="AC1352" t="n">
        <v>52.0</v>
      </c>
      <c r="AD1352" t="n">
        <v>64.0</v>
      </c>
      <c r="AE1352" t="n">
        <v>0.0</v>
      </c>
      <c r="AF1352" t="n">
        <v>0.0</v>
      </c>
      <c r="AG1352" t="n">
        <v>0.0</v>
      </c>
      <c r="AH1352" t="inlineStr">
        <is>
          <t>Vikash Suryakanth Parmar</t>
        </is>
      </c>
      <c r="AI1352" s="1" t="n">
        <v>44532.54583333333</v>
      </c>
      <c r="AJ1352" t="n">
        <v>353.0</v>
      </c>
      <c r="AK1352" t="n">
        <v>0.0</v>
      </c>
      <c r="AL1352" t="n">
        <v>0.0</v>
      </c>
      <c r="AM1352" t="n">
        <v>0.0</v>
      </c>
      <c r="AN1352" t="n">
        <v>42.0</v>
      </c>
      <c r="AO1352" t="n">
        <v>0.0</v>
      </c>
      <c r="AP1352" t="n">
        <v>64.0</v>
      </c>
      <c r="AQ1352" t="n">
        <v>0.0</v>
      </c>
      <c r="AR1352" t="n">
        <v>0.0</v>
      </c>
      <c r="AS1352" t="n">
        <v>0.0</v>
      </c>
      <c r="AT1352" t="inlineStr">
        <is>
          <t>N/A</t>
        </is>
      </c>
      <c r="AU1352" t="inlineStr">
        <is>
          <t>N/A</t>
        </is>
      </c>
      <c r="AV1352" t="inlineStr">
        <is>
          <t>N/A</t>
        </is>
      </c>
      <c r="AW1352" t="inlineStr">
        <is>
          <t>N/A</t>
        </is>
      </c>
      <c r="AX1352" t="inlineStr">
        <is>
          <t>N/A</t>
        </is>
      </c>
      <c r="AY1352" t="inlineStr">
        <is>
          <t>N/A</t>
        </is>
      </c>
      <c r="AZ1352" t="inlineStr">
        <is>
          <t>N/A</t>
        </is>
      </c>
      <c r="BA1352" t="inlineStr">
        <is>
          <t>N/A</t>
        </is>
      </c>
      <c r="BB1352" t="inlineStr">
        <is>
          <t>N/A</t>
        </is>
      </c>
      <c r="BC1352" t="inlineStr">
        <is>
          <t>N/A</t>
        </is>
      </c>
      <c r="BD1352" t="inlineStr">
        <is>
          <t>N/A</t>
        </is>
      </c>
      <c r="BE1352" t="inlineStr">
        <is>
          <t>N/A</t>
        </is>
      </c>
    </row>
    <row r="1353">
      <c r="A1353" t="inlineStr">
        <is>
          <t>WI211257768</t>
        </is>
      </c>
      <c r="B1353" t="inlineStr">
        <is>
          <t>DATA_VALIDATION</t>
        </is>
      </c>
      <c r="C1353" t="inlineStr">
        <is>
          <t>201308007979</t>
        </is>
      </c>
      <c r="D1353" t="inlineStr">
        <is>
          <t>Folder</t>
        </is>
      </c>
      <c r="E1353" s="2">
        <f>HYPERLINK("capsilon://?command=openfolder&amp;siteaddress=FAM.docvelocity-na8.net&amp;folderid=FXAF5384EC-E8B7-5DF0-A2FC-1E8D7976A7FC","FX21129605")</f>
        <v>0.0</v>
      </c>
      <c r="F1353" t="inlineStr">
        <is>
          <t/>
        </is>
      </c>
      <c r="G1353" t="inlineStr">
        <is>
          <t/>
        </is>
      </c>
      <c r="H1353" t="inlineStr">
        <is>
          <t>Mailitem</t>
        </is>
      </c>
      <c r="I1353" t="inlineStr">
        <is>
          <t>MI2112608298</t>
        </is>
      </c>
      <c r="J1353" t="n">
        <v>277.0</v>
      </c>
      <c r="K1353" t="inlineStr">
        <is>
          <t>COMPLETED</t>
        </is>
      </c>
      <c r="L1353" t="inlineStr">
        <is>
          <t>MARK_AS_COMPLETED</t>
        </is>
      </c>
      <c r="M1353" t="inlineStr">
        <is>
          <t>Queue</t>
        </is>
      </c>
      <c r="N1353" t="n">
        <v>1.0</v>
      </c>
      <c r="O1353" s="1" t="n">
        <v>44546.8978125</v>
      </c>
      <c r="P1353" s="1" t="n">
        <v>44547.214525462965</v>
      </c>
      <c r="Q1353" t="n">
        <v>26401.0</v>
      </c>
      <c r="R1353" t="n">
        <v>963.0</v>
      </c>
      <c r="S1353" t="b">
        <v>0</v>
      </c>
      <c r="T1353" t="inlineStr">
        <is>
          <t>N/A</t>
        </is>
      </c>
      <c r="U1353" t="b">
        <v>0</v>
      </c>
      <c r="V1353" t="inlineStr">
        <is>
          <t>Hemanshi Deshlahara</t>
        </is>
      </c>
      <c r="W1353" s="1" t="n">
        <v>44547.214525462965</v>
      </c>
      <c r="X1353" t="n">
        <v>602.0</v>
      </c>
      <c r="Y1353" t="n">
        <v>0.0</v>
      </c>
      <c r="Z1353" t="n">
        <v>0.0</v>
      </c>
      <c r="AA1353" t="n">
        <v>0.0</v>
      </c>
      <c r="AB1353" t="n">
        <v>0.0</v>
      </c>
      <c r="AC1353" t="n">
        <v>0.0</v>
      </c>
      <c r="AD1353" t="n">
        <v>277.0</v>
      </c>
      <c r="AE1353" t="n">
        <v>238.0</v>
      </c>
      <c r="AF1353" t="n">
        <v>0.0</v>
      </c>
      <c r="AG1353" t="n">
        <v>18.0</v>
      </c>
      <c r="AH1353" t="inlineStr">
        <is>
          <t>N/A</t>
        </is>
      </c>
      <c r="AI1353" t="inlineStr">
        <is>
          <t>N/A</t>
        </is>
      </c>
      <c r="AJ1353" t="inlineStr">
        <is>
          <t>N/A</t>
        </is>
      </c>
      <c r="AK1353" t="inlineStr">
        <is>
          <t>N/A</t>
        </is>
      </c>
      <c r="AL1353" t="inlineStr">
        <is>
          <t>N/A</t>
        </is>
      </c>
      <c r="AM1353" t="inlineStr">
        <is>
          <t>N/A</t>
        </is>
      </c>
      <c r="AN1353" t="inlineStr">
        <is>
          <t>N/A</t>
        </is>
      </c>
      <c r="AO1353" t="inlineStr">
        <is>
          <t>N/A</t>
        </is>
      </c>
      <c r="AP1353" t="inlineStr">
        <is>
          <t>N/A</t>
        </is>
      </c>
      <c r="AQ1353" t="inlineStr">
        <is>
          <t>N/A</t>
        </is>
      </c>
      <c r="AR1353" t="inlineStr">
        <is>
          <t>N/A</t>
        </is>
      </c>
      <c r="AS1353" t="inlineStr">
        <is>
          <t>N/A</t>
        </is>
      </c>
      <c r="AT1353" t="inlineStr">
        <is>
          <t>N/A</t>
        </is>
      </c>
      <c r="AU1353" t="inlineStr">
        <is>
          <t>N/A</t>
        </is>
      </c>
      <c r="AV1353" t="inlineStr">
        <is>
          <t>N/A</t>
        </is>
      </c>
      <c r="AW1353" t="inlineStr">
        <is>
          <t>N/A</t>
        </is>
      </c>
      <c r="AX1353" t="inlineStr">
        <is>
          <t>N/A</t>
        </is>
      </c>
      <c r="AY1353" t="inlineStr">
        <is>
          <t>N/A</t>
        </is>
      </c>
      <c r="AZ1353" t="inlineStr">
        <is>
          <t>N/A</t>
        </is>
      </c>
      <c r="BA1353" t="inlineStr">
        <is>
          <t>N/A</t>
        </is>
      </c>
      <c r="BB1353" t="inlineStr">
        <is>
          <t>N/A</t>
        </is>
      </c>
      <c r="BC1353" t="inlineStr">
        <is>
          <t>N/A</t>
        </is>
      </c>
      <c r="BD1353" t="inlineStr">
        <is>
          <t>N/A</t>
        </is>
      </c>
      <c r="BE1353" t="inlineStr">
        <is>
          <t>N/A</t>
        </is>
      </c>
    </row>
    <row r="1354">
      <c r="A1354" t="inlineStr">
        <is>
          <t>WI21125777</t>
        </is>
      </c>
      <c r="B1354" t="inlineStr">
        <is>
          <t>DATA_VALIDATION</t>
        </is>
      </c>
      <c r="C1354" t="inlineStr">
        <is>
          <t>201130012825</t>
        </is>
      </c>
      <c r="D1354" t="inlineStr">
        <is>
          <t>Folder</t>
        </is>
      </c>
      <c r="E1354" s="2">
        <f>HYPERLINK("capsilon://?command=openfolder&amp;siteaddress=FAM.docvelocity-na8.net&amp;folderid=FXEAACDBC1-A8C2-C659-3CC6-0F1B56BAAC8A","FX211112774")</f>
        <v>0.0</v>
      </c>
      <c r="F1354" t="inlineStr">
        <is>
          <t/>
        </is>
      </c>
      <c r="G1354" t="inlineStr">
        <is>
          <t/>
        </is>
      </c>
      <c r="H1354" t="inlineStr">
        <is>
          <t>Mailitem</t>
        </is>
      </c>
      <c r="I1354" t="inlineStr">
        <is>
          <t>MI211257289</t>
        </is>
      </c>
      <c r="J1354" t="n">
        <v>84.0</v>
      </c>
      <c r="K1354" t="inlineStr">
        <is>
          <t>COMPLETED</t>
        </is>
      </c>
      <c r="L1354" t="inlineStr">
        <is>
          <t>MARK_AS_COMPLETED</t>
        </is>
      </c>
      <c r="M1354" t="inlineStr">
        <is>
          <t>Queue</t>
        </is>
      </c>
      <c r="N1354" t="n">
        <v>2.0</v>
      </c>
      <c r="O1354" s="1" t="n">
        <v>44532.331967592596</v>
      </c>
      <c r="P1354" s="1" t="n">
        <v>44532.54875</v>
      </c>
      <c r="Q1354" t="n">
        <v>17874.0</v>
      </c>
      <c r="R1354" t="n">
        <v>856.0</v>
      </c>
      <c r="S1354" t="b">
        <v>0</v>
      </c>
      <c r="T1354" t="inlineStr">
        <is>
          <t>N/A</t>
        </is>
      </c>
      <c r="U1354" t="b">
        <v>1</v>
      </c>
      <c r="V1354" t="inlineStr">
        <is>
          <t>Sangeeta Kumari</t>
        </is>
      </c>
      <c r="W1354" s="1" t="n">
        <v>44532.434907407405</v>
      </c>
      <c r="X1354" t="n">
        <v>557.0</v>
      </c>
      <c r="Y1354" t="n">
        <v>42.0</v>
      </c>
      <c r="Z1354" t="n">
        <v>0.0</v>
      </c>
      <c r="AA1354" t="n">
        <v>42.0</v>
      </c>
      <c r="AB1354" t="n">
        <v>21.0</v>
      </c>
      <c r="AC1354" t="n">
        <v>33.0</v>
      </c>
      <c r="AD1354" t="n">
        <v>42.0</v>
      </c>
      <c r="AE1354" t="n">
        <v>0.0</v>
      </c>
      <c r="AF1354" t="n">
        <v>0.0</v>
      </c>
      <c r="AG1354" t="n">
        <v>0.0</v>
      </c>
      <c r="AH1354" t="inlineStr">
        <is>
          <t>Vikash Suryakanth Parmar</t>
        </is>
      </c>
      <c r="AI1354" s="1" t="n">
        <v>44532.54875</v>
      </c>
      <c r="AJ1354" t="n">
        <v>251.0</v>
      </c>
      <c r="AK1354" t="n">
        <v>0.0</v>
      </c>
      <c r="AL1354" t="n">
        <v>0.0</v>
      </c>
      <c r="AM1354" t="n">
        <v>0.0</v>
      </c>
      <c r="AN1354" t="n">
        <v>21.0</v>
      </c>
      <c r="AO1354" t="n">
        <v>0.0</v>
      </c>
      <c r="AP1354" t="n">
        <v>42.0</v>
      </c>
      <c r="AQ1354" t="n">
        <v>0.0</v>
      </c>
      <c r="AR1354" t="n">
        <v>0.0</v>
      </c>
      <c r="AS1354" t="n">
        <v>0.0</v>
      </c>
      <c r="AT1354" t="inlineStr">
        <is>
          <t>N/A</t>
        </is>
      </c>
      <c r="AU1354" t="inlineStr">
        <is>
          <t>N/A</t>
        </is>
      </c>
      <c r="AV1354" t="inlineStr">
        <is>
          <t>N/A</t>
        </is>
      </c>
      <c r="AW1354" t="inlineStr">
        <is>
          <t>N/A</t>
        </is>
      </c>
      <c r="AX1354" t="inlineStr">
        <is>
          <t>N/A</t>
        </is>
      </c>
      <c r="AY1354" t="inlineStr">
        <is>
          <t>N/A</t>
        </is>
      </c>
      <c r="AZ1354" t="inlineStr">
        <is>
          <t>N/A</t>
        </is>
      </c>
      <c r="BA1354" t="inlineStr">
        <is>
          <t>N/A</t>
        </is>
      </c>
      <c r="BB1354" t="inlineStr">
        <is>
          <t>N/A</t>
        </is>
      </c>
      <c r="BC1354" t="inlineStr">
        <is>
          <t>N/A</t>
        </is>
      </c>
      <c r="BD1354" t="inlineStr">
        <is>
          <t>N/A</t>
        </is>
      </c>
      <c r="BE1354" t="inlineStr">
        <is>
          <t>N/A</t>
        </is>
      </c>
    </row>
    <row r="1355">
      <c r="A1355" t="inlineStr">
        <is>
          <t>WI211257827</t>
        </is>
      </c>
      <c r="B1355" t="inlineStr">
        <is>
          <t>DATA_VALIDATION</t>
        </is>
      </c>
      <c r="C1355" t="inlineStr">
        <is>
          <t>201330004282</t>
        </is>
      </c>
      <c r="D1355" t="inlineStr">
        <is>
          <t>Folder</t>
        </is>
      </c>
      <c r="E1355" s="2">
        <f>HYPERLINK("capsilon://?command=openfolder&amp;siteaddress=FAM.docvelocity-na8.net&amp;folderid=FX5AE5E742-3B74-068F-C732-32217D9AB407","FX21129612")</f>
        <v>0.0</v>
      </c>
      <c r="F1355" t="inlineStr">
        <is>
          <t/>
        </is>
      </c>
      <c r="G1355" t="inlineStr">
        <is>
          <t/>
        </is>
      </c>
      <c r="H1355" t="inlineStr">
        <is>
          <t>Mailitem</t>
        </is>
      </c>
      <c r="I1355" t="inlineStr">
        <is>
          <t>MI2112609364</t>
        </is>
      </c>
      <c r="J1355" t="n">
        <v>75.0</v>
      </c>
      <c r="K1355" t="inlineStr">
        <is>
          <t>COMPLETED</t>
        </is>
      </c>
      <c r="L1355" t="inlineStr">
        <is>
          <t>MARK_AS_COMPLETED</t>
        </is>
      </c>
      <c r="M1355" t="inlineStr">
        <is>
          <t>Queue</t>
        </is>
      </c>
      <c r="N1355" t="n">
        <v>1.0</v>
      </c>
      <c r="O1355" s="1" t="n">
        <v>44546.948958333334</v>
      </c>
      <c r="P1355" s="1" t="n">
        <v>44547.22849537037</v>
      </c>
      <c r="Q1355" t="n">
        <v>22837.0</v>
      </c>
      <c r="R1355" t="n">
        <v>1315.0</v>
      </c>
      <c r="S1355" t="b">
        <v>0</v>
      </c>
      <c r="T1355" t="inlineStr">
        <is>
          <t>N/A</t>
        </is>
      </c>
      <c r="U1355" t="b">
        <v>0</v>
      </c>
      <c r="V1355" t="inlineStr">
        <is>
          <t>Hemanshi Deshlahara</t>
        </is>
      </c>
      <c r="W1355" s="1" t="n">
        <v>44547.22849537037</v>
      </c>
      <c r="X1355" t="n">
        <v>852.0</v>
      </c>
      <c r="Y1355" t="n">
        <v>0.0</v>
      </c>
      <c r="Z1355" t="n">
        <v>0.0</v>
      </c>
      <c r="AA1355" t="n">
        <v>0.0</v>
      </c>
      <c r="AB1355" t="n">
        <v>0.0</v>
      </c>
      <c r="AC1355" t="n">
        <v>0.0</v>
      </c>
      <c r="AD1355" t="n">
        <v>75.0</v>
      </c>
      <c r="AE1355" t="n">
        <v>63.0</v>
      </c>
      <c r="AF1355" t="n">
        <v>0.0</v>
      </c>
      <c r="AG1355" t="n">
        <v>4.0</v>
      </c>
      <c r="AH1355" t="inlineStr">
        <is>
          <t>N/A</t>
        </is>
      </c>
      <c r="AI1355" t="inlineStr">
        <is>
          <t>N/A</t>
        </is>
      </c>
      <c r="AJ1355" t="inlineStr">
        <is>
          <t>N/A</t>
        </is>
      </c>
      <c r="AK1355" t="inlineStr">
        <is>
          <t>N/A</t>
        </is>
      </c>
      <c r="AL1355" t="inlineStr">
        <is>
          <t>N/A</t>
        </is>
      </c>
      <c r="AM1355" t="inlineStr">
        <is>
          <t>N/A</t>
        </is>
      </c>
      <c r="AN1355" t="inlineStr">
        <is>
          <t>N/A</t>
        </is>
      </c>
      <c r="AO1355" t="inlineStr">
        <is>
          <t>N/A</t>
        </is>
      </c>
      <c r="AP1355" t="inlineStr">
        <is>
          <t>N/A</t>
        </is>
      </c>
      <c r="AQ1355" t="inlineStr">
        <is>
          <t>N/A</t>
        </is>
      </c>
      <c r="AR1355" t="inlineStr">
        <is>
          <t>N/A</t>
        </is>
      </c>
      <c r="AS1355" t="inlineStr">
        <is>
          <t>N/A</t>
        </is>
      </c>
      <c r="AT1355" t="inlineStr">
        <is>
          <t>N/A</t>
        </is>
      </c>
      <c r="AU1355" t="inlineStr">
        <is>
          <t>N/A</t>
        </is>
      </c>
      <c r="AV1355" t="inlineStr">
        <is>
          <t>N/A</t>
        </is>
      </c>
      <c r="AW1355" t="inlineStr">
        <is>
          <t>N/A</t>
        </is>
      </c>
      <c r="AX1355" t="inlineStr">
        <is>
          <t>N/A</t>
        </is>
      </c>
      <c r="AY1355" t="inlineStr">
        <is>
          <t>N/A</t>
        </is>
      </c>
      <c r="AZ1355" t="inlineStr">
        <is>
          <t>N/A</t>
        </is>
      </c>
      <c r="BA1355" t="inlineStr">
        <is>
          <t>N/A</t>
        </is>
      </c>
      <c r="BB1355" t="inlineStr">
        <is>
          <t>N/A</t>
        </is>
      </c>
      <c r="BC1355" t="inlineStr">
        <is>
          <t>N/A</t>
        </is>
      </c>
      <c r="BD1355" t="inlineStr">
        <is>
          <t>N/A</t>
        </is>
      </c>
      <c r="BE1355" t="inlineStr">
        <is>
          <t>N/A</t>
        </is>
      </c>
    </row>
    <row r="1356">
      <c r="A1356" t="inlineStr">
        <is>
          <t>WI211257844</t>
        </is>
      </c>
      <c r="B1356" t="inlineStr">
        <is>
          <t>DATA_VALIDATION</t>
        </is>
      </c>
      <c r="C1356" t="inlineStr">
        <is>
          <t>201300020412</t>
        </is>
      </c>
      <c r="D1356" t="inlineStr">
        <is>
          <t>Folder</t>
        </is>
      </c>
      <c r="E1356" s="2">
        <f>HYPERLINK("capsilon://?command=openfolder&amp;siteaddress=FAM.docvelocity-na8.net&amp;folderid=FXA9827FEF-AEE0-3BF7-815E-EC6F24512752","FX21129644")</f>
        <v>0.0</v>
      </c>
      <c r="F1356" t="inlineStr">
        <is>
          <t/>
        </is>
      </c>
      <c r="G1356" t="inlineStr">
        <is>
          <t/>
        </is>
      </c>
      <c r="H1356" t="inlineStr">
        <is>
          <t>Mailitem</t>
        </is>
      </c>
      <c r="I1356" t="inlineStr">
        <is>
          <t>MI2112609813</t>
        </is>
      </c>
      <c r="J1356" t="n">
        <v>145.0</v>
      </c>
      <c r="K1356" t="inlineStr">
        <is>
          <t>COMPLETED</t>
        </is>
      </c>
      <c r="L1356" t="inlineStr">
        <is>
          <t>MARK_AS_COMPLETED</t>
        </is>
      </c>
      <c r="M1356" t="inlineStr">
        <is>
          <t>Queue</t>
        </is>
      </c>
      <c r="N1356" t="n">
        <v>1.0</v>
      </c>
      <c r="O1356" s="1" t="n">
        <v>44546.98546296296</v>
      </c>
      <c r="P1356" s="1" t="n">
        <v>44547.23144675926</v>
      </c>
      <c r="Q1356" t="n">
        <v>20890.0</v>
      </c>
      <c r="R1356" t="n">
        <v>363.0</v>
      </c>
      <c r="S1356" t="b">
        <v>0</v>
      </c>
      <c r="T1356" t="inlineStr">
        <is>
          <t>N/A</t>
        </is>
      </c>
      <c r="U1356" t="b">
        <v>0</v>
      </c>
      <c r="V1356" t="inlineStr">
        <is>
          <t>Hemanshi Deshlahara</t>
        </is>
      </c>
      <c r="W1356" s="1" t="n">
        <v>44547.23144675926</v>
      </c>
      <c r="X1356" t="n">
        <v>255.0</v>
      </c>
      <c r="Y1356" t="n">
        <v>0.0</v>
      </c>
      <c r="Z1356" t="n">
        <v>0.0</v>
      </c>
      <c r="AA1356" t="n">
        <v>0.0</v>
      </c>
      <c r="AB1356" t="n">
        <v>0.0</v>
      </c>
      <c r="AC1356" t="n">
        <v>0.0</v>
      </c>
      <c r="AD1356" t="n">
        <v>145.0</v>
      </c>
      <c r="AE1356" t="n">
        <v>133.0</v>
      </c>
      <c r="AF1356" t="n">
        <v>0.0</v>
      </c>
      <c r="AG1356" t="n">
        <v>6.0</v>
      </c>
      <c r="AH1356" t="inlineStr">
        <is>
          <t>N/A</t>
        </is>
      </c>
      <c r="AI1356" t="inlineStr">
        <is>
          <t>N/A</t>
        </is>
      </c>
      <c r="AJ1356" t="inlineStr">
        <is>
          <t>N/A</t>
        </is>
      </c>
      <c r="AK1356" t="inlineStr">
        <is>
          <t>N/A</t>
        </is>
      </c>
      <c r="AL1356" t="inlineStr">
        <is>
          <t>N/A</t>
        </is>
      </c>
      <c r="AM1356" t="inlineStr">
        <is>
          <t>N/A</t>
        </is>
      </c>
      <c r="AN1356" t="inlineStr">
        <is>
          <t>N/A</t>
        </is>
      </c>
      <c r="AO1356" t="inlineStr">
        <is>
          <t>N/A</t>
        </is>
      </c>
      <c r="AP1356" t="inlineStr">
        <is>
          <t>N/A</t>
        </is>
      </c>
      <c r="AQ1356" t="inlineStr">
        <is>
          <t>N/A</t>
        </is>
      </c>
      <c r="AR1356" t="inlineStr">
        <is>
          <t>N/A</t>
        </is>
      </c>
      <c r="AS1356" t="inlineStr">
        <is>
          <t>N/A</t>
        </is>
      </c>
      <c r="AT1356" t="inlineStr">
        <is>
          <t>N/A</t>
        </is>
      </c>
      <c r="AU1356" t="inlineStr">
        <is>
          <t>N/A</t>
        </is>
      </c>
      <c r="AV1356" t="inlineStr">
        <is>
          <t>N/A</t>
        </is>
      </c>
      <c r="AW1356" t="inlineStr">
        <is>
          <t>N/A</t>
        </is>
      </c>
      <c r="AX1356" t="inlineStr">
        <is>
          <t>N/A</t>
        </is>
      </c>
      <c r="AY1356" t="inlineStr">
        <is>
          <t>N/A</t>
        </is>
      </c>
      <c r="AZ1356" t="inlineStr">
        <is>
          <t>N/A</t>
        </is>
      </c>
      <c r="BA1356" t="inlineStr">
        <is>
          <t>N/A</t>
        </is>
      </c>
      <c r="BB1356" t="inlineStr">
        <is>
          <t>N/A</t>
        </is>
      </c>
      <c r="BC1356" t="inlineStr">
        <is>
          <t>N/A</t>
        </is>
      </c>
      <c r="BD1356" t="inlineStr">
        <is>
          <t>N/A</t>
        </is>
      </c>
      <c r="BE1356" t="inlineStr">
        <is>
          <t>N/A</t>
        </is>
      </c>
    </row>
    <row r="1357">
      <c r="A1357" t="inlineStr">
        <is>
          <t>WI211257922</t>
        </is>
      </c>
      <c r="B1357" t="inlineStr">
        <is>
          <t>DATA_VALIDATION</t>
        </is>
      </c>
      <c r="C1357" t="inlineStr">
        <is>
          <t>201308007733</t>
        </is>
      </c>
      <c r="D1357" t="inlineStr">
        <is>
          <t>Folder</t>
        </is>
      </c>
      <c r="E1357" s="2">
        <f>HYPERLINK("capsilon://?command=openfolder&amp;siteaddress=FAM.docvelocity-na8.net&amp;folderid=FX471DB8B6-67B3-46E9-B18A-572739C1BA98","FX21114513")</f>
        <v>0.0</v>
      </c>
      <c r="F1357" t="inlineStr">
        <is>
          <t/>
        </is>
      </c>
      <c r="G1357" t="inlineStr">
        <is>
          <t/>
        </is>
      </c>
      <c r="H1357" t="inlineStr">
        <is>
          <t>Mailitem</t>
        </is>
      </c>
      <c r="I1357" t="inlineStr">
        <is>
          <t>MI2112599493</t>
        </is>
      </c>
      <c r="J1357" t="n">
        <v>358.0</v>
      </c>
      <c r="K1357" t="inlineStr">
        <is>
          <t>COMPLETED</t>
        </is>
      </c>
      <c r="L1357" t="inlineStr">
        <is>
          <t>MARK_AS_COMPLETED</t>
        </is>
      </c>
      <c r="M1357" t="inlineStr">
        <is>
          <t>Queue</t>
        </is>
      </c>
      <c r="N1357" t="n">
        <v>2.0</v>
      </c>
      <c r="O1357" s="1" t="n">
        <v>44547.17321759259</v>
      </c>
      <c r="P1357" s="1" t="n">
        <v>44547.318715277775</v>
      </c>
      <c r="Q1357" t="n">
        <v>5379.0</v>
      </c>
      <c r="R1357" t="n">
        <v>7192.0</v>
      </c>
      <c r="S1357" t="b">
        <v>0</v>
      </c>
      <c r="T1357" t="inlineStr">
        <is>
          <t>N/A</t>
        </is>
      </c>
      <c r="U1357" t="b">
        <v>1</v>
      </c>
      <c r="V1357" t="inlineStr">
        <is>
          <t>Devendra Naidu</t>
        </is>
      </c>
      <c r="W1357" s="1" t="n">
        <v>44547.24182870371</v>
      </c>
      <c r="X1357" t="n">
        <v>5858.0</v>
      </c>
      <c r="Y1357" t="n">
        <v>328.0</v>
      </c>
      <c r="Z1357" t="n">
        <v>0.0</v>
      </c>
      <c r="AA1357" t="n">
        <v>328.0</v>
      </c>
      <c r="AB1357" t="n">
        <v>0.0</v>
      </c>
      <c r="AC1357" t="n">
        <v>179.0</v>
      </c>
      <c r="AD1357" t="n">
        <v>30.0</v>
      </c>
      <c r="AE1357" t="n">
        <v>0.0</v>
      </c>
      <c r="AF1357" t="n">
        <v>0.0</v>
      </c>
      <c r="AG1357" t="n">
        <v>0.0</v>
      </c>
      <c r="AH1357" t="inlineStr">
        <is>
          <t>Poonam Patil</t>
        </is>
      </c>
      <c r="AI1357" s="1" t="n">
        <v>44547.318715277775</v>
      </c>
      <c r="AJ1357" t="n">
        <v>9.0</v>
      </c>
      <c r="AK1357" t="n">
        <v>0.0</v>
      </c>
      <c r="AL1357" t="n">
        <v>0.0</v>
      </c>
      <c r="AM1357" t="n">
        <v>0.0</v>
      </c>
      <c r="AN1357" t="n">
        <v>0.0</v>
      </c>
      <c r="AO1357" t="n">
        <v>0.0</v>
      </c>
      <c r="AP1357" t="n">
        <v>30.0</v>
      </c>
      <c r="AQ1357" t="n">
        <v>0.0</v>
      </c>
      <c r="AR1357" t="n">
        <v>0.0</v>
      </c>
      <c r="AS1357" t="n">
        <v>0.0</v>
      </c>
      <c r="AT1357" t="inlineStr">
        <is>
          <t>N/A</t>
        </is>
      </c>
      <c r="AU1357" t="inlineStr">
        <is>
          <t>N/A</t>
        </is>
      </c>
      <c r="AV1357" t="inlineStr">
        <is>
          <t>N/A</t>
        </is>
      </c>
      <c r="AW1357" t="inlineStr">
        <is>
          <t>N/A</t>
        </is>
      </c>
      <c r="AX1357" t="inlineStr">
        <is>
          <t>N/A</t>
        </is>
      </c>
      <c r="AY1357" t="inlineStr">
        <is>
          <t>N/A</t>
        </is>
      </c>
      <c r="AZ1357" t="inlineStr">
        <is>
          <t>N/A</t>
        </is>
      </c>
      <c r="BA1357" t="inlineStr">
        <is>
          <t>N/A</t>
        </is>
      </c>
      <c r="BB1357" t="inlineStr">
        <is>
          <t>N/A</t>
        </is>
      </c>
      <c r="BC1357" t="inlineStr">
        <is>
          <t>N/A</t>
        </is>
      </c>
      <c r="BD1357" t="inlineStr">
        <is>
          <t>N/A</t>
        </is>
      </c>
      <c r="BE1357" t="inlineStr">
        <is>
          <t>N/A</t>
        </is>
      </c>
    </row>
    <row r="1358">
      <c r="A1358" t="inlineStr">
        <is>
          <t>WI211257927</t>
        </is>
      </c>
      <c r="B1358" t="inlineStr">
        <is>
          <t>DATA_VALIDATION</t>
        </is>
      </c>
      <c r="C1358" t="inlineStr">
        <is>
          <t>201300020342</t>
        </is>
      </c>
      <c r="D1358" t="inlineStr">
        <is>
          <t>Folder</t>
        </is>
      </c>
      <c r="E1358" s="2">
        <f>HYPERLINK("capsilon://?command=openfolder&amp;siteaddress=FAM.docvelocity-na8.net&amp;folderid=FX3B994562-2D75-AC7C-BCEC-BCC6209E78DB","FX21128717")</f>
        <v>0.0</v>
      </c>
      <c r="F1358" t="inlineStr">
        <is>
          <t/>
        </is>
      </c>
      <c r="G1358" t="inlineStr">
        <is>
          <t/>
        </is>
      </c>
      <c r="H1358" t="inlineStr">
        <is>
          <t>Mailitem</t>
        </is>
      </c>
      <c r="I1358" t="inlineStr">
        <is>
          <t>MI2112602538</t>
        </is>
      </c>
      <c r="J1358" t="n">
        <v>371.0</v>
      </c>
      <c r="K1358" t="inlineStr">
        <is>
          <t>COMPLETED</t>
        </is>
      </c>
      <c r="L1358" t="inlineStr">
        <is>
          <t>MARK_AS_COMPLETED</t>
        </is>
      </c>
      <c r="M1358" t="inlineStr">
        <is>
          <t>Queue</t>
        </is>
      </c>
      <c r="N1358" t="n">
        <v>2.0</v>
      </c>
      <c r="O1358" s="1" t="n">
        <v>44547.18011574074</v>
      </c>
      <c r="P1358" s="1" t="n">
        <v>44547.33877314815</v>
      </c>
      <c r="Q1358" t="n">
        <v>8345.0</v>
      </c>
      <c r="R1358" t="n">
        <v>5363.0</v>
      </c>
      <c r="S1358" t="b">
        <v>0</v>
      </c>
      <c r="T1358" t="inlineStr">
        <is>
          <t>N/A</t>
        </is>
      </c>
      <c r="U1358" t="b">
        <v>1</v>
      </c>
      <c r="V1358" t="inlineStr">
        <is>
          <t>Nisha Verma</t>
        </is>
      </c>
      <c r="W1358" s="1" t="n">
        <v>44547.217997685184</v>
      </c>
      <c r="X1358" t="n">
        <v>2787.0</v>
      </c>
      <c r="Y1358" t="n">
        <v>323.0</v>
      </c>
      <c r="Z1358" t="n">
        <v>0.0</v>
      </c>
      <c r="AA1358" t="n">
        <v>323.0</v>
      </c>
      <c r="AB1358" t="n">
        <v>42.0</v>
      </c>
      <c r="AC1358" t="n">
        <v>159.0</v>
      </c>
      <c r="AD1358" t="n">
        <v>48.0</v>
      </c>
      <c r="AE1358" t="n">
        <v>0.0</v>
      </c>
      <c r="AF1358" t="n">
        <v>0.0</v>
      </c>
      <c r="AG1358" t="n">
        <v>0.0</v>
      </c>
      <c r="AH1358" t="inlineStr">
        <is>
          <t>Saloni Uttekar</t>
        </is>
      </c>
      <c r="AI1358" s="1" t="n">
        <v>44547.33877314815</v>
      </c>
      <c r="AJ1358" t="n">
        <v>2576.0</v>
      </c>
      <c r="AK1358" t="n">
        <v>1.0</v>
      </c>
      <c r="AL1358" t="n">
        <v>0.0</v>
      </c>
      <c r="AM1358" t="n">
        <v>1.0</v>
      </c>
      <c r="AN1358" t="n">
        <v>42.0</v>
      </c>
      <c r="AO1358" t="n">
        <v>1.0</v>
      </c>
      <c r="AP1358" t="n">
        <v>47.0</v>
      </c>
      <c r="AQ1358" t="n">
        <v>0.0</v>
      </c>
      <c r="AR1358" t="n">
        <v>0.0</v>
      </c>
      <c r="AS1358" t="n">
        <v>0.0</v>
      </c>
      <c r="AT1358" t="inlineStr">
        <is>
          <t>N/A</t>
        </is>
      </c>
      <c r="AU1358" t="inlineStr">
        <is>
          <t>N/A</t>
        </is>
      </c>
      <c r="AV1358" t="inlineStr">
        <is>
          <t>N/A</t>
        </is>
      </c>
      <c r="AW1358" t="inlineStr">
        <is>
          <t>N/A</t>
        </is>
      </c>
      <c r="AX1358" t="inlineStr">
        <is>
          <t>N/A</t>
        </is>
      </c>
      <c r="AY1358" t="inlineStr">
        <is>
          <t>N/A</t>
        </is>
      </c>
      <c r="AZ1358" t="inlineStr">
        <is>
          <t>N/A</t>
        </is>
      </c>
      <c r="BA1358" t="inlineStr">
        <is>
          <t>N/A</t>
        </is>
      </c>
      <c r="BB1358" t="inlineStr">
        <is>
          <t>N/A</t>
        </is>
      </c>
      <c r="BC1358" t="inlineStr">
        <is>
          <t>N/A</t>
        </is>
      </c>
      <c r="BD1358" t="inlineStr">
        <is>
          <t>N/A</t>
        </is>
      </c>
      <c r="BE1358" t="inlineStr">
        <is>
          <t>N/A</t>
        </is>
      </c>
    </row>
    <row r="1359">
      <c r="A1359" t="inlineStr">
        <is>
          <t>WI211257928</t>
        </is>
      </c>
      <c r="B1359" t="inlineStr">
        <is>
          <t>DATA_VALIDATION</t>
        </is>
      </c>
      <c r="C1359" t="inlineStr">
        <is>
          <t>201300020390</t>
        </is>
      </c>
      <c r="D1359" t="inlineStr">
        <is>
          <t>Folder</t>
        </is>
      </c>
      <c r="E1359" s="2">
        <f>HYPERLINK("capsilon://?command=openfolder&amp;siteaddress=FAM.docvelocity-na8.net&amp;folderid=FX0C952C70-5743-6C4F-A124-5C5922CC5166","FX21129386")</f>
        <v>0.0</v>
      </c>
      <c r="F1359" t="inlineStr">
        <is>
          <t/>
        </is>
      </c>
      <c r="G1359" t="inlineStr">
        <is>
          <t/>
        </is>
      </c>
      <c r="H1359" t="inlineStr">
        <is>
          <t>Mailitem</t>
        </is>
      </c>
      <c r="I1359" t="inlineStr">
        <is>
          <t>MI2112602625</t>
        </is>
      </c>
      <c r="J1359" t="n">
        <v>858.0</v>
      </c>
      <c r="K1359" t="inlineStr">
        <is>
          <t>COMPLETED</t>
        </is>
      </c>
      <c r="L1359" t="inlineStr">
        <is>
          <t>MARK_AS_COMPLETED</t>
        </is>
      </c>
      <c r="M1359" t="inlineStr">
        <is>
          <t>Queue</t>
        </is>
      </c>
      <c r="N1359" t="n">
        <v>2.0</v>
      </c>
      <c r="O1359" s="1" t="n">
        <v>44547.191712962966</v>
      </c>
      <c r="P1359" s="1" t="n">
        <v>44547.38873842593</v>
      </c>
      <c r="Q1359" t="n">
        <v>2755.0</v>
      </c>
      <c r="R1359" t="n">
        <v>14268.0</v>
      </c>
      <c r="S1359" t="b">
        <v>0</v>
      </c>
      <c r="T1359" t="inlineStr">
        <is>
          <t>N/A</t>
        </is>
      </c>
      <c r="U1359" t="b">
        <v>1</v>
      </c>
      <c r="V1359" t="inlineStr">
        <is>
          <t>Raman Vaidya</t>
        </is>
      </c>
      <c r="W1359" s="1" t="n">
        <v>44547.2905787037</v>
      </c>
      <c r="X1359" t="n">
        <v>8408.0</v>
      </c>
      <c r="Y1359" t="n">
        <v>691.0</v>
      </c>
      <c r="Z1359" t="n">
        <v>0.0</v>
      </c>
      <c r="AA1359" t="n">
        <v>691.0</v>
      </c>
      <c r="AB1359" t="n">
        <v>420.0</v>
      </c>
      <c r="AC1359" t="n">
        <v>518.0</v>
      </c>
      <c r="AD1359" t="n">
        <v>167.0</v>
      </c>
      <c r="AE1359" t="n">
        <v>0.0</v>
      </c>
      <c r="AF1359" t="n">
        <v>0.0</v>
      </c>
      <c r="AG1359" t="n">
        <v>0.0</v>
      </c>
      <c r="AH1359" t="inlineStr">
        <is>
          <t>Saloni Uttekar</t>
        </is>
      </c>
      <c r="AI1359" s="1" t="n">
        <v>44547.38873842593</v>
      </c>
      <c r="AJ1359" t="n">
        <v>1430.0</v>
      </c>
      <c r="AK1359" t="n">
        <v>0.0</v>
      </c>
      <c r="AL1359" t="n">
        <v>0.0</v>
      </c>
      <c r="AM1359" t="n">
        <v>0.0</v>
      </c>
      <c r="AN1359" t="n">
        <v>48.0</v>
      </c>
      <c r="AO1359" t="n">
        <v>0.0</v>
      </c>
      <c r="AP1359" t="n">
        <v>167.0</v>
      </c>
      <c r="AQ1359" t="n">
        <v>0.0</v>
      </c>
      <c r="AR1359" t="n">
        <v>0.0</v>
      </c>
      <c r="AS1359" t="n">
        <v>0.0</v>
      </c>
      <c r="AT1359" t="inlineStr">
        <is>
          <t>N/A</t>
        </is>
      </c>
      <c r="AU1359" t="inlineStr">
        <is>
          <t>N/A</t>
        </is>
      </c>
      <c r="AV1359" t="inlineStr">
        <is>
          <t>N/A</t>
        </is>
      </c>
      <c r="AW1359" t="inlineStr">
        <is>
          <t>N/A</t>
        </is>
      </c>
      <c r="AX1359" t="inlineStr">
        <is>
          <t>N/A</t>
        </is>
      </c>
      <c r="AY1359" t="inlineStr">
        <is>
          <t>N/A</t>
        </is>
      </c>
      <c r="AZ1359" t="inlineStr">
        <is>
          <t>N/A</t>
        </is>
      </c>
      <c r="BA1359" t="inlineStr">
        <is>
          <t>N/A</t>
        </is>
      </c>
      <c r="BB1359" t="inlineStr">
        <is>
          <t>N/A</t>
        </is>
      </c>
      <c r="BC1359" t="inlineStr">
        <is>
          <t>N/A</t>
        </is>
      </c>
      <c r="BD1359" t="inlineStr">
        <is>
          <t>N/A</t>
        </is>
      </c>
      <c r="BE1359" t="inlineStr">
        <is>
          <t>N/A</t>
        </is>
      </c>
    </row>
    <row r="1360">
      <c r="A1360" t="inlineStr">
        <is>
          <t>WI211257930</t>
        </is>
      </c>
      <c r="B1360" t="inlineStr">
        <is>
          <t>DATA_VALIDATION</t>
        </is>
      </c>
      <c r="C1360" t="inlineStr">
        <is>
          <t>201330004182</t>
        </is>
      </c>
      <c r="D1360" t="inlineStr">
        <is>
          <t>Folder</t>
        </is>
      </c>
      <c r="E1360" s="2">
        <f>HYPERLINK("capsilon://?command=openfolder&amp;siteaddress=FAM.docvelocity-na8.net&amp;folderid=FXD4215065-E7EA-1F3F-BB1E-6B5D620AE1AC","FX21127055")</f>
        <v>0.0</v>
      </c>
      <c r="F1360" t="inlineStr">
        <is>
          <t/>
        </is>
      </c>
      <c r="G1360" t="inlineStr">
        <is>
          <t/>
        </is>
      </c>
      <c r="H1360" t="inlineStr">
        <is>
          <t>Mailitem</t>
        </is>
      </c>
      <c r="I1360" t="inlineStr">
        <is>
          <t>MI2112603254</t>
        </is>
      </c>
      <c r="J1360" t="n">
        <v>356.0</v>
      </c>
      <c r="K1360" t="inlineStr">
        <is>
          <t>COMPLETED</t>
        </is>
      </c>
      <c r="L1360" t="inlineStr">
        <is>
          <t>MARK_AS_COMPLETED</t>
        </is>
      </c>
      <c r="M1360" t="inlineStr">
        <is>
          <t>Queue</t>
        </is>
      </c>
      <c r="N1360" t="n">
        <v>2.0</v>
      </c>
      <c r="O1360" s="1" t="n">
        <v>44547.19567129629</v>
      </c>
      <c r="P1360" s="1" t="n">
        <v>44547.349282407406</v>
      </c>
      <c r="Q1360" t="n">
        <v>8278.0</v>
      </c>
      <c r="R1360" t="n">
        <v>4994.0</v>
      </c>
      <c r="S1360" t="b">
        <v>0</v>
      </c>
      <c r="T1360" t="inlineStr">
        <is>
          <t>N/A</t>
        </is>
      </c>
      <c r="U1360" t="b">
        <v>1</v>
      </c>
      <c r="V1360" t="inlineStr">
        <is>
          <t>Ujwala Ajabe</t>
        </is>
      </c>
      <c r="W1360" s="1" t="n">
        <v>44547.234502314815</v>
      </c>
      <c r="X1360" t="n">
        <v>3312.0</v>
      </c>
      <c r="Y1360" t="n">
        <v>335.0</v>
      </c>
      <c r="Z1360" t="n">
        <v>0.0</v>
      </c>
      <c r="AA1360" t="n">
        <v>335.0</v>
      </c>
      <c r="AB1360" t="n">
        <v>0.0</v>
      </c>
      <c r="AC1360" t="n">
        <v>133.0</v>
      </c>
      <c r="AD1360" t="n">
        <v>21.0</v>
      </c>
      <c r="AE1360" t="n">
        <v>0.0</v>
      </c>
      <c r="AF1360" t="n">
        <v>0.0</v>
      </c>
      <c r="AG1360" t="n">
        <v>0.0</v>
      </c>
      <c r="AH1360" t="inlineStr">
        <is>
          <t>Ashish Sutar</t>
        </is>
      </c>
      <c r="AI1360" s="1" t="n">
        <v>44547.349282407406</v>
      </c>
      <c r="AJ1360" t="n">
        <v>1682.0</v>
      </c>
      <c r="AK1360" t="n">
        <v>1.0</v>
      </c>
      <c r="AL1360" t="n">
        <v>0.0</v>
      </c>
      <c r="AM1360" t="n">
        <v>1.0</v>
      </c>
      <c r="AN1360" t="n">
        <v>0.0</v>
      </c>
      <c r="AO1360" t="n">
        <v>1.0</v>
      </c>
      <c r="AP1360" t="n">
        <v>20.0</v>
      </c>
      <c r="AQ1360" t="n">
        <v>0.0</v>
      </c>
      <c r="AR1360" t="n">
        <v>0.0</v>
      </c>
      <c r="AS1360" t="n">
        <v>0.0</v>
      </c>
      <c r="AT1360" t="inlineStr">
        <is>
          <t>N/A</t>
        </is>
      </c>
      <c r="AU1360" t="inlineStr">
        <is>
          <t>N/A</t>
        </is>
      </c>
      <c r="AV1360" t="inlineStr">
        <is>
          <t>N/A</t>
        </is>
      </c>
      <c r="AW1360" t="inlineStr">
        <is>
          <t>N/A</t>
        </is>
      </c>
      <c r="AX1360" t="inlineStr">
        <is>
          <t>N/A</t>
        </is>
      </c>
      <c r="AY1360" t="inlineStr">
        <is>
          <t>N/A</t>
        </is>
      </c>
      <c r="AZ1360" t="inlineStr">
        <is>
          <t>N/A</t>
        </is>
      </c>
      <c r="BA1360" t="inlineStr">
        <is>
          <t>N/A</t>
        </is>
      </c>
      <c r="BB1360" t="inlineStr">
        <is>
          <t>N/A</t>
        </is>
      </c>
      <c r="BC1360" t="inlineStr">
        <is>
          <t>N/A</t>
        </is>
      </c>
      <c r="BD1360" t="inlineStr">
        <is>
          <t>N/A</t>
        </is>
      </c>
      <c r="BE1360" t="inlineStr">
        <is>
          <t>N/A</t>
        </is>
      </c>
    </row>
    <row r="1361">
      <c r="A1361" t="inlineStr">
        <is>
          <t>WI211257932</t>
        </is>
      </c>
      <c r="B1361" t="inlineStr">
        <is>
          <t>DATA_VALIDATION</t>
        </is>
      </c>
      <c r="C1361" t="inlineStr">
        <is>
          <t>201308007868</t>
        </is>
      </c>
      <c r="D1361" t="inlineStr">
        <is>
          <t>Folder</t>
        </is>
      </c>
      <c r="E1361" s="2">
        <f>HYPERLINK("capsilon://?command=openfolder&amp;siteaddress=FAM.docvelocity-na8.net&amp;folderid=FXCED64F61-3D00-62D2-B84C-AC7E9A135730","FX211114208")</f>
        <v>0.0</v>
      </c>
      <c r="F1361" t="inlineStr">
        <is>
          <t/>
        </is>
      </c>
      <c r="G1361" t="inlineStr">
        <is>
          <t/>
        </is>
      </c>
      <c r="H1361" t="inlineStr">
        <is>
          <t>Mailitem</t>
        </is>
      </c>
      <c r="I1361" t="inlineStr">
        <is>
          <t>MI2112606383</t>
        </is>
      </c>
      <c r="J1361" t="n">
        <v>250.0</v>
      </c>
      <c r="K1361" t="inlineStr">
        <is>
          <t>COMPLETED</t>
        </is>
      </c>
      <c r="L1361" t="inlineStr">
        <is>
          <t>MARK_AS_COMPLETED</t>
        </is>
      </c>
      <c r="M1361" t="inlineStr">
        <is>
          <t>Queue</t>
        </is>
      </c>
      <c r="N1361" t="n">
        <v>2.0</v>
      </c>
      <c r="O1361" s="1" t="n">
        <v>44547.19931712963</v>
      </c>
      <c r="P1361" s="1" t="n">
        <v>44547.34186342593</v>
      </c>
      <c r="Q1361" t="n">
        <v>7039.0</v>
      </c>
      <c r="R1361" t="n">
        <v>5277.0</v>
      </c>
      <c r="S1361" t="b">
        <v>0</v>
      </c>
      <c r="T1361" t="inlineStr">
        <is>
          <t>N/A</t>
        </is>
      </c>
      <c r="U1361" t="b">
        <v>1</v>
      </c>
      <c r="V1361" t="inlineStr">
        <is>
          <t>Devendra Naidu</t>
        </is>
      </c>
      <c r="W1361" s="1" t="n">
        <v>44547.255219907405</v>
      </c>
      <c r="X1361" t="n">
        <v>4528.0</v>
      </c>
      <c r="Y1361" t="n">
        <v>229.0</v>
      </c>
      <c r="Z1361" t="n">
        <v>0.0</v>
      </c>
      <c r="AA1361" t="n">
        <v>229.0</v>
      </c>
      <c r="AB1361" t="n">
        <v>0.0</v>
      </c>
      <c r="AC1361" t="n">
        <v>100.0</v>
      </c>
      <c r="AD1361" t="n">
        <v>21.0</v>
      </c>
      <c r="AE1361" t="n">
        <v>0.0</v>
      </c>
      <c r="AF1361" t="n">
        <v>0.0</v>
      </c>
      <c r="AG1361" t="n">
        <v>0.0</v>
      </c>
      <c r="AH1361" t="inlineStr">
        <is>
          <t>Poonam Patil</t>
        </is>
      </c>
      <c r="AI1361" s="1" t="n">
        <v>44547.34186342593</v>
      </c>
      <c r="AJ1361" t="n">
        <v>749.0</v>
      </c>
      <c r="AK1361" t="n">
        <v>1.0</v>
      </c>
      <c r="AL1361" t="n">
        <v>0.0</v>
      </c>
      <c r="AM1361" t="n">
        <v>1.0</v>
      </c>
      <c r="AN1361" t="n">
        <v>0.0</v>
      </c>
      <c r="AO1361" t="n">
        <v>1.0</v>
      </c>
      <c r="AP1361" t="n">
        <v>20.0</v>
      </c>
      <c r="AQ1361" t="n">
        <v>0.0</v>
      </c>
      <c r="AR1361" t="n">
        <v>0.0</v>
      </c>
      <c r="AS1361" t="n">
        <v>0.0</v>
      </c>
      <c r="AT1361" t="inlineStr">
        <is>
          <t>N/A</t>
        </is>
      </c>
      <c r="AU1361" t="inlineStr">
        <is>
          <t>N/A</t>
        </is>
      </c>
      <c r="AV1361" t="inlineStr">
        <is>
          <t>N/A</t>
        </is>
      </c>
      <c r="AW1361" t="inlineStr">
        <is>
          <t>N/A</t>
        </is>
      </c>
      <c r="AX1361" t="inlineStr">
        <is>
          <t>N/A</t>
        </is>
      </c>
      <c r="AY1361" t="inlineStr">
        <is>
          <t>N/A</t>
        </is>
      </c>
      <c r="AZ1361" t="inlineStr">
        <is>
          <t>N/A</t>
        </is>
      </c>
      <c r="BA1361" t="inlineStr">
        <is>
          <t>N/A</t>
        </is>
      </c>
      <c r="BB1361" t="inlineStr">
        <is>
          <t>N/A</t>
        </is>
      </c>
      <c r="BC1361" t="inlineStr">
        <is>
          <t>N/A</t>
        </is>
      </c>
      <c r="BD1361" t="inlineStr">
        <is>
          <t>N/A</t>
        </is>
      </c>
      <c r="BE1361" t="inlineStr">
        <is>
          <t>N/A</t>
        </is>
      </c>
    </row>
    <row r="1362">
      <c r="A1362" t="inlineStr">
        <is>
          <t>WI211257935</t>
        </is>
      </c>
      <c r="B1362" t="inlineStr">
        <is>
          <t>DATA_VALIDATION</t>
        </is>
      </c>
      <c r="C1362" t="inlineStr">
        <is>
          <t>201308007980</t>
        </is>
      </c>
      <c r="D1362" t="inlineStr">
        <is>
          <t>Folder</t>
        </is>
      </c>
      <c r="E1362" s="2">
        <f>HYPERLINK("capsilon://?command=openfolder&amp;siteaddress=FAM.docvelocity-na8.net&amp;folderid=FX2DBB0995-6160-02BC-950C-403B9C4B3388","FX21129663")</f>
        <v>0.0</v>
      </c>
      <c r="F1362" t="inlineStr">
        <is>
          <t/>
        </is>
      </c>
      <c r="G1362" t="inlineStr">
        <is>
          <t/>
        </is>
      </c>
      <c r="H1362" t="inlineStr">
        <is>
          <t>Mailitem</t>
        </is>
      </c>
      <c r="I1362" t="inlineStr">
        <is>
          <t>MI2112607476</t>
        </is>
      </c>
      <c r="J1362" t="n">
        <v>181.0</v>
      </c>
      <c r="K1362" t="inlineStr">
        <is>
          <t>COMPLETED</t>
        </is>
      </c>
      <c r="L1362" t="inlineStr">
        <is>
          <t>MARK_AS_COMPLETED</t>
        </is>
      </c>
      <c r="M1362" t="inlineStr">
        <is>
          <t>Queue</t>
        </is>
      </c>
      <c r="N1362" t="n">
        <v>2.0</v>
      </c>
      <c r="O1362" s="1" t="n">
        <v>44547.20893518518</v>
      </c>
      <c r="P1362" s="1" t="n">
        <v>44547.34825231481</v>
      </c>
      <c r="Q1362" t="n">
        <v>10453.0</v>
      </c>
      <c r="R1362" t="n">
        <v>1584.0</v>
      </c>
      <c r="S1362" t="b">
        <v>0</v>
      </c>
      <c r="T1362" t="inlineStr">
        <is>
          <t>N/A</t>
        </is>
      </c>
      <c r="U1362" t="b">
        <v>1</v>
      </c>
      <c r="V1362" t="inlineStr">
        <is>
          <t>Nisha Verma</t>
        </is>
      </c>
      <c r="W1362" s="1" t="n">
        <v>44547.22945601852</v>
      </c>
      <c r="X1362" t="n">
        <v>990.0</v>
      </c>
      <c r="Y1362" t="n">
        <v>167.0</v>
      </c>
      <c r="Z1362" t="n">
        <v>0.0</v>
      </c>
      <c r="AA1362" t="n">
        <v>167.0</v>
      </c>
      <c r="AB1362" t="n">
        <v>0.0</v>
      </c>
      <c r="AC1362" t="n">
        <v>64.0</v>
      </c>
      <c r="AD1362" t="n">
        <v>14.0</v>
      </c>
      <c r="AE1362" t="n">
        <v>0.0</v>
      </c>
      <c r="AF1362" t="n">
        <v>0.0</v>
      </c>
      <c r="AG1362" t="n">
        <v>0.0</v>
      </c>
      <c r="AH1362" t="inlineStr">
        <is>
          <t>Poonam Patil</t>
        </is>
      </c>
      <c r="AI1362" s="1" t="n">
        <v>44547.34825231481</v>
      </c>
      <c r="AJ1362" t="n">
        <v>551.0</v>
      </c>
      <c r="AK1362" t="n">
        <v>2.0</v>
      </c>
      <c r="AL1362" t="n">
        <v>0.0</v>
      </c>
      <c r="AM1362" t="n">
        <v>2.0</v>
      </c>
      <c r="AN1362" t="n">
        <v>0.0</v>
      </c>
      <c r="AO1362" t="n">
        <v>1.0</v>
      </c>
      <c r="AP1362" t="n">
        <v>12.0</v>
      </c>
      <c r="AQ1362" t="n">
        <v>0.0</v>
      </c>
      <c r="AR1362" t="n">
        <v>0.0</v>
      </c>
      <c r="AS1362" t="n">
        <v>0.0</v>
      </c>
      <c r="AT1362" t="inlineStr">
        <is>
          <t>N/A</t>
        </is>
      </c>
      <c r="AU1362" t="inlineStr">
        <is>
          <t>N/A</t>
        </is>
      </c>
      <c r="AV1362" t="inlineStr">
        <is>
          <t>N/A</t>
        </is>
      </c>
      <c r="AW1362" t="inlineStr">
        <is>
          <t>N/A</t>
        </is>
      </c>
      <c r="AX1362" t="inlineStr">
        <is>
          <t>N/A</t>
        </is>
      </c>
      <c r="AY1362" t="inlineStr">
        <is>
          <t>N/A</t>
        </is>
      </c>
      <c r="AZ1362" t="inlineStr">
        <is>
          <t>N/A</t>
        </is>
      </c>
      <c r="BA1362" t="inlineStr">
        <is>
          <t>N/A</t>
        </is>
      </c>
      <c r="BB1362" t="inlineStr">
        <is>
          <t>N/A</t>
        </is>
      </c>
      <c r="BC1362" t="inlineStr">
        <is>
          <t>N/A</t>
        </is>
      </c>
      <c r="BD1362" t="inlineStr">
        <is>
          <t>N/A</t>
        </is>
      </c>
      <c r="BE1362" t="inlineStr">
        <is>
          <t>N/A</t>
        </is>
      </c>
    </row>
    <row r="1363">
      <c r="A1363" t="inlineStr">
        <is>
          <t>WI211257937</t>
        </is>
      </c>
      <c r="B1363" t="inlineStr">
        <is>
          <t>DATA_VALIDATION</t>
        </is>
      </c>
      <c r="C1363" t="inlineStr">
        <is>
          <t>201308007979</t>
        </is>
      </c>
      <c r="D1363" t="inlineStr">
        <is>
          <t>Folder</t>
        </is>
      </c>
      <c r="E1363" s="2">
        <f>HYPERLINK("capsilon://?command=openfolder&amp;siteaddress=FAM.docvelocity-na8.net&amp;folderid=FXAF5384EC-E8B7-5DF0-A2FC-1E8D7976A7FC","FX21129605")</f>
        <v>0.0</v>
      </c>
      <c r="F1363" t="inlineStr">
        <is>
          <t/>
        </is>
      </c>
      <c r="G1363" t="inlineStr">
        <is>
          <t/>
        </is>
      </c>
      <c r="H1363" t="inlineStr">
        <is>
          <t>Mailitem</t>
        </is>
      </c>
      <c r="I1363" t="inlineStr">
        <is>
          <t>MI2112608298</t>
        </is>
      </c>
      <c r="J1363" t="n">
        <v>790.0</v>
      </c>
      <c r="K1363" t="inlineStr">
        <is>
          <t>COMPLETED</t>
        </is>
      </c>
      <c r="L1363" t="inlineStr">
        <is>
          <t>MARK_AS_COMPLETED</t>
        </is>
      </c>
      <c r="M1363" t="inlineStr">
        <is>
          <t>Queue</t>
        </is>
      </c>
      <c r="N1363" t="n">
        <v>2.0</v>
      </c>
      <c r="O1363" s="1" t="n">
        <v>44547.21634259259</v>
      </c>
      <c r="P1363" s="1" t="n">
        <v>44547.413310185184</v>
      </c>
      <c r="Q1363" t="n">
        <v>6672.0</v>
      </c>
      <c r="R1363" t="n">
        <v>10346.0</v>
      </c>
      <c r="S1363" t="b">
        <v>0</v>
      </c>
      <c r="T1363" t="inlineStr">
        <is>
          <t>N/A</t>
        </is>
      </c>
      <c r="U1363" t="b">
        <v>1</v>
      </c>
      <c r="V1363" t="inlineStr">
        <is>
          <t>Ujwala Ajabe</t>
        </is>
      </c>
      <c r="W1363" s="1" t="n">
        <v>44547.30894675926</v>
      </c>
      <c r="X1363" t="n">
        <v>5820.0</v>
      </c>
      <c r="Y1363" t="n">
        <v>352.0</v>
      </c>
      <c r="Z1363" t="n">
        <v>0.0</v>
      </c>
      <c r="AA1363" t="n">
        <v>352.0</v>
      </c>
      <c r="AB1363" t="n">
        <v>337.0</v>
      </c>
      <c r="AC1363" t="n">
        <v>170.0</v>
      </c>
      <c r="AD1363" t="n">
        <v>438.0</v>
      </c>
      <c r="AE1363" t="n">
        <v>0.0</v>
      </c>
      <c r="AF1363" t="n">
        <v>0.0</v>
      </c>
      <c r="AG1363" t="n">
        <v>0.0</v>
      </c>
      <c r="AH1363" t="inlineStr">
        <is>
          <t>Sangeeta Kumari</t>
        </is>
      </c>
      <c r="AI1363" s="1" t="n">
        <v>44547.413310185184</v>
      </c>
      <c r="AJ1363" t="n">
        <v>3568.0</v>
      </c>
      <c r="AK1363" t="n">
        <v>3.0</v>
      </c>
      <c r="AL1363" t="n">
        <v>0.0</v>
      </c>
      <c r="AM1363" t="n">
        <v>3.0</v>
      </c>
      <c r="AN1363" t="n">
        <v>337.0</v>
      </c>
      <c r="AO1363" t="n">
        <v>3.0</v>
      </c>
      <c r="AP1363" t="n">
        <v>435.0</v>
      </c>
      <c r="AQ1363" t="n">
        <v>0.0</v>
      </c>
      <c r="AR1363" t="n">
        <v>0.0</v>
      </c>
      <c r="AS1363" t="n">
        <v>0.0</v>
      </c>
      <c r="AT1363" t="inlineStr">
        <is>
          <t>N/A</t>
        </is>
      </c>
      <c r="AU1363" t="inlineStr">
        <is>
          <t>N/A</t>
        </is>
      </c>
      <c r="AV1363" t="inlineStr">
        <is>
          <t>N/A</t>
        </is>
      </c>
      <c r="AW1363" t="inlineStr">
        <is>
          <t>N/A</t>
        </is>
      </c>
      <c r="AX1363" t="inlineStr">
        <is>
          <t>N/A</t>
        </is>
      </c>
      <c r="AY1363" t="inlineStr">
        <is>
          <t>N/A</t>
        </is>
      </c>
      <c r="AZ1363" t="inlineStr">
        <is>
          <t>N/A</t>
        </is>
      </c>
      <c r="BA1363" t="inlineStr">
        <is>
          <t>N/A</t>
        </is>
      </c>
      <c r="BB1363" t="inlineStr">
        <is>
          <t>N/A</t>
        </is>
      </c>
      <c r="BC1363" t="inlineStr">
        <is>
          <t>N/A</t>
        </is>
      </c>
      <c r="BD1363" t="inlineStr">
        <is>
          <t>N/A</t>
        </is>
      </c>
      <c r="BE1363" t="inlineStr">
        <is>
          <t>N/A</t>
        </is>
      </c>
    </row>
    <row r="1364">
      <c r="A1364" t="inlineStr">
        <is>
          <t>WI211257944</t>
        </is>
      </c>
      <c r="B1364" t="inlineStr">
        <is>
          <t>DATA_VALIDATION</t>
        </is>
      </c>
      <c r="C1364" t="inlineStr">
        <is>
          <t>201330004282</t>
        </is>
      </c>
      <c r="D1364" t="inlineStr">
        <is>
          <t>Folder</t>
        </is>
      </c>
      <c r="E1364" s="2">
        <f>HYPERLINK("capsilon://?command=openfolder&amp;siteaddress=FAM.docvelocity-na8.net&amp;folderid=FX5AE5E742-3B74-068F-C732-32217D9AB407","FX21129612")</f>
        <v>0.0</v>
      </c>
      <c r="F1364" t="inlineStr">
        <is>
          <t/>
        </is>
      </c>
      <c r="G1364" t="inlineStr">
        <is>
          <t/>
        </is>
      </c>
      <c r="H1364" t="inlineStr">
        <is>
          <t>Mailitem</t>
        </is>
      </c>
      <c r="I1364" t="inlineStr">
        <is>
          <t>MI2112609364</t>
        </is>
      </c>
      <c r="J1364" t="n">
        <v>131.0</v>
      </c>
      <c r="K1364" t="inlineStr">
        <is>
          <t>COMPLETED</t>
        </is>
      </c>
      <c r="L1364" t="inlineStr">
        <is>
          <t>MARK_AS_COMPLETED</t>
        </is>
      </c>
      <c r="M1364" t="inlineStr">
        <is>
          <t>Queue</t>
        </is>
      </c>
      <c r="N1364" t="n">
        <v>2.0</v>
      </c>
      <c r="O1364" s="1" t="n">
        <v>44547.22949074074</v>
      </c>
      <c r="P1364" s="1" t="n">
        <v>44547.365891203706</v>
      </c>
      <c r="Q1364" t="n">
        <v>10205.0</v>
      </c>
      <c r="R1364" t="n">
        <v>1580.0</v>
      </c>
      <c r="S1364" t="b">
        <v>0</v>
      </c>
      <c r="T1364" t="inlineStr">
        <is>
          <t>N/A</t>
        </is>
      </c>
      <c r="U1364" t="b">
        <v>1</v>
      </c>
      <c r="V1364" t="inlineStr">
        <is>
          <t>Aditya Tade</t>
        </is>
      </c>
      <c r="W1364" s="1" t="n">
        <v>44547.23917824074</v>
      </c>
      <c r="X1364" t="n">
        <v>779.0</v>
      </c>
      <c r="Y1364" t="n">
        <v>102.0</v>
      </c>
      <c r="Z1364" t="n">
        <v>0.0</v>
      </c>
      <c r="AA1364" t="n">
        <v>102.0</v>
      </c>
      <c r="AB1364" t="n">
        <v>0.0</v>
      </c>
      <c r="AC1364" t="n">
        <v>61.0</v>
      </c>
      <c r="AD1364" t="n">
        <v>29.0</v>
      </c>
      <c r="AE1364" t="n">
        <v>0.0</v>
      </c>
      <c r="AF1364" t="n">
        <v>0.0</v>
      </c>
      <c r="AG1364" t="n">
        <v>0.0</v>
      </c>
      <c r="AH1364" t="inlineStr">
        <is>
          <t>Ashish Sutar</t>
        </is>
      </c>
      <c r="AI1364" s="1" t="n">
        <v>44547.365891203706</v>
      </c>
      <c r="AJ1364" t="n">
        <v>801.0</v>
      </c>
      <c r="AK1364" t="n">
        <v>1.0</v>
      </c>
      <c r="AL1364" t="n">
        <v>0.0</v>
      </c>
      <c r="AM1364" t="n">
        <v>1.0</v>
      </c>
      <c r="AN1364" t="n">
        <v>0.0</v>
      </c>
      <c r="AO1364" t="n">
        <v>1.0</v>
      </c>
      <c r="AP1364" t="n">
        <v>28.0</v>
      </c>
      <c r="AQ1364" t="n">
        <v>0.0</v>
      </c>
      <c r="AR1364" t="n">
        <v>0.0</v>
      </c>
      <c r="AS1364" t="n">
        <v>0.0</v>
      </c>
      <c r="AT1364" t="inlineStr">
        <is>
          <t>N/A</t>
        </is>
      </c>
      <c r="AU1364" t="inlineStr">
        <is>
          <t>N/A</t>
        </is>
      </c>
      <c r="AV1364" t="inlineStr">
        <is>
          <t>N/A</t>
        </is>
      </c>
      <c r="AW1364" t="inlineStr">
        <is>
          <t>N/A</t>
        </is>
      </c>
      <c r="AX1364" t="inlineStr">
        <is>
          <t>N/A</t>
        </is>
      </c>
      <c r="AY1364" t="inlineStr">
        <is>
          <t>N/A</t>
        </is>
      </c>
      <c r="AZ1364" t="inlineStr">
        <is>
          <t>N/A</t>
        </is>
      </c>
      <c r="BA1364" t="inlineStr">
        <is>
          <t>N/A</t>
        </is>
      </c>
      <c r="BB1364" t="inlineStr">
        <is>
          <t>N/A</t>
        </is>
      </c>
      <c r="BC1364" t="inlineStr">
        <is>
          <t>N/A</t>
        </is>
      </c>
      <c r="BD1364" t="inlineStr">
        <is>
          <t>N/A</t>
        </is>
      </c>
      <c r="BE1364" t="inlineStr">
        <is>
          <t>N/A</t>
        </is>
      </c>
    </row>
    <row r="1365">
      <c r="A1365" t="inlineStr">
        <is>
          <t>WI211257945</t>
        </is>
      </c>
      <c r="B1365" t="inlineStr">
        <is>
          <t>DATA_VALIDATION</t>
        </is>
      </c>
      <c r="C1365" t="inlineStr">
        <is>
          <t>201300020412</t>
        </is>
      </c>
      <c r="D1365" t="inlineStr">
        <is>
          <t>Folder</t>
        </is>
      </c>
      <c r="E1365" s="2">
        <f>HYPERLINK("capsilon://?command=openfolder&amp;siteaddress=FAM.docvelocity-na8.net&amp;folderid=FXA9827FEF-AEE0-3BF7-815E-EC6F24512752","FX21129644")</f>
        <v>0.0</v>
      </c>
      <c r="F1365" t="inlineStr">
        <is>
          <t/>
        </is>
      </c>
      <c r="G1365" t="inlineStr">
        <is>
          <t/>
        </is>
      </c>
      <c r="H1365" t="inlineStr">
        <is>
          <t>Mailitem</t>
        </is>
      </c>
      <c r="I1365" t="inlineStr">
        <is>
          <t>MI2112609813</t>
        </is>
      </c>
      <c r="J1365" t="n">
        <v>284.0</v>
      </c>
      <c r="K1365" t="inlineStr">
        <is>
          <t>COMPLETED</t>
        </is>
      </c>
      <c r="L1365" t="inlineStr">
        <is>
          <t>MARK_AS_COMPLETED</t>
        </is>
      </c>
      <c r="M1365" t="inlineStr">
        <is>
          <t>Queue</t>
        </is>
      </c>
      <c r="N1365" t="n">
        <v>2.0</v>
      </c>
      <c r="O1365" s="1" t="n">
        <v>44547.23268518518</v>
      </c>
      <c r="P1365" s="1" t="n">
        <v>44547.3809837963</v>
      </c>
      <c r="Q1365" t="n">
        <v>9241.0</v>
      </c>
      <c r="R1365" t="n">
        <v>3572.0</v>
      </c>
      <c r="S1365" t="b">
        <v>0</v>
      </c>
      <c r="T1365" t="inlineStr">
        <is>
          <t>N/A</t>
        </is>
      </c>
      <c r="U1365" t="b">
        <v>1</v>
      </c>
      <c r="V1365" t="inlineStr">
        <is>
          <t>Supriya Khape</t>
        </is>
      </c>
      <c r="W1365" s="1" t="n">
        <v>44547.262337962966</v>
      </c>
      <c r="X1365" t="n">
        <v>2264.0</v>
      </c>
      <c r="Y1365" t="n">
        <v>387.0</v>
      </c>
      <c r="Z1365" t="n">
        <v>0.0</v>
      </c>
      <c r="AA1365" t="n">
        <v>387.0</v>
      </c>
      <c r="AB1365" t="n">
        <v>3.0</v>
      </c>
      <c r="AC1365" t="n">
        <v>200.0</v>
      </c>
      <c r="AD1365" t="n">
        <v>-103.0</v>
      </c>
      <c r="AE1365" t="n">
        <v>0.0</v>
      </c>
      <c r="AF1365" t="n">
        <v>0.0</v>
      </c>
      <c r="AG1365" t="n">
        <v>0.0</v>
      </c>
      <c r="AH1365" t="inlineStr">
        <is>
          <t>Ashish Sutar</t>
        </is>
      </c>
      <c r="AI1365" s="1" t="n">
        <v>44547.3809837963</v>
      </c>
      <c r="AJ1365" t="n">
        <v>1303.0</v>
      </c>
      <c r="AK1365" t="n">
        <v>0.0</v>
      </c>
      <c r="AL1365" t="n">
        <v>0.0</v>
      </c>
      <c r="AM1365" t="n">
        <v>0.0</v>
      </c>
      <c r="AN1365" t="n">
        <v>0.0</v>
      </c>
      <c r="AO1365" t="n">
        <v>0.0</v>
      </c>
      <c r="AP1365" t="n">
        <v>-103.0</v>
      </c>
      <c r="AQ1365" t="n">
        <v>0.0</v>
      </c>
      <c r="AR1365" t="n">
        <v>0.0</v>
      </c>
      <c r="AS1365" t="n">
        <v>0.0</v>
      </c>
      <c r="AT1365" t="inlineStr">
        <is>
          <t>N/A</t>
        </is>
      </c>
      <c r="AU1365" t="inlineStr">
        <is>
          <t>N/A</t>
        </is>
      </c>
      <c r="AV1365" t="inlineStr">
        <is>
          <t>N/A</t>
        </is>
      </c>
      <c r="AW1365" t="inlineStr">
        <is>
          <t>N/A</t>
        </is>
      </c>
      <c r="AX1365" t="inlineStr">
        <is>
          <t>N/A</t>
        </is>
      </c>
      <c r="AY1365" t="inlineStr">
        <is>
          <t>N/A</t>
        </is>
      </c>
      <c r="AZ1365" t="inlineStr">
        <is>
          <t>N/A</t>
        </is>
      </c>
      <c r="BA1365" t="inlineStr">
        <is>
          <t>N/A</t>
        </is>
      </c>
      <c r="BB1365" t="inlineStr">
        <is>
          <t>N/A</t>
        </is>
      </c>
      <c r="BC1365" t="inlineStr">
        <is>
          <t>N/A</t>
        </is>
      </c>
      <c r="BD1365" t="inlineStr">
        <is>
          <t>N/A</t>
        </is>
      </c>
      <c r="BE1365" t="inlineStr">
        <is>
          <t>N/A</t>
        </is>
      </c>
    </row>
    <row r="1366">
      <c r="A1366" t="inlineStr">
        <is>
          <t>WI211258140</t>
        </is>
      </c>
      <c r="B1366" t="inlineStr">
        <is>
          <t>DATA_VALIDATION</t>
        </is>
      </c>
      <c r="C1366" t="inlineStr">
        <is>
          <t>201300020247</t>
        </is>
      </c>
      <c r="D1366" t="inlineStr">
        <is>
          <t>Folder</t>
        </is>
      </c>
      <c r="E1366" s="2">
        <f>HYPERLINK("capsilon://?command=openfolder&amp;siteaddress=FAM.docvelocity-na8.net&amp;folderid=FX905C134D-6006-C856-963E-A096DB737BEC","FX21126828")</f>
        <v>0.0</v>
      </c>
      <c r="F1366" t="inlineStr">
        <is>
          <t/>
        </is>
      </c>
      <c r="G1366" t="inlineStr">
        <is>
          <t/>
        </is>
      </c>
      <c r="H1366" t="inlineStr">
        <is>
          <t>Mailitem</t>
        </is>
      </c>
      <c r="I1366" t="inlineStr">
        <is>
          <t>MI2112600359</t>
        </is>
      </c>
      <c r="J1366" t="n">
        <v>56.0</v>
      </c>
      <c r="K1366" t="inlineStr">
        <is>
          <t>COMPLETED</t>
        </is>
      </c>
      <c r="L1366" t="inlineStr">
        <is>
          <t>MARK_AS_COMPLETED</t>
        </is>
      </c>
      <c r="M1366" t="inlineStr">
        <is>
          <t>Queue</t>
        </is>
      </c>
      <c r="N1366" t="n">
        <v>2.0</v>
      </c>
      <c r="O1366" s="1" t="n">
        <v>44547.39572916667</v>
      </c>
      <c r="P1366" s="1" t="n">
        <v>44547.404270833336</v>
      </c>
      <c r="Q1366" t="n">
        <v>69.0</v>
      </c>
      <c r="R1366" t="n">
        <v>669.0</v>
      </c>
      <c r="S1366" t="b">
        <v>0</v>
      </c>
      <c r="T1366" t="inlineStr">
        <is>
          <t>N/A</t>
        </is>
      </c>
      <c r="U1366" t="b">
        <v>1</v>
      </c>
      <c r="V1366" t="inlineStr">
        <is>
          <t>Aditya Tade</t>
        </is>
      </c>
      <c r="W1366" s="1" t="n">
        <v>44547.39837962963</v>
      </c>
      <c r="X1366" t="n">
        <v>205.0</v>
      </c>
      <c r="Y1366" t="n">
        <v>42.0</v>
      </c>
      <c r="Z1366" t="n">
        <v>0.0</v>
      </c>
      <c r="AA1366" t="n">
        <v>42.0</v>
      </c>
      <c r="AB1366" t="n">
        <v>0.0</v>
      </c>
      <c r="AC1366" t="n">
        <v>6.0</v>
      </c>
      <c r="AD1366" t="n">
        <v>14.0</v>
      </c>
      <c r="AE1366" t="n">
        <v>0.0</v>
      </c>
      <c r="AF1366" t="n">
        <v>0.0</v>
      </c>
      <c r="AG1366" t="n">
        <v>0.0</v>
      </c>
      <c r="AH1366" t="inlineStr">
        <is>
          <t>Saloni Uttekar</t>
        </is>
      </c>
      <c r="AI1366" s="1" t="n">
        <v>44547.404270833336</v>
      </c>
      <c r="AJ1366" t="n">
        <v>464.0</v>
      </c>
      <c r="AK1366" t="n">
        <v>1.0</v>
      </c>
      <c r="AL1366" t="n">
        <v>0.0</v>
      </c>
      <c r="AM1366" t="n">
        <v>1.0</v>
      </c>
      <c r="AN1366" t="n">
        <v>0.0</v>
      </c>
      <c r="AO1366" t="n">
        <v>1.0</v>
      </c>
      <c r="AP1366" t="n">
        <v>13.0</v>
      </c>
      <c r="AQ1366" t="n">
        <v>0.0</v>
      </c>
      <c r="AR1366" t="n">
        <v>0.0</v>
      </c>
      <c r="AS1366" t="n">
        <v>0.0</v>
      </c>
      <c r="AT1366" t="inlineStr">
        <is>
          <t>N/A</t>
        </is>
      </c>
      <c r="AU1366" t="inlineStr">
        <is>
          <t>N/A</t>
        </is>
      </c>
      <c r="AV1366" t="inlineStr">
        <is>
          <t>N/A</t>
        </is>
      </c>
      <c r="AW1366" t="inlineStr">
        <is>
          <t>N/A</t>
        </is>
      </c>
      <c r="AX1366" t="inlineStr">
        <is>
          <t>N/A</t>
        </is>
      </c>
      <c r="AY1366" t="inlineStr">
        <is>
          <t>N/A</t>
        </is>
      </c>
      <c r="AZ1366" t="inlineStr">
        <is>
          <t>N/A</t>
        </is>
      </c>
      <c r="BA1366" t="inlineStr">
        <is>
          <t>N/A</t>
        </is>
      </c>
      <c r="BB1366" t="inlineStr">
        <is>
          <t>N/A</t>
        </is>
      </c>
      <c r="BC1366" t="inlineStr">
        <is>
          <t>N/A</t>
        </is>
      </c>
      <c r="BD1366" t="inlineStr">
        <is>
          <t>N/A</t>
        </is>
      </c>
      <c r="BE1366" t="inlineStr">
        <is>
          <t>N/A</t>
        </is>
      </c>
    </row>
    <row r="1367">
      <c r="A1367" t="inlineStr">
        <is>
          <t>WI21125816</t>
        </is>
      </c>
      <c r="B1367" t="inlineStr">
        <is>
          <t>DATA_VALIDATION</t>
        </is>
      </c>
      <c r="C1367" t="inlineStr">
        <is>
          <t>201300019938</t>
        </is>
      </c>
      <c r="D1367" t="inlineStr">
        <is>
          <t>Folder</t>
        </is>
      </c>
      <c r="E1367" s="2">
        <f>HYPERLINK("capsilon://?command=openfolder&amp;siteaddress=FAM.docvelocity-na8.net&amp;folderid=FX29E32563-9B07-A220-A7E3-950D32A549F0","FX211114084")</f>
        <v>0.0</v>
      </c>
      <c r="F1367" t="inlineStr">
        <is>
          <t/>
        </is>
      </c>
      <c r="G1367" t="inlineStr">
        <is>
          <t/>
        </is>
      </c>
      <c r="H1367" t="inlineStr">
        <is>
          <t>Mailitem</t>
        </is>
      </c>
      <c r="I1367" t="inlineStr">
        <is>
          <t>MI211257502</t>
        </is>
      </c>
      <c r="J1367" t="n">
        <v>306.0</v>
      </c>
      <c r="K1367" t="inlineStr">
        <is>
          <t>COMPLETED</t>
        </is>
      </c>
      <c r="L1367" t="inlineStr">
        <is>
          <t>MARK_AS_COMPLETED</t>
        </is>
      </c>
      <c r="M1367" t="inlineStr">
        <is>
          <t>Queue</t>
        </is>
      </c>
      <c r="N1367" t="n">
        <v>2.0</v>
      </c>
      <c r="O1367" s="1" t="n">
        <v>44532.35795138889</v>
      </c>
      <c r="P1367" s="1" t="n">
        <v>44532.57981481482</v>
      </c>
      <c r="Q1367" t="n">
        <v>10026.0</v>
      </c>
      <c r="R1367" t="n">
        <v>9143.0</v>
      </c>
      <c r="S1367" t="b">
        <v>0</v>
      </c>
      <c r="T1367" t="inlineStr">
        <is>
          <t>N/A</t>
        </is>
      </c>
      <c r="U1367" t="b">
        <v>1</v>
      </c>
      <c r="V1367" t="inlineStr">
        <is>
          <t>Saloni Uttekar</t>
        </is>
      </c>
      <c r="W1367" s="1" t="n">
        <v>44532.540625</v>
      </c>
      <c r="X1367" t="n">
        <v>6188.0</v>
      </c>
      <c r="Y1367" t="n">
        <v>581.0</v>
      </c>
      <c r="Z1367" t="n">
        <v>0.0</v>
      </c>
      <c r="AA1367" t="n">
        <v>581.0</v>
      </c>
      <c r="AB1367" t="n">
        <v>0.0</v>
      </c>
      <c r="AC1367" t="n">
        <v>451.0</v>
      </c>
      <c r="AD1367" t="n">
        <v>-275.0</v>
      </c>
      <c r="AE1367" t="n">
        <v>0.0</v>
      </c>
      <c r="AF1367" t="n">
        <v>0.0</v>
      </c>
      <c r="AG1367" t="n">
        <v>0.0</v>
      </c>
      <c r="AH1367" t="inlineStr">
        <is>
          <t>Vikash Suryakanth Parmar</t>
        </is>
      </c>
      <c r="AI1367" s="1" t="n">
        <v>44532.57981481482</v>
      </c>
      <c r="AJ1367" t="n">
        <v>2683.0</v>
      </c>
      <c r="AK1367" t="n">
        <v>2.0</v>
      </c>
      <c r="AL1367" t="n">
        <v>0.0</v>
      </c>
      <c r="AM1367" t="n">
        <v>2.0</v>
      </c>
      <c r="AN1367" t="n">
        <v>0.0</v>
      </c>
      <c r="AO1367" t="n">
        <v>3.0</v>
      </c>
      <c r="AP1367" t="n">
        <v>-277.0</v>
      </c>
      <c r="AQ1367" t="n">
        <v>0.0</v>
      </c>
      <c r="AR1367" t="n">
        <v>0.0</v>
      </c>
      <c r="AS1367" t="n">
        <v>0.0</v>
      </c>
      <c r="AT1367" t="inlineStr">
        <is>
          <t>N/A</t>
        </is>
      </c>
      <c r="AU1367" t="inlineStr">
        <is>
          <t>N/A</t>
        </is>
      </c>
      <c r="AV1367" t="inlineStr">
        <is>
          <t>N/A</t>
        </is>
      </c>
      <c r="AW1367" t="inlineStr">
        <is>
          <t>N/A</t>
        </is>
      </c>
      <c r="AX1367" t="inlineStr">
        <is>
          <t>N/A</t>
        </is>
      </c>
      <c r="AY1367" t="inlineStr">
        <is>
          <t>N/A</t>
        </is>
      </c>
      <c r="AZ1367" t="inlineStr">
        <is>
          <t>N/A</t>
        </is>
      </c>
      <c r="BA1367" t="inlineStr">
        <is>
          <t>N/A</t>
        </is>
      </c>
      <c r="BB1367" t="inlineStr">
        <is>
          <t>N/A</t>
        </is>
      </c>
      <c r="BC1367" t="inlineStr">
        <is>
          <t>N/A</t>
        </is>
      </c>
      <c r="BD1367" t="inlineStr">
        <is>
          <t>N/A</t>
        </is>
      </c>
      <c r="BE1367" t="inlineStr">
        <is>
          <t>N/A</t>
        </is>
      </c>
    </row>
    <row r="1368">
      <c r="A1368" t="inlineStr">
        <is>
          <t>WI21125817</t>
        </is>
      </c>
      <c r="B1368" t="inlineStr">
        <is>
          <t>DATA_VALIDATION</t>
        </is>
      </c>
      <c r="C1368" t="inlineStr">
        <is>
          <t>201300020019</t>
        </is>
      </c>
      <c r="D1368" t="inlineStr">
        <is>
          <t>Folder</t>
        </is>
      </c>
      <c r="E1368" s="2">
        <f>HYPERLINK("capsilon://?command=openfolder&amp;siteaddress=FAM.docvelocity-na8.net&amp;folderid=FX5B48A63A-2DC9-6AD0-F3D9-773798DB392B","FX2112398")</f>
        <v>0.0</v>
      </c>
      <c r="F1368" t="inlineStr">
        <is>
          <t/>
        </is>
      </c>
      <c r="G1368" t="inlineStr">
        <is>
          <t/>
        </is>
      </c>
      <c r="H1368" t="inlineStr">
        <is>
          <t>Mailitem</t>
        </is>
      </c>
      <c r="I1368" t="inlineStr">
        <is>
          <t>MI211257904</t>
        </is>
      </c>
      <c r="J1368" t="n">
        <v>220.0</v>
      </c>
      <c r="K1368" t="inlineStr">
        <is>
          <t>COMPLETED</t>
        </is>
      </c>
      <c r="L1368" t="inlineStr">
        <is>
          <t>MARK_AS_COMPLETED</t>
        </is>
      </c>
      <c r="M1368" t="inlineStr">
        <is>
          <t>Queue</t>
        </is>
      </c>
      <c r="N1368" t="n">
        <v>2.0</v>
      </c>
      <c r="O1368" s="1" t="n">
        <v>44532.35884259259</v>
      </c>
      <c r="P1368" s="1" t="n">
        <v>44532.555127314816</v>
      </c>
      <c r="Q1368" t="n">
        <v>15882.0</v>
      </c>
      <c r="R1368" t="n">
        <v>1077.0</v>
      </c>
      <c r="S1368" t="b">
        <v>0</v>
      </c>
      <c r="T1368" t="inlineStr">
        <is>
          <t>N/A</t>
        </is>
      </c>
      <c r="U1368" t="b">
        <v>1</v>
      </c>
      <c r="V1368" t="inlineStr">
        <is>
          <t>Aditya Tade</t>
        </is>
      </c>
      <c r="W1368" s="1" t="n">
        <v>44532.43537037037</v>
      </c>
      <c r="X1368" t="n">
        <v>559.0</v>
      </c>
      <c r="Y1368" t="n">
        <v>98.0</v>
      </c>
      <c r="Z1368" t="n">
        <v>0.0</v>
      </c>
      <c r="AA1368" t="n">
        <v>98.0</v>
      </c>
      <c r="AB1368" t="n">
        <v>21.0</v>
      </c>
      <c r="AC1368" t="n">
        <v>26.0</v>
      </c>
      <c r="AD1368" t="n">
        <v>122.0</v>
      </c>
      <c r="AE1368" t="n">
        <v>0.0</v>
      </c>
      <c r="AF1368" t="n">
        <v>0.0</v>
      </c>
      <c r="AG1368" t="n">
        <v>0.0</v>
      </c>
      <c r="AH1368" t="inlineStr">
        <is>
          <t>Dashrath Soren</t>
        </is>
      </c>
      <c r="AI1368" s="1" t="n">
        <v>44532.555127314816</v>
      </c>
      <c r="AJ1368" t="n">
        <v>465.0</v>
      </c>
      <c r="AK1368" t="n">
        <v>0.0</v>
      </c>
      <c r="AL1368" t="n">
        <v>0.0</v>
      </c>
      <c r="AM1368" t="n">
        <v>0.0</v>
      </c>
      <c r="AN1368" t="n">
        <v>21.0</v>
      </c>
      <c r="AO1368" t="n">
        <v>0.0</v>
      </c>
      <c r="AP1368" t="n">
        <v>122.0</v>
      </c>
      <c r="AQ1368" t="n">
        <v>0.0</v>
      </c>
      <c r="AR1368" t="n">
        <v>0.0</v>
      </c>
      <c r="AS1368" t="n">
        <v>0.0</v>
      </c>
      <c r="AT1368" t="inlineStr">
        <is>
          <t>N/A</t>
        </is>
      </c>
      <c r="AU1368" t="inlineStr">
        <is>
          <t>N/A</t>
        </is>
      </c>
      <c r="AV1368" t="inlineStr">
        <is>
          <t>N/A</t>
        </is>
      </c>
      <c r="AW1368" t="inlineStr">
        <is>
          <t>N/A</t>
        </is>
      </c>
      <c r="AX1368" t="inlineStr">
        <is>
          <t>N/A</t>
        </is>
      </c>
      <c r="AY1368" t="inlineStr">
        <is>
          <t>N/A</t>
        </is>
      </c>
      <c r="AZ1368" t="inlineStr">
        <is>
          <t>N/A</t>
        </is>
      </c>
      <c r="BA1368" t="inlineStr">
        <is>
          <t>N/A</t>
        </is>
      </c>
      <c r="BB1368" t="inlineStr">
        <is>
          <t>N/A</t>
        </is>
      </c>
      <c r="BC1368" t="inlineStr">
        <is>
          <t>N/A</t>
        </is>
      </c>
      <c r="BD1368" t="inlineStr">
        <is>
          <t>N/A</t>
        </is>
      </c>
      <c r="BE1368" t="inlineStr">
        <is>
          <t>N/A</t>
        </is>
      </c>
    </row>
    <row r="1369">
      <c r="A1369" t="inlineStr">
        <is>
          <t>WI21125819</t>
        </is>
      </c>
      <c r="B1369" t="inlineStr">
        <is>
          <t>DATA_VALIDATION</t>
        </is>
      </c>
      <c r="C1369" t="inlineStr">
        <is>
          <t>201308007739</t>
        </is>
      </c>
      <c r="D1369" t="inlineStr">
        <is>
          <t>Folder</t>
        </is>
      </c>
      <c r="E1369" s="2">
        <f>HYPERLINK("capsilon://?command=openfolder&amp;siteaddress=FAM.docvelocity-na8.net&amp;folderid=FX0C92A632-1F5A-119A-2DF9-E8E876F1C064","FX21115069")</f>
        <v>0.0</v>
      </c>
      <c r="F1369" t="inlineStr">
        <is>
          <t/>
        </is>
      </c>
      <c r="G1369" t="inlineStr">
        <is>
          <t/>
        </is>
      </c>
      <c r="H1369" t="inlineStr">
        <is>
          <t>Mailitem</t>
        </is>
      </c>
      <c r="I1369" t="inlineStr">
        <is>
          <t>MI211258666</t>
        </is>
      </c>
      <c r="J1369" t="n">
        <v>213.0</v>
      </c>
      <c r="K1369" t="inlineStr">
        <is>
          <t>COMPLETED</t>
        </is>
      </c>
      <c r="L1369" t="inlineStr">
        <is>
          <t>MARK_AS_COMPLETED</t>
        </is>
      </c>
      <c r="M1369" t="inlineStr">
        <is>
          <t>Queue</t>
        </is>
      </c>
      <c r="N1369" t="n">
        <v>2.0</v>
      </c>
      <c r="O1369" s="1" t="n">
        <v>44532.359664351854</v>
      </c>
      <c r="P1369" s="1" t="n">
        <v>44532.591469907406</v>
      </c>
      <c r="Q1369" t="n">
        <v>16057.0</v>
      </c>
      <c r="R1369" t="n">
        <v>3971.0</v>
      </c>
      <c r="S1369" t="b">
        <v>0</v>
      </c>
      <c r="T1369" t="inlineStr">
        <is>
          <t>N/A</t>
        </is>
      </c>
      <c r="U1369" t="b">
        <v>1</v>
      </c>
      <c r="V1369" t="inlineStr">
        <is>
          <t>Aditya Tade</t>
        </is>
      </c>
      <c r="W1369" s="1" t="n">
        <v>44532.46836805555</v>
      </c>
      <c r="X1369" t="n">
        <v>2850.0</v>
      </c>
      <c r="Y1369" t="n">
        <v>188.0</v>
      </c>
      <c r="Z1369" t="n">
        <v>0.0</v>
      </c>
      <c r="AA1369" t="n">
        <v>188.0</v>
      </c>
      <c r="AB1369" t="n">
        <v>43.0</v>
      </c>
      <c r="AC1369" t="n">
        <v>91.0</v>
      </c>
      <c r="AD1369" t="n">
        <v>25.0</v>
      </c>
      <c r="AE1369" t="n">
        <v>0.0</v>
      </c>
      <c r="AF1369" t="n">
        <v>0.0</v>
      </c>
      <c r="AG1369" t="n">
        <v>0.0</v>
      </c>
      <c r="AH1369" t="inlineStr">
        <is>
          <t>Vikash Suryakanth Parmar</t>
        </is>
      </c>
      <c r="AI1369" s="1" t="n">
        <v>44532.591469907406</v>
      </c>
      <c r="AJ1369" t="n">
        <v>1006.0</v>
      </c>
      <c r="AK1369" t="n">
        <v>1.0</v>
      </c>
      <c r="AL1369" t="n">
        <v>0.0</v>
      </c>
      <c r="AM1369" t="n">
        <v>1.0</v>
      </c>
      <c r="AN1369" t="n">
        <v>43.0</v>
      </c>
      <c r="AO1369" t="n">
        <v>1.0</v>
      </c>
      <c r="AP1369" t="n">
        <v>24.0</v>
      </c>
      <c r="AQ1369" t="n">
        <v>0.0</v>
      </c>
      <c r="AR1369" t="n">
        <v>0.0</v>
      </c>
      <c r="AS1369" t="n">
        <v>0.0</v>
      </c>
      <c r="AT1369" t="inlineStr">
        <is>
          <t>N/A</t>
        </is>
      </c>
      <c r="AU1369" t="inlineStr">
        <is>
          <t>N/A</t>
        </is>
      </c>
      <c r="AV1369" t="inlineStr">
        <is>
          <t>N/A</t>
        </is>
      </c>
      <c r="AW1369" t="inlineStr">
        <is>
          <t>N/A</t>
        </is>
      </c>
      <c r="AX1369" t="inlineStr">
        <is>
          <t>N/A</t>
        </is>
      </c>
      <c r="AY1369" t="inlineStr">
        <is>
          <t>N/A</t>
        </is>
      </c>
      <c r="AZ1369" t="inlineStr">
        <is>
          <t>N/A</t>
        </is>
      </c>
      <c r="BA1369" t="inlineStr">
        <is>
          <t>N/A</t>
        </is>
      </c>
      <c r="BB1369" t="inlineStr">
        <is>
          <t>N/A</t>
        </is>
      </c>
      <c r="BC1369" t="inlineStr">
        <is>
          <t>N/A</t>
        </is>
      </c>
      <c r="BD1369" t="inlineStr">
        <is>
          <t>N/A</t>
        </is>
      </c>
      <c r="BE1369" t="inlineStr">
        <is>
          <t>N/A</t>
        </is>
      </c>
    </row>
    <row r="1370">
      <c r="A1370" t="inlineStr">
        <is>
          <t>WI211258351</t>
        </is>
      </c>
      <c r="B1370" t="inlineStr">
        <is>
          <t>DATA_VALIDATION</t>
        </is>
      </c>
      <c r="C1370" t="inlineStr">
        <is>
          <t>201338000086</t>
        </is>
      </c>
      <c r="D1370" t="inlineStr">
        <is>
          <t>Folder</t>
        </is>
      </c>
      <c r="E1370" s="2">
        <f>HYPERLINK("capsilon://?command=openfolder&amp;siteaddress=FAM.docvelocity-na8.net&amp;folderid=FXA28F6FE4-AE18-3C9E-97DC-F34A2CF2FC9F","FX21125491")</f>
        <v>0.0</v>
      </c>
      <c r="F1370" t="inlineStr">
        <is>
          <t/>
        </is>
      </c>
      <c r="G1370" t="inlineStr">
        <is>
          <t/>
        </is>
      </c>
      <c r="H1370" t="inlineStr">
        <is>
          <t>Mailitem</t>
        </is>
      </c>
      <c r="I1370" t="inlineStr">
        <is>
          <t>MI2112615829</t>
        </is>
      </c>
      <c r="J1370" t="n">
        <v>66.0</v>
      </c>
      <c r="K1370" t="inlineStr">
        <is>
          <t>COMPLETED</t>
        </is>
      </c>
      <c r="L1370" t="inlineStr">
        <is>
          <t>MARK_AS_COMPLETED</t>
        </is>
      </c>
      <c r="M1370" t="inlineStr">
        <is>
          <t>Queue</t>
        </is>
      </c>
      <c r="N1370" t="n">
        <v>1.0</v>
      </c>
      <c r="O1370" s="1" t="n">
        <v>44547.436574074076</v>
      </c>
      <c r="P1370" s="1" t="n">
        <v>44547.450625</v>
      </c>
      <c r="Q1370" t="n">
        <v>884.0</v>
      </c>
      <c r="R1370" t="n">
        <v>330.0</v>
      </c>
      <c r="S1370" t="b">
        <v>0</v>
      </c>
      <c r="T1370" t="inlineStr">
        <is>
          <t>N/A</t>
        </is>
      </c>
      <c r="U1370" t="b">
        <v>0</v>
      </c>
      <c r="V1370" t="inlineStr">
        <is>
          <t>Hemanshi Deshlahara</t>
        </is>
      </c>
      <c r="W1370" s="1" t="n">
        <v>44547.450625</v>
      </c>
      <c r="X1370" t="n">
        <v>223.0</v>
      </c>
      <c r="Y1370" t="n">
        <v>0.0</v>
      </c>
      <c r="Z1370" t="n">
        <v>0.0</v>
      </c>
      <c r="AA1370" t="n">
        <v>0.0</v>
      </c>
      <c r="AB1370" t="n">
        <v>0.0</v>
      </c>
      <c r="AC1370" t="n">
        <v>0.0</v>
      </c>
      <c r="AD1370" t="n">
        <v>66.0</v>
      </c>
      <c r="AE1370" t="n">
        <v>52.0</v>
      </c>
      <c r="AF1370" t="n">
        <v>0.0</v>
      </c>
      <c r="AG1370" t="n">
        <v>5.0</v>
      </c>
      <c r="AH1370" t="inlineStr">
        <is>
          <t>N/A</t>
        </is>
      </c>
      <c r="AI1370" t="inlineStr">
        <is>
          <t>N/A</t>
        </is>
      </c>
      <c r="AJ1370" t="inlineStr">
        <is>
          <t>N/A</t>
        </is>
      </c>
      <c r="AK1370" t="inlineStr">
        <is>
          <t>N/A</t>
        </is>
      </c>
      <c r="AL1370" t="inlineStr">
        <is>
          <t>N/A</t>
        </is>
      </c>
      <c r="AM1370" t="inlineStr">
        <is>
          <t>N/A</t>
        </is>
      </c>
      <c r="AN1370" t="inlineStr">
        <is>
          <t>N/A</t>
        </is>
      </c>
      <c r="AO1370" t="inlineStr">
        <is>
          <t>N/A</t>
        </is>
      </c>
      <c r="AP1370" t="inlineStr">
        <is>
          <t>N/A</t>
        </is>
      </c>
      <c r="AQ1370" t="inlineStr">
        <is>
          <t>N/A</t>
        </is>
      </c>
      <c r="AR1370" t="inlineStr">
        <is>
          <t>N/A</t>
        </is>
      </c>
      <c r="AS1370" t="inlineStr">
        <is>
          <t>N/A</t>
        </is>
      </c>
      <c r="AT1370" t="inlineStr">
        <is>
          <t>N/A</t>
        </is>
      </c>
      <c r="AU1370" t="inlineStr">
        <is>
          <t>N/A</t>
        </is>
      </c>
      <c r="AV1370" t="inlineStr">
        <is>
          <t>N/A</t>
        </is>
      </c>
      <c r="AW1370" t="inlineStr">
        <is>
          <t>N/A</t>
        </is>
      </c>
      <c r="AX1370" t="inlineStr">
        <is>
          <t>N/A</t>
        </is>
      </c>
      <c r="AY1370" t="inlineStr">
        <is>
          <t>N/A</t>
        </is>
      </c>
      <c r="AZ1370" t="inlineStr">
        <is>
          <t>N/A</t>
        </is>
      </c>
      <c r="BA1370" t="inlineStr">
        <is>
          <t>N/A</t>
        </is>
      </c>
      <c r="BB1370" t="inlineStr">
        <is>
          <t>N/A</t>
        </is>
      </c>
      <c r="BC1370" t="inlineStr">
        <is>
          <t>N/A</t>
        </is>
      </c>
      <c r="BD1370" t="inlineStr">
        <is>
          <t>N/A</t>
        </is>
      </c>
      <c r="BE1370" t="inlineStr">
        <is>
          <t>N/A</t>
        </is>
      </c>
    </row>
    <row r="1371">
      <c r="A1371" t="inlineStr">
        <is>
          <t>WI211258427</t>
        </is>
      </c>
      <c r="B1371" t="inlineStr">
        <is>
          <t>DATA_VALIDATION</t>
        </is>
      </c>
      <c r="C1371" t="inlineStr">
        <is>
          <t>201338000086</t>
        </is>
      </c>
      <c r="D1371" t="inlineStr">
        <is>
          <t>Folder</t>
        </is>
      </c>
      <c r="E1371" s="2">
        <f>HYPERLINK("capsilon://?command=openfolder&amp;siteaddress=FAM.docvelocity-na8.net&amp;folderid=FXA28F6FE4-AE18-3C9E-97DC-F34A2CF2FC9F","FX21125491")</f>
        <v>0.0</v>
      </c>
      <c r="F1371" t="inlineStr">
        <is>
          <t/>
        </is>
      </c>
      <c r="G1371" t="inlineStr">
        <is>
          <t/>
        </is>
      </c>
      <c r="H1371" t="inlineStr">
        <is>
          <t>Mailitem</t>
        </is>
      </c>
      <c r="I1371" t="inlineStr">
        <is>
          <t>MI2112615829</t>
        </is>
      </c>
      <c r="J1371" t="n">
        <v>190.0</v>
      </c>
      <c r="K1371" t="inlineStr">
        <is>
          <t>COMPLETED</t>
        </is>
      </c>
      <c r="L1371" t="inlineStr">
        <is>
          <t>MARK_AS_COMPLETED</t>
        </is>
      </c>
      <c r="M1371" t="inlineStr">
        <is>
          <t>Queue</t>
        </is>
      </c>
      <c r="N1371" t="n">
        <v>2.0</v>
      </c>
      <c r="O1371" s="1" t="n">
        <v>44547.45111111111</v>
      </c>
      <c r="P1371" s="1" t="n">
        <v>44547.481203703705</v>
      </c>
      <c r="Q1371" t="n">
        <v>159.0</v>
      </c>
      <c r="R1371" t="n">
        <v>2441.0</v>
      </c>
      <c r="S1371" t="b">
        <v>0</v>
      </c>
      <c r="T1371" t="inlineStr">
        <is>
          <t>N/A</t>
        </is>
      </c>
      <c r="U1371" t="b">
        <v>1</v>
      </c>
      <c r="V1371" t="inlineStr">
        <is>
          <t>Sanjay Kharade</t>
        </is>
      </c>
      <c r="W1371" s="1" t="n">
        <v>44547.45857638889</v>
      </c>
      <c r="X1371" t="n">
        <v>637.0</v>
      </c>
      <c r="Y1371" t="n">
        <v>148.0</v>
      </c>
      <c r="Z1371" t="n">
        <v>0.0</v>
      </c>
      <c r="AA1371" t="n">
        <v>148.0</v>
      </c>
      <c r="AB1371" t="n">
        <v>37.0</v>
      </c>
      <c r="AC1371" t="n">
        <v>101.0</v>
      </c>
      <c r="AD1371" t="n">
        <v>42.0</v>
      </c>
      <c r="AE1371" t="n">
        <v>0.0</v>
      </c>
      <c r="AF1371" t="n">
        <v>0.0</v>
      </c>
      <c r="AG1371" t="n">
        <v>0.0</v>
      </c>
      <c r="AH1371" t="inlineStr">
        <is>
          <t>Ashish Sutar</t>
        </is>
      </c>
      <c r="AI1371" s="1" t="n">
        <v>44547.481203703705</v>
      </c>
      <c r="AJ1371" t="n">
        <v>1804.0</v>
      </c>
      <c r="AK1371" t="n">
        <v>3.0</v>
      </c>
      <c r="AL1371" t="n">
        <v>0.0</v>
      </c>
      <c r="AM1371" t="n">
        <v>3.0</v>
      </c>
      <c r="AN1371" t="n">
        <v>37.0</v>
      </c>
      <c r="AO1371" t="n">
        <v>3.0</v>
      </c>
      <c r="AP1371" t="n">
        <v>39.0</v>
      </c>
      <c r="AQ1371" t="n">
        <v>0.0</v>
      </c>
      <c r="AR1371" t="n">
        <v>0.0</v>
      </c>
      <c r="AS1371" t="n">
        <v>0.0</v>
      </c>
      <c r="AT1371" t="inlineStr">
        <is>
          <t>N/A</t>
        </is>
      </c>
      <c r="AU1371" t="inlineStr">
        <is>
          <t>N/A</t>
        </is>
      </c>
      <c r="AV1371" t="inlineStr">
        <is>
          <t>N/A</t>
        </is>
      </c>
      <c r="AW1371" t="inlineStr">
        <is>
          <t>N/A</t>
        </is>
      </c>
      <c r="AX1371" t="inlineStr">
        <is>
          <t>N/A</t>
        </is>
      </c>
      <c r="AY1371" t="inlineStr">
        <is>
          <t>N/A</t>
        </is>
      </c>
      <c r="AZ1371" t="inlineStr">
        <is>
          <t>N/A</t>
        </is>
      </c>
      <c r="BA1371" t="inlineStr">
        <is>
          <t>N/A</t>
        </is>
      </c>
      <c r="BB1371" t="inlineStr">
        <is>
          <t>N/A</t>
        </is>
      </c>
      <c r="BC1371" t="inlineStr">
        <is>
          <t>N/A</t>
        </is>
      </c>
      <c r="BD1371" t="inlineStr">
        <is>
          <t>N/A</t>
        </is>
      </c>
      <c r="BE1371" t="inlineStr">
        <is>
          <t>N/A</t>
        </is>
      </c>
    </row>
    <row r="1372">
      <c r="A1372" t="inlineStr">
        <is>
          <t>WI21125845</t>
        </is>
      </c>
      <c r="B1372" t="inlineStr">
        <is>
          <t>DATA_VALIDATION</t>
        </is>
      </c>
      <c r="C1372" t="inlineStr">
        <is>
          <t>201110012239</t>
        </is>
      </c>
      <c r="D1372" t="inlineStr">
        <is>
          <t>Folder</t>
        </is>
      </c>
      <c r="E1372" s="2">
        <f>HYPERLINK("capsilon://?command=openfolder&amp;siteaddress=FAM.docvelocity-na8.net&amp;folderid=FX41D06408-06A4-55BA-3431-6168EDDD090B","FX21121685")</f>
        <v>0.0</v>
      </c>
      <c r="F1372" t="inlineStr">
        <is>
          <t/>
        </is>
      </c>
      <c r="G1372" t="inlineStr">
        <is>
          <t/>
        </is>
      </c>
      <c r="H1372" t="inlineStr">
        <is>
          <t>Mailitem</t>
        </is>
      </c>
      <c r="I1372" t="inlineStr">
        <is>
          <t>MI211259169</t>
        </is>
      </c>
      <c r="J1372" t="n">
        <v>168.0</v>
      </c>
      <c r="K1372" t="inlineStr">
        <is>
          <t>COMPLETED</t>
        </is>
      </c>
      <c r="L1372" t="inlineStr">
        <is>
          <t>MARK_AS_COMPLETED</t>
        </is>
      </c>
      <c r="M1372" t="inlineStr">
        <is>
          <t>Queue</t>
        </is>
      </c>
      <c r="N1372" t="n">
        <v>2.0</v>
      </c>
      <c r="O1372" s="1" t="n">
        <v>44532.3774537037</v>
      </c>
      <c r="P1372" s="1" t="n">
        <v>44532.5940625</v>
      </c>
      <c r="Q1372" t="n">
        <v>17502.0</v>
      </c>
      <c r="R1372" t="n">
        <v>1213.0</v>
      </c>
      <c r="S1372" t="b">
        <v>0</v>
      </c>
      <c r="T1372" t="inlineStr">
        <is>
          <t>N/A</t>
        </is>
      </c>
      <c r="U1372" t="b">
        <v>1</v>
      </c>
      <c r="V1372" t="inlineStr">
        <is>
          <t>Sumit Jarhad</t>
        </is>
      </c>
      <c r="W1372" s="1" t="n">
        <v>44532.44634259259</v>
      </c>
      <c r="X1372" t="n">
        <v>418.0</v>
      </c>
      <c r="Y1372" t="n">
        <v>114.0</v>
      </c>
      <c r="Z1372" t="n">
        <v>0.0</v>
      </c>
      <c r="AA1372" t="n">
        <v>114.0</v>
      </c>
      <c r="AB1372" t="n">
        <v>0.0</v>
      </c>
      <c r="AC1372" t="n">
        <v>45.0</v>
      </c>
      <c r="AD1372" t="n">
        <v>54.0</v>
      </c>
      <c r="AE1372" t="n">
        <v>0.0</v>
      </c>
      <c r="AF1372" t="n">
        <v>0.0</v>
      </c>
      <c r="AG1372" t="n">
        <v>0.0</v>
      </c>
      <c r="AH1372" t="inlineStr">
        <is>
          <t>Dashrath Soren</t>
        </is>
      </c>
      <c r="AI1372" s="1" t="n">
        <v>44532.5940625</v>
      </c>
      <c r="AJ1372" t="n">
        <v>718.0</v>
      </c>
      <c r="AK1372" t="n">
        <v>0.0</v>
      </c>
      <c r="AL1372" t="n">
        <v>0.0</v>
      </c>
      <c r="AM1372" t="n">
        <v>0.0</v>
      </c>
      <c r="AN1372" t="n">
        <v>0.0</v>
      </c>
      <c r="AO1372" t="n">
        <v>0.0</v>
      </c>
      <c r="AP1372" t="n">
        <v>54.0</v>
      </c>
      <c r="AQ1372" t="n">
        <v>0.0</v>
      </c>
      <c r="AR1372" t="n">
        <v>0.0</v>
      </c>
      <c r="AS1372" t="n">
        <v>0.0</v>
      </c>
      <c r="AT1372" t="inlineStr">
        <is>
          <t>N/A</t>
        </is>
      </c>
      <c r="AU1372" t="inlineStr">
        <is>
          <t>N/A</t>
        </is>
      </c>
      <c r="AV1372" t="inlineStr">
        <is>
          <t>N/A</t>
        </is>
      </c>
      <c r="AW1372" t="inlineStr">
        <is>
          <t>N/A</t>
        </is>
      </c>
      <c r="AX1372" t="inlineStr">
        <is>
          <t>N/A</t>
        </is>
      </c>
      <c r="AY1372" t="inlineStr">
        <is>
          <t>N/A</t>
        </is>
      </c>
      <c r="AZ1372" t="inlineStr">
        <is>
          <t>N/A</t>
        </is>
      </c>
      <c r="BA1372" t="inlineStr">
        <is>
          <t>N/A</t>
        </is>
      </c>
      <c r="BB1372" t="inlineStr">
        <is>
          <t>N/A</t>
        </is>
      </c>
      <c r="BC1372" t="inlineStr">
        <is>
          <t>N/A</t>
        </is>
      </c>
      <c r="BD1372" t="inlineStr">
        <is>
          <t>N/A</t>
        </is>
      </c>
      <c r="BE1372" t="inlineStr">
        <is>
          <t>N/A</t>
        </is>
      </c>
    </row>
    <row r="1373">
      <c r="A1373" t="inlineStr">
        <is>
          <t>WI211258574</t>
        </is>
      </c>
      <c r="B1373" t="inlineStr">
        <is>
          <t>DATA_VALIDATION</t>
        </is>
      </c>
      <c r="C1373" t="inlineStr">
        <is>
          <t>201330004240</t>
        </is>
      </c>
      <c r="D1373" t="inlineStr">
        <is>
          <t>Folder</t>
        </is>
      </c>
      <c r="E1373" s="2">
        <f>HYPERLINK("capsilon://?command=openfolder&amp;siteaddress=FAM.docvelocity-na8.net&amp;folderid=FXE1E1E64C-749A-19F2-7DFC-1FA4CBF9E982","FX21128606")</f>
        <v>0.0</v>
      </c>
      <c r="F1373" t="inlineStr">
        <is>
          <t/>
        </is>
      </c>
      <c r="G1373" t="inlineStr">
        <is>
          <t/>
        </is>
      </c>
      <c r="H1373" t="inlineStr">
        <is>
          <t>Mailitem</t>
        </is>
      </c>
      <c r="I1373" t="inlineStr">
        <is>
          <t>MI2112618105</t>
        </is>
      </c>
      <c r="J1373" t="n">
        <v>44.0</v>
      </c>
      <c r="K1373" t="inlineStr">
        <is>
          <t>COMPLETED</t>
        </is>
      </c>
      <c r="L1373" t="inlineStr">
        <is>
          <t>MARK_AS_COMPLETED</t>
        </is>
      </c>
      <c r="M1373" t="inlineStr">
        <is>
          <t>Queue</t>
        </is>
      </c>
      <c r="N1373" t="n">
        <v>2.0</v>
      </c>
      <c r="O1373" s="1" t="n">
        <v>44547.4690162037</v>
      </c>
      <c r="P1373" s="1" t="n">
        <v>44547.483668981484</v>
      </c>
      <c r="Q1373" t="n">
        <v>169.0</v>
      </c>
      <c r="R1373" t="n">
        <v>1097.0</v>
      </c>
      <c r="S1373" t="b">
        <v>0</v>
      </c>
      <c r="T1373" t="inlineStr">
        <is>
          <t>N/A</t>
        </is>
      </c>
      <c r="U1373" t="b">
        <v>0</v>
      </c>
      <c r="V1373" t="inlineStr">
        <is>
          <t>Ujwala Ajabe</t>
        </is>
      </c>
      <c r="W1373" s="1" t="n">
        <v>44547.478101851855</v>
      </c>
      <c r="X1373" t="n">
        <v>769.0</v>
      </c>
      <c r="Y1373" t="n">
        <v>46.0</v>
      </c>
      <c r="Z1373" t="n">
        <v>0.0</v>
      </c>
      <c r="AA1373" t="n">
        <v>46.0</v>
      </c>
      <c r="AB1373" t="n">
        <v>0.0</v>
      </c>
      <c r="AC1373" t="n">
        <v>20.0</v>
      </c>
      <c r="AD1373" t="n">
        <v>-2.0</v>
      </c>
      <c r="AE1373" t="n">
        <v>0.0</v>
      </c>
      <c r="AF1373" t="n">
        <v>0.0</v>
      </c>
      <c r="AG1373" t="n">
        <v>0.0</v>
      </c>
      <c r="AH1373" t="inlineStr">
        <is>
          <t>Mohini Shinde</t>
        </is>
      </c>
      <c r="AI1373" s="1" t="n">
        <v>44547.483668981484</v>
      </c>
      <c r="AJ1373" t="n">
        <v>328.0</v>
      </c>
      <c r="AK1373" t="n">
        <v>0.0</v>
      </c>
      <c r="AL1373" t="n">
        <v>0.0</v>
      </c>
      <c r="AM1373" t="n">
        <v>0.0</v>
      </c>
      <c r="AN1373" t="n">
        <v>0.0</v>
      </c>
      <c r="AO1373" t="n">
        <v>0.0</v>
      </c>
      <c r="AP1373" t="n">
        <v>-2.0</v>
      </c>
      <c r="AQ1373" t="n">
        <v>0.0</v>
      </c>
      <c r="AR1373" t="n">
        <v>0.0</v>
      </c>
      <c r="AS1373" t="n">
        <v>0.0</v>
      </c>
      <c r="AT1373" t="inlineStr">
        <is>
          <t>N/A</t>
        </is>
      </c>
      <c r="AU1373" t="inlineStr">
        <is>
          <t>N/A</t>
        </is>
      </c>
      <c r="AV1373" t="inlineStr">
        <is>
          <t>N/A</t>
        </is>
      </c>
      <c r="AW1373" t="inlineStr">
        <is>
          <t>N/A</t>
        </is>
      </c>
      <c r="AX1373" t="inlineStr">
        <is>
          <t>N/A</t>
        </is>
      </c>
      <c r="AY1373" t="inlineStr">
        <is>
          <t>N/A</t>
        </is>
      </c>
      <c r="AZ1373" t="inlineStr">
        <is>
          <t>N/A</t>
        </is>
      </c>
      <c r="BA1373" t="inlineStr">
        <is>
          <t>N/A</t>
        </is>
      </c>
      <c r="BB1373" t="inlineStr">
        <is>
          <t>N/A</t>
        </is>
      </c>
      <c r="BC1373" t="inlineStr">
        <is>
          <t>N/A</t>
        </is>
      </c>
      <c r="BD1373" t="inlineStr">
        <is>
          <t>N/A</t>
        </is>
      </c>
      <c r="BE1373" t="inlineStr">
        <is>
          <t>N/A</t>
        </is>
      </c>
    </row>
    <row r="1374">
      <c r="A1374" t="inlineStr">
        <is>
          <t>WI211258577</t>
        </is>
      </c>
      <c r="B1374" t="inlineStr">
        <is>
          <t>DATA_VALIDATION</t>
        </is>
      </c>
      <c r="C1374" t="inlineStr">
        <is>
          <t>201330004240</t>
        </is>
      </c>
      <c r="D1374" t="inlineStr">
        <is>
          <t>Folder</t>
        </is>
      </c>
      <c r="E1374" s="2">
        <f>HYPERLINK("capsilon://?command=openfolder&amp;siteaddress=FAM.docvelocity-na8.net&amp;folderid=FXE1E1E64C-749A-19F2-7DFC-1FA4CBF9E982","FX21128606")</f>
        <v>0.0</v>
      </c>
      <c r="F1374" t="inlineStr">
        <is>
          <t/>
        </is>
      </c>
      <c r="G1374" t="inlineStr">
        <is>
          <t/>
        </is>
      </c>
      <c r="H1374" t="inlineStr">
        <is>
          <t>Mailitem</t>
        </is>
      </c>
      <c r="I1374" t="inlineStr">
        <is>
          <t>MI2112618117</t>
        </is>
      </c>
      <c r="J1374" t="n">
        <v>44.0</v>
      </c>
      <c r="K1374" t="inlineStr">
        <is>
          <t>COMPLETED</t>
        </is>
      </c>
      <c r="L1374" t="inlineStr">
        <is>
          <t>MARK_AS_COMPLETED</t>
        </is>
      </c>
      <c r="M1374" t="inlineStr">
        <is>
          <t>Queue</t>
        </is>
      </c>
      <c r="N1374" t="n">
        <v>2.0</v>
      </c>
      <c r="O1374" s="1" t="n">
        <v>44547.469976851855</v>
      </c>
      <c r="P1374" s="1" t="n">
        <v>44547.493414351855</v>
      </c>
      <c r="Q1374" t="n">
        <v>20.0</v>
      </c>
      <c r="R1374" t="n">
        <v>2005.0</v>
      </c>
      <c r="S1374" t="b">
        <v>0</v>
      </c>
      <c r="T1374" t="inlineStr">
        <is>
          <t>N/A</t>
        </is>
      </c>
      <c r="U1374" t="b">
        <v>0</v>
      </c>
      <c r="V1374" t="inlineStr">
        <is>
          <t>Prajakta Jagannath Mane</t>
        </is>
      </c>
      <c r="W1374" s="1" t="n">
        <v>44547.49039351852</v>
      </c>
      <c r="X1374" t="n">
        <v>1748.0</v>
      </c>
      <c r="Y1374" t="n">
        <v>46.0</v>
      </c>
      <c r="Z1374" t="n">
        <v>0.0</v>
      </c>
      <c r="AA1374" t="n">
        <v>46.0</v>
      </c>
      <c r="AB1374" t="n">
        <v>0.0</v>
      </c>
      <c r="AC1374" t="n">
        <v>28.0</v>
      </c>
      <c r="AD1374" t="n">
        <v>-2.0</v>
      </c>
      <c r="AE1374" t="n">
        <v>0.0</v>
      </c>
      <c r="AF1374" t="n">
        <v>0.0</v>
      </c>
      <c r="AG1374" t="n">
        <v>0.0</v>
      </c>
      <c r="AH1374" t="inlineStr">
        <is>
          <t>Mohini Shinde</t>
        </is>
      </c>
      <c r="AI1374" s="1" t="n">
        <v>44547.493414351855</v>
      </c>
      <c r="AJ1374" t="n">
        <v>257.0</v>
      </c>
      <c r="AK1374" t="n">
        <v>0.0</v>
      </c>
      <c r="AL1374" t="n">
        <v>0.0</v>
      </c>
      <c r="AM1374" t="n">
        <v>0.0</v>
      </c>
      <c r="AN1374" t="n">
        <v>0.0</v>
      </c>
      <c r="AO1374" t="n">
        <v>0.0</v>
      </c>
      <c r="AP1374" t="n">
        <v>-2.0</v>
      </c>
      <c r="AQ1374" t="n">
        <v>0.0</v>
      </c>
      <c r="AR1374" t="n">
        <v>0.0</v>
      </c>
      <c r="AS1374" t="n">
        <v>0.0</v>
      </c>
      <c r="AT1374" t="inlineStr">
        <is>
          <t>N/A</t>
        </is>
      </c>
      <c r="AU1374" t="inlineStr">
        <is>
          <t>N/A</t>
        </is>
      </c>
      <c r="AV1374" t="inlineStr">
        <is>
          <t>N/A</t>
        </is>
      </c>
      <c r="AW1374" t="inlineStr">
        <is>
          <t>N/A</t>
        </is>
      </c>
      <c r="AX1374" t="inlineStr">
        <is>
          <t>N/A</t>
        </is>
      </c>
      <c r="AY1374" t="inlineStr">
        <is>
          <t>N/A</t>
        </is>
      </c>
      <c r="AZ1374" t="inlineStr">
        <is>
          <t>N/A</t>
        </is>
      </c>
      <c r="BA1374" t="inlineStr">
        <is>
          <t>N/A</t>
        </is>
      </c>
      <c r="BB1374" t="inlineStr">
        <is>
          <t>N/A</t>
        </is>
      </c>
      <c r="BC1374" t="inlineStr">
        <is>
          <t>N/A</t>
        </is>
      </c>
      <c r="BD1374" t="inlineStr">
        <is>
          <t>N/A</t>
        </is>
      </c>
      <c r="BE1374" t="inlineStr">
        <is>
          <t>N/A</t>
        </is>
      </c>
    </row>
    <row r="1375">
      <c r="A1375" t="inlineStr">
        <is>
          <t>WI211258578</t>
        </is>
      </c>
      <c r="B1375" t="inlineStr">
        <is>
          <t>DATA_VALIDATION</t>
        </is>
      </c>
      <c r="C1375" t="inlineStr">
        <is>
          <t>201330004240</t>
        </is>
      </c>
      <c r="D1375" t="inlineStr">
        <is>
          <t>Folder</t>
        </is>
      </c>
      <c r="E1375" s="2">
        <f>HYPERLINK("capsilon://?command=openfolder&amp;siteaddress=FAM.docvelocity-na8.net&amp;folderid=FXE1E1E64C-749A-19F2-7DFC-1FA4CBF9E982","FX21128606")</f>
        <v>0.0</v>
      </c>
      <c r="F1375" t="inlineStr">
        <is>
          <t/>
        </is>
      </c>
      <c r="G1375" t="inlineStr">
        <is>
          <t/>
        </is>
      </c>
      <c r="H1375" t="inlineStr">
        <is>
          <t>Mailitem</t>
        </is>
      </c>
      <c r="I1375" t="inlineStr">
        <is>
          <t>MI2112618136</t>
        </is>
      </c>
      <c r="J1375" t="n">
        <v>28.0</v>
      </c>
      <c r="K1375" t="inlineStr">
        <is>
          <t>COMPLETED</t>
        </is>
      </c>
      <c r="L1375" t="inlineStr">
        <is>
          <t>MARK_AS_COMPLETED</t>
        </is>
      </c>
      <c r="M1375" t="inlineStr">
        <is>
          <t>Queue</t>
        </is>
      </c>
      <c r="N1375" t="n">
        <v>2.0</v>
      </c>
      <c r="O1375" s="1" t="n">
        <v>44547.47023148148</v>
      </c>
      <c r="P1375" s="1" t="n">
        <v>44547.475810185184</v>
      </c>
      <c r="Q1375" t="n">
        <v>28.0</v>
      </c>
      <c r="R1375" t="n">
        <v>454.0</v>
      </c>
      <c r="S1375" t="b">
        <v>0</v>
      </c>
      <c r="T1375" t="inlineStr">
        <is>
          <t>N/A</t>
        </is>
      </c>
      <c r="U1375" t="b">
        <v>0</v>
      </c>
      <c r="V1375" t="inlineStr">
        <is>
          <t>Prajakta Jagannath Mane</t>
        </is>
      </c>
      <c r="W1375" s="1" t="n">
        <v>44547.47232638889</v>
      </c>
      <c r="X1375" t="n">
        <v>161.0</v>
      </c>
      <c r="Y1375" t="n">
        <v>21.0</v>
      </c>
      <c r="Z1375" t="n">
        <v>0.0</v>
      </c>
      <c r="AA1375" t="n">
        <v>21.0</v>
      </c>
      <c r="AB1375" t="n">
        <v>0.0</v>
      </c>
      <c r="AC1375" t="n">
        <v>4.0</v>
      </c>
      <c r="AD1375" t="n">
        <v>7.0</v>
      </c>
      <c r="AE1375" t="n">
        <v>0.0</v>
      </c>
      <c r="AF1375" t="n">
        <v>0.0</v>
      </c>
      <c r="AG1375" t="n">
        <v>0.0</v>
      </c>
      <c r="AH1375" t="inlineStr">
        <is>
          <t>Mohini Shinde</t>
        </is>
      </c>
      <c r="AI1375" s="1" t="n">
        <v>44547.475810185184</v>
      </c>
      <c r="AJ1375" t="n">
        <v>293.0</v>
      </c>
      <c r="AK1375" t="n">
        <v>0.0</v>
      </c>
      <c r="AL1375" t="n">
        <v>0.0</v>
      </c>
      <c r="AM1375" t="n">
        <v>0.0</v>
      </c>
      <c r="AN1375" t="n">
        <v>0.0</v>
      </c>
      <c r="AO1375" t="n">
        <v>0.0</v>
      </c>
      <c r="AP1375" t="n">
        <v>7.0</v>
      </c>
      <c r="AQ1375" t="n">
        <v>0.0</v>
      </c>
      <c r="AR1375" t="n">
        <v>0.0</v>
      </c>
      <c r="AS1375" t="n">
        <v>0.0</v>
      </c>
      <c r="AT1375" t="inlineStr">
        <is>
          <t>N/A</t>
        </is>
      </c>
      <c r="AU1375" t="inlineStr">
        <is>
          <t>N/A</t>
        </is>
      </c>
      <c r="AV1375" t="inlineStr">
        <is>
          <t>N/A</t>
        </is>
      </c>
      <c r="AW1375" t="inlineStr">
        <is>
          <t>N/A</t>
        </is>
      </c>
      <c r="AX1375" t="inlineStr">
        <is>
          <t>N/A</t>
        </is>
      </c>
      <c r="AY1375" t="inlineStr">
        <is>
          <t>N/A</t>
        </is>
      </c>
      <c r="AZ1375" t="inlineStr">
        <is>
          <t>N/A</t>
        </is>
      </c>
      <c r="BA1375" t="inlineStr">
        <is>
          <t>N/A</t>
        </is>
      </c>
      <c r="BB1375" t="inlineStr">
        <is>
          <t>N/A</t>
        </is>
      </c>
      <c r="BC1375" t="inlineStr">
        <is>
          <t>N/A</t>
        </is>
      </c>
      <c r="BD1375" t="inlineStr">
        <is>
          <t>N/A</t>
        </is>
      </c>
      <c r="BE1375" t="inlineStr">
        <is>
          <t>N/A</t>
        </is>
      </c>
    </row>
    <row r="1376">
      <c r="A1376" t="inlineStr">
        <is>
          <t>WI211258580</t>
        </is>
      </c>
      <c r="B1376" t="inlineStr">
        <is>
          <t>DATA_VALIDATION</t>
        </is>
      </c>
      <c r="C1376" t="inlineStr">
        <is>
          <t>201330004240</t>
        </is>
      </c>
      <c r="D1376" t="inlineStr">
        <is>
          <t>Folder</t>
        </is>
      </c>
      <c r="E1376" s="2">
        <f>HYPERLINK("capsilon://?command=openfolder&amp;siteaddress=FAM.docvelocity-na8.net&amp;folderid=FXE1E1E64C-749A-19F2-7DFC-1FA4CBF9E982","FX21128606")</f>
        <v>0.0</v>
      </c>
      <c r="F1376" t="inlineStr">
        <is>
          <t/>
        </is>
      </c>
      <c r="G1376" t="inlineStr">
        <is>
          <t/>
        </is>
      </c>
      <c r="H1376" t="inlineStr">
        <is>
          <t>Mailitem</t>
        </is>
      </c>
      <c r="I1376" t="inlineStr">
        <is>
          <t>MI2112618202</t>
        </is>
      </c>
      <c r="J1376" t="n">
        <v>28.0</v>
      </c>
      <c r="K1376" t="inlineStr">
        <is>
          <t>COMPLETED</t>
        </is>
      </c>
      <c r="L1376" t="inlineStr">
        <is>
          <t>MARK_AS_COMPLETED</t>
        </is>
      </c>
      <c r="M1376" t="inlineStr">
        <is>
          <t>Queue</t>
        </is>
      </c>
      <c r="N1376" t="n">
        <v>2.0</v>
      </c>
      <c r="O1376" s="1" t="n">
        <v>44547.47048611111</v>
      </c>
      <c r="P1376" s="1" t="n">
        <v>44547.48165509259</v>
      </c>
      <c r="Q1376" t="n">
        <v>350.0</v>
      </c>
      <c r="R1376" t="n">
        <v>615.0</v>
      </c>
      <c r="S1376" t="b">
        <v>0</v>
      </c>
      <c r="T1376" t="inlineStr">
        <is>
          <t>N/A</t>
        </is>
      </c>
      <c r="U1376" t="b">
        <v>0</v>
      </c>
      <c r="V1376" t="inlineStr">
        <is>
          <t>Aditya Tade</t>
        </is>
      </c>
      <c r="W1376" s="1" t="n">
        <v>44547.47244212963</v>
      </c>
      <c r="X1376" t="n">
        <v>150.0</v>
      </c>
      <c r="Y1376" t="n">
        <v>21.0</v>
      </c>
      <c r="Z1376" t="n">
        <v>0.0</v>
      </c>
      <c r="AA1376" t="n">
        <v>21.0</v>
      </c>
      <c r="AB1376" t="n">
        <v>0.0</v>
      </c>
      <c r="AC1376" t="n">
        <v>1.0</v>
      </c>
      <c r="AD1376" t="n">
        <v>7.0</v>
      </c>
      <c r="AE1376" t="n">
        <v>0.0</v>
      </c>
      <c r="AF1376" t="n">
        <v>0.0</v>
      </c>
      <c r="AG1376" t="n">
        <v>0.0</v>
      </c>
      <c r="AH1376" t="inlineStr">
        <is>
          <t>Sangeeta Kumari</t>
        </is>
      </c>
      <c r="AI1376" s="1" t="n">
        <v>44547.48165509259</v>
      </c>
      <c r="AJ1376" t="n">
        <v>457.0</v>
      </c>
      <c r="AK1376" t="n">
        <v>0.0</v>
      </c>
      <c r="AL1376" t="n">
        <v>0.0</v>
      </c>
      <c r="AM1376" t="n">
        <v>0.0</v>
      </c>
      <c r="AN1376" t="n">
        <v>0.0</v>
      </c>
      <c r="AO1376" t="n">
        <v>0.0</v>
      </c>
      <c r="AP1376" t="n">
        <v>7.0</v>
      </c>
      <c r="AQ1376" t="n">
        <v>0.0</v>
      </c>
      <c r="AR1376" t="n">
        <v>0.0</v>
      </c>
      <c r="AS1376" t="n">
        <v>0.0</v>
      </c>
      <c r="AT1376" t="inlineStr">
        <is>
          <t>N/A</t>
        </is>
      </c>
      <c r="AU1376" t="inlineStr">
        <is>
          <t>N/A</t>
        </is>
      </c>
      <c r="AV1376" t="inlineStr">
        <is>
          <t>N/A</t>
        </is>
      </c>
      <c r="AW1376" t="inlineStr">
        <is>
          <t>N/A</t>
        </is>
      </c>
      <c r="AX1376" t="inlineStr">
        <is>
          <t>N/A</t>
        </is>
      </c>
      <c r="AY1376" t="inlineStr">
        <is>
          <t>N/A</t>
        </is>
      </c>
      <c r="AZ1376" t="inlineStr">
        <is>
          <t>N/A</t>
        </is>
      </c>
      <c r="BA1376" t="inlineStr">
        <is>
          <t>N/A</t>
        </is>
      </c>
      <c r="BB1376" t="inlineStr">
        <is>
          <t>N/A</t>
        </is>
      </c>
      <c r="BC1376" t="inlineStr">
        <is>
          <t>N/A</t>
        </is>
      </c>
      <c r="BD1376" t="inlineStr">
        <is>
          <t>N/A</t>
        </is>
      </c>
      <c r="BE1376" t="inlineStr">
        <is>
          <t>N/A</t>
        </is>
      </c>
    </row>
    <row r="1377">
      <c r="A1377" t="inlineStr">
        <is>
          <t>WI211258622</t>
        </is>
      </c>
      <c r="B1377" t="inlineStr">
        <is>
          <t>DATA_VALIDATION</t>
        </is>
      </c>
      <c r="C1377" t="inlineStr">
        <is>
          <t>201300020300</t>
        </is>
      </c>
      <c r="D1377" t="inlineStr">
        <is>
          <t>Folder</t>
        </is>
      </c>
      <c r="E1377" s="2">
        <f>HYPERLINK("capsilon://?command=openfolder&amp;siteaddress=FAM.docvelocity-na8.net&amp;folderid=FXECCA35FD-0780-2B9E-45F4-D48392BA406A","FX21127968")</f>
        <v>0.0</v>
      </c>
      <c r="F1377" t="inlineStr">
        <is>
          <t/>
        </is>
      </c>
      <c r="G1377" t="inlineStr">
        <is>
          <t/>
        </is>
      </c>
      <c r="H1377" t="inlineStr">
        <is>
          <t>Mailitem</t>
        </is>
      </c>
      <c r="I1377" t="inlineStr">
        <is>
          <t>MI2112619037</t>
        </is>
      </c>
      <c r="J1377" t="n">
        <v>66.0</v>
      </c>
      <c r="K1377" t="inlineStr">
        <is>
          <t>COMPLETED</t>
        </is>
      </c>
      <c r="L1377" t="inlineStr">
        <is>
          <t>MARK_AS_COMPLETED</t>
        </is>
      </c>
      <c r="M1377" t="inlineStr">
        <is>
          <t>Folder</t>
        </is>
      </c>
      <c r="N1377" t="n">
        <v>2.0</v>
      </c>
      <c r="O1377" s="1" t="n">
        <v>44547.48050925926</v>
      </c>
      <c r="P1377" s="1" t="n">
        <v>44547.496145833335</v>
      </c>
      <c r="Q1377" t="n">
        <v>198.0</v>
      </c>
      <c r="R1377" t="n">
        <v>1153.0</v>
      </c>
      <c r="S1377" t="b">
        <v>0</v>
      </c>
      <c r="T1377" t="inlineStr">
        <is>
          <t>Leslie Jonas</t>
        </is>
      </c>
      <c r="U1377" t="b">
        <v>0</v>
      </c>
      <c r="V1377" t="inlineStr">
        <is>
          <t>Ujwala Ajabe</t>
        </is>
      </c>
      <c r="W1377" s="1" t="n">
        <v>44547.49319444445</v>
      </c>
      <c r="X1377" t="n">
        <v>1091.0</v>
      </c>
      <c r="Y1377" t="n">
        <v>52.0</v>
      </c>
      <c r="Z1377" t="n">
        <v>0.0</v>
      </c>
      <c r="AA1377" t="n">
        <v>52.0</v>
      </c>
      <c r="AB1377" t="n">
        <v>0.0</v>
      </c>
      <c r="AC1377" t="n">
        <v>36.0</v>
      </c>
      <c r="AD1377" t="n">
        <v>14.0</v>
      </c>
      <c r="AE1377" t="n">
        <v>0.0</v>
      </c>
      <c r="AF1377" t="n">
        <v>0.0</v>
      </c>
      <c r="AG1377" t="n">
        <v>0.0</v>
      </c>
      <c r="AH1377" t="inlineStr">
        <is>
          <t>Leslie Jonas</t>
        </is>
      </c>
      <c r="AI1377" s="1" t="n">
        <v>44547.496145833335</v>
      </c>
      <c r="AJ1377" t="n">
        <v>39.0</v>
      </c>
      <c r="AK1377" t="n">
        <v>1.0</v>
      </c>
      <c r="AL1377" t="n">
        <v>0.0</v>
      </c>
      <c r="AM1377" t="n">
        <v>1.0</v>
      </c>
      <c r="AN1377" t="n">
        <v>0.0</v>
      </c>
      <c r="AO1377" t="n">
        <v>0.0</v>
      </c>
      <c r="AP1377" t="n">
        <v>13.0</v>
      </c>
      <c r="AQ1377" t="n">
        <v>0.0</v>
      </c>
      <c r="AR1377" t="n">
        <v>0.0</v>
      </c>
      <c r="AS1377" t="n">
        <v>0.0</v>
      </c>
      <c r="AT1377" t="inlineStr">
        <is>
          <t>N/A</t>
        </is>
      </c>
      <c r="AU1377" t="inlineStr">
        <is>
          <t>N/A</t>
        </is>
      </c>
      <c r="AV1377" t="inlineStr">
        <is>
          <t>N/A</t>
        </is>
      </c>
      <c r="AW1377" t="inlineStr">
        <is>
          <t>N/A</t>
        </is>
      </c>
      <c r="AX1377" t="inlineStr">
        <is>
          <t>N/A</t>
        </is>
      </c>
      <c r="AY1377" t="inlineStr">
        <is>
          <t>N/A</t>
        </is>
      </c>
      <c r="AZ1377" t="inlineStr">
        <is>
          <t>N/A</t>
        </is>
      </c>
      <c r="BA1377" t="inlineStr">
        <is>
          <t>N/A</t>
        </is>
      </c>
      <c r="BB1377" t="inlineStr">
        <is>
          <t>N/A</t>
        </is>
      </c>
      <c r="BC1377" t="inlineStr">
        <is>
          <t>N/A</t>
        </is>
      </c>
      <c r="BD1377" t="inlineStr">
        <is>
          <t>N/A</t>
        </is>
      </c>
      <c r="BE1377" t="inlineStr">
        <is>
          <t>N/A</t>
        </is>
      </c>
    </row>
    <row r="1378">
      <c r="A1378" t="inlineStr">
        <is>
          <t>WI211258675</t>
        </is>
      </c>
      <c r="B1378" t="inlineStr">
        <is>
          <t>DATA_VALIDATION</t>
        </is>
      </c>
      <c r="C1378" t="inlineStr">
        <is>
          <t>201308007853</t>
        </is>
      </c>
      <c r="D1378" t="inlineStr">
        <is>
          <t>Folder</t>
        </is>
      </c>
      <c r="E1378" s="2">
        <f>HYPERLINK("capsilon://?command=openfolder&amp;siteaddress=FAM.docvelocity-na8.net&amp;folderid=FX82CA3387-2E82-14A6-0E71-91166E9044B9","FX211112903")</f>
        <v>0.0</v>
      </c>
      <c r="F1378" t="inlineStr">
        <is>
          <t/>
        </is>
      </c>
      <c r="G1378" t="inlineStr">
        <is>
          <t/>
        </is>
      </c>
      <c r="H1378" t="inlineStr">
        <is>
          <t>Mailitem</t>
        </is>
      </c>
      <c r="I1378" t="inlineStr">
        <is>
          <t>MI2112619697</t>
        </is>
      </c>
      <c r="J1378" t="n">
        <v>66.0</v>
      </c>
      <c r="K1378" t="inlineStr">
        <is>
          <t>COMPLETED</t>
        </is>
      </c>
      <c r="L1378" t="inlineStr">
        <is>
          <t>MARK_AS_COMPLETED</t>
        </is>
      </c>
      <c r="M1378" t="inlineStr">
        <is>
          <t>Queue</t>
        </is>
      </c>
      <c r="N1378" t="n">
        <v>2.0</v>
      </c>
      <c r="O1378" s="1" t="n">
        <v>44547.487974537034</v>
      </c>
      <c r="P1378" s="1" t="n">
        <v>44547.505011574074</v>
      </c>
      <c r="Q1378" t="n">
        <v>225.0</v>
      </c>
      <c r="R1378" t="n">
        <v>1247.0</v>
      </c>
      <c r="S1378" t="b">
        <v>0</v>
      </c>
      <c r="T1378" t="inlineStr">
        <is>
          <t>N/A</t>
        </is>
      </c>
      <c r="U1378" t="b">
        <v>0</v>
      </c>
      <c r="V1378" t="inlineStr">
        <is>
          <t>Sanjay Kharade</t>
        </is>
      </c>
      <c r="W1378" s="1" t="n">
        <v>44547.49689814815</v>
      </c>
      <c r="X1378" t="n">
        <v>664.0</v>
      </c>
      <c r="Y1378" t="n">
        <v>52.0</v>
      </c>
      <c r="Z1378" t="n">
        <v>0.0</v>
      </c>
      <c r="AA1378" t="n">
        <v>52.0</v>
      </c>
      <c r="AB1378" t="n">
        <v>0.0</v>
      </c>
      <c r="AC1378" t="n">
        <v>37.0</v>
      </c>
      <c r="AD1378" t="n">
        <v>14.0</v>
      </c>
      <c r="AE1378" t="n">
        <v>0.0</v>
      </c>
      <c r="AF1378" t="n">
        <v>0.0</v>
      </c>
      <c r="AG1378" t="n">
        <v>0.0</v>
      </c>
      <c r="AH1378" t="inlineStr">
        <is>
          <t>Dashrath Soren</t>
        </is>
      </c>
      <c r="AI1378" s="1" t="n">
        <v>44547.505011574074</v>
      </c>
      <c r="AJ1378" t="n">
        <v>545.0</v>
      </c>
      <c r="AK1378" t="n">
        <v>2.0</v>
      </c>
      <c r="AL1378" t="n">
        <v>0.0</v>
      </c>
      <c r="AM1378" t="n">
        <v>2.0</v>
      </c>
      <c r="AN1378" t="n">
        <v>0.0</v>
      </c>
      <c r="AO1378" t="n">
        <v>2.0</v>
      </c>
      <c r="AP1378" t="n">
        <v>12.0</v>
      </c>
      <c r="AQ1378" t="n">
        <v>0.0</v>
      </c>
      <c r="AR1378" t="n">
        <v>0.0</v>
      </c>
      <c r="AS1378" t="n">
        <v>0.0</v>
      </c>
      <c r="AT1378" t="inlineStr">
        <is>
          <t>N/A</t>
        </is>
      </c>
      <c r="AU1378" t="inlineStr">
        <is>
          <t>N/A</t>
        </is>
      </c>
      <c r="AV1378" t="inlineStr">
        <is>
          <t>N/A</t>
        </is>
      </c>
      <c r="AW1378" t="inlineStr">
        <is>
          <t>N/A</t>
        </is>
      </c>
      <c r="AX1378" t="inlineStr">
        <is>
          <t>N/A</t>
        </is>
      </c>
      <c r="AY1378" t="inlineStr">
        <is>
          <t>N/A</t>
        </is>
      </c>
      <c r="AZ1378" t="inlineStr">
        <is>
          <t>N/A</t>
        </is>
      </c>
      <c r="BA1378" t="inlineStr">
        <is>
          <t>N/A</t>
        </is>
      </c>
      <c r="BB1378" t="inlineStr">
        <is>
          <t>N/A</t>
        </is>
      </c>
      <c r="BC1378" t="inlineStr">
        <is>
          <t>N/A</t>
        </is>
      </c>
      <c r="BD1378" t="inlineStr">
        <is>
          <t>N/A</t>
        </is>
      </c>
      <c r="BE1378" t="inlineStr">
        <is>
          <t>N/A</t>
        </is>
      </c>
    </row>
    <row r="1379">
      <c r="A1379" t="inlineStr">
        <is>
          <t>WI211258683</t>
        </is>
      </c>
      <c r="B1379" t="inlineStr">
        <is>
          <t>DATA_VALIDATION</t>
        </is>
      </c>
      <c r="C1379" t="inlineStr">
        <is>
          <t>201100014354</t>
        </is>
      </c>
      <c r="D1379" t="inlineStr">
        <is>
          <t>Folder</t>
        </is>
      </c>
      <c r="E1379" s="2">
        <f>HYPERLINK("capsilon://?command=openfolder&amp;siteaddress=FAM.docvelocity-na8.net&amp;folderid=FXBEE8C7D6-4149-E978-9614-6B789617A2FB","FX21129169")</f>
        <v>0.0</v>
      </c>
      <c r="F1379" t="inlineStr">
        <is>
          <t/>
        </is>
      </c>
      <c r="G1379" t="inlineStr">
        <is>
          <t/>
        </is>
      </c>
      <c r="H1379" t="inlineStr">
        <is>
          <t>Mailitem</t>
        </is>
      </c>
      <c r="I1379" t="inlineStr">
        <is>
          <t>MI2112619753</t>
        </is>
      </c>
      <c r="J1379" t="n">
        <v>50.0</v>
      </c>
      <c r="K1379" t="inlineStr">
        <is>
          <t>COMPLETED</t>
        </is>
      </c>
      <c r="L1379" t="inlineStr">
        <is>
          <t>MARK_AS_COMPLETED</t>
        </is>
      </c>
      <c r="M1379" t="inlineStr">
        <is>
          <t>Queue</t>
        </is>
      </c>
      <c r="N1379" t="n">
        <v>2.0</v>
      </c>
      <c r="O1379" s="1" t="n">
        <v>44547.48950231481</v>
      </c>
      <c r="P1379" s="1" t="n">
        <v>44547.50744212963</v>
      </c>
      <c r="Q1379" t="n">
        <v>84.0</v>
      </c>
      <c r="R1379" t="n">
        <v>1466.0</v>
      </c>
      <c r="S1379" t="b">
        <v>0</v>
      </c>
      <c r="T1379" t="inlineStr">
        <is>
          <t>N/A</t>
        </is>
      </c>
      <c r="U1379" t="b">
        <v>0</v>
      </c>
      <c r="V1379" t="inlineStr">
        <is>
          <t>Prajakta Jagannath Mane</t>
        </is>
      </c>
      <c r="W1379" s="1" t="n">
        <v>44547.50083333333</v>
      </c>
      <c r="X1379" t="n">
        <v>902.0</v>
      </c>
      <c r="Y1379" t="n">
        <v>46.0</v>
      </c>
      <c r="Z1379" t="n">
        <v>0.0</v>
      </c>
      <c r="AA1379" t="n">
        <v>46.0</v>
      </c>
      <c r="AB1379" t="n">
        <v>0.0</v>
      </c>
      <c r="AC1379" t="n">
        <v>22.0</v>
      </c>
      <c r="AD1379" t="n">
        <v>4.0</v>
      </c>
      <c r="AE1379" t="n">
        <v>0.0</v>
      </c>
      <c r="AF1379" t="n">
        <v>0.0</v>
      </c>
      <c r="AG1379" t="n">
        <v>0.0</v>
      </c>
      <c r="AH1379" t="inlineStr">
        <is>
          <t>Ashish Sutar</t>
        </is>
      </c>
      <c r="AI1379" s="1" t="n">
        <v>44547.50744212963</v>
      </c>
      <c r="AJ1379" t="n">
        <v>556.0</v>
      </c>
      <c r="AK1379" t="n">
        <v>0.0</v>
      </c>
      <c r="AL1379" t="n">
        <v>0.0</v>
      </c>
      <c r="AM1379" t="n">
        <v>0.0</v>
      </c>
      <c r="AN1379" t="n">
        <v>0.0</v>
      </c>
      <c r="AO1379" t="n">
        <v>0.0</v>
      </c>
      <c r="AP1379" t="n">
        <v>4.0</v>
      </c>
      <c r="AQ1379" t="n">
        <v>0.0</v>
      </c>
      <c r="AR1379" t="n">
        <v>0.0</v>
      </c>
      <c r="AS1379" t="n">
        <v>0.0</v>
      </c>
      <c r="AT1379" t="inlineStr">
        <is>
          <t>N/A</t>
        </is>
      </c>
      <c r="AU1379" t="inlineStr">
        <is>
          <t>N/A</t>
        </is>
      </c>
      <c r="AV1379" t="inlineStr">
        <is>
          <t>N/A</t>
        </is>
      </c>
      <c r="AW1379" t="inlineStr">
        <is>
          <t>N/A</t>
        </is>
      </c>
      <c r="AX1379" t="inlineStr">
        <is>
          <t>N/A</t>
        </is>
      </c>
      <c r="AY1379" t="inlineStr">
        <is>
          <t>N/A</t>
        </is>
      </c>
      <c r="AZ1379" t="inlineStr">
        <is>
          <t>N/A</t>
        </is>
      </c>
      <c r="BA1379" t="inlineStr">
        <is>
          <t>N/A</t>
        </is>
      </c>
      <c r="BB1379" t="inlineStr">
        <is>
          <t>N/A</t>
        </is>
      </c>
      <c r="BC1379" t="inlineStr">
        <is>
          <t>N/A</t>
        </is>
      </c>
      <c r="BD1379" t="inlineStr">
        <is>
          <t>N/A</t>
        </is>
      </c>
      <c r="BE1379" t="inlineStr">
        <is>
          <t>N/A</t>
        </is>
      </c>
    </row>
    <row r="1380">
      <c r="A1380" t="inlineStr">
        <is>
          <t>WI211258687</t>
        </is>
      </c>
      <c r="B1380" t="inlineStr">
        <is>
          <t>DATA_VALIDATION</t>
        </is>
      </c>
      <c r="C1380" t="inlineStr">
        <is>
          <t>201100014354</t>
        </is>
      </c>
      <c r="D1380" t="inlineStr">
        <is>
          <t>Folder</t>
        </is>
      </c>
      <c r="E1380" s="2">
        <f>HYPERLINK("capsilon://?command=openfolder&amp;siteaddress=FAM.docvelocity-na8.net&amp;folderid=FXBEE8C7D6-4149-E978-9614-6B789617A2FB","FX21129169")</f>
        <v>0.0</v>
      </c>
      <c r="F1380" t="inlineStr">
        <is>
          <t/>
        </is>
      </c>
      <c r="G1380" t="inlineStr">
        <is>
          <t/>
        </is>
      </c>
      <c r="H1380" t="inlineStr">
        <is>
          <t>Mailitem</t>
        </is>
      </c>
      <c r="I1380" t="inlineStr">
        <is>
          <t>MI2112619775</t>
        </is>
      </c>
      <c r="J1380" t="n">
        <v>50.0</v>
      </c>
      <c r="K1380" t="inlineStr">
        <is>
          <t>COMPLETED</t>
        </is>
      </c>
      <c r="L1380" t="inlineStr">
        <is>
          <t>MARK_AS_COMPLETED</t>
        </is>
      </c>
      <c r="M1380" t="inlineStr">
        <is>
          <t>Queue</t>
        </is>
      </c>
      <c r="N1380" t="n">
        <v>2.0</v>
      </c>
      <c r="O1380" s="1" t="n">
        <v>44547.490578703706</v>
      </c>
      <c r="P1380" s="1" t="n">
        <v>44547.502905092595</v>
      </c>
      <c r="Q1380" t="n">
        <v>192.0</v>
      </c>
      <c r="R1380" t="n">
        <v>873.0</v>
      </c>
      <c r="S1380" t="b">
        <v>0</v>
      </c>
      <c r="T1380" t="inlineStr">
        <is>
          <t>N/A</t>
        </is>
      </c>
      <c r="U1380" t="b">
        <v>0</v>
      </c>
      <c r="V1380" t="inlineStr">
        <is>
          <t>Sumit Jarhad</t>
        </is>
      </c>
      <c r="W1380" s="1" t="n">
        <v>44547.49596064815</v>
      </c>
      <c r="X1380" t="n">
        <v>339.0</v>
      </c>
      <c r="Y1380" t="n">
        <v>46.0</v>
      </c>
      <c r="Z1380" t="n">
        <v>0.0</v>
      </c>
      <c r="AA1380" t="n">
        <v>46.0</v>
      </c>
      <c r="AB1380" t="n">
        <v>0.0</v>
      </c>
      <c r="AC1380" t="n">
        <v>21.0</v>
      </c>
      <c r="AD1380" t="n">
        <v>4.0</v>
      </c>
      <c r="AE1380" t="n">
        <v>0.0</v>
      </c>
      <c r="AF1380" t="n">
        <v>0.0</v>
      </c>
      <c r="AG1380" t="n">
        <v>0.0</v>
      </c>
      <c r="AH1380" t="inlineStr">
        <is>
          <t>Saloni Uttekar</t>
        </is>
      </c>
      <c r="AI1380" s="1" t="n">
        <v>44547.502905092595</v>
      </c>
      <c r="AJ1380" t="n">
        <v>527.0</v>
      </c>
      <c r="AK1380" t="n">
        <v>0.0</v>
      </c>
      <c r="AL1380" t="n">
        <v>0.0</v>
      </c>
      <c r="AM1380" t="n">
        <v>0.0</v>
      </c>
      <c r="AN1380" t="n">
        <v>0.0</v>
      </c>
      <c r="AO1380" t="n">
        <v>0.0</v>
      </c>
      <c r="AP1380" t="n">
        <v>4.0</v>
      </c>
      <c r="AQ1380" t="n">
        <v>0.0</v>
      </c>
      <c r="AR1380" t="n">
        <v>0.0</v>
      </c>
      <c r="AS1380" t="n">
        <v>0.0</v>
      </c>
      <c r="AT1380" t="inlineStr">
        <is>
          <t>N/A</t>
        </is>
      </c>
      <c r="AU1380" t="inlineStr">
        <is>
          <t>N/A</t>
        </is>
      </c>
      <c r="AV1380" t="inlineStr">
        <is>
          <t>N/A</t>
        </is>
      </c>
      <c r="AW1380" t="inlineStr">
        <is>
          <t>N/A</t>
        </is>
      </c>
      <c r="AX1380" t="inlineStr">
        <is>
          <t>N/A</t>
        </is>
      </c>
      <c r="AY1380" t="inlineStr">
        <is>
          <t>N/A</t>
        </is>
      </c>
      <c r="AZ1380" t="inlineStr">
        <is>
          <t>N/A</t>
        </is>
      </c>
      <c r="BA1380" t="inlineStr">
        <is>
          <t>N/A</t>
        </is>
      </c>
      <c r="BB1380" t="inlineStr">
        <is>
          <t>N/A</t>
        </is>
      </c>
      <c r="BC1380" t="inlineStr">
        <is>
          <t>N/A</t>
        </is>
      </c>
      <c r="BD1380" t="inlineStr">
        <is>
          <t>N/A</t>
        </is>
      </c>
      <c r="BE1380" t="inlineStr">
        <is>
          <t>N/A</t>
        </is>
      </c>
    </row>
    <row r="1381">
      <c r="A1381" t="inlineStr">
        <is>
          <t>WI211258705</t>
        </is>
      </c>
      <c r="B1381" t="inlineStr">
        <is>
          <t>DATA_VALIDATION</t>
        </is>
      </c>
      <c r="C1381" t="inlineStr">
        <is>
          <t>201338000086</t>
        </is>
      </c>
      <c r="D1381" t="inlineStr">
        <is>
          <t>Folder</t>
        </is>
      </c>
      <c r="E1381" s="2">
        <f>HYPERLINK("capsilon://?command=openfolder&amp;siteaddress=FAM.docvelocity-na8.net&amp;folderid=FXA28F6FE4-AE18-3C9E-97DC-F34A2CF2FC9F","FX21125491")</f>
        <v>0.0</v>
      </c>
      <c r="F1381" t="inlineStr">
        <is>
          <t/>
        </is>
      </c>
      <c r="G1381" t="inlineStr">
        <is>
          <t/>
        </is>
      </c>
      <c r="H1381" t="inlineStr">
        <is>
          <t>Mailitem</t>
        </is>
      </c>
      <c r="I1381" t="inlineStr">
        <is>
          <t>MI2112620068</t>
        </is>
      </c>
      <c r="J1381" t="n">
        <v>33.0</v>
      </c>
      <c r="K1381" t="inlineStr">
        <is>
          <t>COMPLETED</t>
        </is>
      </c>
      <c r="L1381" t="inlineStr">
        <is>
          <t>MARK_AS_COMPLETED</t>
        </is>
      </c>
      <c r="M1381" t="inlineStr">
        <is>
          <t>Queue</t>
        </is>
      </c>
      <c r="N1381" t="n">
        <v>2.0</v>
      </c>
      <c r="O1381" s="1" t="n">
        <v>44547.49167824074</v>
      </c>
      <c r="P1381" s="1" t="n">
        <v>44547.5003125</v>
      </c>
      <c r="Q1381" t="n">
        <v>510.0</v>
      </c>
      <c r="R1381" t="n">
        <v>236.0</v>
      </c>
      <c r="S1381" t="b">
        <v>0</v>
      </c>
      <c r="T1381" t="inlineStr">
        <is>
          <t>N/A</t>
        </is>
      </c>
      <c r="U1381" t="b">
        <v>0</v>
      </c>
      <c r="V1381" t="inlineStr">
        <is>
          <t>Ujwala Ajabe</t>
        </is>
      </c>
      <c r="W1381" s="1" t="n">
        <v>44547.49407407407</v>
      </c>
      <c r="X1381" t="n">
        <v>76.0</v>
      </c>
      <c r="Y1381" t="n">
        <v>9.0</v>
      </c>
      <c r="Z1381" t="n">
        <v>0.0</v>
      </c>
      <c r="AA1381" t="n">
        <v>9.0</v>
      </c>
      <c r="AB1381" t="n">
        <v>0.0</v>
      </c>
      <c r="AC1381" t="n">
        <v>1.0</v>
      </c>
      <c r="AD1381" t="n">
        <v>24.0</v>
      </c>
      <c r="AE1381" t="n">
        <v>0.0</v>
      </c>
      <c r="AF1381" t="n">
        <v>0.0</v>
      </c>
      <c r="AG1381" t="n">
        <v>0.0</v>
      </c>
      <c r="AH1381" t="inlineStr">
        <is>
          <t>Mohini Shinde</t>
        </is>
      </c>
      <c r="AI1381" s="1" t="n">
        <v>44547.5003125</v>
      </c>
      <c r="AJ1381" t="n">
        <v>134.0</v>
      </c>
      <c r="AK1381" t="n">
        <v>0.0</v>
      </c>
      <c r="AL1381" t="n">
        <v>0.0</v>
      </c>
      <c r="AM1381" t="n">
        <v>0.0</v>
      </c>
      <c r="AN1381" t="n">
        <v>0.0</v>
      </c>
      <c r="AO1381" t="n">
        <v>0.0</v>
      </c>
      <c r="AP1381" t="n">
        <v>24.0</v>
      </c>
      <c r="AQ1381" t="n">
        <v>0.0</v>
      </c>
      <c r="AR1381" t="n">
        <v>0.0</v>
      </c>
      <c r="AS1381" t="n">
        <v>0.0</v>
      </c>
      <c r="AT1381" t="inlineStr">
        <is>
          <t>N/A</t>
        </is>
      </c>
      <c r="AU1381" t="inlineStr">
        <is>
          <t>N/A</t>
        </is>
      </c>
      <c r="AV1381" t="inlineStr">
        <is>
          <t>N/A</t>
        </is>
      </c>
      <c r="AW1381" t="inlineStr">
        <is>
          <t>N/A</t>
        </is>
      </c>
      <c r="AX1381" t="inlineStr">
        <is>
          <t>N/A</t>
        </is>
      </c>
      <c r="AY1381" t="inlineStr">
        <is>
          <t>N/A</t>
        </is>
      </c>
      <c r="AZ1381" t="inlineStr">
        <is>
          <t>N/A</t>
        </is>
      </c>
      <c r="BA1381" t="inlineStr">
        <is>
          <t>N/A</t>
        </is>
      </c>
      <c r="BB1381" t="inlineStr">
        <is>
          <t>N/A</t>
        </is>
      </c>
      <c r="BC1381" t="inlineStr">
        <is>
          <t>N/A</t>
        </is>
      </c>
      <c r="BD1381" t="inlineStr">
        <is>
          <t>N/A</t>
        </is>
      </c>
      <c r="BE1381" t="inlineStr">
        <is>
          <t>N/A</t>
        </is>
      </c>
    </row>
    <row r="1382">
      <c r="A1382" t="inlineStr">
        <is>
          <t>WI211258734</t>
        </is>
      </c>
      <c r="B1382" t="inlineStr">
        <is>
          <t>DATA_VALIDATION</t>
        </is>
      </c>
      <c r="C1382" t="inlineStr">
        <is>
          <t>201300020300</t>
        </is>
      </c>
      <c r="D1382" t="inlineStr">
        <is>
          <t>Folder</t>
        </is>
      </c>
      <c r="E1382" s="2">
        <f>HYPERLINK("capsilon://?command=openfolder&amp;siteaddress=FAM.docvelocity-na8.net&amp;folderid=FXECCA35FD-0780-2B9E-45F4-D48392BA406A","FX21127968")</f>
        <v>0.0</v>
      </c>
      <c r="F1382" t="inlineStr">
        <is>
          <t/>
        </is>
      </c>
      <c r="G1382" t="inlineStr">
        <is>
          <t/>
        </is>
      </c>
      <c r="H1382" t="inlineStr">
        <is>
          <t>Mailitem</t>
        </is>
      </c>
      <c r="I1382" t="inlineStr">
        <is>
          <t>MI2112620338</t>
        </is>
      </c>
      <c r="J1382" t="n">
        <v>338.0</v>
      </c>
      <c r="K1382" t="inlineStr">
        <is>
          <t>COMPLETED</t>
        </is>
      </c>
      <c r="L1382" t="inlineStr">
        <is>
          <t>MARK_AS_COMPLETED</t>
        </is>
      </c>
      <c r="M1382" t="inlineStr">
        <is>
          <t>Queue</t>
        </is>
      </c>
      <c r="N1382" t="n">
        <v>2.0</v>
      </c>
      <c r="O1382" s="1" t="n">
        <v>44547.49596064815</v>
      </c>
      <c r="P1382" s="1" t="n">
        <v>44547.66471064815</v>
      </c>
      <c r="Q1382" t="n">
        <v>9226.0</v>
      </c>
      <c r="R1382" t="n">
        <v>5354.0</v>
      </c>
      <c r="S1382" t="b">
        <v>0</v>
      </c>
      <c r="T1382" t="inlineStr">
        <is>
          <t>N/A</t>
        </is>
      </c>
      <c r="U1382" t="b">
        <v>0</v>
      </c>
      <c r="V1382" t="inlineStr">
        <is>
          <t>Archana Bhujbal</t>
        </is>
      </c>
      <c r="W1382" s="1" t="n">
        <v>44547.60695601852</v>
      </c>
      <c r="X1382" t="n">
        <v>3431.0</v>
      </c>
      <c r="Y1382" t="n">
        <v>462.0</v>
      </c>
      <c r="Z1382" t="n">
        <v>0.0</v>
      </c>
      <c r="AA1382" t="n">
        <v>462.0</v>
      </c>
      <c r="AB1382" t="n">
        <v>0.0</v>
      </c>
      <c r="AC1382" t="n">
        <v>186.0</v>
      </c>
      <c r="AD1382" t="n">
        <v>-124.0</v>
      </c>
      <c r="AE1382" t="n">
        <v>0.0</v>
      </c>
      <c r="AF1382" t="n">
        <v>0.0</v>
      </c>
      <c r="AG1382" t="n">
        <v>0.0</v>
      </c>
      <c r="AH1382" t="inlineStr">
        <is>
          <t>Vikash Suryakanth Parmar</t>
        </is>
      </c>
      <c r="AI1382" s="1" t="n">
        <v>44547.66471064815</v>
      </c>
      <c r="AJ1382" t="n">
        <v>591.0</v>
      </c>
      <c r="AK1382" t="n">
        <v>2.0</v>
      </c>
      <c r="AL1382" t="n">
        <v>0.0</v>
      </c>
      <c r="AM1382" t="n">
        <v>2.0</v>
      </c>
      <c r="AN1382" t="n">
        <v>0.0</v>
      </c>
      <c r="AO1382" t="n">
        <v>2.0</v>
      </c>
      <c r="AP1382" t="n">
        <v>-126.0</v>
      </c>
      <c r="AQ1382" t="n">
        <v>0.0</v>
      </c>
      <c r="AR1382" t="n">
        <v>0.0</v>
      </c>
      <c r="AS1382" t="n">
        <v>0.0</v>
      </c>
      <c r="AT1382" t="inlineStr">
        <is>
          <t>N/A</t>
        </is>
      </c>
      <c r="AU1382" t="inlineStr">
        <is>
          <t>N/A</t>
        </is>
      </c>
      <c r="AV1382" t="inlineStr">
        <is>
          <t>N/A</t>
        </is>
      </c>
      <c r="AW1382" t="inlineStr">
        <is>
          <t>N/A</t>
        </is>
      </c>
      <c r="AX1382" t="inlineStr">
        <is>
          <t>N/A</t>
        </is>
      </c>
      <c r="AY1382" t="inlineStr">
        <is>
          <t>N/A</t>
        </is>
      </c>
      <c r="AZ1382" t="inlineStr">
        <is>
          <t>N/A</t>
        </is>
      </c>
      <c r="BA1382" t="inlineStr">
        <is>
          <t>N/A</t>
        </is>
      </c>
      <c r="BB1382" t="inlineStr">
        <is>
          <t>N/A</t>
        </is>
      </c>
      <c r="BC1382" t="inlineStr">
        <is>
          <t>N/A</t>
        </is>
      </c>
      <c r="BD1382" t="inlineStr">
        <is>
          <t>N/A</t>
        </is>
      </c>
      <c r="BE1382" t="inlineStr">
        <is>
          <t>N/A</t>
        </is>
      </c>
    </row>
    <row r="1383">
      <c r="A1383" t="inlineStr">
        <is>
          <t>WI211258753</t>
        </is>
      </c>
      <c r="B1383" t="inlineStr">
        <is>
          <t>DATA_VALIDATION</t>
        </is>
      </c>
      <c r="C1383" t="inlineStr">
        <is>
          <t>201300020300</t>
        </is>
      </c>
      <c r="D1383" t="inlineStr">
        <is>
          <t>Folder</t>
        </is>
      </c>
      <c r="E1383" s="2">
        <f>HYPERLINK("capsilon://?command=openfolder&amp;siteaddress=FAM.docvelocity-na8.net&amp;folderid=FXECCA35FD-0780-2B9E-45F4-D48392BA406A","FX21127968")</f>
        <v>0.0</v>
      </c>
      <c r="F1383" t="inlineStr">
        <is>
          <t/>
        </is>
      </c>
      <c r="G1383" t="inlineStr">
        <is>
          <t/>
        </is>
      </c>
      <c r="H1383" t="inlineStr">
        <is>
          <t>Mailitem</t>
        </is>
      </c>
      <c r="I1383" t="inlineStr">
        <is>
          <t>MI2112620365</t>
        </is>
      </c>
      <c r="J1383" t="n">
        <v>310.0</v>
      </c>
      <c r="K1383" t="inlineStr">
        <is>
          <t>COMPLETED</t>
        </is>
      </c>
      <c r="L1383" t="inlineStr">
        <is>
          <t>MARK_AS_COMPLETED</t>
        </is>
      </c>
      <c r="M1383" t="inlineStr">
        <is>
          <t>Queue</t>
        </is>
      </c>
      <c r="N1383" t="n">
        <v>2.0</v>
      </c>
      <c r="O1383" s="1" t="n">
        <v>44547.4975462963</v>
      </c>
      <c r="P1383" s="1" t="n">
        <v>44547.555300925924</v>
      </c>
      <c r="Q1383" t="n">
        <v>334.0</v>
      </c>
      <c r="R1383" t="n">
        <v>4656.0</v>
      </c>
      <c r="S1383" t="b">
        <v>0</v>
      </c>
      <c r="T1383" t="inlineStr">
        <is>
          <t>N/A</t>
        </is>
      </c>
      <c r="U1383" t="b">
        <v>0</v>
      </c>
      <c r="V1383" t="inlineStr">
        <is>
          <t>Prajakta Jagannath Mane</t>
        </is>
      </c>
      <c r="W1383" s="1" t="n">
        <v>44547.53472222222</v>
      </c>
      <c r="X1383" t="n">
        <v>2914.0</v>
      </c>
      <c r="Y1383" t="n">
        <v>258.0</v>
      </c>
      <c r="Z1383" t="n">
        <v>0.0</v>
      </c>
      <c r="AA1383" t="n">
        <v>258.0</v>
      </c>
      <c r="AB1383" t="n">
        <v>0.0</v>
      </c>
      <c r="AC1383" t="n">
        <v>86.0</v>
      </c>
      <c r="AD1383" t="n">
        <v>52.0</v>
      </c>
      <c r="AE1383" t="n">
        <v>0.0</v>
      </c>
      <c r="AF1383" t="n">
        <v>0.0</v>
      </c>
      <c r="AG1383" t="n">
        <v>0.0</v>
      </c>
      <c r="AH1383" t="inlineStr">
        <is>
          <t>Dashrath Soren</t>
        </is>
      </c>
      <c r="AI1383" s="1" t="n">
        <v>44547.555300925924</v>
      </c>
      <c r="AJ1383" t="n">
        <v>1660.0</v>
      </c>
      <c r="AK1383" t="n">
        <v>7.0</v>
      </c>
      <c r="AL1383" t="n">
        <v>0.0</v>
      </c>
      <c r="AM1383" t="n">
        <v>7.0</v>
      </c>
      <c r="AN1383" t="n">
        <v>0.0</v>
      </c>
      <c r="AO1383" t="n">
        <v>7.0</v>
      </c>
      <c r="AP1383" t="n">
        <v>45.0</v>
      </c>
      <c r="AQ1383" t="n">
        <v>0.0</v>
      </c>
      <c r="AR1383" t="n">
        <v>0.0</v>
      </c>
      <c r="AS1383" t="n">
        <v>0.0</v>
      </c>
      <c r="AT1383" t="inlineStr">
        <is>
          <t>N/A</t>
        </is>
      </c>
      <c r="AU1383" t="inlineStr">
        <is>
          <t>N/A</t>
        </is>
      </c>
      <c r="AV1383" t="inlineStr">
        <is>
          <t>N/A</t>
        </is>
      </c>
      <c r="AW1383" t="inlineStr">
        <is>
          <t>N/A</t>
        </is>
      </c>
      <c r="AX1383" t="inlineStr">
        <is>
          <t>N/A</t>
        </is>
      </c>
      <c r="AY1383" t="inlineStr">
        <is>
          <t>N/A</t>
        </is>
      </c>
      <c r="AZ1383" t="inlineStr">
        <is>
          <t>N/A</t>
        </is>
      </c>
      <c r="BA1383" t="inlineStr">
        <is>
          <t>N/A</t>
        </is>
      </c>
      <c r="BB1383" t="inlineStr">
        <is>
          <t>N/A</t>
        </is>
      </c>
      <c r="BC1383" t="inlineStr">
        <is>
          <t>N/A</t>
        </is>
      </c>
      <c r="BD1383" t="inlineStr">
        <is>
          <t>N/A</t>
        </is>
      </c>
      <c r="BE1383" t="inlineStr">
        <is>
          <t>N/A</t>
        </is>
      </c>
    </row>
    <row r="1384">
      <c r="A1384" t="inlineStr">
        <is>
          <t>WI211258821</t>
        </is>
      </c>
      <c r="B1384" t="inlineStr">
        <is>
          <t>DATA_VALIDATION</t>
        </is>
      </c>
      <c r="C1384" t="inlineStr">
        <is>
          <t>201330004278</t>
        </is>
      </c>
      <c r="D1384" t="inlineStr">
        <is>
          <t>Folder</t>
        </is>
      </c>
      <c r="E1384" s="2">
        <f>HYPERLINK("capsilon://?command=openfolder&amp;siteaddress=FAM.docvelocity-na8.net&amp;folderid=FX94749FD2-7590-28DD-AFCC-DE3FC898D258","FX21129500")</f>
        <v>0.0</v>
      </c>
      <c r="F1384" t="inlineStr">
        <is>
          <t/>
        </is>
      </c>
      <c r="G1384" t="inlineStr">
        <is>
          <t/>
        </is>
      </c>
      <c r="H1384" t="inlineStr">
        <is>
          <t>Mailitem</t>
        </is>
      </c>
      <c r="I1384" t="inlineStr">
        <is>
          <t>MI2112621224</t>
        </is>
      </c>
      <c r="J1384" t="n">
        <v>32.0</v>
      </c>
      <c r="K1384" t="inlineStr">
        <is>
          <t>COMPLETED</t>
        </is>
      </c>
      <c r="L1384" t="inlineStr">
        <is>
          <t>MARK_AS_COMPLETED</t>
        </is>
      </c>
      <c r="M1384" t="inlineStr">
        <is>
          <t>Queue</t>
        </is>
      </c>
      <c r="N1384" t="n">
        <v>1.0</v>
      </c>
      <c r="O1384" s="1" t="n">
        <v>44547.50394675926</v>
      </c>
      <c r="P1384" s="1" t="n">
        <v>44547.51966435185</v>
      </c>
      <c r="Q1384" t="n">
        <v>1062.0</v>
      </c>
      <c r="R1384" t="n">
        <v>296.0</v>
      </c>
      <c r="S1384" t="b">
        <v>0</v>
      </c>
      <c r="T1384" t="inlineStr">
        <is>
          <t>N/A</t>
        </is>
      </c>
      <c r="U1384" t="b">
        <v>0</v>
      </c>
      <c r="V1384" t="inlineStr">
        <is>
          <t>Sumit Jarhad</t>
        </is>
      </c>
      <c r="W1384" s="1" t="n">
        <v>44547.51966435185</v>
      </c>
      <c r="X1384" t="n">
        <v>90.0</v>
      </c>
      <c r="Y1384" t="n">
        <v>0.0</v>
      </c>
      <c r="Z1384" t="n">
        <v>0.0</v>
      </c>
      <c r="AA1384" t="n">
        <v>0.0</v>
      </c>
      <c r="AB1384" t="n">
        <v>0.0</v>
      </c>
      <c r="AC1384" t="n">
        <v>0.0</v>
      </c>
      <c r="AD1384" t="n">
        <v>32.0</v>
      </c>
      <c r="AE1384" t="n">
        <v>27.0</v>
      </c>
      <c r="AF1384" t="n">
        <v>0.0</v>
      </c>
      <c r="AG1384" t="n">
        <v>2.0</v>
      </c>
      <c r="AH1384" t="inlineStr">
        <is>
          <t>N/A</t>
        </is>
      </c>
      <c r="AI1384" t="inlineStr">
        <is>
          <t>N/A</t>
        </is>
      </c>
      <c r="AJ1384" t="inlineStr">
        <is>
          <t>N/A</t>
        </is>
      </c>
      <c r="AK1384" t="inlineStr">
        <is>
          <t>N/A</t>
        </is>
      </c>
      <c r="AL1384" t="inlineStr">
        <is>
          <t>N/A</t>
        </is>
      </c>
      <c r="AM1384" t="inlineStr">
        <is>
          <t>N/A</t>
        </is>
      </c>
      <c r="AN1384" t="inlineStr">
        <is>
          <t>N/A</t>
        </is>
      </c>
      <c r="AO1384" t="inlineStr">
        <is>
          <t>N/A</t>
        </is>
      </c>
      <c r="AP1384" t="inlineStr">
        <is>
          <t>N/A</t>
        </is>
      </c>
      <c r="AQ1384" t="inlineStr">
        <is>
          <t>N/A</t>
        </is>
      </c>
      <c r="AR1384" t="inlineStr">
        <is>
          <t>N/A</t>
        </is>
      </c>
      <c r="AS1384" t="inlineStr">
        <is>
          <t>N/A</t>
        </is>
      </c>
      <c r="AT1384" t="inlineStr">
        <is>
          <t>N/A</t>
        </is>
      </c>
      <c r="AU1384" t="inlineStr">
        <is>
          <t>N/A</t>
        </is>
      </c>
      <c r="AV1384" t="inlineStr">
        <is>
          <t>N/A</t>
        </is>
      </c>
      <c r="AW1384" t="inlineStr">
        <is>
          <t>N/A</t>
        </is>
      </c>
      <c r="AX1384" t="inlineStr">
        <is>
          <t>N/A</t>
        </is>
      </c>
      <c r="AY1384" t="inlineStr">
        <is>
          <t>N/A</t>
        </is>
      </c>
      <c r="AZ1384" t="inlineStr">
        <is>
          <t>N/A</t>
        </is>
      </c>
      <c r="BA1384" t="inlineStr">
        <is>
          <t>N/A</t>
        </is>
      </c>
      <c r="BB1384" t="inlineStr">
        <is>
          <t>N/A</t>
        </is>
      </c>
      <c r="BC1384" t="inlineStr">
        <is>
          <t>N/A</t>
        </is>
      </c>
      <c r="BD1384" t="inlineStr">
        <is>
          <t>N/A</t>
        </is>
      </c>
      <c r="BE1384" t="inlineStr">
        <is>
          <t>N/A</t>
        </is>
      </c>
    </row>
    <row r="1385">
      <c r="A1385" t="inlineStr">
        <is>
          <t>WI211258836</t>
        </is>
      </c>
      <c r="B1385" t="inlineStr">
        <is>
          <t>DATA_VALIDATION</t>
        </is>
      </c>
      <c r="C1385" t="inlineStr">
        <is>
          <t>201330004278</t>
        </is>
      </c>
      <c r="D1385" t="inlineStr">
        <is>
          <t>Folder</t>
        </is>
      </c>
      <c r="E1385" s="2">
        <f>HYPERLINK("capsilon://?command=openfolder&amp;siteaddress=FAM.docvelocity-na8.net&amp;folderid=FX94749FD2-7590-28DD-AFCC-DE3FC898D258","FX21129500")</f>
        <v>0.0</v>
      </c>
      <c r="F1385" t="inlineStr">
        <is>
          <t/>
        </is>
      </c>
      <c r="G1385" t="inlineStr">
        <is>
          <t/>
        </is>
      </c>
      <c r="H1385" t="inlineStr">
        <is>
          <t>Mailitem</t>
        </is>
      </c>
      <c r="I1385" t="inlineStr">
        <is>
          <t>MI2112621239</t>
        </is>
      </c>
      <c r="J1385" t="n">
        <v>56.0</v>
      </c>
      <c r="K1385" t="inlineStr">
        <is>
          <t>COMPLETED</t>
        </is>
      </c>
      <c r="L1385" t="inlineStr">
        <is>
          <t>MARK_AS_COMPLETED</t>
        </is>
      </c>
      <c r="M1385" t="inlineStr">
        <is>
          <t>Queue</t>
        </is>
      </c>
      <c r="N1385" t="n">
        <v>2.0</v>
      </c>
      <c r="O1385" s="1" t="n">
        <v>44547.50528935185</v>
      </c>
      <c r="P1385" s="1" t="n">
        <v>44547.52104166667</v>
      </c>
      <c r="Q1385" t="n">
        <v>820.0</v>
      </c>
      <c r="R1385" t="n">
        <v>541.0</v>
      </c>
      <c r="S1385" t="b">
        <v>0</v>
      </c>
      <c r="T1385" t="inlineStr">
        <is>
          <t>N/A</t>
        </is>
      </c>
      <c r="U1385" t="b">
        <v>0</v>
      </c>
      <c r="V1385" t="inlineStr">
        <is>
          <t>Supriya Khape</t>
        </is>
      </c>
      <c r="W1385" s="1" t="n">
        <v>44547.5171412037</v>
      </c>
      <c r="X1385" t="n">
        <v>210.0</v>
      </c>
      <c r="Y1385" t="n">
        <v>57.0</v>
      </c>
      <c r="Z1385" t="n">
        <v>0.0</v>
      </c>
      <c r="AA1385" t="n">
        <v>57.0</v>
      </c>
      <c r="AB1385" t="n">
        <v>0.0</v>
      </c>
      <c r="AC1385" t="n">
        <v>21.0</v>
      </c>
      <c r="AD1385" t="n">
        <v>-1.0</v>
      </c>
      <c r="AE1385" t="n">
        <v>0.0</v>
      </c>
      <c r="AF1385" t="n">
        <v>0.0</v>
      </c>
      <c r="AG1385" t="n">
        <v>0.0</v>
      </c>
      <c r="AH1385" t="inlineStr">
        <is>
          <t>Mohini Shinde</t>
        </is>
      </c>
      <c r="AI1385" s="1" t="n">
        <v>44547.52104166667</v>
      </c>
      <c r="AJ1385" t="n">
        <v>312.0</v>
      </c>
      <c r="AK1385" t="n">
        <v>1.0</v>
      </c>
      <c r="AL1385" t="n">
        <v>0.0</v>
      </c>
      <c r="AM1385" t="n">
        <v>1.0</v>
      </c>
      <c r="AN1385" t="n">
        <v>0.0</v>
      </c>
      <c r="AO1385" t="n">
        <v>1.0</v>
      </c>
      <c r="AP1385" t="n">
        <v>-2.0</v>
      </c>
      <c r="AQ1385" t="n">
        <v>0.0</v>
      </c>
      <c r="AR1385" t="n">
        <v>0.0</v>
      </c>
      <c r="AS1385" t="n">
        <v>0.0</v>
      </c>
      <c r="AT1385" t="inlineStr">
        <is>
          <t>N/A</t>
        </is>
      </c>
      <c r="AU1385" t="inlineStr">
        <is>
          <t>N/A</t>
        </is>
      </c>
      <c r="AV1385" t="inlineStr">
        <is>
          <t>N/A</t>
        </is>
      </c>
      <c r="AW1385" t="inlineStr">
        <is>
          <t>N/A</t>
        </is>
      </c>
      <c r="AX1385" t="inlineStr">
        <is>
          <t>N/A</t>
        </is>
      </c>
      <c r="AY1385" t="inlineStr">
        <is>
          <t>N/A</t>
        </is>
      </c>
      <c r="AZ1385" t="inlineStr">
        <is>
          <t>N/A</t>
        </is>
      </c>
      <c r="BA1385" t="inlineStr">
        <is>
          <t>N/A</t>
        </is>
      </c>
      <c r="BB1385" t="inlineStr">
        <is>
          <t>N/A</t>
        </is>
      </c>
      <c r="BC1385" t="inlineStr">
        <is>
          <t>N/A</t>
        </is>
      </c>
      <c r="BD1385" t="inlineStr">
        <is>
          <t>N/A</t>
        </is>
      </c>
      <c r="BE1385" t="inlineStr">
        <is>
          <t>N/A</t>
        </is>
      </c>
    </row>
    <row r="1386">
      <c r="A1386" t="inlineStr">
        <is>
          <t>WI211258881</t>
        </is>
      </c>
      <c r="B1386" t="inlineStr">
        <is>
          <t>DATA_VALIDATION</t>
        </is>
      </c>
      <c r="C1386" t="inlineStr">
        <is>
          <t>201330004278</t>
        </is>
      </c>
      <c r="D1386" t="inlineStr">
        <is>
          <t>Folder</t>
        </is>
      </c>
      <c r="E1386" s="2">
        <f>HYPERLINK("capsilon://?command=openfolder&amp;siteaddress=FAM.docvelocity-na8.net&amp;folderid=FX94749FD2-7590-28DD-AFCC-DE3FC898D258","FX21129500")</f>
        <v>0.0</v>
      </c>
      <c r="F1386" t="inlineStr">
        <is>
          <t/>
        </is>
      </c>
      <c r="G1386" t="inlineStr">
        <is>
          <t/>
        </is>
      </c>
      <c r="H1386" t="inlineStr">
        <is>
          <t>Mailitem</t>
        </is>
      </c>
      <c r="I1386" t="inlineStr">
        <is>
          <t>MI2112621261</t>
        </is>
      </c>
      <c r="J1386" t="n">
        <v>56.0</v>
      </c>
      <c r="K1386" t="inlineStr">
        <is>
          <t>COMPLETED</t>
        </is>
      </c>
      <c r="L1386" t="inlineStr">
        <is>
          <t>MARK_AS_COMPLETED</t>
        </is>
      </c>
      <c r="M1386" t="inlineStr">
        <is>
          <t>Queue</t>
        </is>
      </c>
      <c r="N1386" t="n">
        <v>2.0</v>
      </c>
      <c r="O1386" s="1" t="n">
        <v>44547.50686342592</v>
      </c>
      <c r="P1386" s="1" t="n">
        <v>44547.524675925924</v>
      </c>
      <c r="Q1386" t="n">
        <v>1052.0</v>
      </c>
      <c r="R1386" t="n">
        <v>487.0</v>
      </c>
      <c r="S1386" t="b">
        <v>0</v>
      </c>
      <c r="T1386" t="inlineStr">
        <is>
          <t>N/A</t>
        </is>
      </c>
      <c r="U1386" t="b">
        <v>0</v>
      </c>
      <c r="V1386" t="inlineStr">
        <is>
          <t>Supriya Khape</t>
        </is>
      </c>
      <c r="W1386" s="1" t="n">
        <v>44547.519155092596</v>
      </c>
      <c r="X1386" t="n">
        <v>174.0</v>
      </c>
      <c r="Y1386" t="n">
        <v>57.0</v>
      </c>
      <c r="Z1386" t="n">
        <v>0.0</v>
      </c>
      <c r="AA1386" t="n">
        <v>57.0</v>
      </c>
      <c r="AB1386" t="n">
        <v>0.0</v>
      </c>
      <c r="AC1386" t="n">
        <v>27.0</v>
      </c>
      <c r="AD1386" t="n">
        <v>-1.0</v>
      </c>
      <c r="AE1386" t="n">
        <v>0.0</v>
      </c>
      <c r="AF1386" t="n">
        <v>0.0</v>
      </c>
      <c r="AG1386" t="n">
        <v>0.0</v>
      </c>
      <c r="AH1386" t="inlineStr">
        <is>
          <t>Mohini Shinde</t>
        </is>
      </c>
      <c r="AI1386" s="1" t="n">
        <v>44547.524675925924</v>
      </c>
      <c r="AJ1386" t="n">
        <v>313.0</v>
      </c>
      <c r="AK1386" t="n">
        <v>0.0</v>
      </c>
      <c r="AL1386" t="n">
        <v>0.0</v>
      </c>
      <c r="AM1386" t="n">
        <v>0.0</v>
      </c>
      <c r="AN1386" t="n">
        <v>0.0</v>
      </c>
      <c r="AO1386" t="n">
        <v>0.0</v>
      </c>
      <c r="AP1386" t="n">
        <v>-1.0</v>
      </c>
      <c r="AQ1386" t="n">
        <v>0.0</v>
      </c>
      <c r="AR1386" t="n">
        <v>0.0</v>
      </c>
      <c r="AS1386" t="n">
        <v>0.0</v>
      </c>
      <c r="AT1386" t="inlineStr">
        <is>
          <t>N/A</t>
        </is>
      </c>
      <c r="AU1386" t="inlineStr">
        <is>
          <t>N/A</t>
        </is>
      </c>
      <c r="AV1386" t="inlineStr">
        <is>
          <t>N/A</t>
        </is>
      </c>
      <c r="AW1386" t="inlineStr">
        <is>
          <t>N/A</t>
        </is>
      </c>
      <c r="AX1386" t="inlineStr">
        <is>
          <t>N/A</t>
        </is>
      </c>
      <c r="AY1386" t="inlineStr">
        <is>
          <t>N/A</t>
        </is>
      </c>
      <c r="AZ1386" t="inlineStr">
        <is>
          <t>N/A</t>
        </is>
      </c>
      <c r="BA1386" t="inlineStr">
        <is>
          <t>N/A</t>
        </is>
      </c>
      <c r="BB1386" t="inlineStr">
        <is>
          <t>N/A</t>
        </is>
      </c>
      <c r="BC1386" t="inlineStr">
        <is>
          <t>N/A</t>
        </is>
      </c>
      <c r="BD1386" t="inlineStr">
        <is>
          <t>N/A</t>
        </is>
      </c>
      <c r="BE1386" t="inlineStr">
        <is>
          <t>N/A</t>
        </is>
      </c>
    </row>
    <row r="1387">
      <c r="A1387" t="inlineStr">
        <is>
          <t>WI21125889</t>
        </is>
      </c>
      <c r="B1387" t="inlineStr">
        <is>
          <t>DATA_VALIDATION</t>
        </is>
      </c>
      <c r="C1387" t="inlineStr">
        <is>
          <t>201130012547</t>
        </is>
      </c>
      <c r="D1387" t="inlineStr">
        <is>
          <t>Folder</t>
        </is>
      </c>
      <c r="E1387" s="2">
        <f>HYPERLINK("capsilon://?command=openfolder&amp;siteaddress=FAM.docvelocity-na8.net&amp;folderid=FX28AB77DB-BBA1-3969-971D-798A9C96924F","FX211010552")</f>
        <v>0.0</v>
      </c>
      <c r="F1387" t="inlineStr">
        <is>
          <t/>
        </is>
      </c>
      <c r="G1387" t="inlineStr">
        <is>
          <t/>
        </is>
      </c>
      <c r="H1387" t="inlineStr">
        <is>
          <t>Mailitem</t>
        </is>
      </c>
      <c r="I1387" t="inlineStr">
        <is>
          <t>MI211263091</t>
        </is>
      </c>
      <c r="J1387" t="n">
        <v>66.0</v>
      </c>
      <c r="K1387" t="inlineStr">
        <is>
          <t>COMPLETED</t>
        </is>
      </c>
      <c r="L1387" t="inlineStr">
        <is>
          <t>MARK_AS_COMPLETED</t>
        </is>
      </c>
      <c r="M1387" t="inlineStr">
        <is>
          <t>Queue</t>
        </is>
      </c>
      <c r="N1387" t="n">
        <v>2.0</v>
      </c>
      <c r="O1387" s="1" t="n">
        <v>44532.38670138889</v>
      </c>
      <c r="P1387" s="1" t="n">
        <v>44532.64513888889</v>
      </c>
      <c r="Q1387" t="n">
        <v>22271.0</v>
      </c>
      <c r="R1387" t="n">
        <v>58.0</v>
      </c>
      <c r="S1387" t="b">
        <v>0</v>
      </c>
      <c r="T1387" t="inlineStr">
        <is>
          <t>N/A</t>
        </is>
      </c>
      <c r="U1387" t="b">
        <v>0</v>
      </c>
      <c r="V1387" t="inlineStr">
        <is>
          <t>Hemanshi Deshlahara</t>
        </is>
      </c>
      <c r="W1387" s="1" t="n">
        <v>44532.427453703705</v>
      </c>
      <c r="X1387" t="n">
        <v>36.0</v>
      </c>
      <c r="Y1387" t="n">
        <v>0.0</v>
      </c>
      <c r="Z1387" t="n">
        <v>0.0</v>
      </c>
      <c r="AA1387" t="n">
        <v>0.0</v>
      </c>
      <c r="AB1387" t="n">
        <v>52.0</v>
      </c>
      <c r="AC1387" t="n">
        <v>0.0</v>
      </c>
      <c r="AD1387" t="n">
        <v>66.0</v>
      </c>
      <c r="AE1387" t="n">
        <v>0.0</v>
      </c>
      <c r="AF1387" t="n">
        <v>0.0</v>
      </c>
      <c r="AG1387" t="n">
        <v>0.0</v>
      </c>
      <c r="AH1387" t="inlineStr">
        <is>
          <t>Smriti Gauchan</t>
        </is>
      </c>
      <c r="AI1387" s="1" t="n">
        <v>44532.64513888889</v>
      </c>
      <c r="AJ1387" t="n">
        <v>22.0</v>
      </c>
      <c r="AK1387" t="n">
        <v>0.0</v>
      </c>
      <c r="AL1387" t="n">
        <v>0.0</v>
      </c>
      <c r="AM1387" t="n">
        <v>0.0</v>
      </c>
      <c r="AN1387" t="n">
        <v>52.0</v>
      </c>
      <c r="AO1387" t="n">
        <v>0.0</v>
      </c>
      <c r="AP1387" t="n">
        <v>66.0</v>
      </c>
      <c r="AQ1387" t="n">
        <v>0.0</v>
      </c>
      <c r="AR1387" t="n">
        <v>0.0</v>
      </c>
      <c r="AS1387" t="n">
        <v>0.0</v>
      </c>
      <c r="AT1387" t="inlineStr">
        <is>
          <t>N/A</t>
        </is>
      </c>
      <c r="AU1387" t="inlineStr">
        <is>
          <t>N/A</t>
        </is>
      </c>
      <c r="AV1387" t="inlineStr">
        <is>
          <t>N/A</t>
        </is>
      </c>
      <c r="AW1387" t="inlineStr">
        <is>
          <t>N/A</t>
        </is>
      </c>
      <c r="AX1387" t="inlineStr">
        <is>
          <t>N/A</t>
        </is>
      </c>
      <c r="AY1387" t="inlineStr">
        <is>
          <t>N/A</t>
        </is>
      </c>
      <c r="AZ1387" t="inlineStr">
        <is>
          <t>N/A</t>
        </is>
      </c>
      <c r="BA1387" t="inlineStr">
        <is>
          <t>N/A</t>
        </is>
      </c>
      <c r="BB1387" t="inlineStr">
        <is>
          <t>N/A</t>
        </is>
      </c>
      <c r="BC1387" t="inlineStr">
        <is>
          <t>N/A</t>
        </is>
      </c>
      <c r="BD1387" t="inlineStr">
        <is>
          <t>N/A</t>
        </is>
      </c>
      <c r="BE1387" t="inlineStr">
        <is>
          <t>N/A</t>
        </is>
      </c>
    </row>
    <row r="1388">
      <c r="A1388" t="inlineStr">
        <is>
          <t>WI211258905</t>
        </is>
      </c>
      <c r="B1388" t="inlineStr">
        <is>
          <t>DATA_VALIDATION</t>
        </is>
      </c>
      <c r="C1388" t="inlineStr">
        <is>
          <t>201330004278</t>
        </is>
      </c>
      <c r="D1388" t="inlineStr">
        <is>
          <t>Folder</t>
        </is>
      </c>
      <c r="E1388" s="2">
        <f>HYPERLINK("capsilon://?command=openfolder&amp;siteaddress=FAM.docvelocity-na8.net&amp;folderid=FX94749FD2-7590-28DD-AFCC-DE3FC898D258","FX21129500")</f>
        <v>0.0</v>
      </c>
      <c r="F1388" t="inlineStr">
        <is>
          <t/>
        </is>
      </c>
      <c r="G1388" t="inlineStr">
        <is>
          <t/>
        </is>
      </c>
      <c r="H1388" t="inlineStr">
        <is>
          <t>Mailitem</t>
        </is>
      </c>
      <c r="I1388" t="inlineStr">
        <is>
          <t>MI2112621300</t>
        </is>
      </c>
      <c r="J1388" t="n">
        <v>56.0</v>
      </c>
      <c r="K1388" t="inlineStr">
        <is>
          <t>COMPLETED</t>
        </is>
      </c>
      <c r="L1388" t="inlineStr">
        <is>
          <t>MARK_AS_COMPLETED</t>
        </is>
      </c>
      <c r="M1388" t="inlineStr">
        <is>
          <t>Queue</t>
        </is>
      </c>
      <c r="N1388" t="n">
        <v>2.0</v>
      </c>
      <c r="O1388" s="1" t="n">
        <v>44547.50855324074</v>
      </c>
      <c r="P1388" s="1" t="n">
        <v>44547.53097222222</v>
      </c>
      <c r="Q1388" t="n">
        <v>1499.0</v>
      </c>
      <c r="R1388" t="n">
        <v>438.0</v>
      </c>
      <c r="S1388" t="b">
        <v>0</v>
      </c>
      <c r="T1388" t="inlineStr">
        <is>
          <t>N/A</t>
        </is>
      </c>
      <c r="U1388" t="b">
        <v>0</v>
      </c>
      <c r="V1388" t="inlineStr">
        <is>
          <t>Supriya Khape</t>
        </is>
      </c>
      <c r="W1388" s="1" t="n">
        <v>44547.52075231481</v>
      </c>
      <c r="X1388" t="n">
        <v>137.0</v>
      </c>
      <c r="Y1388" t="n">
        <v>57.0</v>
      </c>
      <c r="Z1388" t="n">
        <v>0.0</v>
      </c>
      <c r="AA1388" t="n">
        <v>57.0</v>
      </c>
      <c r="AB1388" t="n">
        <v>0.0</v>
      </c>
      <c r="AC1388" t="n">
        <v>21.0</v>
      </c>
      <c r="AD1388" t="n">
        <v>-1.0</v>
      </c>
      <c r="AE1388" t="n">
        <v>0.0</v>
      </c>
      <c r="AF1388" t="n">
        <v>0.0</v>
      </c>
      <c r="AG1388" t="n">
        <v>0.0</v>
      </c>
      <c r="AH1388" t="inlineStr">
        <is>
          <t>Vikash Suryakanth Parmar</t>
        </is>
      </c>
      <c r="AI1388" s="1" t="n">
        <v>44547.53097222222</v>
      </c>
      <c r="AJ1388" t="n">
        <v>271.0</v>
      </c>
      <c r="AK1388" t="n">
        <v>0.0</v>
      </c>
      <c r="AL1388" t="n">
        <v>0.0</v>
      </c>
      <c r="AM1388" t="n">
        <v>0.0</v>
      </c>
      <c r="AN1388" t="n">
        <v>0.0</v>
      </c>
      <c r="AO1388" t="n">
        <v>0.0</v>
      </c>
      <c r="AP1388" t="n">
        <v>-1.0</v>
      </c>
      <c r="AQ1388" t="n">
        <v>0.0</v>
      </c>
      <c r="AR1388" t="n">
        <v>0.0</v>
      </c>
      <c r="AS1388" t="n">
        <v>0.0</v>
      </c>
      <c r="AT1388" t="inlineStr">
        <is>
          <t>N/A</t>
        </is>
      </c>
      <c r="AU1388" t="inlineStr">
        <is>
          <t>N/A</t>
        </is>
      </c>
      <c r="AV1388" t="inlineStr">
        <is>
          <t>N/A</t>
        </is>
      </c>
      <c r="AW1388" t="inlineStr">
        <is>
          <t>N/A</t>
        </is>
      </c>
      <c r="AX1388" t="inlineStr">
        <is>
          <t>N/A</t>
        </is>
      </c>
      <c r="AY1388" t="inlineStr">
        <is>
          <t>N/A</t>
        </is>
      </c>
      <c r="AZ1388" t="inlineStr">
        <is>
          <t>N/A</t>
        </is>
      </c>
      <c r="BA1388" t="inlineStr">
        <is>
          <t>N/A</t>
        </is>
      </c>
      <c r="BB1388" t="inlineStr">
        <is>
          <t>N/A</t>
        </is>
      </c>
      <c r="BC1388" t="inlineStr">
        <is>
          <t>N/A</t>
        </is>
      </c>
      <c r="BD1388" t="inlineStr">
        <is>
          <t>N/A</t>
        </is>
      </c>
      <c r="BE1388" t="inlineStr">
        <is>
          <t>N/A</t>
        </is>
      </c>
    </row>
    <row r="1389">
      <c r="A1389" t="inlineStr">
        <is>
          <t>WI211258910</t>
        </is>
      </c>
      <c r="B1389" t="inlineStr">
        <is>
          <t>DATA_VALIDATION</t>
        </is>
      </c>
      <c r="C1389" t="inlineStr">
        <is>
          <t>201330004278</t>
        </is>
      </c>
      <c r="D1389" t="inlineStr">
        <is>
          <t>Folder</t>
        </is>
      </c>
      <c r="E1389" s="2">
        <f>HYPERLINK("capsilon://?command=openfolder&amp;siteaddress=FAM.docvelocity-na8.net&amp;folderid=FX94749FD2-7590-28DD-AFCC-DE3FC898D258","FX21129500")</f>
        <v>0.0</v>
      </c>
      <c r="F1389" t="inlineStr">
        <is>
          <t/>
        </is>
      </c>
      <c r="G1389" t="inlineStr">
        <is>
          <t/>
        </is>
      </c>
      <c r="H1389" t="inlineStr">
        <is>
          <t>Mailitem</t>
        </is>
      </c>
      <c r="I1389" t="inlineStr">
        <is>
          <t>MI2112621327</t>
        </is>
      </c>
      <c r="J1389" t="n">
        <v>28.0</v>
      </c>
      <c r="K1389" t="inlineStr">
        <is>
          <t>COMPLETED</t>
        </is>
      </c>
      <c r="L1389" t="inlineStr">
        <is>
          <t>MARK_AS_COMPLETED</t>
        </is>
      </c>
      <c r="M1389" t="inlineStr">
        <is>
          <t>Queue</t>
        </is>
      </c>
      <c r="N1389" t="n">
        <v>2.0</v>
      </c>
      <c r="O1389" s="1" t="n">
        <v>44547.50898148148</v>
      </c>
      <c r="P1389" s="1" t="n">
        <v>44547.53414351852</v>
      </c>
      <c r="Q1389" t="n">
        <v>1607.0</v>
      </c>
      <c r="R1389" t="n">
        <v>567.0</v>
      </c>
      <c r="S1389" t="b">
        <v>0</v>
      </c>
      <c r="T1389" t="inlineStr">
        <is>
          <t>N/A</t>
        </is>
      </c>
      <c r="U1389" t="b">
        <v>0</v>
      </c>
      <c r="V1389" t="inlineStr">
        <is>
          <t>Sumit Jarhad</t>
        </is>
      </c>
      <c r="W1389" s="1" t="n">
        <v>44547.52128472222</v>
      </c>
      <c r="X1389" t="n">
        <v>139.0</v>
      </c>
      <c r="Y1389" t="n">
        <v>21.0</v>
      </c>
      <c r="Z1389" t="n">
        <v>0.0</v>
      </c>
      <c r="AA1389" t="n">
        <v>21.0</v>
      </c>
      <c r="AB1389" t="n">
        <v>0.0</v>
      </c>
      <c r="AC1389" t="n">
        <v>10.0</v>
      </c>
      <c r="AD1389" t="n">
        <v>7.0</v>
      </c>
      <c r="AE1389" t="n">
        <v>0.0</v>
      </c>
      <c r="AF1389" t="n">
        <v>0.0</v>
      </c>
      <c r="AG1389" t="n">
        <v>0.0</v>
      </c>
      <c r="AH1389" t="inlineStr">
        <is>
          <t>Mohini Shinde</t>
        </is>
      </c>
      <c r="AI1389" s="1" t="n">
        <v>44547.53414351852</v>
      </c>
      <c r="AJ1389" t="n">
        <v>428.0</v>
      </c>
      <c r="AK1389" t="n">
        <v>0.0</v>
      </c>
      <c r="AL1389" t="n">
        <v>0.0</v>
      </c>
      <c r="AM1389" t="n">
        <v>0.0</v>
      </c>
      <c r="AN1389" t="n">
        <v>0.0</v>
      </c>
      <c r="AO1389" t="n">
        <v>0.0</v>
      </c>
      <c r="AP1389" t="n">
        <v>7.0</v>
      </c>
      <c r="AQ1389" t="n">
        <v>0.0</v>
      </c>
      <c r="AR1389" t="n">
        <v>0.0</v>
      </c>
      <c r="AS1389" t="n">
        <v>0.0</v>
      </c>
      <c r="AT1389" t="inlineStr">
        <is>
          <t>N/A</t>
        </is>
      </c>
      <c r="AU1389" t="inlineStr">
        <is>
          <t>N/A</t>
        </is>
      </c>
      <c r="AV1389" t="inlineStr">
        <is>
          <t>N/A</t>
        </is>
      </c>
      <c r="AW1389" t="inlineStr">
        <is>
          <t>N/A</t>
        </is>
      </c>
      <c r="AX1389" t="inlineStr">
        <is>
          <t>N/A</t>
        </is>
      </c>
      <c r="AY1389" t="inlineStr">
        <is>
          <t>N/A</t>
        </is>
      </c>
      <c r="AZ1389" t="inlineStr">
        <is>
          <t>N/A</t>
        </is>
      </c>
      <c r="BA1389" t="inlineStr">
        <is>
          <t>N/A</t>
        </is>
      </c>
      <c r="BB1389" t="inlineStr">
        <is>
          <t>N/A</t>
        </is>
      </c>
      <c r="BC1389" t="inlineStr">
        <is>
          <t>N/A</t>
        </is>
      </c>
      <c r="BD1389" t="inlineStr">
        <is>
          <t>N/A</t>
        </is>
      </c>
      <c r="BE1389" t="inlineStr">
        <is>
          <t>N/A</t>
        </is>
      </c>
    </row>
    <row r="1390">
      <c r="A1390" t="inlineStr">
        <is>
          <t>WI211258925</t>
        </is>
      </c>
      <c r="B1390" t="inlineStr">
        <is>
          <t>DATA_VALIDATION</t>
        </is>
      </c>
      <c r="C1390" t="inlineStr">
        <is>
          <t>201330004278</t>
        </is>
      </c>
      <c r="D1390" t="inlineStr">
        <is>
          <t>Folder</t>
        </is>
      </c>
      <c r="E1390" s="2">
        <f>HYPERLINK("capsilon://?command=openfolder&amp;siteaddress=FAM.docvelocity-na8.net&amp;folderid=FX94749FD2-7590-28DD-AFCC-DE3FC898D258","FX21129500")</f>
        <v>0.0</v>
      </c>
      <c r="F1390" t="inlineStr">
        <is>
          <t/>
        </is>
      </c>
      <c r="G1390" t="inlineStr">
        <is>
          <t/>
        </is>
      </c>
      <c r="H1390" t="inlineStr">
        <is>
          <t>Mailitem</t>
        </is>
      </c>
      <c r="I1390" t="inlineStr">
        <is>
          <t>MI2112621341</t>
        </is>
      </c>
      <c r="J1390" t="n">
        <v>32.0</v>
      </c>
      <c r="K1390" t="inlineStr">
        <is>
          <t>COMPLETED</t>
        </is>
      </c>
      <c r="L1390" t="inlineStr">
        <is>
          <t>MARK_AS_COMPLETED</t>
        </is>
      </c>
      <c r="M1390" t="inlineStr">
        <is>
          <t>Queue</t>
        </is>
      </c>
      <c r="N1390" t="n">
        <v>1.0</v>
      </c>
      <c r="O1390" s="1" t="n">
        <v>44547.50997685185</v>
      </c>
      <c r="P1390" s="1" t="n">
        <v>44547.52649305556</v>
      </c>
      <c r="Q1390" t="n">
        <v>1064.0</v>
      </c>
      <c r="R1390" t="n">
        <v>363.0</v>
      </c>
      <c r="S1390" t="b">
        <v>0</v>
      </c>
      <c r="T1390" t="inlineStr">
        <is>
          <t>N/A</t>
        </is>
      </c>
      <c r="U1390" t="b">
        <v>0</v>
      </c>
      <c r="V1390" t="inlineStr">
        <is>
          <t>Sumit Jarhad</t>
        </is>
      </c>
      <c r="W1390" s="1" t="n">
        <v>44547.52649305556</v>
      </c>
      <c r="X1390" t="n">
        <v>73.0</v>
      </c>
      <c r="Y1390" t="n">
        <v>0.0</v>
      </c>
      <c r="Z1390" t="n">
        <v>0.0</v>
      </c>
      <c r="AA1390" t="n">
        <v>0.0</v>
      </c>
      <c r="AB1390" t="n">
        <v>0.0</v>
      </c>
      <c r="AC1390" t="n">
        <v>0.0</v>
      </c>
      <c r="AD1390" t="n">
        <v>32.0</v>
      </c>
      <c r="AE1390" t="n">
        <v>27.0</v>
      </c>
      <c r="AF1390" t="n">
        <v>0.0</v>
      </c>
      <c r="AG1390" t="n">
        <v>2.0</v>
      </c>
      <c r="AH1390" t="inlineStr">
        <is>
          <t>N/A</t>
        </is>
      </c>
      <c r="AI1390" t="inlineStr">
        <is>
          <t>N/A</t>
        </is>
      </c>
      <c r="AJ1390" t="inlineStr">
        <is>
          <t>N/A</t>
        </is>
      </c>
      <c r="AK1390" t="inlineStr">
        <is>
          <t>N/A</t>
        </is>
      </c>
      <c r="AL1390" t="inlineStr">
        <is>
          <t>N/A</t>
        </is>
      </c>
      <c r="AM1390" t="inlineStr">
        <is>
          <t>N/A</t>
        </is>
      </c>
      <c r="AN1390" t="inlineStr">
        <is>
          <t>N/A</t>
        </is>
      </c>
      <c r="AO1390" t="inlineStr">
        <is>
          <t>N/A</t>
        </is>
      </c>
      <c r="AP1390" t="inlineStr">
        <is>
          <t>N/A</t>
        </is>
      </c>
      <c r="AQ1390" t="inlineStr">
        <is>
          <t>N/A</t>
        </is>
      </c>
      <c r="AR1390" t="inlineStr">
        <is>
          <t>N/A</t>
        </is>
      </c>
      <c r="AS1390" t="inlineStr">
        <is>
          <t>N/A</t>
        </is>
      </c>
      <c r="AT1390" t="inlineStr">
        <is>
          <t>N/A</t>
        </is>
      </c>
      <c r="AU1390" t="inlineStr">
        <is>
          <t>N/A</t>
        </is>
      </c>
      <c r="AV1390" t="inlineStr">
        <is>
          <t>N/A</t>
        </is>
      </c>
      <c r="AW1390" t="inlineStr">
        <is>
          <t>N/A</t>
        </is>
      </c>
      <c r="AX1390" t="inlineStr">
        <is>
          <t>N/A</t>
        </is>
      </c>
      <c r="AY1390" t="inlineStr">
        <is>
          <t>N/A</t>
        </is>
      </c>
      <c r="AZ1390" t="inlineStr">
        <is>
          <t>N/A</t>
        </is>
      </c>
      <c r="BA1390" t="inlineStr">
        <is>
          <t>N/A</t>
        </is>
      </c>
      <c r="BB1390" t="inlineStr">
        <is>
          <t>N/A</t>
        </is>
      </c>
      <c r="BC1390" t="inlineStr">
        <is>
          <t>N/A</t>
        </is>
      </c>
      <c r="BD1390" t="inlineStr">
        <is>
          <t>N/A</t>
        </is>
      </c>
      <c r="BE1390" t="inlineStr">
        <is>
          <t>N/A</t>
        </is>
      </c>
    </row>
    <row r="1391">
      <c r="A1391" t="inlineStr">
        <is>
          <t>WI211258927</t>
        </is>
      </c>
      <c r="B1391" t="inlineStr">
        <is>
          <t>DATA_VALIDATION</t>
        </is>
      </c>
      <c r="C1391" t="inlineStr">
        <is>
          <t>201330004278</t>
        </is>
      </c>
      <c r="D1391" t="inlineStr">
        <is>
          <t>Folder</t>
        </is>
      </c>
      <c r="E1391" s="2">
        <f>HYPERLINK("capsilon://?command=openfolder&amp;siteaddress=FAM.docvelocity-na8.net&amp;folderid=FX94749FD2-7590-28DD-AFCC-DE3FC898D258","FX21129500")</f>
        <v>0.0</v>
      </c>
      <c r="F1391" t="inlineStr">
        <is>
          <t/>
        </is>
      </c>
      <c r="G1391" t="inlineStr">
        <is>
          <t/>
        </is>
      </c>
      <c r="H1391" t="inlineStr">
        <is>
          <t>Mailitem</t>
        </is>
      </c>
      <c r="I1391" t="inlineStr">
        <is>
          <t>MI2112621359</t>
        </is>
      </c>
      <c r="J1391" t="n">
        <v>56.0</v>
      </c>
      <c r="K1391" t="inlineStr">
        <is>
          <t>COMPLETED</t>
        </is>
      </c>
      <c r="L1391" t="inlineStr">
        <is>
          <t>MARK_AS_COMPLETED</t>
        </is>
      </c>
      <c r="M1391" t="inlineStr">
        <is>
          <t>Queue</t>
        </is>
      </c>
      <c r="N1391" t="n">
        <v>2.0</v>
      </c>
      <c r="O1391" s="1" t="n">
        <v>44547.51119212963</v>
      </c>
      <c r="P1391" s="1" t="n">
        <v>44547.53326388889</v>
      </c>
      <c r="Q1391" t="n">
        <v>1506.0</v>
      </c>
      <c r="R1391" t="n">
        <v>401.0</v>
      </c>
      <c r="S1391" t="b">
        <v>0</v>
      </c>
      <c r="T1391" t="inlineStr">
        <is>
          <t>N/A</t>
        </is>
      </c>
      <c r="U1391" t="b">
        <v>0</v>
      </c>
      <c r="V1391" t="inlineStr">
        <is>
          <t>Sumit Jarhad</t>
        </is>
      </c>
      <c r="W1391" s="1" t="n">
        <v>44547.523460648146</v>
      </c>
      <c r="X1391" t="n">
        <v>187.0</v>
      </c>
      <c r="Y1391" t="n">
        <v>57.0</v>
      </c>
      <c r="Z1391" t="n">
        <v>0.0</v>
      </c>
      <c r="AA1391" t="n">
        <v>57.0</v>
      </c>
      <c r="AB1391" t="n">
        <v>0.0</v>
      </c>
      <c r="AC1391" t="n">
        <v>24.0</v>
      </c>
      <c r="AD1391" t="n">
        <v>-1.0</v>
      </c>
      <c r="AE1391" t="n">
        <v>0.0</v>
      </c>
      <c r="AF1391" t="n">
        <v>0.0</v>
      </c>
      <c r="AG1391" t="n">
        <v>0.0</v>
      </c>
      <c r="AH1391" t="inlineStr">
        <is>
          <t>Vikash Suryakanth Parmar</t>
        </is>
      </c>
      <c r="AI1391" s="1" t="n">
        <v>44547.53326388889</v>
      </c>
      <c r="AJ1391" t="n">
        <v>197.0</v>
      </c>
      <c r="AK1391" t="n">
        <v>0.0</v>
      </c>
      <c r="AL1391" t="n">
        <v>0.0</v>
      </c>
      <c r="AM1391" t="n">
        <v>0.0</v>
      </c>
      <c r="AN1391" t="n">
        <v>0.0</v>
      </c>
      <c r="AO1391" t="n">
        <v>0.0</v>
      </c>
      <c r="AP1391" t="n">
        <v>-1.0</v>
      </c>
      <c r="AQ1391" t="n">
        <v>0.0</v>
      </c>
      <c r="AR1391" t="n">
        <v>0.0</v>
      </c>
      <c r="AS1391" t="n">
        <v>0.0</v>
      </c>
      <c r="AT1391" t="inlineStr">
        <is>
          <t>N/A</t>
        </is>
      </c>
      <c r="AU1391" t="inlineStr">
        <is>
          <t>N/A</t>
        </is>
      </c>
      <c r="AV1391" t="inlineStr">
        <is>
          <t>N/A</t>
        </is>
      </c>
      <c r="AW1391" t="inlineStr">
        <is>
          <t>N/A</t>
        </is>
      </c>
      <c r="AX1391" t="inlineStr">
        <is>
          <t>N/A</t>
        </is>
      </c>
      <c r="AY1391" t="inlineStr">
        <is>
          <t>N/A</t>
        </is>
      </c>
      <c r="AZ1391" t="inlineStr">
        <is>
          <t>N/A</t>
        </is>
      </c>
      <c r="BA1391" t="inlineStr">
        <is>
          <t>N/A</t>
        </is>
      </c>
      <c r="BB1391" t="inlineStr">
        <is>
          <t>N/A</t>
        </is>
      </c>
      <c r="BC1391" t="inlineStr">
        <is>
          <t>N/A</t>
        </is>
      </c>
      <c r="BD1391" t="inlineStr">
        <is>
          <t>N/A</t>
        </is>
      </c>
      <c r="BE1391" t="inlineStr">
        <is>
          <t>N/A</t>
        </is>
      </c>
    </row>
    <row r="1392">
      <c r="A1392" t="inlineStr">
        <is>
          <t>WI211258947</t>
        </is>
      </c>
      <c r="B1392" t="inlineStr">
        <is>
          <t>DATA_VALIDATION</t>
        </is>
      </c>
      <c r="C1392" t="inlineStr">
        <is>
          <t>201330004278</t>
        </is>
      </c>
      <c r="D1392" t="inlineStr">
        <is>
          <t>Folder</t>
        </is>
      </c>
      <c r="E1392" s="2">
        <f>HYPERLINK("capsilon://?command=openfolder&amp;siteaddress=FAM.docvelocity-na8.net&amp;folderid=FX94749FD2-7590-28DD-AFCC-DE3FC898D258","FX21129500")</f>
        <v>0.0</v>
      </c>
      <c r="F1392" t="inlineStr">
        <is>
          <t/>
        </is>
      </c>
      <c r="G1392" t="inlineStr">
        <is>
          <t/>
        </is>
      </c>
      <c r="H1392" t="inlineStr">
        <is>
          <t>Mailitem</t>
        </is>
      </c>
      <c r="I1392" t="inlineStr">
        <is>
          <t>MI2112621386</t>
        </is>
      </c>
      <c r="J1392" t="n">
        <v>56.0</v>
      </c>
      <c r="K1392" t="inlineStr">
        <is>
          <t>COMPLETED</t>
        </is>
      </c>
      <c r="L1392" t="inlineStr">
        <is>
          <t>MARK_AS_COMPLETED</t>
        </is>
      </c>
      <c r="M1392" t="inlineStr">
        <is>
          <t>Queue</t>
        </is>
      </c>
      <c r="N1392" t="n">
        <v>2.0</v>
      </c>
      <c r="O1392" s="1" t="n">
        <v>44547.51253472222</v>
      </c>
      <c r="P1392" s="1" t="n">
        <v>44547.538194444445</v>
      </c>
      <c r="Q1392" t="n">
        <v>1652.0</v>
      </c>
      <c r="R1392" t="n">
        <v>565.0</v>
      </c>
      <c r="S1392" t="b">
        <v>0</v>
      </c>
      <c r="T1392" t="inlineStr">
        <is>
          <t>N/A</t>
        </is>
      </c>
      <c r="U1392" t="b">
        <v>0</v>
      </c>
      <c r="V1392" t="inlineStr">
        <is>
          <t>Supriya Khape</t>
        </is>
      </c>
      <c r="W1392" s="1" t="n">
        <v>44547.52292824074</v>
      </c>
      <c r="X1392" t="n">
        <v>139.0</v>
      </c>
      <c r="Y1392" t="n">
        <v>57.0</v>
      </c>
      <c r="Z1392" t="n">
        <v>0.0</v>
      </c>
      <c r="AA1392" t="n">
        <v>57.0</v>
      </c>
      <c r="AB1392" t="n">
        <v>0.0</v>
      </c>
      <c r="AC1392" t="n">
        <v>21.0</v>
      </c>
      <c r="AD1392" t="n">
        <v>-1.0</v>
      </c>
      <c r="AE1392" t="n">
        <v>0.0</v>
      </c>
      <c r="AF1392" t="n">
        <v>0.0</v>
      </c>
      <c r="AG1392" t="n">
        <v>0.0</v>
      </c>
      <c r="AH1392" t="inlineStr">
        <is>
          <t>Vikash Suryakanth Parmar</t>
        </is>
      </c>
      <c r="AI1392" s="1" t="n">
        <v>44547.538194444445</v>
      </c>
      <c r="AJ1392" t="n">
        <v>426.0</v>
      </c>
      <c r="AK1392" t="n">
        <v>0.0</v>
      </c>
      <c r="AL1392" t="n">
        <v>0.0</v>
      </c>
      <c r="AM1392" t="n">
        <v>0.0</v>
      </c>
      <c r="AN1392" t="n">
        <v>0.0</v>
      </c>
      <c r="AO1392" t="n">
        <v>0.0</v>
      </c>
      <c r="AP1392" t="n">
        <v>-1.0</v>
      </c>
      <c r="AQ1392" t="n">
        <v>0.0</v>
      </c>
      <c r="AR1392" t="n">
        <v>0.0</v>
      </c>
      <c r="AS1392" t="n">
        <v>0.0</v>
      </c>
      <c r="AT1392" t="inlineStr">
        <is>
          <t>N/A</t>
        </is>
      </c>
      <c r="AU1392" t="inlineStr">
        <is>
          <t>N/A</t>
        </is>
      </c>
      <c r="AV1392" t="inlineStr">
        <is>
          <t>N/A</t>
        </is>
      </c>
      <c r="AW1392" t="inlineStr">
        <is>
          <t>N/A</t>
        </is>
      </c>
      <c r="AX1392" t="inlineStr">
        <is>
          <t>N/A</t>
        </is>
      </c>
      <c r="AY1392" t="inlineStr">
        <is>
          <t>N/A</t>
        </is>
      </c>
      <c r="AZ1392" t="inlineStr">
        <is>
          <t>N/A</t>
        </is>
      </c>
      <c r="BA1392" t="inlineStr">
        <is>
          <t>N/A</t>
        </is>
      </c>
      <c r="BB1392" t="inlineStr">
        <is>
          <t>N/A</t>
        </is>
      </c>
      <c r="BC1392" t="inlineStr">
        <is>
          <t>N/A</t>
        </is>
      </c>
      <c r="BD1392" t="inlineStr">
        <is>
          <t>N/A</t>
        </is>
      </c>
      <c r="BE1392" t="inlineStr">
        <is>
          <t>N/A</t>
        </is>
      </c>
    </row>
    <row r="1393">
      <c r="A1393" t="inlineStr">
        <is>
          <t>WI211258972</t>
        </is>
      </c>
      <c r="B1393" t="inlineStr">
        <is>
          <t>DATA_VALIDATION</t>
        </is>
      </c>
      <c r="C1393" t="inlineStr">
        <is>
          <t>201330004278</t>
        </is>
      </c>
      <c r="D1393" t="inlineStr">
        <is>
          <t>Folder</t>
        </is>
      </c>
      <c r="E1393" s="2">
        <f>HYPERLINK("capsilon://?command=openfolder&amp;siteaddress=FAM.docvelocity-na8.net&amp;folderid=FX94749FD2-7590-28DD-AFCC-DE3FC898D258","FX21129500")</f>
        <v>0.0</v>
      </c>
      <c r="F1393" t="inlineStr">
        <is>
          <t/>
        </is>
      </c>
      <c r="G1393" t="inlineStr">
        <is>
          <t/>
        </is>
      </c>
      <c r="H1393" t="inlineStr">
        <is>
          <t>Mailitem</t>
        </is>
      </c>
      <c r="I1393" t="inlineStr">
        <is>
          <t>MI2112621412</t>
        </is>
      </c>
      <c r="J1393" t="n">
        <v>28.0</v>
      </c>
      <c r="K1393" t="inlineStr">
        <is>
          <t>COMPLETED</t>
        </is>
      </c>
      <c r="L1393" t="inlineStr">
        <is>
          <t>MARK_AS_COMPLETED</t>
        </is>
      </c>
      <c r="M1393" t="inlineStr">
        <is>
          <t>Queue</t>
        </is>
      </c>
      <c r="N1393" t="n">
        <v>2.0</v>
      </c>
      <c r="O1393" s="1" t="n">
        <v>44547.51315972222</v>
      </c>
      <c r="P1393" s="1" t="n">
        <v>44547.53607638889</v>
      </c>
      <c r="Q1393" t="n">
        <v>1714.0</v>
      </c>
      <c r="R1393" t="n">
        <v>266.0</v>
      </c>
      <c r="S1393" t="b">
        <v>0</v>
      </c>
      <c r="T1393" t="inlineStr">
        <is>
          <t>N/A</t>
        </is>
      </c>
      <c r="U1393" t="b">
        <v>0</v>
      </c>
      <c r="V1393" t="inlineStr">
        <is>
          <t>Sumit Jarhad</t>
        </is>
      </c>
      <c r="W1393" s="1" t="n">
        <v>44547.52438657408</v>
      </c>
      <c r="X1393" t="n">
        <v>80.0</v>
      </c>
      <c r="Y1393" t="n">
        <v>21.0</v>
      </c>
      <c r="Z1393" t="n">
        <v>0.0</v>
      </c>
      <c r="AA1393" t="n">
        <v>21.0</v>
      </c>
      <c r="AB1393" t="n">
        <v>0.0</v>
      </c>
      <c r="AC1393" t="n">
        <v>3.0</v>
      </c>
      <c r="AD1393" t="n">
        <v>7.0</v>
      </c>
      <c r="AE1393" t="n">
        <v>0.0</v>
      </c>
      <c r="AF1393" t="n">
        <v>0.0</v>
      </c>
      <c r="AG1393" t="n">
        <v>0.0</v>
      </c>
      <c r="AH1393" t="inlineStr">
        <is>
          <t>Dashrath Soren</t>
        </is>
      </c>
      <c r="AI1393" s="1" t="n">
        <v>44547.53607638889</v>
      </c>
      <c r="AJ1393" t="n">
        <v>186.0</v>
      </c>
      <c r="AK1393" t="n">
        <v>0.0</v>
      </c>
      <c r="AL1393" t="n">
        <v>0.0</v>
      </c>
      <c r="AM1393" t="n">
        <v>0.0</v>
      </c>
      <c r="AN1393" t="n">
        <v>0.0</v>
      </c>
      <c r="AO1393" t="n">
        <v>0.0</v>
      </c>
      <c r="AP1393" t="n">
        <v>7.0</v>
      </c>
      <c r="AQ1393" t="n">
        <v>0.0</v>
      </c>
      <c r="AR1393" t="n">
        <v>0.0</v>
      </c>
      <c r="AS1393" t="n">
        <v>0.0</v>
      </c>
      <c r="AT1393" t="inlineStr">
        <is>
          <t>N/A</t>
        </is>
      </c>
      <c r="AU1393" t="inlineStr">
        <is>
          <t>N/A</t>
        </is>
      </c>
      <c r="AV1393" t="inlineStr">
        <is>
          <t>N/A</t>
        </is>
      </c>
      <c r="AW1393" t="inlineStr">
        <is>
          <t>N/A</t>
        </is>
      </c>
      <c r="AX1393" t="inlineStr">
        <is>
          <t>N/A</t>
        </is>
      </c>
      <c r="AY1393" t="inlineStr">
        <is>
          <t>N/A</t>
        </is>
      </c>
      <c r="AZ1393" t="inlineStr">
        <is>
          <t>N/A</t>
        </is>
      </c>
      <c r="BA1393" t="inlineStr">
        <is>
          <t>N/A</t>
        </is>
      </c>
      <c r="BB1393" t="inlineStr">
        <is>
          <t>N/A</t>
        </is>
      </c>
      <c r="BC1393" t="inlineStr">
        <is>
          <t>N/A</t>
        </is>
      </c>
      <c r="BD1393" t="inlineStr">
        <is>
          <t>N/A</t>
        </is>
      </c>
      <c r="BE1393" t="inlineStr">
        <is>
          <t>N/A</t>
        </is>
      </c>
    </row>
    <row r="1394">
      <c r="A1394" t="inlineStr">
        <is>
          <t>WI211259008</t>
        </is>
      </c>
      <c r="B1394" t="inlineStr">
        <is>
          <t>DATA_VALIDATION</t>
        </is>
      </c>
      <c r="C1394" t="inlineStr">
        <is>
          <t>201330004278</t>
        </is>
      </c>
      <c r="D1394" t="inlineStr">
        <is>
          <t>Folder</t>
        </is>
      </c>
      <c r="E1394" s="2">
        <f>HYPERLINK("capsilon://?command=openfolder&amp;siteaddress=FAM.docvelocity-na8.net&amp;folderid=FX94749FD2-7590-28DD-AFCC-DE3FC898D258","FX21129500")</f>
        <v>0.0</v>
      </c>
      <c r="F1394" t="inlineStr">
        <is>
          <t/>
        </is>
      </c>
      <c r="G1394" t="inlineStr">
        <is>
          <t/>
        </is>
      </c>
      <c r="H1394" t="inlineStr">
        <is>
          <t>Mailitem</t>
        </is>
      </c>
      <c r="I1394" t="inlineStr">
        <is>
          <t>MI2112621442</t>
        </is>
      </c>
      <c r="J1394" t="n">
        <v>56.0</v>
      </c>
      <c r="K1394" t="inlineStr">
        <is>
          <t>COMPLETED</t>
        </is>
      </c>
      <c r="L1394" t="inlineStr">
        <is>
          <t>MARK_AS_COMPLETED</t>
        </is>
      </c>
      <c r="M1394" t="inlineStr">
        <is>
          <t>Queue</t>
        </is>
      </c>
      <c r="N1394" t="n">
        <v>2.0</v>
      </c>
      <c r="O1394" s="1" t="n">
        <v>44547.514560185184</v>
      </c>
      <c r="P1394" s="1" t="n">
        <v>44547.54268518519</v>
      </c>
      <c r="Q1394" t="n">
        <v>1883.0</v>
      </c>
      <c r="R1394" t="n">
        <v>547.0</v>
      </c>
      <c r="S1394" t="b">
        <v>0</v>
      </c>
      <c r="T1394" t="inlineStr">
        <is>
          <t>N/A</t>
        </is>
      </c>
      <c r="U1394" t="b">
        <v>0</v>
      </c>
      <c r="V1394" t="inlineStr">
        <is>
          <t>Supriya Khape</t>
        </is>
      </c>
      <c r="W1394" s="1" t="n">
        <v>44547.52554398148</v>
      </c>
      <c r="X1394" t="n">
        <v>162.0</v>
      </c>
      <c r="Y1394" t="n">
        <v>57.0</v>
      </c>
      <c r="Z1394" t="n">
        <v>0.0</v>
      </c>
      <c r="AA1394" t="n">
        <v>57.0</v>
      </c>
      <c r="AB1394" t="n">
        <v>0.0</v>
      </c>
      <c r="AC1394" t="n">
        <v>26.0</v>
      </c>
      <c r="AD1394" t="n">
        <v>-1.0</v>
      </c>
      <c r="AE1394" t="n">
        <v>0.0</v>
      </c>
      <c r="AF1394" t="n">
        <v>0.0</v>
      </c>
      <c r="AG1394" t="n">
        <v>0.0</v>
      </c>
      <c r="AH1394" t="inlineStr">
        <is>
          <t>Mohini Shinde</t>
        </is>
      </c>
      <c r="AI1394" s="1" t="n">
        <v>44547.54268518519</v>
      </c>
      <c r="AJ1394" t="n">
        <v>375.0</v>
      </c>
      <c r="AK1394" t="n">
        <v>2.0</v>
      </c>
      <c r="AL1394" t="n">
        <v>0.0</v>
      </c>
      <c r="AM1394" t="n">
        <v>2.0</v>
      </c>
      <c r="AN1394" t="n">
        <v>0.0</v>
      </c>
      <c r="AO1394" t="n">
        <v>2.0</v>
      </c>
      <c r="AP1394" t="n">
        <v>-3.0</v>
      </c>
      <c r="AQ1394" t="n">
        <v>0.0</v>
      </c>
      <c r="AR1394" t="n">
        <v>0.0</v>
      </c>
      <c r="AS1394" t="n">
        <v>0.0</v>
      </c>
      <c r="AT1394" t="inlineStr">
        <is>
          <t>N/A</t>
        </is>
      </c>
      <c r="AU1394" t="inlineStr">
        <is>
          <t>N/A</t>
        </is>
      </c>
      <c r="AV1394" t="inlineStr">
        <is>
          <t>N/A</t>
        </is>
      </c>
      <c r="AW1394" t="inlineStr">
        <is>
          <t>N/A</t>
        </is>
      </c>
      <c r="AX1394" t="inlineStr">
        <is>
          <t>N/A</t>
        </is>
      </c>
      <c r="AY1394" t="inlineStr">
        <is>
          <t>N/A</t>
        </is>
      </c>
      <c r="AZ1394" t="inlineStr">
        <is>
          <t>N/A</t>
        </is>
      </c>
      <c r="BA1394" t="inlineStr">
        <is>
          <t>N/A</t>
        </is>
      </c>
      <c r="BB1394" t="inlineStr">
        <is>
          <t>N/A</t>
        </is>
      </c>
      <c r="BC1394" t="inlineStr">
        <is>
          <t>N/A</t>
        </is>
      </c>
      <c r="BD1394" t="inlineStr">
        <is>
          <t>N/A</t>
        </is>
      </c>
      <c r="BE1394" t="inlineStr">
        <is>
          <t>N/A</t>
        </is>
      </c>
    </row>
    <row r="1395">
      <c r="A1395" t="inlineStr">
        <is>
          <t>WI211259014</t>
        </is>
      </c>
      <c r="B1395" t="inlineStr">
        <is>
          <t>DATA_VALIDATION</t>
        </is>
      </c>
      <c r="C1395" t="inlineStr">
        <is>
          <t>201330004278</t>
        </is>
      </c>
      <c r="D1395" t="inlineStr">
        <is>
          <t>Folder</t>
        </is>
      </c>
      <c r="E1395" s="2">
        <f>HYPERLINK("capsilon://?command=openfolder&amp;siteaddress=FAM.docvelocity-na8.net&amp;folderid=FX94749FD2-7590-28DD-AFCC-DE3FC898D258","FX21129500")</f>
        <v>0.0</v>
      </c>
      <c r="F1395" t="inlineStr">
        <is>
          <t/>
        </is>
      </c>
      <c r="G1395" t="inlineStr">
        <is>
          <t/>
        </is>
      </c>
      <c r="H1395" t="inlineStr">
        <is>
          <t>Mailitem</t>
        </is>
      </c>
      <c r="I1395" t="inlineStr">
        <is>
          <t>MI2112621466</t>
        </is>
      </c>
      <c r="J1395" t="n">
        <v>28.0</v>
      </c>
      <c r="K1395" t="inlineStr">
        <is>
          <t>COMPLETED</t>
        </is>
      </c>
      <c r="L1395" t="inlineStr">
        <is>
          <t>MARK_AS_COMPLETED</t>
        </is>
      </c>
      <c r="M1395" t="inlineStr">
        <is>
          <t>Queue</t>
        </is>
      </c>
      <c r="N1395" t="n">
        <v>2.0</v>
      </c>
      <c r="O1395" s="1" t="n">
        <v>44547.514965277776</v>
      </c>
      <c r="P1395" s="1" t="n">
        <v>44547.54115740741</v>
      </c>
      <c r="Q1395" t="n">
        <v>2018.0</v>
      </c>
      <c r="R1395" t="n">
        <v>245.0</v>
      </c>
      <c r="S1395" t="b">
        <v>0</v>
      </c>
      <c r="T1395" t="inlineStr">
        <is>
          <t>N/A</t>
        </is>
      </c>
      <c r="U1395" t="b">
        <v>0</v>
      </c>
      <c r="V1395" t="inlineStr">
        <is>
          <t>Sumit Jarhad</t>
        </is>
      </c>
      <c r="W1395" s="1" t="n">
        <v>44547.52564814815</v>
      </c>
      <c r="X1395" t="n">
        <v>109.0</v>
      </c>
      <c r="Y1395" t="n">
        <v>21.0</v>
      </c>
      <c r="Z1395" t="n">
        <v>0.0</v>
      </c>
      <c r="AA1395" t="n">
        <v>21.0</v>
      </c>
      <c r="AB1395" t="n">
        <v>0.0</v>
      </c>
      <c r="AC1395" t="n">
        <v>10.0</v>
      </c>
      <c r="AD1395" t="n">
        <v>7.0</v>
      </c>
      <c r="AE1395" t="n">
        <v>0.0</v>
      </c>
      <c r="AF1395" t="n">
        <v>0.0</v>
      </c>
      <c r="AG1395" t="n">
        <v>0.0</v>
      </c>
      <c r="AH1395" t="inlineStr">
        <is>
          <t>Vikash Suryakanth Parmar</t>
        </is>
      </c>
      <c r="AI1395" s="1" t="n">
        <v>44547.54115740741</v>
      </c>
      <c r="AJ1395" t="n">
        <v>136.0</v>
      </c>
      <c r="AK1395" t="n">
        <v>0.0</v>
      </c>
      <c r="AL1395" t="n">
        <v>0.0</v>
      </c>
      <c r="AM1395" t="n">
        <v>0.0</v>
      </c>
      <c r="AN1395" t="n">
        <v>0.0</v>
      </c>
      <c r="AO1395" t="n">
        <v>0.0</v>
      </c>
      <c r="AP1395" t="n">
        <v>7.0</v>
      </c>
      <c r="AQ1395" t="n">
        <v>0.0</v>
      </c>
      <c r="AR1395" t="n">
        <v>0.0</v>
      </c>
      <c r="AS1395" t="n">
        <v>0.0</v>
      </c>
      <c r="AT1395" t="inlineStr">
        <is>
          <t>N/A</t>
        </is>
      </c>
      <c r="AU1395" t="inlineStr">
        <is>
          <t>N/A</t>
        </is>
      </c>
      <c r="AV1395" t="inlineStr">
        <is>
          <t>N/A</t>
        </is>
      </c>
      <c r="AW1395" t="inlineStr">
        <is>
          <t>N/A</t>
        </is>
      </c>
      <c r="AX1395" t="inlineStr">
        <is>
          <t>N/A</t>
        </is>
      </c>
      <c r="AY1395" t="inlineStr">
        <is>
          <t>N/A</t>
        </is>
      </c>
      <c r="AZ1395" t="inlineStr">
        <is>
          <t>N/A</t>
        </is>
      </c>
      <c r="BA1395" t="inlineStr">
        <is>
          <t>N/A</t>
        </is>
      </c>
      <c r="BB1395" t="inlineStr">
        <is>
          <t>N/A</t>
        </is>
      </c>
      <c r="BC1395" t="inlineStr">
        <is>
          <t>N/A</t>
        </is>
      </c>
      <c r="BD1395" t="inlineStr">
        <is>
          <t>N/A</t>
        </is>
      </c>
      <c r="BE1395" t="inlineStr">
        <is>
          <t>N/A</t>
        </is>
      </c>
    </row>
    <row r="1396">
      <c r="A1396" t="inlineStr">
        <is>
          <t>WI211259020</t>
        </is>
      </c>
      <c r="B1396" t="inlineStr">
        <is>
          <t>DATA_VALIDATION</t>
        </is>
      </c>
      <c r="C1396" t="inlineStr">
        <is>
          <t>201330004278</t>
        </is>
      </c>
      <c r="D1396" t="inlineStr">
        <is>
          <t>Folder</t>
        </is>
      </c>
      <c r="E1396" s="2">
        <f>HYPERLINK("capsilon://?command=openfolder&amp;siteaddress=FAM.docvelocity-na8.net&amp;folderid=FX94749FD2-7590-28DD-AFCC-DE3FC898D258","FX21129500")</f>
        <v>0.0</v>
      </c>
      <c r="F1396" t="inlineStr">
        <is>
          <t/>
        </is>
      </c>
      <c r="G1396" t="inlineStr">
        <is>
          <t/>
        </is>
      </c>
      <c r="H1396" t="inlineStr">
        <is>
          <t>Mailitem</t>
        </is>
      </c>
      <c r="I1396" t="inlineStr">
        <is>
          <t>MI2112621486</t>
        </is>
      </c>
      <c r="J1396" t="n">
        <v>28.0</v>
      </c>
      <c r="K1396" t="inlineStr">
        <is>
          <t>COMPLETED</t>
        </is>
      </c>
      <c r="L1396" t="inlineStr">
        <is>
          <t>MARK_AS_COMPLETED</t>
        </is>
      </c>
      <c r="M1396" t="inlineStr">
        <is>
          <t>Queue</t>
        </is>
      </c>
      <c r="N1396" t="n">
        <v>2.0</v>
      </c>
      <c r="O1396" s="1" t="n">
        <v>44547.51528935185</v>
      </c>
      <c r="P1396" s="1" t="n">
        <v>44547.5424537037</v>
      </c>
      <c r="Q1396" t="n">
        <v>2166.0</v>
      </c>
      <c r="R1396" t="n">
        <v>181.0</v>
      </c>
      <c r="S1396" t="b">
        <v>0</v>
      </c>
      <c r="T1396" t="inlineStr">
        <is>
          <t>N/A</t>
        </is>
      </c>
      <c r="U1396" t="b">
        <v>0</v>
      </c>
      <c r="V1396" t="inlineStr">
        <is>
          <t>Supriya Khape</t>
        </is>
      </c>
      <c r="W1396" s="1" t="n">
        <v>44547.52636574074</v>
      </c>
      <c r="X1396" t="n">
        <v>70.0</v>
      </c>
      <c r="Y1396" t="n">
        <v>21.0</v>
      </c>
      <c r="Z1396" t="n">
        <v>0.0</v>
      </c>
      <c r="AA1396" t="n">
        <v>21.0</v>
      </c>
      <c r="AB1396" t="n">
        <v>0.0</v>
      </c>
      <c r="AC1396" t="n">
        <v>1.0</v>
      </c>
      <c r="AD1396" t="n">
        <v>7.0</v>
      </c>
      <c r="AE1396" t="n">
        <v>0.0</v>
      </c>
      <c r="AF1396" t="n">
        <v>0.0</v>
      </c>
      <c r="AG1396" t="n">
        <v>0.0</v>
      </c>
      <c r="AH1396" t="inlineStr">
        <is>
          <t>Vikash Suryakanth Parmar</t>
        </is>
      </c>
      <c r="AI1396" s="1" t="n">
        <v>44547.5424537037</v>
      </c>
      <c r="AJ1396" t="n">
        <v>111.0</v>
      </c>
      <c r="AK1396" t="n">
        <v>0.0</v>
      </c>
      <c r="AL1396" t="n">
        <v>0.0</v>
      </c>
      <c r="AM1396" t="n">
        <v>0.0</v>
      </c>
      <c r="AN1396" t="n">
        <v>0.0</v>
      </c>
      <c r="AO1396" t="n">
        <v>0.0</v>
      </c>
      <c r="AP1396" t="n">
        <v>7.0</v>
      </c>
      <c r="AQ1396" t="n">
        <v>0.0</v>
      </c>
      <c r="AR1396" t="n">
        <v>0.0</v>
      </c>
      <c r="AS1396" t="n">
        <v>0.0</v>
      </c>
      <c r="AT1396" t="inlineStr">
        <is>
          <t>N/A</t>
        </is>
      </c>
      <c r="AU1396" t="inlineStr">
        <is>
          <t>N/A</t>
        </is>
      </c>
      <c r="AV1396" t="inlineStr">
        <is>
          <t>N/A</t>
        </is>
      </c>
      <c r="AW1396" t="inlineStr">
        <is>
          <t>N/A</t>
        </is>
      </c>
      <c r="AX1396" t="inlineStr">
        <is>
          <t>N/A</t>
        </is>
      </c>
      <c r="AY1396" t="inlineStr">
        <is>
          <t>N/A</t>
        </is>
      </c>
      <c r="AZ1396" t="inlineStr">
        <is>
          <t>N/A</t>
        </is>
      </c>
      <c r="BA1396" t="inlineStr">
        <is>
          <t>N/A</t>
        </is>
      </c>
      <c r="BB1396" t="inlineStr">
        <is>
          <t>N/A</t>
        </is>
      </c>
      <c r="BC1396" t="inlineStr">
        <is>
          <t>N/A</t>
        </is>
      </c>
      <c r="BD1396" t="inlineStr">
        <is>
          <t>N/A</t>
        </is>
      </c>
      <c r="BE1396" t="inlineStr">
        <is>
          <t>N/A</t>
        </is>
      </c>
    </row>
    <row r="1397">
      <c r="A1397" t="inlineStr">
        <is>
          <t>WI211259027</t>
        </is>
      </c>
      <c r="B1397" t="inlineStr">
        <is>
          <t>DATA_VALIDATION</t>
        </is>
      </c>
      <c r="C1397" t="inlineStr">
        <is>
          <t>201330004254</t>
        </is>
      </c>
      <c r="D1397" t="inlineStr">
        <is>
          <t>Folder</t>
        </is>
      </c>
      <c r="E1397" s="2">
        <f>HYPERLINK("capsilon://?command=openfolder&amp;siteaddress=FAM.docvelocity-na8.net&amp;folderid=FX35E75E0D-21A8-289D-2513-BB809EC590F6","FX21128776")</f>
        <v>0.0</v>
      </c>
      <c r="F1397" t="inlineStr">
        <is>
          <t/>
        </is>
      </c>
      <c r="G1397" t="inlineStr">
        <is>
          <t/>
        </is>
      </c>
      <c r="H1397" t="inlineStr">
        <is>
          <t>Mailitem</t>
        </is>
      </c>
      <c r="I1397" t="inlineStr">
        <is>
          <t>MI2112621978</t>
        </is>
      </c>
      <c r="J1397" t="n">
        <v>44.0</v>
      </c>
      <c r="K1397" t="inlineStr">
        <is>
          <t>COMPLETED</t>
        </is>
      </c>
      <c r="L1397" t="inlineStr">
        <is>
          <t>MARK_AS_COMPLETED</t>
        </is>
      </c>
      <c r="M1397" t="inlineStr">
        <is>
          <t>Queue</t>
        </is>
      </c>
      <c r="N1397" t="n">
        <v>2.0</v>
      </c>
      <c r="O1397" s="1" t="n">
        <v>44547.51671296296</v>
      </c>
      <c r="P1397" s="1" t="n">
        <v>44547.54383101852</v>
      </c>
      <c r="Q1397" t="n">
        <v>2150.0</v>
      </c>
      <c r="R1397" t="n">
        <v>193.0</v>
      </c>
      <c r="S1397" t="b">
        <v>0</v>
      </c>
      <c r="T1397" t="inlineStr">
        <is>
          <t>N/A</t>
        </is>
      </c>
      <c r="U1397" t="b">
        <v>0</v>
      </c>
      <c r="V1397" t="inlineStr">
        <is>
          <t>Supriya Khape</t>
        </is>
      </c>
      <c r="W1397" s="1" t="n">
        <v>44547.527233796296</v>
      </c>
      <c r="X1397" t="n">
        <v>75.0</v>
      </c>
      <c r="Y1397" t="n">
        <v>36.0</v>
      </c>
      <c r="Z1397" t="n">
        <v>0.0</v>
      </c>
      <c r="AA1397" t="n">
        <v>36.0</v>
      </c>
      <c r="AB1397" t="n">
        <v>0.0</v>
      </c>
      <c r="AC1397" t="n">
        <v>7.0</v>
      </c>
      <c r="AD1397" t="n">
        <v>8.0</v>
      </c>
      <c r="AE1397" t="n">
        <v>0.0</v>
      </c>
      <c r="AF1397" t="n">
        <v>0.0</v>
      </c>
      <c r="AG1397" t="n">
        <v>0.0</v>
      </c>
      <c r="AH1397" t="inlineStr">
        <is>
          <t>Vikash Suryakanth Parmar</t>
        </is>
      </c>
      <c r="AI1397" s="1" t="n">
        <v>44547.54383101852</v>
      </c>
      <c r="AJ1397" t="n">
        <v>118.0</v>
      </c>
      <c r="AK1397" t="n">
        <v>0.0</v>
      </c>
      <c r="AL1397" t="n">
        <v>0.0</v>
      </c>
      <c r="AM1397" t="n">
        <v>0.0</v>
      </c>
      <c r="AN1397" t="n">
        <v>0.0</v>
      </c>
      <c r="AO1397" t="n">
        <v>0.0</v>
      </c>
      <c r="AP1397" t="n">
        <v>8.0</v>
      </c>
      <c r="AQ1397" t="n">
        <v>0.0</v>
      </c>
      <c r="AR1397" t="n">
        <v>0.0</v>
      </c>
      <c r="AS1397" t="n">
        <v>0.0</v>
      </c>
      <c r="AT1397" t="inlineStr">
        <is>
          <t>N/A</t>
        </is>
      </c>
      <c r="AU1397" t="inlineStr">
        <is>
          <t>N/A</t>
        </is>
      </c>
      <c r="AV1397" t="inlineStr">
        <is>
          <t>N/A</t>
        </is>
      </c>
      <c r="AW1397" t="inlineStr">
        <is>
          <t>N/A</t>
        </is>
      </c>
      <c r="AX1397" t="inlineStr">
        <is>
          <t>N/A</t>
        </is>
      </c>
      <c r="AY1397" t="inlineStr">
        <is>
          <t>N/A</t>
        </is>
      </c>
      <c r="AZ1397" t="inlineStr">
        <is>
          <t>N/A</t>
        </is>
      </c>
      <c r="BA1397" t="inlineStr">
        <is>
          <t>N/A</t>
        </is>
      </c>
      <c r="BB1397" t="inlineStr">
        <is>
          <t>N/A</t>
        </is>
      </c>
      <c r="BC1397" t="inlineStr">
        <is>
          <t>N/A</t>
        </is>
      </c>
      <c r="BD1397" t="inlineStr">
        <is>
          <t>N/A</t>
        </is>
      </c>
      <c r="BE1397" t="inlineStr">
        <is>
          <t>N/A</t>
        </is>
      </c>
    </row>
    <row r="1398">
      <c r="A1398" t="inlineStr">
        <is>
          <t>WI211259057</t>
        </is>
      </c>
      <c r="B1398" t="inlineStr">
        <is>
          <t>DATA_VALIDATION</t>
        </is>
      </c>
      <c r="C1398" t="inlineStr">
        <is>
          <t>201330004278</t>
        </is>
      </c>
      <c r="D1398" t="inlineStr">
        <is>
          <t>Folder</t>
        </is>
      </c>
      <c r="E1398" s="2">
        <f>HYPERLINK("capsilon://?command=openfolder&amp;siteaddress=FAM.docvelocity-na8.net&amp;folderid=FX94749FD2-7590-28DD-AFCC-DE3FC898D258","FX21129500")</f>
        <v>0.0</v>
      </c>
      <c r="F1398" t="inlineStr">
        <is>
          <t/>
        </is>
      </c>
      <c r="G1398" t="inlineStr">
        <is>
          <t/>
        </is>
      </c>
      <c r="H1398" t="inlineStr">
        <is>
          <t>Mailitem</t>
        </is>
      </c>
      <c r="I1398" t="inlineStr">
        <is>
          <t>MI2112621224</t>
        </is>
      </c>
      <c r="J1398" t="n">
        <v>64.0</v>
      </c>
      <c r="K1398" t="inlineStr">
        <is>
          <t>COMPLETED</t>
        </is>
      </c>
      <c r="L1398" t="inlineStr">
        <is>
          <t>MARK_AS_COMPLETED</t>
        </is>
      </c>
      <c r="M1398" t="inlineStr">
        <is>
          <t>Queue</t>
        </is>
      </c>
      <c r="N1398" t="n">
        <v>2.0</v>
      </c>
      <c r="O1398" s="1" t="n">
        <v>44547.52050925926</v>
      </c>
      <c r="P1398" s="1" t="n">
        <v>44547.55673611111</v>
      </c>
      <c r="Q1398" t="n">
        <v>196.0</v>
      </c>
      <c r="R1398" t="n">
        <v>2934.0</v>
      </c>
      <c r="S1398" t="b">
        <v>0</v>
      </c>
      <c r="T1398" t="inlineStr">
        <is>
          <t>N/A</t>
        </is>
      </c>
      <c r="U1398" t="b">
        <v>1</v>
      </c>
      <c r="V1398" t="inlineStr">
        <is>
          <t>Ketan Pathak</t>
        </is>
      </c>
      <c r="W1398" s="1" t="n">
        <v>44547.55347222222</v>
      </c>
      <c r="X1398" t="n">
        <v>2261.0</v>
      </c>
      <c r="Y1398" t="n">
        <v>81.0</v>
      </c>
      <c r="Z1398" t="n">
        <v>0.0</v>
      </c>
      <c r="AA1398" t="n">
        <v>81.0</v>
      </c>
      <c r="AB1398" t="n">
        <v>0.0</v>
      </c>
      <c r="AC1398" t="n">
        <v>45.0</v>
      </c>
      <c r="AD1398" t="n">
        <v>-17.0</v>
      </c>
      <c r="AE1398" t="n">
        <v>0.0</v>
      </c>
      <c r="AF1398" t="n">
        <v>0.0</v>
      </c>
      <c r="AG1398" t="n">
        <v>0.0</v>
      </c>
      <c r="AH1398" t="inlineStr">
        <is>
          <t>Vikash Suryakanth Parmar</t>
        </is>
      </c>
      <c r="AI1398" s="1" t="n">
        <v>44547.55673611111</v>
      </c>
      <c r="AJ1398" t="n">
        <v>230.0</v>
      </c>
      <c r="AK1398" t="n">
        <v>0.0</v>
      </c>
      <c r="AL1398" t="n">
        <v>0.0</v>
      </c>
      <c r="AM1398" t="n">
        <v>0.0</v>
      </c>
      <c r="AN1398" t="n">
        <v>0.0</v>
      </c>
      <c r="AO1398" t="n">
        <v>0.0</v>
      </c>
      <c r="AP1398" t="n">
        <v>-17.0</v>
      </c>
      <c r="AQ1398" t="n">
        <v>0.0</v>
      </c>
      <c r="AR1398" t="n">
        <v>0.0</v>
      </c>
      <c r="AS1398" t="n">
        <v>0.0</v>
      </c>
      <c r="AT1398" t="inlineStr">
        <is>
          <t>N/A</t>
        </is>
      </c>
      <c r="AU1398" t="inlineStr">
        <is>
          <t>N/A</t>
        </is>
      </c>
      <c r="AV1398" t="inlineStr">
        <is>
          <t>N/A</t>
        </is>
      </c>
      <c r="AW1398" t="inlineStr">
        <is>
          <t>N/A</t>
        </is>
      </c>
      <c r="AX1398" t="inlineStr">
        <is>
          <t>N/A</t>
        </is>
      </c>
      <c r="AY1398" t="inlineStr">
        <is>
          <t>N/A</t>
        </is>
      </c>
      <c r="AZ1398" t="inlineStr">
        <is>
          <t>N/A</t>
        </is>
      </c>
      <c r="BA1398" t="inlineStr">
        <is>
          <t>N/A</t>
        </is>
      </c>
      <c r="BB1398" t="inlineStr">
        <is>
          <t>N/A</t>
        </is>
      </c>
      <c r="BC1398" t="inlineStr">
        <is>
          <t>N/A</t>
        </is>
      </c>
      <c r="BD1398" t="inlineStr">
        <is>
          <t>N/A</t>
        </is>
      </c>
      <c r="BE1398" t="inlineStr">
        <is>
          <t>N/A</t>
        </is>
      </c>
    </row>
    <row r="1399">
      <c r="A1399" t="inlineStr">
        <is>
          <t>WI21125906</t>
        </is>
      </c>
      <c r="B1399" t="inlineStr">
        <is>
          <t>DATA_VALIDATION</t>
        </is>
      </c>
      <c r="C1399" t="inlineStr">
        <is>
          <t>201100014265</t>
        </is>
      </c>
      <c r="D1399" t="inlineStr">
        <is>
          <t>Folder</t>
        </is>
      </c>
      <c r="E1399" s="2">
        <f>HYPERLINK("capsilon://?command=openfolder&amp;siteaddress=FAM.docvelocity-na8.net&amp;folderid=FXBBB66388-4D20-7CBD-BA0D-1F5098AAA089","FX21122024")</f>
        <v>0.0</v>
      </c>
      <c r="F1399" t="inlineStr">
        <is>
          <t/>
        </is>
      </c>
      <c r="G1399" t="inlineStr">
        <is>
          <t/>
        </is>
      </c>
      <c r="H1399" t="inlineStr">
        <is>
          <t>Mailitem</t>
        </is>
      </c>
      <c r="I1399" t="inlineStr">
        <is>
          <t>MI211259964</t>
        </is>
      </c>
      <c r="J1399" t="n">
        <v>384.0</v>
      </c>
      <c r="K1399" t="inlineStr">
        <is>
          <t>COMPLETED</t>
        </is>
      </c>
      <c r="L1399" t="inlineStr">
        <is>
          <t>MARK_AS_COMPLETED</t>
        </is>
      </c>
      <c r="M1399" t="inlineStr">
        <is>
          <t>Queue</t>
        </is>
      </c>
      <c r="N1399" t="n">
        <v>2.0</v>
      </c>
      <c r="O1399" s="1" t="n">
        <v>44532.397511574076</v>
      </c>
      <c r="P1399" s="1" t="n">
        <v>44532.60599537037</v>
      </c>
      <c r="Q1399" t="n">
        <v>15159.0</v>
      </c>
      <c r="R1399" t="n">
        <v>2854.0</v>
      </c>
      <c r="S1399" t="b">
        <v>0</v>
      </c>
      <c r="T1399" t="inlineStr">
        <is>
          <t>N/A</t>
        </is>
      </c>
      <c r="U1399" t="b">
        <v>1</v>
      </c>
      <c r="V1399" t="inlineStr">
        <is>
          <t>Sumit Jarhad</t>
        </is>
      </c>
      <c r="W1399" s="1" t="n">
        <v>44532.45952546296</v>
      </c>
      <c r="X1399" t="n">
        <v>1138.0</v>
      </c>
      <c r="Y1399" t="n">
        <v>279.0</v>
      </c>
      <c r="Z1399" t="n">
        <v>0.0</v>
      </c>
      <c r="AA1399" t="n">
        <v>279.0</v>
      </c>
      <c r="AB1399" t="n">
        <v>0.0</v>
      </c>
      <c r="AC1399" t="n">
        <v>225.0</v>
      </c>
      <c r="AD1399" t="n">
        <v>105.0</v>
      </c>
      <c r="AE1399" t="n">
        <v>0.0</v>
      </c>
      <c r="AF1399" t="n">
        <v>0.0</v>
      </c>
      <c r="AG1399" t="n">
        <v>0.0</v>
      </c>
      <c r="AH1399" t="inlineStr">
        <is>
          <t>Smriti Gauchan</t>
        </is>
      </c>
      <c r="AI1399" s="1" t="n">
        <v>44532.60599537037</v>
      </c>
      <c r="AJ1399" t="n">
        <v>1694.0</v>
      </c>
      <c r="AK1399" t="n">
        <v>2.0</v>
      </c>
      <c r="AL1399" t="n">
        <v>0.0</v>
      </c>
      <c r="AM1399" t="n">
        <v>2.0</v>
      </c>
      <c r="AN1399" t="n">
        <v>0.0</v>
      </c>
      <c r="AO1399" t="n">
        <v>2.0</v>
      </c>
      <c r="AP1399" t="n">
        <v>103.0</v>
      </c>
      <c r="AQ1399" t="n">
        <v>0.0</v>
      </c>
      <c r="AR1399" t="n">
        <v>0.0</v>
      </c>
      <c r="AS1399" t="n">
        <v>0.0</v>
      </c>
      <c r="AT1399" t="inlineStr">
        <is>
          <t>N/A</t>
        </is>
      </c>
      <c r="AU1399" t="inlineStr">
        <is>
          <t>N/A</t>
        </is>
      </c>
      <c r="AV1399" t="inlineStr">
        <is>
          <t>N/A</t>
        </is>
      </c>
      <c r="AW1399" t="inlineStr">
        <is>
          <t>N/A</t>
        </is>
      </c>
      <c r="AX1399" t="inlineStr">
        <is>
          <t>N/A</t>
        </is>
      </c>
      <c r="AY1399" t="inlineStr">
        <is>
          <t>N/A</t>
        </is>
      </c>
      <c r="AZ1399" t="inlineStr">
        <is>
          <t>N/A</t>
        </is>
      </c>
      <c r="BA1399" t="inlineStr">
        <is>
          <t>N/A</t>
        </is>
      </c>
      <c r="BB1399" t="inlineStr">
        <is>
          <t>N/A</t>
        </is>
      </c>
      <c r="BC1399" t="inlineStr">
        <is>
          <t>N/A</t>
        </is>
      </c>
      <c r="BD1399" t="inlineStr">
        <is>
          <t>N/A</t>
        </is>
      </c>
      <c r="BE1399" t="inlineStr">
        <is>
          <t>N/A</t>
        </is>
      </c>
    </row>
    <row r="1400">
      <c r="A1400" t="inlineStr">
        <is>
          <t>WI211259128</t>
        </is>
      </c>
      <c r="B1400" t="inlineStr">
        <is>
          <t>DATA_VALIDATION</t>
        </is>
      </c>
      <c r="C1400" t="inlineStr">
        <is>
          <t>201330004278</t>
        </is>
      </c>
      <c r="D1400" t="inlineStr">
        <is>
          <t>Folder</t>
        </is>
      </c>
      <c r="E1400" s="2">
        <f>HYPERLINK("capsilon://?command=openfolder&amp;siteaddress=FAM.docvelocity-na8.net&amp;folderid=FX94749FD2-7590-28DD-AFCC-DE3FC898D258","FX21129500")</f>
        <v>0.0</v>
      </c>
      <c r="F1400" t="inlineStr">
        <is>
          <t/>
        </is>
      </c>
      <c r="G1400" t="inlineStr">
        <is>
          <t/>
        </is>
      </c>
      <c r="H1400" t="inlineStr">
        <is>
          <t>Mailitem</t>
        </is>
      </c>
      <c r="I1400" t="inlineStr">
        <is>
          <t>MI2112621341</t>
        </is>
      </c>
      <c r="J1400" t="n">
        <v>64.0</v>
      </c>
      <c r="K1400" t="inlineStr">
        <is>
          <t>COMPLETED</t>
        </is>
      </c>
      <c r="L1400" t="inlineStr">
        <is>
          <t>MARK_AS_COMPLETED</t>
        </is>
      </c>
      <c r="M1400" t="inlineStr">
        <is>
          <t>Queue</t>
        </is>
      </c>
      <c r="N1400" t="n">
        <v>2.0</v>
      </c>
      <c r="O1400" s="1" t="n">
        <v>44547.52731481481</v>
      </c>
      <c r="P1400" s="1" t="n">
        <v>44547.58409722222</v>
      </c>
      <c r="Q1400" t="n">
        <v>3398.0</v>
      </c>
      <c r="R1400" t="n">
        <v>1508.0</v>
      </c>
      <c r="S1400" t="b">
        <v>0</v>
      </c>
      <c r="T1400" t="inlineStr">
        <is>
          <t>N/A</t>
        </is>
      </c>
      <c r="U1400" t="b">
        <v>1</v>
      </c>
      <c r="V1400" t="inlineStr">
        <is>
          <t>Ketan Pathak</t>
        </is>
      </c>
      <c r="W1400" s="1" t="n">
        <v>44547.56601851852</v>
      </c>
      <c r="X1400" t="n">
        <v>1083.0</v>
      </c>
      <c r="Y1400" t="n">
        <v>81.0</v>
      </c>
      <c r="Z1400" t="n">
        <v>0.0</v>
      </c>
      <c r="AA1400" t="n">
        <v>81.0</v>
      </c>
      <c r="AB1400" t="n">
        <v>0.0</v>
      </c>
      <c r="AC1400" t="n">
        <v>45.0</v>
      </c>
      <c r="AD1400" t="n">
        <v>-17.0</v>
      </c>
      <c r="AE1400" t="n">
        <v>0.0</v>
      </c>
      <c r="AF1400" t="n">
        <v>0.0</v>
      </c>
      <c r="AG1400" t="n">
        <v>0.0</v>
      </c>
      <c r="AH1400" t="inlineStr">
        <is>
          <t>Vikash Suryakanth Parmar</t>
        </is>
      </c>
      <c r="AI1400" s="1" t="n">
        <v>44547.58409722222</v>
      </c>
      <c r="AJ1400" t="n">
        <v>207.0</v>
      </c>
      <c r="AK1400" t="n">
        <v>0.0</v>
      </c>
      <c r="AL1400" t="n">
        <v>0.0</v>
      </c>
      <c r="AM1400" t="n">
        <v>0.0</v>
      </c>
      <c r="AN1400" t="n">
        <v>0.0</v>
      </c>
      <c r="AO1400" t="n">
        <v>0.0</v>
      </c>
      <c r="AP1400" t="n">
        <v>-17.0</v>
      </c>
      <c r="AQ1400" t="n">
        <v>0.0</v>
      </c>
      <c r="AR1400" t="n">
        <v>0.0</v>
      </c>
      <c r="AS1400" t="n">
        <v>0.0</v>
      </c>
      <c r="AT1400" t="inlineStr">
        <is>
          <t>N/A</t>
        </is>
      </c>
      <c r="AU1400" t="inlineStr">
        <is>
          <t>N/A</t>
        </is>
      </c>
      <c r="AV1400" t="inlineStr">
        <is>
          <t>N/A</t>
        </is>
      </c>
      <c r="AW1400" t="inlineStr">
        <is>
          <t>N/A</t>
        </is>
      </c>
      <c r="AX1400" t="inlineStr">
        <is>
          <t>N/A</t>
        </is>
      </c>
      <c r="AY1400" t="inlineStr">
        <is>
          <t>N/A</t>
        </is>
      </c>
      <c r="AZ1400" t="inlineStr">
        <is>
          <t>N/A</t>
        </is>
      </c>
      <c r="BA1400" t="inlineStr">
        <is>
          <t>N/A</t>
        </is>
      </c>
      <c r="BB1400" t="inlineStr">
        <is>
          <t>N/A</t>
        </is>
      </c>
      <c r="BC1400" t="inlineStr">
        <is>
          <t>N/A</t>
        </is>
      </c>
      <c r="BD1400" t="inlineStr">
        <is>
          <t>N/A</t>
        </is>
      </c>
      <c r="BE1400" t="inlineStr">
        <is>
          <t>N/A</t>
        </is>
      </c>
    </row>
    <row r="1401">
      <c r="A1401" t="inlineStr">
        <is>
          <t>WI211259192</t>
        </is>
      </c>
      <c r="B1401" t="inlineStr">
        <is>
          <t>DATA_VALIDATION</t>
        </is>
      </c>
      <c r="C1401" t="inlineStr">
        <is>
          <t>201130012979</t>
        </is>
      </c>
      <c r="D1401" t="inlineStr">
        <is>
          <t>Folder</t>
        </is>
      </c>
      <c r="E1401" s="2">
        <f>HYPERLINK("capsilon://?command=openfolder&amp;siteaddress=FAM.docvelocity-na8.net&amp;folderid=FXFCDDA78E-D795-9F7F-687D-48982D3F2A65","FX21129822")</f>
        <v>0.0</v>
      </c>
      <c r="F1401" t="inlineStr">
        <is>
          <t/>
        </is>
      </c>
      <c r="G1401" t="inlineStr">
        <is>
          <t/>
        </is>
      </c>
      <c r="H1401" t="inlineStr">
        <is>
          <t>Mailitem</t>
        </is>
      </c>
      <c r="I1401" t="inlineStr">
        <is>
          <t>MI2112624505</t>
        </is>
      </c>
      <c r="J1401" t="n">
        <v>80.0</v>
      </c>
      <c r="K1401" t="inlineStr">
        <is>
          <t>COMPLETED</t>
        </is>
      </c>
      <c r="L1401" t="inlineStr">
        <is>
          <t>MARK_AS_COMPLETED</t>
        </is>
      </c>
      <c r="M1401" t="inlineStr">
        <is>
          <t>Queue</t>
        </is>
      </c>
      <c r="N1401" t="n">
        <v>1.0</v>
      </c>
      <c r="O1401" s="1" t="n">
        <v>44547.533229166664</v>
      </c>
      <c r="P1401" s="1" t="n">
        <v>44547.536469907405</v>
      </c>
      <c r="Q1401" t="n">
        <v>166.0</v>
      </c>
      <c r="R1401" t="n">
        <v>114.0</v>
      </c>
      <c r="S1401" t="b">
        <v>0</v>
      </c>
      <c r="T1401" t="inlineStr">
        <is>
          <t>N/A</t>
        </is>
      </c>
      <c r="U1401" t="b">
        <v>0</v>
      </c>
      <c r="V1401" t="inlineStr">
        <is>
          <t>Sumit Jarhad</t>
        </is>
      </c>
      <c r="W1401" s="1" t="n">
        <v>44547.536469907405</v>
      </c>
      <c r="X1401" t="n">
        <v>114.0</v>
      </c>
      <c r="Y1401" t="n">
        <v>0.0</v>
      </c>
      <c r="Z1401" t="n">
        <v>0.0</v>
      </c>
      <c r="AA1401" t="n">
        <v>0.0</v>
      </c>
      <c r="AB1401" t="n">
        <v>0.0</v>
      </c>
      <c r="AC1401" t="n">
        <v>0.0</v>
      </c>
      <c r="AD1401" t="n">
        <v>80.0</v>
      </c>
      <c r="AE1401" t="n">
        <v>68.0</v>
      </c>
      <c r="AF1401" t="n">
        <v>0.0</v>
      </c>
      <c r="AG1401" t="n">
        <v>5.0</v>
      </c>
      <c r="AH1401" t="inlineStr">
        <is>
          <t>N/A</t>
        </is>
      </c>
      <c r="AI1401" t="inlineStr">
        <is>
          <t>N/A</t>
        </is>
      </c>
      <c r="AJ1401" t="inlineStr">
        <is>
          <t>N/A</t>
        </is>
      </c>
      <c r="AK1401" t="inlineStr">
        <is>
          <t>N/A</t>
        </is>
      </c>
      <c r="AL1401" t="inlineStr">
        <is>
          <t>N/A</t>
        </is>
      </c>
      <c r="AM1401" t="inlineStr">
        <is>
          <t>N/A</t>
        </is>
      </c>
      <c r="AN1401" t="inlineStr">
        <is>
          <t>N/A</t>
        </is>
      </c>
      <c r="AO1401" t="inlineStr">
        <is>
          <t>N/A</t>
        </is>
      </c>
      <c r="AP1401" t="inlineStr">
        <is>
          <t>N/A</t>
        </is>
      </c>
      <c r="AQ1401" t="inlineStr">
        <is>
          <t>N/A</t>
        </is>
      </c>
      <c r="AR1401" t="inlineStr">
        <is>
          <t>N/A</t>
        </is>
      </c>
      <c r="AS1401" t="inlineStr">
        <is>
          <t>N/A</t>
        </is>
      </c>
      <c r="AT1401" t="inlineStr">
        <is>
          <t>N/A</t>
        </is>
      </c>
      <c r="AU1401" t="inlineStr">
        <is>
          <t>N/A</t>
        </is>
      </c>
      <c r="AV1401" t="inlineStr">
        <is>
          <t>N/A</t>
        </is>
      </c>
      <c r="AW1401" t="inlineStr">
        <is>
          <t>N/A</t>
        </is>
      </c>
      <c r="AX1401" t="inlineStr">
        <is>
          <t>N/A</t>
        </is>
      </c>
      <c r="AY1401" t="inlineStr">
        <is>
          <t>N/A</t>
        </is>
      </c>
      <c r="AZ1401" t="inlineStr">
        <is>
          <t>N/A</t>
        </is>
      </c>
      <c r="BA1401" t="inlineStr">
        <is>
          <t>N/A</t>
        </is>
      </c>
      <c r="BB1401" t="inlineStr">
        <is>
          <t>N/A</t>
        </is>
      </c>
      <c r="BC1401" t="inlineStr">
        <is>
          <t>N/A</t>
        </is>
      </c>
      <c r="BD1401" t="inlineStr">
        <is>
          <t>N/A</t>
        </is>
      </c>
      <c r="BE1401" t="inlineStr">
        <is>
          <t>N/A</t>
        </is>
      </c>
    </row>
    <row r="1402">
      <c r="A1402" t="inlineStr">
        <is>
          <t>WI211259196</t>
        </is>
      </c>
      <c r="B1402" t="inlineStr">
        <is>
          <t>DATA_VALIDATION</t>
        </is>
      </c>
      <c r="C1402" t="inlineStr">
        <is>
          <t>201110012288</t>
        </is>
      </c>
      <c r="D1402" t="inlineStr">
        <is>
          <t>Folder</t>
        </is>
      </c>
      <c r="E1402" s="2">
        <f>HYPERLINK("capsilon://?command=openfolder&amp;siteaddress=FAM.docvelocity-na8.net&amp;folderid=FXE8E3B8BD-BFF3-F8AD-4FCC-E401D0A4B323","FX21128430")</f>
        <v>0.0</v>
      </c>
      <c r="F1402" t="inlineStr">
        <is>
          <t/>
        </is>
      </c>
      <c r="G1402" t="inlineStr">
        <is>
          <t/>
        </is>
      </c>
      <c r="H1402" t="inlineStr">
        <is>
          <t>Mailitem</t>
        </is>
      </c>
      <c r="I1402" t="inlineStr">
        <is>
          <t>MI2112624578</t>
        </is>
      </c>
      <c r="J1402" t="n">
        <v>52.0</v>
      </c>
      <c r="K1402" t="inlineStr">
        <is>
          <t>COMPLETED</t>
        </is>
      </c>
      <c r="L1402" t="inlineStr">
        <is>
          <t>MARK_AS_COMPLETED</t>
        </is>
      </c>
      <c r="M1402" t="inlineStr">
        <is>
          <t>Queue</t>
        </is>
      </c>
      <c r="N1402" t="n">
        <v>2.0</v>
      </c>
      <c r="O1402" s="1" t="n">
        <v>44547.534004629626</v>
      </c>
      <c r="P1402" s="1" t="n">
        <v>44547.54785879629</v>
      </c>
      <c r="Q1402" t="n">
        <v>649.0</v>
      </c>
      <c r="R1402" t="n">
        <v>548.0</v>
      </c>
      <c r="S1402" t="b">
        <v>0</v>
      </c>
      <c r="T1402" t="inlineStr">
        <is>
          <t>N/A</t>
        </is>
      </c>
      <c r="U1402" t="b">
        <v>0</v>
      </c>
      <c r="V1402" t="inlineStr">
        <is>
          <t>Supriya Khape</t>
        </is>
      </c>
      <c r="W1402" s="1" t="n">
        <v>44547.54450231481</v>
      </c>
      <c r="X1402" t="n">
        <v>295.0</v>
      </c>
      <c r="Y1402" t="n">
        <v>65.0</v>
      </c>
      <c r="Z1402" t="n">
        <v>0.0</v>
      </c>
      <c r="AA1402" t="n">
        <v>65.0</v>
      </c>
      <c r="AB1402" t="n">
        <v>0.0</v>
      </c>
      <c r="AC1402" t="n">
        <v>53.0</v>
      </c>
      <c r="AD1402" t="n">
        <v>-13.0</v>
      </c>
      <c r="AE1402" t="n">
        <v>0.0</v>
      </c>
      <c r="AF1402" t="n">
        <v>0.0</v>
      </c>
      <c r="AG1402" t="n">
        <v>0.0</v>
      </c>
      <c r="AH1402" t="inlineStr">
        <is>
          <t>Vikash Suryakanth Parmar</t>
        </is>
      </c>
      <c r="AI1402" s="1" t="n">
        <v>44547.54785879629</v>
      </c>
      <c r="AJ1402" t="n">
        <v>239.0</v>
      </c>
      <c r="AK1402" t="n">
        <v>0.0</v>
      </c>
      <c r="AL1402" t="n">
        <v>0.0</v>
      </c>
      <c r="AM1402" t="n">
        <v>0.0</v>
      </c>
      <c r="AN1402" t="n">
        <v>0.0</v>
      </c>
      <c r="AO1402" t="n">
        <v>0.0</v>
      </c>
      <c r="AP1402" t="n">
        <v>-13.0</v>
      </c>
      <c r="AQ1402" t="n">
        <v>0.0</v>
      </c>
      <c r="AR1402" t="n">
        <v>0.0</v>
      </c>
      <c r="AS1402" t="n">
        <v>0.0</v>
      </c>
      <c r="AT1402" t="inlineStr">
        <is>
          <t>N/A</t>
        </is>
      </c>
      <c r="AU1402" t="inlineStr">
        <is>
          <t>N/A</t>
        </is>
      </c>
      <c r="AV1402" t="inlineStr">
        <is>
          <t>N/A</t>
        </is>
      </c>
      <c r="AW1402" t="inlineStr">
        <is>
          <t>N/A</t>
        </is>
      </c>
      <c r="AX1402" t="inlineStr">
        <is>
          <t>N/A</t>
        </is>
      </c>
      <c r="AY1402" t="inlineStr">
        <is>
          <t>N/A</t>
        </is>
      </c>
      <c r="AZ1402" t="inlineStr">
        <is>
          <t>N/A</t>
        </is>
      </c>
      <c r="BA1402" t="inlineStr">
        <is>
          <t>N/A</t>
        </is>
      </c>
      <c r="BB1402" t="inlineStr">
        <is>
          <t>N/A</t>
        </is>
      </c>
      <c r="BC1402" t="inlineStr">
        <is>
          <t>N/A</t>
        </is>
      </c>
      <c r="BD1402" t="inlineStr">
        <is>
          <t>N/A</t>
        </is>
      </c>
      <c r="BE1402" t="inlineStr">
        <is>
          <t>N/A</t>
        </is>
      </c>
    </row>
    <row r="1403">
      <c r="A1403" t="inlineStr">
        <is>
          <t>WI211259221</t>
        </is>
      </c>
      <c r="B1403" t="inlineStr">
        <is>
          <t>DATA_VALIDATION</t>
        </is>
      </c>
      <c r="C1403" t="inlineStr">
        <is>
          <t>201110012288</t>
        </is>
      </c>
      <c r="D1403" t="inlineStr">
        <is>
          <t>Folder</t>
        </is>
      </c>
      <c r="E1403" s="2">
        <f>HYPERLINK("capsilon://?command=openfolder&amp;siteaddress=FAM.docvelocity-na8.net&amp;folderid=FXE8E3B8BD-BFF3-F8AD-4FCC-E401D0A4B323","FX21128430")</f>
        <v>0.0</v>
      </c>
      <c r="F1403" t="inlineStr">
        <is>
          <t/>
        </is>
      </c>
      <c r="G1403" t="inlineStr">
        <is>
          <t/>
        </is>
      </c>
      <c r="H1403" t="inlineStr">
        <is>
          <t>Mailitem</t>
        </is>
      </c>
      <c r="I1403" t="inlineStr">
        <is>
          <t>MI2112624587</t>
        </is>
      </c>
      <c r="J1403" t="n">
        <v>57.0</v>
      </c>
      <c r="K1403" t="inlineStr">
        <is>
          <t>COMPLETED</t>
        </is>
      </c>
      <c r="L1403" t="inlineStr">
        <is>
          <t>MARK_AS_COMPLETED</t>
        </is>
      </c>
      <c r="M1403" t="inlineStr">
        <is>
          <t>Queue</t>
        </is>
      </c>
      <c r="N1403" t="n">
        <v>2.0</v>
      </c>
      <c r="O1403" s="1" t="n">
        <v>44547.53491898148</v>
      </c>
      <c r="P1403" s="1" t="n">
        <v>44547.61854166666</v>
      </c>
      <c r="Q1403" t="n">
        <v>5013.0</v>
      </c>
      <c r="R1403" t="n">
        <v>2212.0</v>
      </c>
      <c r="S1403" t="b">
        <v>0</v>
      </c>
      <c r="T1403" t="inlineStr">
        <is>
          <t>N/A</t>
        </is>
      </c>
      <c r="U1403" t="b">
        <v>0</v>
      </c>
      <c r="V1403" t="inlineStr">
        <is>
          <t>Amruta Erande</t>
        </is>
      </c>
      <c r="W1403" s="1" t="n">
        <v>44547.59392361111</v>
      </c>
      <c r="X1403" t="n">
        <v>1673.0</v>
      </c>
      <c r="Y1403" t="n">
        <v>65.0</v>
      </c>
      <c r="Z1403" t="n">
        <v>0.0</v>
      </c>
      <c r="AA1403" t="n">
        <v>65.0</v>
      </c>
      <c r="AB1403" t="n">
        <v>0.0</v>
      </c>
      <c r="AC1403" t="n">
        <v>52.0</v>
      </c>
      <c r="AD1403" t="n">
        <v>-8.0</v>
      </c>
      <c r="AE1403" t="n">
        <v>0.0</v>
      </c>
      <c r="AF1403" t="n">
        <v>0.0</v>
      </c>
      <c r="AG1403" t="n">
        <v>0.0</v>
      </c>
      <c r="AH1403" t="inlineStr">
        <is>
          <t>Mohini Shinde</t>
        </is>
      </c>
      <c r="AI1403" s="1" t="n">
        <v>44547.61854166666</v>
      </c>
      <c r="AJ1403" t="n">
        <v>532.0</v>
      </c>
      <c r="AK1403" t="n">
        <v>5.0</v>
      </c>
      <c r="AL1403" t="n">
        <v>0.0</v>
      </c>
      <c r="AM1403" t="n">
        <v>5.0</v>
      </c>
      <c r="AN1403" t="n">
        <v>0.0</v>
      </c>
      <c r="AO1403" t="n">
        <v>5.0</v>
      </c>
      <c r="AP1403" t="n">
        <v>-13.0</v>
      </c>
      <c r="AQ1403" t="n">
        <v>0.0</v>
      </c>
      <c r="AR1403" t="n">
        <v>0.0</v>
      </c>
      <c r="AS1403" t="n">
        <v>0.0</v>
      </c>
      <c r="AT1403" t="inlineStr">
        <is>
          <t>N/A</t>
        </is>
      </c>
      <c r="AU1403" t="inlineStr">
        <is>
          <t>N/A</t>
        </is>
      </c>
      <c r="AV1403" t="inlineStr">
        <is>
          <t>N/A</t>
        </is>
      </c>
      <c r="AW1403" t="inlineStr">
        <is>
          <t>N/A</t>
        </is>
      </c>
      <c r="AX1403" t="inlineStr">
        <is>
          <t>N/A</t>
        </is>
      </c>
      <c r="AY1403" t="inlineStr">
        <is>
          <t>N/A</t>
        </is>
      </c>
      <c r="AZ1403" t="inlineStr">
        <is>
          <t>N/A</t>
        </is>
      </c>
      <c r="BA1403" t="inlineStr">
        <is>
          <t>N/A</t>
        </is>
      </c>
      <c r="BB1403" t="inlineStr">
        <is>
          <t>N/A</t>
        </is>
      </c>
      <c r="BC1403" t="inlineStr">
        <is>
          <t>N/A</t>
        </is>
      </c>
      <c r="BD1403" t="inlineStr">
        <is>
          <t>N/A</t>
        </is>
      </c>
      <c r="BE1403" t="inlineStr">
        <is>
          <t>N/A</t>
        </is>
      </c>
    </row>
    <row r="1404">
      <c r="A1404" t="inlineStr">
        <is>
          <t>WI211259226</t>
        </is>
      </c>
      <c r="B1404" t="inlineStr">
        <is>
          <t>DATA_VALIDATION</t>
        </is>
      </c>
      <c r="C1404" t="inlineStr">
        <is>
          <t>201110012288</t>
        </is>
      </c>
      <c r="D1404" t="inlineStr">
        <is>
          <t>Folder</t>
        </is>
      </c>
      <c r="E1404" s="2">
        <f>HYPERLINK("capsilon://?command=openfolder&amp;siteaddress=FAM.docvelocity-na8.net&amp;folderid=FXE8E3B8BD-BFF3-F8AD-4FCC-E401D0A4B323","FX21128430")</f>
        <v>0.0</v>
      </c>
      <c r="F1404" t="inlineStr">
        <is>
          <t/>
        </is>
      </c>
      <c r="G1404" t="inlineStr">
        <is>
          <t/>
        </is>
      </c>
      <c r="H1404" t="inlineStr">
        <is>
          <t>Mailitem</t>
        </is>
      </c>
      <c r="I1404" t="inlineStr">
        <is>
          <t>MI2112624598</t>
        </is>
      </c>
      <c r="J1404" t="n">
        <v>82.0</v>
      </c>
      <c r="K1404" t="inlineStr">
        <is>
          <t>COMPLETED</t>
        </is>
      </c>
      <c r="L1404" t="inlineStr">
        <is>
          <t>MARK_AS_COMPLETED</t>
        </is>
      </c>
      <c r="M1404" t="inlineStr">
        <is>
          <t>Queue</t>
        </is>
      </c>
      <c r="N1404" t="n">
        <v>2.0</v>
      </c>
      <c r="O1404" s="1" t="n">
        <v>44547.53590277778</v>
      </c>
      <c r="P1404" s="1" t="n">
        <v>44547.5871875</v>
      </c>
      <c r="Q1404" t="n">
        <v>3814.0</v>
      </c>
      <c r="R1404" t="n">
        <v>617.0</v>
      </c>
      <c r="S1404" t="b">
        <v>0</v>
      </c>
      <c r="T1404" t="inlineStr">
        <is>
          <t>N/A</t>
        </is>
      </c>
      <c r="U1404" t="b">
        <v>0</v>
      </c>
      <c r="V1404" t="inlineStr">
        <is>
          <t>Supriya Khape</t>
        </is>
      </c>
      <c r="W1404" s="1" t="n">
        <v>44547.58299768518</v>
      </c>
      <c r="X1404" t="n">
        <v>339.0</v>
      </c>
      <c r="Y1404" t="n">
        <v>65.0</v>
      </c>
      <c r="Z1404" t="n">
        <v>0.0</v>
      </c>
      <c r="AA1404" t="n">
        <v>65.0</v>
      </c>
      <c r="AB1404" t="n">
        <v>0.0</v>
      </c>
      <c r="AC1404" t="n">
        <v>38.0</v>
      </c>
      <c r="AD1404" t="n">
        <v>17.0</v>
      </c>
      <c r="AE1404" t="n">
        <v>0.0</v>
      </c>
      <c r="AF1404" t="n">
        <v>0.0</v>
      </c>
      <c r="AG1404" t="n">
        <v>0.0</v>
      </c>
      <c r="AH1404" t="inlineStr">
        <is>
          <t>Vikash Suryakanth Parmar</t>
        </is>
      </c>
      <c r="AI1404" s="1" t="n">
        <v>44547.5871875</v>
      </c>
      <c r="AJ1404" t="n">
        <v>266.0</v>
      </c>
      <c r="AK1404" t="n">
        <v>0.0</v>
      </c>
      <c r="AL1404" t="n">
        <v>0.0</v>
      </c>
      <c r="AM1404" t="n">
        <v>0.0</v>
      </c>
      <c r="AN1404" t="n">
        <v>0.0</v>
      </c>
      <c r="AO1404" t="n">
        <v>0.0</v>
      </c>
      <c r="AP1404" t="n">
        <v>17.0</v>
      </c>
      <c r="AQ1404" t="n">
        <v>0.0</v>
      </c>
      <c r="AR1404" t="n">
        <v>0.0</v>
      </c>
      <c r="AS1404" t="n">
        <v>0.0</v>
      </c>
      <c r="AT1404" t="inlineStr">
        <is>
          <t>N/A</t>
        </is>
      </c>
      <c r="AU1404" t="inlineStr">
        <is>
          <t>N/A</t>
        </is>
      </c>
      <c r="AV1404" t="inlineStr">
        <is>
          <t>N/A</t>
        </is>
      </c>
      <c r="AW1404" t="inlineStr">
        <is>
          <t>N/A</t>
        </is>
      </c>
      <c r="AX1404" t="inlineStr">
        <is>
          <t>N/A</t>
        </is>
      </c>
      <c r="AY1404" t="inlineStr">
        <is>
          <t>N/A</t>
        </is>
      </c>
      <c r="AZ1404" t="inlineStr">
        <is>
          <t>N/A</t>
        </is>
      </c>
      <c r="BA1404" t="inlineStr">
        <is>
          <t>N/A</t>
        </is>
      </c>
      <c r="BB1404" t="inlineStr">
        <is>
          <t>N/A</t>
        </is>
      </c>
      <c r="BC1404" t="inlineStr">
        <is>
          <t>N/A</t>
        </is>
      </c>
      <c r="BD1404" t="inlineStr">
        <is>
          <t>N/A</t>
        </is>
      </c>
      <c r="BE1404" t="inlineStr">
        <is>
          <t>N/A</t>
        </is>
      </c>
    </row>
    <row r="1405">
      <c r="A1405" t="inlineStr">
        <is>
          <t>WI211259230</t>
        </is>
      </c>
      <c r="B1405" t="inlineStr">
        <is>
          <t>DATA_VALIDATION</t>
        </is>
      </c>
      <c r="C1405" t="inlineStr">
        <is>
          <t>201110012288</t>
        </is>
      </c>
      <c r="D1405" t="inlineStr">
        <is>
          <t>Folder</t>
        </is>
      </c>
      <c r="E1405" s="2">
        <f>HYPERLINK("capsilon://?command=openfolder&amp;siteaddress=FAM.docvelocity-na8.net&amp;folderid=FXE8E3B8BD-BFF3-F8AD-4FCC-E401D0A4B323","FX21128430")</f>
        <v>0.0</v>
      </c>
      <c r="F1405" t="inlineStr">
        <is>
          <t/>
        </is>
      </c>
      <c r="G1405" t="inlineStr">
        <is>
          <t/>
        </is>
      </c>
      <c r="H1405" t="inlineStr">
        <is>
          <t>Mailitem</t>
        </is>
      </c>
      <c r="I1405" t="inlineStr">
        <is>
          <t>MI2112624619</t>
        </is>
      </c>
      <c r="J1405" t="n">
        <v>28.0</v>
      </c>
      <c r="K1405" t="inlineStr">
        <is>
          <t>COMPLETED</t>
        </is>
      </c>
      <c r="L1405" t="inlineStr">
        <is>
          <t>MARK_AS_COMPLETED</t>
        </is>
      </c>
      <c r="M1405" t="inlineStr">
        <is>
          <t>Queue</t>
        </is>
      </c>
      <c r="N1405" t="n">
        <v>2.0</v>
      </c>
      <c r="O1405" s="1" t="n">
        <v>44547.53627314815</v>
      </c>
      <c r="P1405" s="1" t="n">
        <v>44547.54508101852</v>
      </c>
      <c r="Q1405" t="n">
        <v>483.0</v>
      </c>
      <c r="R1405" t="n">
        <v>278.0</v>
      </c>
      <c r="S1405" t="b">
        <v>0</v>
      </c>
      <c r="T1405" t="inlineStr">
        <is>
          <t>N/A</t>
        </is>
      </c>
      <c r="U1405" t="b">
        <v>0</v>
      </c>
      <c r="V1405" t="inlineStr">
        <is>
          <t>Sumit Jarhad</t>
        </is>
      </c>
      <c r="W1405" s="1" t="n">
        <v>44547.538831018515</v>
      </c>
      <c r="X1405" t="n">
        <v>164.0</v>
      </c>
      <c r="Y1405" t="n">
        <v>21.0</v>
      </c>
      <c r="Z1405" t="n">
        <v>0.0</v>
      </c>
      <c r="AA1405" t="n">
        <v>21.0</v>
      </c>
      <c r="AB1405" t="n">
        <v>0.0</v>
      </c>
      <c r="AC1405" t="n">
        <v>15.0</v>
      </c>
      <c r="AD1405" t="n">
        <v>7.0</v>
      </c>
      <c r="AE1405" t="n">
        <v>0.0</v>
      </c>
      <c r="AF1405" t="n">
        <v>0.0</v>
      </c>
      <c r="AG1405" t="n">
        <v>0.0</v>
      </c>
      <c r="AH1405" t="inlineStr">
        <is>
          <t>Vikash Suryakanth Parmar</t>
        </is>
      </c>
      <c r="AI1405" s="1" t="n">
        <v>44547.54508101852</v>
      </c>
      <c r="AJ1405" t="n">
        <v>107.0</v>
      </c>
      <c r="AK1405" t="n">
        <v>0.0</v>
      </c>
      <c r="AL1405" t="n">
        <v>0.0</v>
      </c>
      <c r="AM1405" t="n">
        <v>0.0</v>
      </c>
      <c r="AN1405" t="n">
        <v>0.0</v>
      </c>
      <c r="AO1405" t="n">
        <v>0.0</v>
      </c>
      <c r="AP1405" t="n">
        <v>7.0</v>
      </c>
      <c r="AQ1405" t="n">
        <v>0.0</v>
      </c>
      <c r="AR1405" t="n">
        <v>0.0</v>
      </c>
      <c r="AS1405" t="n">
        <v>0.0</v>
      </c>
      <c r="AT1405" t="inlineStr">
        <is>
          <t>N/A</t>
        </is>
      </c>
      <c r="AU1405" t="inlineStr">
        <is>
          <t>N/A</t>
        </is>
      </c>
      <c r="AV1405" t="inlineStr">
        <is>
          <t>N/A</t>
        </is>
      </c>
      <c r="AW1405" t="inlineStr">
        <is>
          <t>N/A</t>
        </is>
      </c>
      <c r="AX1405" t="inlineStr">
        <is>
          <t>N/A</t>
        </is>
      </c>
      <c r="AY1405" t="inlineStr">
        <is>
          <t>N/A</t>
        </is>
      </c>
      <c r="AZ1405" t="inlineStr">
        <is>
          <t>N/A</t>
        </is>
      </c>
      <c r="BA1405" t="inlineStr">
        <is>
          <t>N/A</t>
        </is>
      </c>
      <c r="BB1405" t="inlineStr">
        <is>
          <t>N/A</t>
        </is>
      </c>
      <c r="BC1405" t="inlineStr">
        <is>
          <t>N/A</t>
        </is>
      </c>
      <c r="BD1405" t="inlineStr">
        <is>
          <t>N/A</t>
        </is>
      </c>
      <c r="BE1405" t="inlineStr">
        <is>
          <t>N/A</t>
        </is>
      </c>
    </row>
    <row r="1406">
      <c r="A1406" t="inlineStr">
        <is>
          <t>WI211259235</t>
        </is>
      </c>
      <c r="B1406" t="inlineStr">
        <is>
          <t>DATA_VALIDATION</t>
        </is>
      </c>
      <c r="C1406" t="inlineStr">
        <is>
          <t>201110012288</t>
        </is>
      </c>
      <c r="D1406" t="inlineStr">
        <is>
          <t>Folder</t>
        </is>
      </c>
      <c r="E1406" s="2">
        <f>HYPERLINK("capsilon://?command=openfolder&amp;siteaddress=FAM.docvelocity-na8.net&amp;folderid=FXE8E3B8BD-BFF3-F8AD-4FCC-E401D0A4B323","FX21128430")</f>
        <v>0.0</v>
      </c>
      <c r="F1406" t="inlineStr">
        <is>
          <t/>
        </is>
      </c>
      <c r="G1406" t="inlineStr">
        <is>
          <t/>
        </is>
      </c>
      <c r="H1406" t="inlineStr">
        <is>
          <t>Mailitem</t>
        </is>
      </c>
      <c r="I1406" t="inlineStr">
        <is>
          <t>MI2112624637</t>
        </is>
      </c>
      <c r="J1406" t="n">
        <v>28.0</v>
      </c>
      <c r="K1406" t="inlineStr">
        <is>
          <t>COMPLETED</t>
        </is>
      </c>
      <c r="L1406" t="inlineStr">
        <is>
          <t>MARK_AS_COMPLETED</t>
        </is>
      </c>
      <c r="M1406" t="inlineStr">
        <is>
          <t>Queue</t>
        </is>
      </c>
      <c r="N1406" t="n">
        <v>2.0</v>
      </c>
      <c r="O1406" s="1" t="n">
        <v>44547.53666666667</v>
      </c>
      <c r="P1406" s="1" t="n">
        <v>44547.550358796296</v>
      </c>
      <c r="Q1406" t="n">
        <v>727.0</v>
      </c>
      <c r="R1406" t="n">
        <v>456.0</v>
      </c>
      <c r="S1406" t="b">
        <v>0</v>
      </c>
      <c r="T1406" t="inlineStr">
        <is>
          <t>N/A</t>
        </is>
      </c>
      <c r="U1406" t="b">
        <v>0</v>
      </c>
      <c r="V1406" t="inlineStr">
        <is>
          <t>Sumit Jarhad</t>
        </is>
      </c>
      <c r="W1406" s="1" t="n">
        <v>44547.541550925926</v>
      </c>
      <c r="X1406" t="n">
        <v>234.0</v>
      </c>
      <c r="Y1406" t="n">
        <v>21.0</v>
      </c>
      <c r="Z1406" t="n">
        <v>0.0</v>
      </c>
      <c r="AA1406" t="n">
        <v>21.0</v>
      </c>
      <c r="AB1406" t="n">
        <v>0.0</v>
      </c>
      <c r="AC1406" t="n">
        <v>15.0</v>
      </c>
      <c r="AD1406" t="n">
        <v>7.0</v>
      </c>
      <c r="AE1406" t="n">
        <v>0.0</v>
      </c>
      <c r="AF1406" t="n">
        <v>0.0</v>
      </c>
      <c r="AG1406" t="n">
        <v>0.0</v>
      </c>
      <c r="AH1406" t="inlineStr">
        <is>
          <t>Vikash Suryakanth Parmar</t>
        </is>
      </c>
      <c r="AI1406" s="1" t="n">
        <v>44547.550358796296</v>
      </c>
      <c r="AJ1406" t="n">
        <v>215.0</v>
      </c>
      <c r="AK1406" t="n">
        <v>0.0</v>
      </c>
      <c r="AL1406" t="n">
        <v>0.0</v>
      </c>
      <c r="AM1406" t="n">
        <v>0.0</v>
      </c>
      <c r="AN1406" t="n">
        <v>0.0</v>
      </c>
      <c r="AO1406" t="n">
        <v>0.0</v>
      </c>
      <c r="AP1406" t="n">
        <v>7.0</v>
      </c>
      <c r="AQ1406" t="n">
        <v>0.0</v>
      </c>
      <c r="AR1406" t="n">
        <v>0.0</v>
      </c>
      <c r="AS1406" t="n">
        <v>0.0</v>
      </c>
      <c r="AT1406" t="inlineStr">
        <is>
          <t>N/A</t>
        </is>
      </c>
      <c r="AU1406" t="inlineStr">
        <is>
          <t>N/A</t>
        </is>
      </c>
      <c r="AV1406" t="inlineStr">
        <is>
          <t>N/A</t>
        </is>
      </c>
      <c r="AW1406" t="inlineStr">
        <is>
          <t>N/A</t>
        </is>
      </c>
      <c r="AX1406" t="inlineStr">
        <is>
          <t>N/A</t>
        </is>
      </c>
      <c r="AY1406" t="inlineStr">
        <is>
          <t>N/A</t>
        </is>
      </c>
      <c r="AZ1406" t="inlineStr">
        <is>
          <t>N/A</t>
        </is>
      </c>
      <c r="BA1406" t="inlineStr">
        <is>
          <t>N/A</t>
        </is>
      </c>
      <c r="BB1406" t="inlineStr">
        <is>
          <t>N/A</t>
        </is>
      </c>
      <c r="BC1406" t="inlineStr">
        <is>
          <t>N/A</t>
        </is>
      </c>
      <c r="BD1406" t="inlineStr">
        <is>
          <t>N/A</t>
        </is>
      </c>
      <c r="BE1406" t="inlineStr">
        <is>
          <t>N/A</t>
        </is>
      </c>
    </row>
    <row r="1407">
      <c r="A1407" t="inlineStr">
        <is>
          <t>WI211259237</t>
        </is>
      </c>
      <c r="B1407" t="inlineStr">
        <is>
          <t>DATA_VALIDATION</t>
        </is>
      </c>
      <c r="C1407" t="inlineStr">
        <is>
          <t>201110012288</t>
        </is>
      </c>
      <c r="D1407" t="inlineStr">
        <is>
          <t>Folder</t>
        </is>
      </c>
      <c r="E1407" s="2">
        <f>HYPERLINK("capsilon://?command=openfolder&amp;siteaddress=FAM.docvelocity-na8.net&amp;folderid=FXE8E3B8BD-BFF3-F8AD-4FCC-E401D0A4B323","FX21128430")</f>
        <v>0.0</v>
      </c>
      <c r="F1407" t="inlineStr">
        <is>
          <t/>
        </is>
      </c>
      <c r="G1407" t="inlineStr">
        <is>
          <t/>
        </is>
      </c>
      <c r="H1407" t="inlineStr">
        <is>
          <t>Mailitem</t>
        </is>
      </c>
      <c r="I1407" t="inlineStr">
        <is>
          <t>MI2112624828</t>
        </is>
      </c>
      <c r="J1407" t="n">
        <v>28.0</v>
      </c>
      <c r="K1407" t="inlineStr">
        <is>
          <t>COMPLETED</t>
        </is>
      </c>
      <c r="L1407" t="inlineStr">
        <is>
          <t>MARK_AS_COMPLETED</t>
        </is>
      </c>
      <c r="M1407" t="inlineStr">
        <is>
          <t>Queue</t>
        </is>
      </c>
      <c r="N1407" t="n">
        <v>2.0</v>
      </c>
      <c r="O1407" s="1" t="n">
        <v>44547.53680555556</v>
      </c>
      <c r="P1407" s="1" t="n">
        <v>44547.58739583333</v>
      </c>
      <c r="Q1407" t="n">
        <v>4291.0</v>
      </c>
      <c r="R1407" t="n">
        <v>80.0</v>
      </c>
      <c r="S1407" t="b">
        <v>0</v>
      </c>
      <c r="T1407" t="inlineStr">
        <is>
          <t>N/A</t>
        </is>
      </c>
      <c r="U1407" t="b">
        <v>0</v>
      </c>
      <c r="V1407" t="inlineStr">
        <is>
          <t>Sumit Jarhad</t>
        </is>
      </c>
      <c r="W1407" s="1" t="n">
        <v>44547.57958333333</v>
      </c>
      <c r="X1407" t="n">
        <v>43.0</v>
      </c>
      <c r="Y1407" t="n">
        <v>0.0</v>
      </c>
      <c r="Z1407" t="n">
        <v>0.0</v>
      </c>
      <c r="AA1407" t="n">
        <v>0.0</v>
      </c>
      <c r="AB1407" t="n">
        <v>21.0</v>
      </c>
      <c r="AC1407" t="n">
        <v>0.0</v>
      </c>
      <c r="AD1407" t="n">
        <v>28.0</v>
      </c>
      <c r="AE1407" t="n">
        <v>0.0</v>
      </c>
      <c r="AF1407" t="n">
        <v>0.0</v>
      </c>
      <c r="AG1407" t="n">
        <v>0.0</v>
      </c>
      <c r="AH1407" t="inlineStr">
        <is>
          <t>Vikash Suryakanth Parmar</t>
        </is>
      </c>
      <c r="AI1407" s="1" t="n">
        <v>44547.58739583333</v>
      </c>
      <c r="AJ1407" t="n">
        <v>17.0</v>
      </c>
      <c r="AK1407" t="n">
        <v>0.0</v>
      </c>
      <c r="AL1407" t="n">
        <v>0.0</v>
      </c>
      <c r="AM1407" t="n">
        <v>0.0</v>
      </c>
      <c r="AN1407" t="n">
        <v>21.0</v>
      </c>
      <c r="AO1407" t="n">
        <v>0.0</v>
      </c>
      <c r="AP1407" t="n">
        <v>28.0</v>
      </c>
      <c r="AQ1407" t="n">
        <v>0.0</v>
      </c>
      <c r="AR1407" t="n">
        <v>0.0</v>
      </c>
      <c r="AS1407" t="n">
        <v>0.0</v>
      </c>
      <c r="AT1407" t="inlineStr">
        <is>
          <t>N/A</t>
        </is>
      </c>
      <c r="AU1407" t="inlineStr">
        <is>
          <t>N/A</t>
        </is>
      </c>
      <c r="AV1407" t="inlineStr">
        <is>
          <t>N/A</t>
        </is>
      </c>
      <c r="AW1407" t="inlineStr">
        <is>
          <t>N/A</t>
        </is>
      </c>
      <c r="AX1407" t="inlineStr">
        <is>
          <t>N/A</t>
        </is>
      </c>
      <c r="AY1407" t="inlineStr">
        <is>
          <t>N/A</t>
        </is>
      </c>
      <c r="AZ1407" t="inlineStr">
        <is>
          <t>N/A</t>
        </is>
      </c>
      <c r="BA1407" t="inlineStr">
        <is>
          <t>N/A</t>
        </is>
      </c>
      <c r="BB1407" t="inlineStr">
        <is>
          <t>N/A</t>
        </is>
      </c>
      <c r="BC1407" t="inlineStr">
        <is>
          <t>N/A</t>
        </is>
      </c>
      <c r="BD1407" t="inlineStr">
        <is>
          <t>N/A</t>
        </is>
      </c>
      <c r="BE1407" t="inlineStr">
        <is>
          <t>N/A</t>
        </is>
      </c>
    </row>
    <row r="1408">
      <c r="A1408" t="inlineStr">
        <is>
          <t>WI211259238</t>
        </is>
      </c>
      <c r="B1408" t="inlineStr">
        <is>
          <t>DATA_VALIDATION</t>
        </is>
      </c>
      <c r="C1408" t="inlineStr">
        <is>
          <t>201300020414</t>
        </is>
      </c>
      <c r="D1408" t="inlineStr">
        <is>
          <t>Folder</t>
        </is>
      </c>
      <c r="E1408" s="2">
        <f>HYPERLINK("capsilon://?command=openfolder&amp;siteaddress=FAM.docvelocity-na8.net&amp;folderid=FXAF4FE822-B865-776E-C84C-847D5C523DFA","FX21129646")</f>
        <v>0.0</v>
      </c>
      <c r="F1408" t="inlineStr">
        <is>
          <t/>
        </is>
      </c>
      <c r="G1408" t="inlineStr">
        <is>
          <t/>
        </is>
      </c>
      <c r="H1408" t="inlineStr">
        <is>
          <t>Mailitem</t>
        </is>
      </c>
      <c r="I1408" t="inlineStr">
        <is>
          <t>MI2112625037</t>
        </is>
      </c>
      <c r="J1408" t="n">
        <v>28.0</v>
      </c>
      <c r="K1408" t="inlineStr">
        <is>
          <t>COMPLETED</t>
        </is>
      </c>
      <c r="L1408" t="inlineStr">
        <is>
          <t>MARK_AS_COMPLETED</t>
        </is>
      </c>
      <c r="M1408" t="inlineStr">
        <is>
          <t>Queue</t>
        </is>
      </c>
      <c r="N1408" t="n">
        <v>2.0</v>
      </c>
      <c r="O1408" s="1" t="n">
        <v>44547.53711805555</v>
      </c>
      <c r="P1408" s="1" t="n">
        <v>44547.58872685185</v>
      </c>
      <c r="Q1408" t="n">
        <v>4229.0</v>
      </c>
      <c r="R1408" t="n">
        <v>230.0</v>
      </c>
      <c r="S1408" t="b">
        <v>0</v>
      </c>
      <c r="T1408" t="inlineStr">
        <is>
          <t>N/A</t>
        </is>
      </c>
      <c r="U1408" t="b">
        <v>0</v>
      </c>
      <c r="V1408" t="inlineStr">
        <is>
          <t>Sumit Jarhad</t>
        </is>
      </c>
      <c r="W1408" s="1" t="n">
        <v>44547.5809375</v>
      </c>
      <c r="X1408" t="n">
        <v>116.0</v>
      </c>
      <c r="Y1408" t="n">
        <v>21.0</v>
      </c>
      <c r="Z1408" t="n">
        <v>0.0</v>
      </c>
      <c r="AA1408" t="n">
        <v>21.0</v>
      </c>
      <c r="AB1408" t="n">
        <v>0.0</v>
      </c>
      <c r="AC1408" t="n">
        <v>5.0</v>
      </c>
      <c r="AD1408" t="n">
        <v>7.0</v>
      </c>
      <c r="AE1408" t="n">
        <v>0.0</v>
      </c>
      <c r="AF1408" t="n">
        <v>0.0</v>
      </c>
      <c r="AG1408" t="n">
        <v>0.0</v>
      </c>
      <c r="AH1408" t="inlineStr">
        <is>
          <t>Vikash Suryakanth Parmar</t>
        </is>
      </c>
      <c r="AI1408" s="1" t="n">
        <v>44547.58872685185</v>
      </c>
      <c r="AJ1408" t="n">
        <v>114.0</v>
      </c>
      <c r="AK1408" t="n">
        <v>0.0</v>
      </c>
      <c r="AL1408" t="n">
        <v>0.0</v>
      </c>
      <c r="AM1408" t="n">
        <v>0.0</v>
      </c>
      <c r="AN1408" t="n">
        <v>0.0</v>
      </c>
      <c r="AO1408" t="n">
        <v>0.0</v>
      </c>
      <c r="AP1408" t="n">
        <v>7.0</v>
      </c>
      <c r="AQ1408" t="n">
        <v>0.0</v>
      </c>
      <c r="AR1408" t="n">
        <v>0.0</v>
      </c>
      <c r="AS1408" t="n">
        <v>0.0</v>
      </c>
      <c r="AT1408" t="inlineStr">
        <is>
          <t>N/A</t>
        </is>
      </c>
      <c r="AU1408" t="inlineStr">
        <is>
          <t>N/A</t>
        </is>
      </c>
      <c r="AV1408" t="inlineStr">
        <is>
          <t>N/A</t>
        </is>
      </c>
      <c r="AW1408" t="inlineStr">
        <is>
          <t>N/A</t>
        </is>
      </c>
      <c r="AX1408" t="inlineStr">
        <is>
          <t>N/A</t>
        </is>
      </c>
      <c r="AY1408" t="inlineStr">
        <is>
          <t>N/A</t>
        </is>
      </c>
      <c r="AZ1408" t="inlineStr">
        <is>
          <t>N/A</t>
        </is>
      </c>
      <c r="BA1408" t="inlineStr">
        <is>
          <t>N/A</t>
        </is>
      </c>
      <c r="BB1408" t="inlineStr">
        <is>
          <t>N/A</t>
        </is>
      </c>
      <c r="BC1408" t="inlineStr">
        <is>
          <t>N/A</t>
        </is>
      </c>
      <c r="BD1408" t="inlineStr">
        <is>
          <t>N/A</t>
        </is>
      </c>
      <c r="BE1408" t="inlineStr">
        <is>
          <t>N/A</t>
        </is>
      </c>
    </row>
    <row r="1409">
      <c r="A1409" t="inlineStr">
        <is>
          <t>WI211259268</t>
        </is>
      </c>
      <c r="B1409" t="inlineStr">
        <is>
          <t>DATA_VALIDATION</t>
        </is>
      </c>
      <c r="C1409" t="inlineStr">
        <is>
          <t>201300020414</t>
        </is>
      </c>
      <c r="D1409" t="inlineStr">
        <is>
          <t>Folder</t>
        </is>
      </c>
      <c r="E1409" s="2">
        <f>HYPERLINK("capsilon://?command=openfolder&amp;siteaddress=FAM.docvelocity-na8.net&amp;folderid=FXAF4FE822-B865-776E-C84C-847D5C523DFA","FX21129646")</f>
        <v>0.0</v>
      </c>
      <c r="F1409" t="inlineStr">
        <is>
          <t/>
        </is>
      </c>
      <c r="G1409" t="inlineStr">
        <is>
          <t/>
        </is>
      </c>
      <c r="H1409" t="inlineStr">
        <is>
          <t>Mailitem</t>
        </is>
      </c>
      <c r="I1409" t="inlineStr">
        <is>
          <t>MI2112625054</t>
        </is>
      </c>
      <c r="J1409" t="n">
        <v>63.0</v>
      </c>
      <c r="K1409" t="inlineStr">
        <is>
          <t>COMPLETED</t>
        </is>
      </c>
      <c r="L1409" t="inlineStr">
        <is>
          <t>MARK_AS_COMPLETED</t>
        </is>
      </c>
      <c r="M1409" t="inlineStr">
        <is>
          <t>Queue</t>
        </is>
      </c>
      <c r="N1409" t="n">
        <v>1.0</v>
      </c>
      <c r="O1409" s="1" t="n">
        <v>44547.539456018516</v>
      </c>
      <c r="P1409" s="1" t="n">
        <v>44547.582291666666</v>
      </c>
      <c r="Q1409" t="n">
        <v>3585.0</v>
      </c>
      <c r="R1409" t="n">
        <v>116.0</v>
      </c>
      <c r="S1409" t="b">
        <v>0</v>
      </c>
      <c r="T1409" t="inlineStr">
        <is>
          <t>N/A</t>
        </is>
      </c>
      <c r="U1409" t="b">
        <v>0</v>
      </c>
      <c r="V1409" t="inlineStr">
        <is>
          <t>Sumit Jarhad</t>
        </is>
      </c>
      <c r="W1409" s="1" t="n">
        <v>44547.582291666666</v>
      </c>
      <c r="X1409" t="n">
        <v>116.0</v>
      </c>
      <c r="Y1409" t="n">
        <v>0.0</v>
      </c>
      <c r="Z1409" t="n">
        <v>0.0</v>
      </c>
      <c r="AA1409" t="n">
        <v>0.0</v>
      </c>
      <c r="AB1409" t="n">
        <v>0.0</v>
      </c>
      <c r="AC1409" t="n">
        <v>0.0</v>
      </c>
      <c r="AD1409" t="n">
        <v>63.0</v>
      </c>
      <c r="AE1409" t="n">
        <v>58.0</v>
      </c>
      <c r="AF1409" t="n">
        <v>0.0</v>
      </c>
      <c r="AG1409" t="n">
        <v>3.0</v>
      </c>
      <c r="AH1409" t="inlineStr">
        <is>
          <t>N/A</t>
        </is>
      </c>
      <c r="AI1409" t="inlineStr">
        <is>
          <t>N/A</t>
        </is>
      </c>
      <c r="AJ1409" t="inlineStr">
        <is>
          <t>N/A</t>
        </is>
      </c>
      <c r="AK1409" t="inlineStr">
        <is>
          <t>N/A</t>
        </is>
      </c>
      <c r="AL1409" t="inlineStr">
        <is>
          <t>N/A</t>
        </is>
      </c>
      <c r="AM1409" t="inlineStr">
        <is>
          <t>N/A</t>
        </is>
      </c>
      <c r="AN1409" t="inlineStr">
        <is>
          <t>N/A</t>
        </is>
      </c>
      <c r="AO1409" t="inlineStr">
        <is>
          <t>N/A</t>
        </is>
      </c>
      <c r="AP1409" t="inlineStr">
        <is>
          <t>N/A</t>
        </is>
      </c>
      <c r="AQ1409" t="inlineStr">
        <is>
          <t>N/A</t>
        </is>
      </c>
      <c r="AR1409" t="inlineStr">
        <is>
          <t>N/A</t>
        </is>
      </c>
      <c r="AS1409" t="inlineStr">
        <is>
          <t>N/A</t>
        </is>
      </c>
      <c r="AT1409" t="inlineStr">
        <is>
          <t>N/A</t>
        </is>
      </c>
      <c r="AU1409" t="inlineStr">
        <is>
          <t>N/A</t>
        </is>
      </c>
      <c r="AV1409" t="inlineStr">
        <is>
          <t>N/A</t>
        </is>
      </c>
      <c r="AW1409" t="inlineStr">
        <is>
          <t>N/A</t>
        </is>
      </c>
      <c r="AX1409" t="inlineStr">
        <is>
          <t>N/A</t>
        </is>
      </c>
      <c r="AY1409" t="inlineStr">
        <is>
          <t>N/A</t>
        </is>
      </c>
      <c r="AZ1409" t="inlineStr">
        <is>
          <t>N/A</t>
        </is>
      </c>
      <c r="BA1409" t="inlineStr">
        <is>
          <t>N/A</t>
        </is>
      </c>
      <c r="BB1409" t="inlineStr">
        <is>
          <t>N/A</t>
        </is>
      </c>
      <c r="BC1409" t="inlineStr">
        <is>
          <t>N/A</t>
        </is>
      </c>
      <c r="BD1409" t="inlineStr">
        <is>
          <t>N/A</t>
        </is>
      </c>
      <c r="BE1409" t="inlineStr">
        <is>
          <t>N/A</t>
        </is>
      </c>
    </row>
    <row r="1410">
      <c r="A1410" t="inlineStr">
        <is>
          <t>WI211259286</t>
        </is>
      </c>
      <c r="B1410" t="inlineStr">
        <is>
          <t>DATA_VALIDATION</t>
        </is>
      </c>
      <c r="C1410" t="inlineStr">
        <is>
          <t>201300020414</t>
        </is>
      </c>
      <c r="D1410" t="inlineStr">
        <is>
          <t>Folder</t>
        </is>
      </c>
      <c r="E1410" s="2">
        <f>HYPERLINK("capsilon://?command=openfolder&amp;siteaddress=FAM.docvelocity-na8.net&amp;folderid=FXAF4FE822-B865-776E-C84C-847D5C523DFA","FX21129646")</f>
        <v>0.0</v>
      </c>
      <c r="F1410" t="inlineStr">
        <is>
          <t/>
        </is>
      </c>
      <c r="G1410" t="inlineStr">
        <is>
          <t/>
        </is>
      </c>
      <c r="H1410" t="inlineStr">
        <is>
          <t>Mailitem</t>
        </is>
      </c>
      <c r="I1410" t="inlineStr">
        <is>
          <t>MI2112625077</t>
        </is>
      </c>
      <c r="J1410" t="n">
        <v>72.0</v>
      </c>
      <c r="K1410" t="inlineStr">
        <is>
          <t>COMPLETED</t>
        </is>
      </c>
      <c r="L1410" t="inlineStr">
        <is>
          <t>MARK_AS_COMPLETED</t>
        </is>
      </c>
      <c r="M1410" t="inlineStr">
        <is>
          <t>Queue</t>
        </is>
      </c>
      <c r="N1410" t="n">
        <v>1.0</v>
      </c>
      <c r="O1410" s="1" t="n">
        <v>44547.54143518519</v>
      </c>
      <c r="P1410" s="1" t="n">
        <v>44547.583657407406</v>
      </c>
      <c r="Q1410" t="n">
        <v>3531.0</v>
      </c>
      <c r="R1410" t="n">
        <v>117.0</v>
      </c>
      <c r="S1410" t="b">
        <v>0</v>
      </c>
      <c r="T1410" t="inlineStr">
        <is>
          <t>N/A</t>
        </is>
      </c>
      <c r="U1410" t="b">
        <v>0</v>
      </c>
      <c r="V1410" t="inlineStr">
        <is>
          <t>Sumit Jarhad</t>
        </is>
      </c>
      <c r="W1410" s="1" t="n">
        <v>44547.583657407406</v>
      </c>
      <c r="X1410" t="n">
        <v>117.0</v>
      </c>
      <c r="Y1410" t="n">
        <v>0.0</v>
      </c>
      <c r="Z1410" t="n">
        <v>0.0</v>
      </c>
      <c r="AA1410" t="n">
        <v>0.0</v>
      </c>
      <c r="AB1410" t="n">
        <v>0.0</v>
      </c>
      <c r="AC1410" t="n">
        <v>0.0</v>
      </c>
      <c r="AD1410" t="n">
        <v>72.0</v>
      </c>
      <c r="AE1410" t="n">
        <v>67.0</v>
      </c>
      <c r="AF1410" t="n">
        <v>0.0</v>
      </c>
      <c r="AG1410" t="n">
        <v>3.0</v>
      </c>
      <c r="AH1410" t="inlineStr">
        <is>
          <t>N/A</t>
        </is>
      </c>
      <c r="AI1410" t="inlineStr">
        <is>
          <t>N/A</t>
        </is>
      </c>
      <c r="AJ1410" t="inlineStr">
        <is>
          <t>N/A</t>
        </is>
      </c>
      <c r="AK1410" t="inlineStr">
        <is>
          <t>N/A</t>
        </is>
      </c>
      <c r="AL1410" t="inlineStr">
        <is>
          <t>N/A</t>
        </is>
      </c>
      <c r="AM1410" t="inlineStr">
        <is>
          <t>N/A</t>
        </is>
      </c>
      <c r="AN1410" t="inlineStr">
        <is>
          <t>N/A</t>
        </is>
      </c>
      <c r="AO1410" t="inlineStr">
        <is>
          <t>N/A</t>
        </is>
      </c>
      <c r="AP1410" t="inlineStr">
        <is>
          <t>N/A</t>
        </is>
      </c>
      <c r="AQ1410" t="inlineStr">
        <is>
          <t>N/A</t>
        </is>
      </c>
      <c r="AR1410" t="inlineStr">
        <is>
          <t>N/A</t>
        </is>
      </c>
      <c r="AS1410" t="inlineStr">
        <is>
          <t>N/A</t>
        </is>
      </c>
      <c r="AT1410" t="inlineStr">
        <is>
          <t>N/A</t>
        </is>
      </c>
      <c r="AU1410" t="inlineStr">
        <is>
          <t>N/A</t>
        </is>
      </c>
      <c r="AV1410" t="inlineStr">
        <is>
          <t>N/A</t>
        </is>
      </c>
      <c r="AW1410" t="inlineStr">
        <is>
          <t>N/A</t>
        </is>
      </c>
      <c r="AX1410" t="inlineStr">
        <is>
          <t>N/A</t>
        </is>
      </c>
      <c r="AY1410" t="inlineStr">
        <is>
          <t>N/A</t>
        </is>
      </c>
      <c r="AZ1410" t="inlineStr">
        <is>
          <t>N/A</t>
        </is>
      </c>
      <c r="BA1410" t="inlineStr">
        <is>
          <t>N/A</t>
        </is>
      </c>
      <c r="BB1410" t="inlineStr">
        <is>
          <t>N/A</t>
        </is>
      </c>
      <c r="BC1410" t="inlineStr">
        <is>
          <t>N/A</t>
        </is>
      </c>
      <c r="BD1410" t="inlineStr">
        <is>
          <t>N/A</t>
        </is>
      </c>
      <c r="BE1410" t="inlineStr">
        <is>
          <t>N/A</t>
        </is>
      </c>
    </row>
    <row r="1411">
      <c r="A1411" t="inlineStr">
        <is>
          <t>WI211259297</t>
        </is>
      </c>
      <c r="B1411" t="inlineStr">
        <is>
          <t>DATA_VALIDATION</t>
        </is>
      </c>
      <c r="C1411" t="inlineStr">
        <is>
          <t>201308007853</t>
        </is>
      </c>
      <c r="D1411" t="inlineStr">
        <is>
          <t>Folder</t>
        </is>
      </c>
      <c r="E1411" s="2">
        <f>HYPERLINK("capsilon://?command=openfolder&amp;siteaddress=FAM.docvelocity-na8.net&amp;folderid=FX82CA3387-2E82-14A6-0E71-91166E9044B9","FX211112903")</f>
        <v>0.0</v>
      </c>
      <c r="F1411" t="inlineStr">
        <is>
          <t/>
        </is>
      </c>
      <c r="G1411" t="inlineStr">
        <is>
          <t/>
        </is>
      </c>
      <c r="H1411" t="inlineStr">
        <is>
          <t>Mailitem</t>
        </is>
      </c>
      <c r="I1411" t="inlineStr">
        <is>
          <t>MI2112625104</t>
        </is>
      </c>
      <c r="J1411" t="n">
        <v>74.0</v>
      </c>
      <c r="K1411" t="inlineStr">
        <is>
          <t>COMPLETED</t>
        </is>
      </c>
      <c r="L1411" t="inlineStr">
        <is>
          <t>MARK_AS_COMPLETED</t>
        </is>
      </c>
      <c r="M1411" t="inlineStr">
        <is>
          <t>Queue</t>
        </is>
      </c>
      <c r="N1411" t="n">
        <v>2.0</v>
      </c>
      <c r="O1411" s="1" t="n">
        <v>44547.542233796295</v>
      </c>
      <c r="P1411" s="1" t="n">
        <v>44547.5928587963</v>
      </c>
      <c r="Q1411" t="n">
        <v>3769.0</v>
      </c>
      <c r="R1411" t="n">
        <v>605.0</v>
      </c>
      <c r="S1411" t="b">
        <v>0</v>
      </c>
      <c r="T1411" t="inlineStr">
        <is>
          <t>N/A</t>
        </is>
      </c>
      <c r="U1411" t="b">
        <v>0</v>
      </c>
      <c r="V1411" t="inlineStr">
        <is>
          <t>Supriya Khape</t>
        </is>
      </c>
      <c r="W1411" s="1" t="n">
        <v>44547.58587962963</v>
      </c>
      <c r="X1411" t="n">
        <v>249.0</v>
      </c>
      <c r="Y1411" t="n">
        <v>53.0</v>
      </c>
      <c r="Z1411" t="n">
        <v>0.0</v>
      </c>
      <c r="AA1411" t="n">
        <v>53.0</v>
      </c>
      <c r="AB1411" t="n">
        <v>0.0</v>
      </c>
      <c r="AC1411" t="n">
        <v>42.0</v>
      </c>
      <c r="AD1411" t="n">
        <v>21.0</v>
      </c>
      <c r="AE1411" t="n">
        <v>0.0</v>
      </c>
      <c r="AF1411" t="n">
        <v>0.0</v>
      </c>
      <c r="AG1411" t="n">
        <v>0.0</v>
      </c>
      <c r="AH1411" t="inlineStr">
        <is>
          <t>Vikash Suryakanth Parmar</t>
        </is>
      </c>
      <c r="AI1411" s="1" t="n">
        <v>44547.5928587963</v>
      </c>
      <c r="AJ1411" t="n">
        <v>356.0</v>
      </c>
      <c r="AK1411" t="n">
        <v>0.0</v>
      </c>
      <c r="AL1411" t="n">
        <v>0.0</v>
      </c>
      <c r="AM1411" t="n">
        <v>0.0</v>
      </c>
      <c r="AN1411" t="n">
        <v>0.0</v>
      </c>
      <c r="AO1411" t="n">
        <v>0.0</v>
      </c>
      <c r="AP1411" t="n">
        <v>21.0</v>
      </c>
      <c r="AQ1411" t="n">
        <v>0.0</v>
      </c>
      <c r="AR1411" t="n">
        <v>0.0</v>
      </c>
      <c r="AS1411" t="n">
        <v>0.0</v>
      </c>
      <c r="AT1411" t="inlineStr">
        <is>
          <t>N/A</t>
        </is>
      </c>
      <c r="AU1411" t="inlineStr">
        <is>
          <t>N/A</t>
        </is>
      </c>
      <c r="AV1411" t="inlineStr">
        <is>
          <t>N/A</t>
        </is>
      </c>
      <c r="AW1411" t="inlineStr">
        <is>
          <t>N/A</t>
        </is>
      </c>
      <c r="AX1411" t="inlineStr">
        <is>
          <t>N/A</t>
        </is>
      </c>
      <c r="AY1411" t="inlineStr">
        <is>
          <t>N/A</t>
        </is>
      </c>
      <c r="AZ1411" t="inlineStr">
        <is>
          <t>N/A</t>
        </is>
      </c>
      <c r="BA1411" t="inlineStr">
        <is>
          <t>N/A</t>
        </is>
      </c>
      <c r="BB1411" t="inlineStr">
        <is>
          <t>N/A</t>
        </is>
      </c>
      <c r="BC1411" t="inlineStr">
        <is>
          <t>N/A</t>
        </is>
      </c>
      <c r="BD1411" t="inlineStr">
        <is>
          <t>N/A</t>
        </is>
      </c>
      <c r="BE1411" t="inlineStr">
        <is>
          <t>N/A</t>
        </is>
      </c>
    </row>
    <row r="1412">
      <c r="A1412" t="inlineStr">
        <is>
          <t>WI211259309</t>
        </is>
      </c>
      <c r="B1412" t="inlineStr">
        <is>
          <t>DATA_VALIDATION</t>
        </is>
      </c>
      <c r="C1412" t="inlineStr">
        <is>
          <t>201130012979</t>
        </is>
      </c>
      <c r="D1412" t="inlineStr">
        <is>
          <t>Folder</t>
        </is>
      </c>
      <c r="E1412" s="2">
        <f>HYPERLINK("capsilon://?command=openfolder&amp;siteaddress=FAM.docvelocity-na8.net&amp;folderid=FXFCDDA78E-D795-9F7F-687D-48982D3F2A65","FX21129822")</f>
        <v>0.0</v>
      </c>
      <c r="F1412" t="inlineStr">
        <is>
          <t/>
        </is>
      </c>
      <c r="G1412" t="inlineStr">
        <is>
          <t/>
        </is>
      </c>
      <c r="H1412" t="inlineStr">
        <is>
          <t>Mailitem</t>
        </is>
      </c>
      <c r="I1412" t="inlineStr">
        <is>
          <t>MI2112624505</t>
        </is>
      </c>
      <c r="J1412" t="n">
        <v>187.0</v>
      </c>
      <c r="K1412" t="inlineStr">
        <is>
          <t>COMPLETED</t>
        </is>
      </c>
      <c r="L1412" t="inlineStr">
        <is>
          <t>MARK_AS_COMPLETED</t>
        </is>
      </c>
      <c r="M1412" t="inlineStr">
        <is>
          <t>Queue</t>
        </is>
      </c>
      <c r="N1412" t="n">
        <v>2.0</v>
      </c>
      <c r="O1412" s="1" t="n">
        <v>44547.54361111111</v>
      </c>
      <c r="P1412" s="1" t="n">
        <v>44547.64496527778</v>
      </c>
      <c r="Q1412" t="n">
        <v>1258.0</v>
      </c>
      <c r="R1412" t="n">
        <v>7499.0</v>
      </c>
      <c r="S1412" t="b">
        <v>0</v>
      </c>
      <c r="T1412" t="inlineStr">
        <is>
          <t>N/A</t>
        </is>
      </c>
      <c r="U1412" t="b">
        <v>1</v>
      </c>
      <c r="V1412" t="inlineStr">
        <is>
          <t>Prajakta Jagannath Mane</t>
        </is>
      </c>
      <c r="W1412" s="1" t="n">
        <v>44547.63068287037</v>
      </c>
      <c r="X1412" t="n">
        <v>6549.0</v>
      </c>
      <c r="Y1412" t="n">
        <v>348.0</v>
      </c>
      <c r="Z1412" t="n">
        <v>0.0</v>
      </c>
      <c r="AA1412" t="n">
        <v>348.0</v>
      </c>
      <c r="AB1412" t="n">
        <v>0.0</v>
      </c>
      <c r="AC1412" t="n">
        <v>277.0</v>
      </c>
      <c r="AD1412" t="n">
        <v>-161.0</v>
      </c>
      <c r="AE1412" t="n">
        <v>0.0</v>
      </c>
      <c r="AF1412" t="n">
        <v>0.0</v>
      </c>
      <c r="AG1412" t="n">
        <v>0.0</v>
      </c>
      <c r="AH1412" t="inlineStr">
        <is>
          <t>Vikash Suryakanth Parmar</t>
        </is>
      </c>
      <c r="AI1412" s="1" t="n">
        <v>44547.64496527778</v>
      </c>
      <c r="AJ1412" t="n">
        <v>916.0</v>
      </c>
      <c r="AK1412" t="n">
        <v>1.0</v>
      </c>
      <c r="AL1412" t="n">
        <v>0.0</v>
      </c>
      <c r="AM1412" t="n">
        <v>1.0</v>
      </c>
      <c r="AN1412" t="n">
        <v>0.0</v>
      </c>
      <c r="AO1412" t="n">
        <v>1.0</v>
      </c>
      <c r="AP1412" t="n">
        <v>-162.0</v>
      </c>
      <c r="AQ1412" t="n">
        <v>0.0</v>
      </c>
      <c r="AR1412" t="n">
        <v>0.0</v>
      </c>
      <c r="AS1412" t="n">
        <v>0.0</v>
      </c>
      <c r="AT1412" t="inlineStr">
        <is>
          <t>N/A</t>
        </is>
      </c>
      <c r="AU1412" t="inlineStr">
        <is>
          <t>N/A</t>
        </is>
      </c>
      <c r="AV1412" t="inlineStr">
        <is>
          <t>N/A</t>
        </is>
      </c>
      <c r="AW1412" t="inlineStr">
        <is>
          <t>N/A</t>
        </is>
      </c>
      <c r="AX1412" t="inlineStr">
        <is>
          <t>N/A</t>
        </is>
      </c>
      <c r="AY1412" t="inlineStr">
        <is>
          <t>N/A</t>
        </is>
      </c>
      <c r="AZ1412" t="inlineStr">
        <is>
          <t>N/A</t>
        </is>
      </c>
      <c r="BA1412" t="inlineStr">
        <is>
          <t>N/A</t>
        </is>
      </c>
      <c r="BB1412" t="inlineStr">
        <is>
          <t>N/A</t>
        </is>
      </c>
      <c r="BC1412" t="inlineStr">
        <is>
          <t>N/A</t>
        </is>
      </c>
      <c r="BD1412" t="inlineStr">
        <is>
          <t>N/A</t>
        </is>
      </c>
      <c r="BE1412" t="inlineStr">
        <is>
          <t>N/A</t>
        </is>
      </c>
    </row>
    <row r="1413">
      <c r="A1413" t="inlineStr">
        <is>
          <t>WI211259319</t>
        </is>
      </c>
      <c r="B1413" t="inlineStr">
        <is>
          <t>DATA_VALIDATION</t>
        </is>
      </c>
      <c r="C1413" t="inlineStr">
        <is>
          <t>201308007853</t>
        </is>
      </c>
      <c r="D1413" t="inlineStr">
        <is>
          <t>Folder</t>
        </is>
      </c>
      <c r="E1413" s="2">
        <f>HYPERLINK("capsilon://?command=openfolder&amp;siteaddress=FAM.docvelocity-na8.net&amp;folderid=FX82CA3387-2E82-14A6-0E71-91166E9044B9","FX211112903")</f>
        <v>0.0</v>
      </c>
      <c r="F1413" t="inlineStr">
        <is>
          <t/>
        </is>
      </c>
      <c r="G1413" t="inlineStr">
        <is>
          <t/>
        </is>
      </c>
      <c r="H1413" t="inlineStr">
        <is>
          <t>Mailitem</t>
        </is>
      </c>
      <c r="I1413" t="inlineStr">
        <is>
          <t>MI2112625152</t>
        </is>
      </c>
      <c r="J1413" t="n">
        <v>74.0</v>
      </c>
      <c r="K1413" t="inlineStr">
        <is>
          <t>COMPLETED</t>
        </is>
      </c>
      <c r="L1413" t="inlineStr">
        <is>
          <t>MARK_AS_COMPLETED</t>
        </is>
      </c>
      <c r="M1413" t="inlineStr">
        <is>
          <t>Queue</t>
        </is>
      </c>
      <c r="N1413" t="n">
        <v>2.0</v>
      </c>
      <c r="O1413" s="1" t="n">
        <v>44547.54505787037</v>
      </c>
      <c r="P1413" s="1" t="n">
        <v>44547.624247685184</v>
      </c>
      <c r="Q1413" t="n">
        <v>6078.0</v>
      </c>
      <c r="R1413" t="n">
        <v>764.0</v>
      </c>
      <c r="S1413" t="b">
        <v>0</v>
      </c>
      <c r="T1413" t="inlineStr">
        <is>
          <t>N/A</t>
        </is>
      </c>
      <c r="U1413" t="b">
        <v>0</v>
      </c>
      <c r="V1413" t="inlineStr">
        <is>
          <t>Sumit Jarhad</t>
        </is>
      </c>
      <c r="W1413" s="1" t="n">
        <v>44547.5971412037</v>
      </c>
      <c r="X1413" t="n">
        <v>365.0</v>
      </c>
      <c r="Y1413" t="n">
        <v>78.0</v>
      </c>
      <c r="Z1413" t="n">
        <v>0.0</v>
      </c>
      <c r="AA1413" t="n">
        <v>78.0</v>
      </c>
      <c r="AB1413" t="n">
        <v>0.0</v>
      </c>
      <c r="AC1413" t="n">
        <v>67.0</v>
      </c>
      <c r="AD1413" t="n">
        <v>-4.0</v>
      </c>
      <c r="AE1413" t="n">
        <v>0.0</v>
      </c>
      <c r="AF1413" t="n">
        <v>0.0</v>
      </c>
      <c r="AG1413" t="n">
        <v>0.0</v>
      </c>
      <c r="AH1413" t="inlineStr">
        <is>
          <t>Dashrath Soren</t>
        </is>
      </c>
      <c r="AI1413" s="1" t="n">
        <v>44547.624247685184</v>
      </c>
      <c r="AJ1413" t="n">
        <v>399.0</v>
      </c>
      <c r="AK1413" t="n">
        <v>0.0</v>
      </c>
      <c r="AL1413" t="n">
        <v>0.0</v>
      </c>
      <c r="AM1413" t="n">
        <v>0.0</v>
      </c>
      <c r="AN1413" t="n">
        <v>0.0</v>
      </c>
      <c r="AO1413" t="n">
        <v>0.0</v>
      </c>
      <c r="AP1413" t="n">
        <v>-4.0</v>
      </c>
      <c r="AQ1413" t="n">
        <v>0.0</v>
      </c>
      <c r="AR1413" t="n">
        <v>0.0</v>
      </c>
      <c r="AS1413" t="n">
        <v>0.0</v>
      </c>
      <c r="AT1413" t="inlineStr">
        <is>
          <t>N/A</t>
        </is>
      </c>
      <c r="AU1413" t="inlineStr">
        <is>
          <t>N/A</t>
        </is>
      </c>
      <c r="AV1413" t="inlineStr">
        <is>
          <t>N/A</t>
        </is>
      </c>
      <c r="AW1413" t="inlineStr">
        <is>
          <t>N/A</t>
        </is>
      </c>
      <c r="AX1413" t="inlineStr">
        <is>
          <t>N/A</t>
        </is>
      </c>
      <c r="AY1413" t="inlineStr">
        <is>
          <t>N/A</t>
        </is>
      </c>
      <c r="AZ1413" t="inlineStr">
        <is>
          <t>N/A</t>
        </is>
      </c>
      <c r="BA1413" t="inlineStr">
        <is>
          <t>N/A</t>
        </is>
      </c>
      <c r="BB1413" t="inlineStr">
        <is>
          <t>N/A</t>
        </is>
      </c>
      <c r="BC1413" t="inlineStr">
        <is>
          <t>N/A</t>
        </is>
      </c>
      <c r="BD1413" t="inlineStr">
        <is>
          <t>N/A</t>
        </is>
      </c>
      <c r="BE1413" t="inlineStr">
        <is>
          <t>N/A</t>
        </is>
      </c>
    </row>
    <row r="1414">
      <c r="A1414" t="inlineStr">
        <is>
          <t>WI211259328</t>
        </is>
      </c>
      <c r="B1414" t="inlineStr">
        <is>
          <t>DATA_VALIDATION</t>
        </is>
      </c>
      <c r="C1414" t="inlineStr">
        <is>
          <t>201300020414</t>
        </is>
      </c>
      <c r="D1414" t="inlineStr">
        <is>
          <t>Folder</t>
        </is>
      </c>
      <c r="E1414" s="2">
        <f>HYPERLINK("capsilon://?command=openfolder&amp;siteaddress=FAM.docvelocity-na8.net&amp;folderid=FXAF4FE822-B865-776E-C84C-847D5C523DFA","FX21129646")</f>
        <v>0.0</v>
      </c>
      <c r="F1414" t="inlineStr">
        <is>
          <t/>
        </is>
      </c>
      <c r="G1414" t="inlineStr">
        <is>
          <t/>
        </is>
      </c>
      <c r="H1414" t="inlineStr">
        <is>
          <t>Mailitem</t>
        </is>
      </c>
      <c r="I1414" t="inlineStr">
        <is>
          <t>MI2112625167</t>
        </is>
      </c>
      <c r="J1414" t="n">
        <v>68.0</v>
      </c>
      <c r="K1414" t="inlineStr">
        <is>
          <t>COMPLETED</t>
        </is>
      </c>
      <c r="L1414" t="inlineStr">
        <is>
          <t>MARK_AS_COMPLETED</t>
        </is>
      </c>
      <c r="M1414" t="inlineStr">
        <is>
          <t>Queue</t>
        </is>
      </c>
      <c r="N1414" t="n">
        <v>1.0</v>
      </c>
      <c r="O1414" s="1" t="n">
        <v>44547.54673611111</v>
      </c>
      <c r="P1414" s="1" t="n">
        <v>44547.602627314816</v>
      </c>
      <c r="Q1414" t="n">
        <v>4115.0</v>
      </c>
      <c r="R1414" t="n">
        <v>714.0</v>
      </c>
      <c r="S1414" t="b">
        <v>0</v>
      </c>
      <c r="T1414" t="inlineStr">
        <is>
          <t>N/A</t>
        </is>
      </c>
      <c r="U1414" t="b">
        <v>0</v>
      </c>
      <c r="V1414" t="inlineStr">
        <is>
          <t>Sumit Jarhad</t>
        </is>
      </c>
      <c r="W1414" s="1" t="n">
        <v>44547.602627314816</v>
      </c>
      <c r="X1414" t="n">
        <v>82.0</v>
      </c>
      <c r="Y1414" t="n">
        <v>0.0</v>
      </c>
      <c r="Z1414" t="n">
        <v>0.0</v>
      </c>
      <c r="AA1414" t="n">
        <v>0.0</v>
      </c>
      <c r="AB1414" t="n">
        <v>0.0</v>
      </c>
      <c r="AC1414" t="n">
        <v>0.0</v>
      </c>
      <c r="AD1414" t="n">
        <v>68.0</v>
      </c>
      <c r="AE1414" t="n">
        <v>63.0</v>
      </c>
      <c r="AF1414" t="n">
        <v>0.0</v>
      </c>
      <c r="AG1414" t="n">
        <v>3.0</v>
      </c>
      <c r="AH1414" t="inlineStr">
        <is>
          <t>N/A</t>
        </is>
      </c>
      <c r="AI1414" t="inlineStr">
        <is>
          <t>N/A</t>
        </is>
      </c>
      <c r="AJ1414" t="inlineStr">
        <is>
          <t>N/A</t>
        </is>
      </c>
      <c r="AK1414" t="inlineStr">
        <is>
          <t>N/A</t>
        </is>
      </c>
      <c r="AL1414" t="inlineStr">
        <is>
          <t>N/A</t>
        </is>
      </c>
      <c r="AM1414" t="inlineStr">
        <is>
          <t>N/A</t>
        </is>
      </c>
      <c r="AN1414" t="inlineStr">
        <is>
          <t>N/A</t>
        </is>
      </c>
      <c r="AO1414" t="inlineStr">
        <is>
          <t>N/A</t>
        </is>
      </c>
      <c r="AP1414" t="inlineStr">
        <is>
          <t>N/A</t>
        </is>
      </c>
      <c r="AQ1414" t="inlineStr">
        <is>
          <t>N/A</t>
        </is>
      </c>
      <c r="AR1414" t="inlineStr">
        <is>
          <t>N/A</t>
        </is>
      </c>
      <c r="AS1414" t="inlineStr">
        <is>
          <t>N/A</t>
        </is>
      </c>
      <c r="AT1414" t="inlineStr">
        <is>
          <t>N/A</t>
        </is>
      </c>
      <c r="AU1414" t="inlineStr">
        <is>
          <t>N/A</t>
        </is>
      </c>
      <c r="AV1414" t="inlineStr">
        <is>
          <t>N/A</t>
        </is>
      </c>
      <c r="AW1414" t="inlineStr">
        <is>
          <t>N/A</t>
        </is>
      </c>
      <c r="AX1414" t="inlineStr">
        <is>
          <t>N/A</t>
        </is>
      </c>
      <c r="AY1414" t="inlineStr">
        <is>
          <t>N/A</t>
        </is>
      </c>
      <c r="AZ1414" t="inlineStr">
        <is>
          <t>N/A</t>
        </is>
      </c>
      <c r="BA1414" t="inlineStr">
        <is>
          <t>N/A</t>
        </is>
      </c>
      <c r="BB1414" t="inlineStr">
        <is>
          <t>N/A</t>
        </is>
      </c>
      <c r="BC1414" t="inlineStr">
        <is>
          <t>N/A</t>
        </is>
      </c>
      <c r="BD1414" t="inlineStr">
        <is>
          <t>N/A</t>
        </is>
      </c>
      <c r="BE1414" t="inlineStr">
        <is>
          <t>N/A</t>
        </is>
      </c>
    </row>
    <row r="1415">
      <c r="A1415" t="inlineStr">
        <is>
          <t>WI211259330</t>
        </is>
      </c>
      <c r="B1415" t="inlineStr">
        <is>
          <t>DATA_VALIDATION</t>
        </is>
      </c>
      <c r="C1415" t="inlineStr">
        <is>
          <t>201340000478</t>
        </is>
      </c>
      <c r="D1415" t="inlineStr">
        <is>
          <t>Folder</t>
        </is>
      </c>
      <c r="E1415" s="2">
        <f>HYPERLINK("capsilon://?command=openfolder&amp;siteaddress=FAM.docvelocity-na8.net&amp;folderid=FXF108E6FD-D661-0980-A84F-2C7B61B907A7","FX21125410")</f>
        <v>0.0</v>
      </c>
      <c r="F1415" t="inlineStr">
        <is>
          <t/>
        </is>
      </c>
      <c r="G1415" t="inlineStr">
        <is>
          <t/>
        </is>
      </c>
      <c r="H1415" t="inlineStr">
        <is>
          <t>Mailitem</t>
        </is>
      </c>
      <c r="I1415" t="inlineStr">
        <is>
          <t>MI2112625218</t>
        </is>
      </c>
      <c r="J1415" t="n">
        <v>30.0</v>
      </c>
      <c r="K1415" t="inlineStr">
        <is>
          <t>COMPLETED</t>
        </is>
      </c>
      <c r="L1415" t="inlineStr">
        <is>
          <t>MARK_AS_COMPLETED</t>
        </is>
      </c>
      <c r="M1415" t="inlineStr">
        <is>
          <t>Queue</t>
        </is>
      </c>
      <c r="N1415" t="n">
        <v>2.0</v>
      </c>
      <c r="O1415" s="1" t="n">
        <v>44547.546956018516</v>
      </c>
      <c r="P1415" s="1" t="n">
        <v>44547.65787037037</v>
      </c>
      <c r="Q1415" t="n">
        <v>9468.0</v>
      </c>
      <c r="R1415" t="n">
        <v>115.0</v>
      </c>
      <c r="S1415" t="b">
        <v>0</v>
      </c>
      <c r="T1415" t="inlineStr">
        <is>
          <t>N/A</t>
        </is>
      </c>
      <c r="U1415" t="b">
        <v>0</v>
      </c>
      <c r="V1415" t="inlineStr">
        <is>
          <t>Supriya Khape</t>
        </is>
      </c>
      <c r="W1415" s="1" t="n">
        <v>44547.59475694445</v>
      </c>
      <c r="X1415" t="n">
        <v>45.0</v>
      </c>
      <c r="Y1415" t="n">
        <v>9.0</v>
      </c>
      <c r="Z1415" t="n">
        <v>0.0</v>
      </c>
      <c r="AA1415" t="n">
        <v>9.0</v>
      </c>
      <c r="AB1415" t="n">
        <v>0.0</v>
      </c>
      <c r="AC1415" t="n">
        <v>1.0</v>
      </c>
      <c r="AD1415" t="n">
        <v>21.0</v>
      </c>
      <c r="AE1415" t="n">
        <v>0.0</v>
      </c>
      <c r="AF1415" t="n">
        <v>0.0</v>
      </c>
      <c r="AG1415" t="n">
        <v>0.0</v>
      </c>
      <c r="AH1415" t="inlineStr">
        <is>
          <t>Vikash Suryakanth Parmar</t>
        </is>
      </c>
      <c r="AI1415" s="1" t="n">
        <v>44547.65787037037</v>
      </c>
      <c r="AJ1415" t="n">
        <v>70.0</v>
      </c>
      <c r="AK1415" t="n">
        <v>0.0</v>
      </c>
      <c r="AL1415" t="n">
        <v>0.0</v>
      </c>
      <c r="AM1415" t="n">
        <v>0.0</v>
      </c>
      <c r="AN1415" t="n">
        <v>0.0</v>
      </c>
      <c r="AO1415" t="n">
        <v>0.0</v>
      </c>
      <c r="AP1415" t="n">
        <v>21.0</v>
      </c>
      <c r="AQ1415" t="n">
        <v>0.0</v>
      </c>
      <c r="AR1415" t="n">
        <v>0.0</v>
      </c>
      <c r="AS1415" t="n">
        <v>0.0</v>
      </c>
      <c r="AT1415" t="inlineStr">
        <is>
          <t>N/A</t>
        </is>
      </c>
      <c r="AU1415" t="inlineStr">
        <is>
          <t>N/A</t>
        </is>
      </c>
      <c r="AV1415" t="inlineStr">
        <is>
          <t>N/A</t>
        </is>
      </c>
      <c r="AW1415" t="inlineStr">
        <is>
          <t>N/A</t>
        </is>
      </c>
      <c r="AX1415" t="inlineStr">
        <is>
          <t>N/A</t>
        </is>
      </c>
      <c r="AY1415" t="inlineStr">
        <is>
          <t>N/A</t>
        </is>
      </c>
      <c r="AZ1415" t="inlineStr">
        <is>
          <t>N/A</t>
        </is>
      </c>
      <c r="BA1415" t="inlineStr">
        <is>
          <t>N/A</t>
        </is>
      </c>
      <c r="BB1415" t="inlineStr">
        <is>
          <t>N/A</t>
        </is>
      </c>
      <c r="BC1415" t="inlineStr">
        <is>
          <t>N/A</t>
        </is>
      </c>
      <c r="BD1415" t="inlineStr">
        <is>
          <t>N/A</t>
        </is>
      </c>
      <c r="BE1415" t="inlineStr">
        <is>
          <t>N/A</t>
        </is>
      </c>
    </row>
    <row r="1416">
      <c r="A1416" t="inlineStr">
        <is>
          <t>WI211259392</t>
        </is>
      </c>
      <c r="B1416" t="inlineStr">
        <is>
          <t>DATA_VALIDATION</t>
        </is>
      </c>
      <c r="C1416" t="inlineStr">
        <is>
          <t>201330004263</t>
        </is>
      </c>
      <c r="D1416" t="inlineStr">
        <is>
          <t>Folder</t>
        </is>
      </c>
      <c r="E1416" s="2">
        <f>HYPERLINK("capsilon://?command=openfolder&amp;siteaddress=FAM.docvelocity-na8.net&amp;folderid=FX5410B8DF-7DCB-29BB-ACF7-A9A91C31F0DB","FX21128980")</f>
        <v>0.0</v>
      </c>
      <c r="F1416" t="inlineStr">
        <is>
          <t/>
        </is>
      </c>
      <c r="G1416" t="inlineStr">
        <is>
          <t/>
        </is>
      </c>
      <c r="H1416" t="inlineStr">
        <is>
          <t>Mailitem</t>
        </is>
      </c>
      <c r="I1416" t="inlineStr">
        <is>
          <t>MI2112626394</t>
        </is>
      </c>
      <c r="J1416" t="n">
        <v>101.0</v>
      </c>
      <c r="K1416" t="inlineStr">
        <is>
          <t>COMPLETED</t>
        </is>
      </c>
      <c r="L1416" t="inlineStr">
        <is>
          <t>MARK_AS_COMPLETED</t>
        </is>
      </c>
      <c r="M1416" t="inlineStr">
        <is>
          <t>Queue</t>
        </is>
      </c>
      <c r="N1416" t="n">
        <v>1.0</v>
      </c>
      <c r="O1416" s="1" t="n">
        <v>44547.55321759259</v>
      </c>
      <c r="P1416" s="1" t="n">
        <v>44547.598495370374</v>
      </c>
      <c r="Q1416" t="n">
        <v>3675.0</v>
      </c>
      <c r="R1416" t="n">
        <v>237.0</v>
      </c>
      <c r="S1416" t="b">
        <v>0</v>
      </c>
      <c r="T1416" t="inlineStr">
        <is>
          <t>N/A</t>
        </is>
      </c>
      <c r="U1416" t="b">
        <v>0</v>
      </c>
      <c r="V1416" t="inlineStr">
        <is>
          <t>Sumit Jarhad</t>
        </is>
      </c>
      <c r="W1416" s="1" t="n">
        <v>44547.598495370374</v>
      </c>
      <c r="X1416" t="n">
        <v>116.0</v>
      </c>
      <c r="Y1416" t="n">
        <v>0.0</v>
      </c>
      <c r="Z1416" t="n">
        <v>0.0</v>
      </c>
      <c r="AA1416" t="n">
        <v>0.0</v>
      </c>
      <c r="AB1416" t="n">
        <v>0.0</v>
      </c>
      <c r="AC1416" t="n">
        <v>0.0</v>
      </c>
      <c r="AD1416" t="n">
        <v>101.0</v>
      </c>
      <c r="AE1416" t="n">
        <v>89.0</v>
      </c>
      <c r="AF1416" t="n">
        <v>0.0</v>
      </c>
      <c r="AG1416" t="n">
        <v>4.0</v>
      </c>
      <c r="AH1416" t="inlineStr">
        <is>
          <t>N/A</t>
        </is>
      </c>
      <c r="AI1416" t="inlineStr">
        <is>
          <t>N/A</t>
        </is>
      </c>
      <c r="AJ1416" t="inlineStr">
        <is>
          <t>N/A</t>
        </is>
      </c>
      <c r="AK1416" t="inlineStr">
        <is>
          <t>N/A</t>
        </is>
      </c>
      <c r="AL1416" t="inlineStr">
        <is>
          <t>N/A</t>
        </is>
      </c>
      <c r="AM1416" t="inlineStr">
        <is>
          <t>N/A</t>
        </is>
      </c>
      <c r="AN1416" t="inlineStr">
        <is>
          <t>N/A</t>
        </is>
      </c>
      <c r="AO1416" t="inlineStr">
        <is>
          <t>N/A</t>
        </is>
      </c>
      <c r="AP1416" t="inlineStr">
        <is>
          <t>N/A</t>
        </is>
      </c>
      <c r="AQ1416" t="inlineStr">
        <is>
          <t>N/A</t>
        </is>
      </c>
      <c r="AR1416" t="inlineStr">
        <is>
          <t>N/A</t>
        </is>
      </c>
      <c r="AS1416" t="inlineStr">
        <is>
          <t>N/A</t>
        </is>
      </c>
      <c r="AT1416" t="inlineStr">
        <is>
          <t>N/A</t>
        </is>
      </c>
      <c r="AU1416" t="inlineStr">
        <is>
          <t>N/A</t>
        </is>
      </c>
      <c r="AV1416" t="inlineStr">
        <is>
          <t>N/A</t>
        </is>
      </c>
      <c r="AW1416" t="inlineStr">
        <is>
          <t>N/A</t>
        </is>
      </c>
      <c r="AX1416" t="inlineStr">
        <is>
          <t>N/A</t>
        </is>
      </c>
      <c r="AY1416" t="inlineStr">
        <is>
          <t>N/A</t>
        </is>
      </c>
      <c r="AZ1416" t="inlineStr">
        <is>
          <t>N/A</t>
        </is>
      </c>
      <c r="BA1416" t="inlineStr">
        <is>
          <t>N/A</t>
        </is>
      </c>
      <c r="BB1416" t="inlineStr">
        <is>
          <t>N/A</t>
        </is>
      </c>
      <c r="BC1416" t="inlineStr">
        <is>
          <t>N/A</t>
        </is>
      </c>
      <c r="BD1416" t="inlineStr">
        <is>
          <t>N/A</t>
        </is>
      </c>
      <c r="BE1416" t="inlineStr">
        <is>
          <t>N/A</t>
        </is>
      </c>
    </row>
    <row r="1417">
      <c r="A1417" t="inlineStr">
        <is>
          <t>WI211259421</t>
        </is>
      </c>
      <c r="B1417" t="inlineStr">
        <is>
          <t>DATA_VALIDATION</t>
        </is>
      </c>
      <c r="C1417" t="inlineStr">
        <is>
          <t>201308007961</t>
        </is>
      </c>
      <c r="D1417" t="inlineStr">
        <is>
          <t>Folder</t>
        </is>
      </c>
      <c r="E1417" s="2">
        <f>HYPERLINK("capsilon://?command=openfolder&amp;siteaddress=FAM.docvelocity-na8.net&amp;folderid=FX6E93D80E-7A8D-BC9B-E30A-8BF3BB4CFB87","FX21128417")</f>
        <v>0.0</v>
      </c>
      <c r="F1417" t="inlineStr">
        <is>
          <t/>
        </is>
      </c>
      <c r="G1417" t="inlineStr">
        <is>
          <t/>
        </is>
      </c>
      <c r="H1417" t="inlineStr">
        <is>
          <t>Mailitem</t>
        </is>
      </c>
      <c r="I1417" t="inlineStr">
        <is>
          <t>MI2112626396</t>
        </is>
      </c>
      <c r="J1417" t="n">
        <v>60.0</v>
      </c>
      <c r="K1417" t="inlineStr">
        <is>
          <t>COMPLETED</t>
        </is>
      </c>
      <c r="L1417" t="inlineStr">
        <is>
          <t>MARK_AS_COMPLETED</t>
        </is>
      </c>
      <c r="M1417" t="inlineStr">
        <is>
          <t>Queue</t>
        </is>
      </c>
      <c r="N1417" t="n">
        <v>1.0</v>
      </c>
      <c r="O1417" s="1" t="n">
        <v>44547.55504629629</v>
      </c>
      <c r="P1417" s="1" t="n">
        <v>44547.60008101852</v>
      </c>
      <c r="Q1417" t="n">
        <v>3725.0</v>
      </c>
      <c r="R1417" t="n">
        <v>166.0</v>
      </c>
      <c r="S1417" t="b">
        <v>0</v>
      </c>
      <c r="T1417" t="inlineStr">
        <is>
          <t>N/A</t>
        </is>
      </c>
      <c r="U1417" t="b">
        <v>0</v>
      </c>
      <c r="V1417" t="inlineStr">
        <is>
          <t>Sumit Jarhad</t>
        </is>
      </c>
      <c r="W1417" s="1" t="n">
        <v>44547.60008101852</v>
      </c>
      <c r="X1417" t="n">
        <v>136.0</v>
      </c>
      <c r="Y1417" t="n">
        <v>0.0</v>
      </c>
      <c r="Z1417" t="n">
        <v>0.0</v>
      </c>
      <c r="AA1417" t="n">
        <v>0.0</v>
      </c>
      <c r="AB1417" t="n">
        <v>0.0</v>
      </c>
      <c r="AC1417" t="n">
        <v>0.0</v>
      </c>
      <c r="AD1417" t="n">
        <v>60.0</v>
      </c>
      <c r="AE1417" t="n">
        <v>48.0</v>
      </c>
      <c r="AF1417" t="n">
        <v>0.0</v>
      </c>
      <c r="AG1417" t="n">
        <v>4.0</v>
      </c>
      <c r="AH1417" t="inlineStr">
        <is>
          <t>N/A</t>
        </is>
      </c>
      <c r="AI1417" t="inlineStr">
        <is>
          <t>N/A</t>
        </is>
      </c>
      <c r="AJ1417" t="inlineStr">
        <is>
          <t>N/A</t>
        </is>
      </c>
      <c r="AK1417" t="inlineStr">
        <is>
          <t>N/A</t>
        </is>
      </c>
      <c r="AL1417" t="inlineStr">
        <is>
          <t>N/A</t>
        </is>
      </c>
      <c r="AM1417" t="inlineStr">
        <is>
          <t>N/A</t>
        </is>
      </c>
      <c r="AN1417" t="inlineStr">
        <is>
          <t>N/A</t>
        </is>
      </c>
      <c r="AO1417" t="inlineStr">
        <is>
          <t>N/A</t>
        </is>
      </c>
      <c r="AP1417" t="inlineStr">
        <is>
          <t>N/A</t>
        </is>
      </c>
      <c r="AQ1417" t="inlineStr">
        <is>
          <t>N/A</t>
        </is>
      </c>
      <c r="AR1417" t="inlineStr">
        <is>
          <t>N/A</t>
        </is>
      </c>
      <c r="AS1417" t="inlineStr">
        <is>
          <t>N/A</t>
        </is>
      </c>
      <c r="AT1417" t="inlineStr">
        <is>
          <t>N/A</t>
        </is>
      </c>
      <c r="AU1417" t="inlineStr">
        <is>
          <t>N/A</t>
        </is>
      </c>
      <c r="AV1417" t="inlineStr">
        <is>
          <t>N/A</t>
        </is>
      </c>
      <c r="AW1417" t="inlineStr">
        <is>
          <t>N/A</t>
        </is>
      </c>
      <c r="AX1417" t="inlineStr">
        <is>
          <t>N/A</t>
        </is>
      </c>
      <c r="AY1417" t="inlineStr">
        <is>
          <t>N/A</t>
        </is>
      </c>
      <c r="AZ1417" t="inlineStr">
        <is>
          <t>N/A</t>
        </is>
      </c>
      <c r="BA1417" t="inlineStr">
        <is>
          <t>N/A</t>
        </is>
      </c>
      <c r="BB1417" t="inlineStr">
        <is>
          <t>N/A</t>
        </is>
      </c>
      <c r="BC1417" t="inlineStr">
        <is>
          <t>N/A</t>
        </is>
      </c>
      <c r="BD1417" t="inlineStr">
        <is>
          <t>N/A</t>
        </is>
      </c>
      <c r="BE1417" t="inlineStr">
        <is>
          <t>N/A</t>
        </is>
      </c>
    </row>
    <row r="1418">
      <c r="A1418" t="inlineStr">
        <is>
          <t>WI211259425</t>
        </is>
      </c>
      <c r="B1418" t="inlineStr">
        <is>
          <t>DATA_VALIDATION</t>
        </is>
      </c>
      <c r="C1418" t="inlineStr">
        <is>
          <t>201130012961</t>
        </is>
      </c>
      <c r="D1418" t="inlineStr">
        <is>
          <t>Folder</t>
        </is>
      </c>
      <c r="E1418" s="2">
        <f>HYPERLINK("capsilon://?command=openfolder&amp;siteaddress=FAM.docvelocity-na8.net&amp;folderid=FX6DA6D881-4DA3-46DB-04DA-716E57449765","FX21128485")</f>
        <v>0.0</v>
      </c>
      <c r="F1418" t="inlineStr">
        <is>
          <t/>
        </is>
      </c>
      <c r="G1418" t="inlineStr">
        <is>
          <t/>
        </is>
      </c>
      <c r="H1418" t="inlineStr">
        <is>
          <t>Mailitem</t>
        </is>
      </c>
      <c r="I1418" t="inlineStr">
        <is>
          <t>MI2112626642</t>
        </is>
      </c>
      <c r="J1418" t="n">
        <v>30.0</v>
      </c>
      <c r="K1418" t="inlineStr">
        <is>
          <t>COMPLETED</t>
        </is>
      </c>
      <c r="L1418" t="inlineStr">
        <is>
          <t>MARK_AS_COMPLETED</t>
        </is>
      </c>
      <c r="M1418" t="inlineStr">
        <is>
          <t>Queue</t>
        </is>
      </c>
      <c r="N1418" t="n">
        <v>2.0</v>
      </c>
      <c r="O1418" s="1" t="n">
        <v>44547.555289351854</v>
      </c>
      <c r="P1418" s="1" t="n">
        <v>44547.66538194445</v>
      </c>
      <c r="Q1418" t="n">
        <v>9418.0</v>
      </c>
      <c r="R1418" t="n">
        <v>94.0</v>
      </c>
      <c r="S1418" t="b">
        <v>0</v>
      </c>
      <c r="T1418" t="inlineStr">
        <is>
          <t>N/A</t>
        </is>
      </c>
      <c r="U1418" t="b">
        <v>0</v>
      </c>
      <c r="V1418" t="inlineStr">
        <is>
          <t>Supriya Khape</t>
        </is>
      </c>
      <c r="W1418" s="1" t="n">
        <v>44547.59695601852</v>
      </c>
      <c r="X1418" t="n">
        <v>37.0</v>
      </c>
      <c r="Y1418" t="n">
        <v>9.0</v>
      </c>
      <c r="Z1418" t="n">
        <v>0.0</v>
      </c>
      <c r="AA1418" t="n">
        <v>9.0</v>
      </c>
      <c r="AB1418" t="n">
        <v>0.0</v>
      </c>
      <c r="AC1418" t="n">
        <v>1.0</v>
      </c>
      <c r="AD1418" t="n">
        <v>21.0</v>
      </c>
      <c r="AE1418" t="n">
        <v>0.0</v>
      </c>
      <c r="AF1418" t="n">
        <v>0.0</v>
      </c>
      <c r="AG1418" t="n">
        <v>0.0</v>
      </c>
      <c r="AH1418" t="inlineStr">
        <is>
          <t>Vikash Suryakanth Parmar</t>
        </is>
      </c>
      <c r="AI1418" s="1" t="n">
        <v>44547.66538194445</v>
      </c>
      <c r="AJ1418" t="n">
        <v>57.0</v>
      </c>
      <c r="AK1418" t="n">
        <v>0.0</v>
      </c>
      <c r="AL1418" t="n">
        <v>0.0</v>
      </c>
      <c r="AM1418" t="n">
        <v>0.0</v>
      </c>
      <c r="AN1418" t="n">
        <v>0.0</v>
      </c>
      <c r="AO1418" t="n">
        <v>0.0</v>
      </c>
      <c r="AP1418" t="n">
        <v>21.0</v>
      </c>
      <c r="AQ1418" t="n">
        <v>0.0</v>
      </c>
      <c r="AR1418" t="n">
        <v>0.0</v>
      </c>
      <c r="AS1418" t="n">
        <v>0.0</v>
      </c>
      <c r="AT1418" t="inlineStr">
        <is>
          <t>N/A</t>
        </is>
      </c>
      <c r="AU1418" t="inlineStr">
        <is>
          <t>N/A</t>
        </is>
      </c>
      <c r="AV1418" t="inlineStr">
        <is>
          <t>N/A</t>
        </is>
      </c>
      <c r="AW1418" t="inlineStr">
        <is>
          <t>N/A</t>
        </is>
      </c>
      <c r="AX1418" t="inlineStr">
        <is>
          <t>N/A</t>
        </is>
      </c>
      <c r="AY1418" t="inlineStr">
        <is>
          <t>N/A</t>
        </is>
      </c>
      <c r="AZ1418" t="inlineStr">
        <is>
          <t>N/A</t>
        </is>
      </c>
      <c r="BA1418" t="inlineStr">
        <is>
          <t>N/A</t>
        </is>
      </c>
      <c r="BB1418" t="inlineStr">
        <is>
          <t>N/A</t>
        </is>
      </c>
      <c r="BC1418" t="inlineStr">
        <is>
          <t>N/A</t>
        </is>
      </c>
      <c r="BD1418" t="inlineStr">
        <is>
          <t>N/A</t>
        </is>
      </c>
      <c r="BE1418" t="inlineStr">
        <is>
          <t>N/A</t>
        </is>
      </c>
    </row>
    <row r="1419">
      <c r="A1419" t="inlineStr">
        <is>
          <t>WI211259440</t>
        </is>
      </c>
      <c r="B1419" t="inlineStr">
        <is>
          <t>DATA_VALIDATION</t>
        </is>
      </c>
      <c r="C1419" t="inlineStr">
        <is>
          <t>201110012301</t>
        </is>
      </c>
      <c r="D1419" t="inlineStr">
        <is>
          <t>Folder</t>
        </is>
      </c>
      <c r="E1419" s="2">
        <f>HYPERLINK("capsilon://?command=openfolder&amp;siteaddress=FAM.docvelocity-na8.net&amp;folderid=FX89806012-E0DC-242D-E865-270920E49508","FX21129048")</f>
        <v>0.0</v>
      </c>
      <c r="F1419" t="inlineStr">
        <is>
          <t/>
        </is>
      </c>
      <c r="G1419" t="inlineStr">
        <is>
          <t/>
        </is>
      </c>
      <c r="H1419" t="inlineStr">
        <is>
          <t>Mailitem</t>
        </is>
      </c>
      <c r="I1419" t="inlineStr">
        <is>
          <t>MI2112627029</t>
        </is>
      </c>
      <c r="J1419" t="n">
        <v>66.0</v>
      </c>
      <c r="K1419" t="inlineStr">
        <is>
          <t>COMPLETED</t>
        </is>
      </c>
      <c r="L1419" t="inlineStr">
        <is>
          <t>MARK_AS_COMPLETED</t>
        </is>
      </c>
      <c r="M1419" t="inlineStr">
        <is>
          <t>Queue</t>
        </is>
      </c>
      <c r="N1419" t="n">
        <v>2.0</v>
      </c>
      <c r="O1419" s="1" t="n">
        <v>44547.556550925925</v>
      </c>
      <c r="P1419" s="1" t="n">
        <v>44547.66725694444</v>
      </c>
      <c r="Q1419" t="n">
        <v>9225.0</v>
      </c>
      <c r="R1419" t="n">
        <v>340.0</v>
      </c>
      <c r="S1419" t="b">
        <v>0</v>
      </c>
      <c r="T1419" t="inlineStr">
        <is>
          <t>N/A</t>
        </is>
      </c>
      <c r="U1419" t="b">
        <v>0</v>
      </c>
      <c r="V1419" t="inlineStr">
        <is>
          <t>Supriya Khape</t>
        </is>
      </c>
      <c r="W1419" s="1" t="n">
        <v>44547.59903935185</v>
      </c>
      <c r="X1419" t="n">
        <v>179.0</v>
      </c>
      <c r="Y1419" t="n">
        <v>52.0</v>
      </c>
      <c r="Z1419" t="n">
        <v>0.0</v>
      </c>
      <c r="AA1419" t="n">
        <v>52.0</v>
      </c>
      <c r="AB1419" t="n">
        <v>0.0</v>
      </c>
      <c r="AC1419" t="n">
        <v>33.0</v>
      </c>
      <c r="AD1419" t="n">
        <v>14.0</v>
      </c>
      <c r="AE1419" t="n">
        <v>0.0</v>
      </c>
      <c r="AF1419" t="n">
        <v>0.0</v>
      </c>
      <c r="AG1419" t="n">
        <v>0.0</v>
      </c>
      <c r="AH1419" t="inlineStr">
        <is>
          <t>Vikash Suryakanth Parmar</t>
        </is>
      </c>
      <c r="AI1419" s="1" t="n">
        <v>44547.66725694444</v>
      </c>
      <c r="AJ1419" t="n">
        <v>161.0</v>
      </c>
      <c r="AK1419" t="n">
        <v>1.0</v>
      </c>
      <c r="AL1419" t="n">
        <v>0.0</v>
      </c>
      <c r="AM1419" t="n">
        <v>1.0</v>
      </c>
      <c r="AN1419" t="n">
        <v>0.0</v>
      </c>
      <c r="AO1419" t="n">
        <v>1.0</v>
      </c>
      <c r="AP1419" t="n">
        <v>13.0</v>
      </c>
      <c r="AQ1419" t="n">
        <v>0.0</v>
      </c>
      <c r="AR1419" t="n">
        <v>0.0</v>
      </c>
      <c r="AS1419" t="n">
        <v>0.0</v>
      </c>
      <c r="AT1419" t="inlineStr">
        <is>
          <t>N/A</t>
        </is>
      </c>
      <c r="AU1419" t="inlineStr">
        <is>
          <t>N/A</t>
        </is>
      </c>
      <c r="AV1419" t="inlineStr">
        <is>
          <t>N/A</t>
        </is>
      </c>
      <c r="AW1419" t="inlineStr">
        <is>
          <t>N/A</t>
        </is>
      </c>
      <c r="AX1419" t="inlineStr">
        <is>
          <t>N/A</t>
        </is>
      </c>
      <c r="AY1419" t="inlineStr">
        <is>
          <t>N/A</t>
        </is>
      </c>
      <c r="AZ1419" t="inlineStr">
        <is>
          <t>N/A</t>
        </is>
      </c>
      <c r="BA1419" t="inlineStr">
        <is>
          <t>N/A</t>
        </is>
      </c>
      <c r="BB1419" t="inlineStr">
        <is>
          <t>N/A</t>
        </is>
      </c>
      <c r="BC1419" t="inlineStr">
        <is>
          <t>N/A</t>
        </is>
      </c>
      <c r="BD1419" t="inlineStr">
        <is>
          <t>N/A</t>
        </is>
      </c>
      <c r="BE1419" t="inlineStr">
        <is>
          <t>N/A</t>
        </is>
      </c>
    </row>
    <row r="1420">
      <c r="A1420" t="inlineStr">
        <is>
          <t>WI211259445</t>
        </is>
      </c>
      <c r="B1420" t="inlineStr">
        <is>
          <t>DATA_VALIDATION</t>
        </is>
      </c>
      <c r="C1420" t="inlineStr">
        <is>
          <t>201110012301</t>
        </is>
      </c>
      <c r="D1420" t="inlineStr">
        <is>
          <t>Folder</t>
        </is>
      </c>
      <c r="E1420" s="2">
        <f>HYPERLINK("capsilon://?command=openfolder&amp;siteaddress=FAM.docvelocity-na8.net&amp;folderid=FX89806012-E0DC-242D-E865-270920E49508","FX21129048")</f>
        <v>0.0</v>
      </c>
      <c r="F1420" t="inlineStr">
        <is>
          <t/>
        </is>
      </c>
      <c r="G1420" t="inlineStr">
        <is>
          <t/>
        </is>
      </c>
      <c r="H1420" t="inlineStr">
        <is>
          <t>Mailitem</t>
        </is>
      </c>
      <c r="I1420" t="inlineStr">
        <is>
          <t>MI2112627079</t>
        </is>
      </c>
      <c r="J1420" t="n">
        <v>28.0</v>
      </c>
      <c r="K1420" t="inlineStr">
        <is>
          <t>COMPLETED</t>
        </is>
      </c>
      <c r="L1420" t="inlineStr">
        <is>
          <t>MARK_AS_COMPLETED</t>
        </is>
      </c>
      <c r="M1420" t="inlineStr">
        <is>
          <t>Queue</t>
        </is>
      </c>
      <c r="N1420" t="n">
        <v>2.0</v>
      </c>
      <c r="O1420" s="1" t="n">
        <v>44547.55688657407</v>
      </c>
      <c r="P1420" s="1" t="n">
        <v>44547.66863425926</v>
      </c>
      <c r="Q1420" t="n">
        <v>9342.0</v>
      </c>
      <c r="R1420" t="n">
        <v>313.0</v>
      </c>
      <c r="S1420" t="b">
        <v>0</v>
      </c>
      <c r="T1420" t="inlineStr">
        <is>
          <t>N/A</t>
        </is>
      </c>
      <c r="U1420" t="b">
        <v>0</v>
      </c>
      <c r="V1420" t="inlineStr">
        <is>
          <t>Supriya Khape</t>
        </is>
      </c>
      <c r="W1420" s="1" t="n">
        <v>44547.60130787037</v>
      </c>
      <c r="X1420" t="n">
        <v>195.0</v>
      </c>
      <c r="Y1420" t="n">
        <v>21.0</v>
      </c>
      <c r="Z1420" t="n">
        <v>0.0</v>
      </c>
      <c r="AA1420" t="n">
        <v>21.0</v>
      </c>
      <c r="AB1420" t="n">
        <v>0.0</v>
      </c>
      <c r="AC1420" t="n">
        <v>18.0</v>
      </c>
      <c r="AD1420" t="n">
        <v>7.0</v>
      </c>
      <c r="AE1420" t="n">
        <v>0.0</v>
      </c>
      <c r="AF1420" t="n">
        <v>0.0</v>
      </c>
      <c r="AG1420" t="n">
        <v>0.0</v>
      </c>
      <c r="AH1420" t="inlineStr">
        <is>
          <t>Vikash Suryakanth Parmar</t>
        </is>
      </c>
      <c r="AI1420" s="1" t="n">
        <v>44547.66863425926</v>
      </c>
      <c r="AJ1420" t="n">
        <v>118.0</v>
      </c>
      <c r="AK1420" t="n">
        <v>0.0</v>
      </c>
      <c r="AL1420" t="n">
        <v>0.0</v>
      </c>
      <c r="AM1420" t="n">
        <v>0.0</v>
      </c>
      <c r="AN1420" t="n">
        <v>0.0</v>
      </c>
      <c r="AO1420" t="n">
        <v>0.0</v>
      </c>
      <c r="AP1420" t="n">
        <v>7.0</v>
      </c>
      <c r="AQ1420" t="n">
        <v>0.0</v>
      </c>
      <c r="AR1420" t="n">
        <v>0.0</v>
      </c>
      <c r="AS1420" t="n">
        <v>0.0</v>
      </c>
      <c r="AT1420" t="inlineStr">
        <is>
          <t>N/A</t>
        </is>
      </c>
      <c r="AU1420" t="inlineStr">
        <is>
          <t>N/A</t>
        </is>
      </c>
      <c r="AV1420" t="inlineStr">
        <is>
          <t>N/A</t>
        </is>
      </c>
      <c r="AW1420" t="inlineStr">
        <is>
          <t>N/A</t>
        </is>
      </c>
      <c r="AX1420" t="inlineStr">
        <is>
          <t>N/A</t>
        </is>
      </c>
      <c r="AY1420" t="inlineStr">
        <is>
          <t>N/A</t>
        </is>
      </c>
      <c r="AZ1420" t="inlineStr">
        <is>
          <t>N/A</t>
        </is>
      </c>
      <c r="BA1420" t="inlineStr">
        <is>
          <t>N/A</t>
        </is>
      </c>
      <c r="BB1420" t="inlineStr">
        <is>
          <t>N/A</t>
        </is>
      </c>
      <c r="BC1420" t="inlineStr">
        <is>
          <t>N/A</t>
        </is>
      </c>
      <c r="BD1420" t="inlineStr">
        <is>
          <t>N/A</t>
        </is>
      </c>
      <c r="BE1420" t="inlineStr">
        <is>
          <t>N/A</t>
        </is>
      </c>
    </row>
    <row r="1421">
      <c r="A1421" t="inlineStr">
        <is>
          <t>WI211259456</t>
        </is>
      </c>
      <c r="B1421" t="inlineStr">
        <is>
          <t>DATA_VALIDATION</t>
        </is>
      </c>
      <c r="C1421" t="inlineStr">
        <is>
          <t>201300020371</t>
        </is>
      </c>
      <c r="D1421" t="inlineStr">
        <is>
          <t>Folder</t>
        </is>
      </c>
      <c r="E1421" s="2">
        <f>HYPERLINK("capsilon://?command=openfolder&amp;siteaddress=FAM.docvelocity-na8.net&amp;folderid=FXC84F1922-CE62-5CA3-73BF-D5750151348F","FX21129034")</f>
        <v>0.0</v>
      </c>
      <c r="F1421" t="inlineStr">
        <is>
          <t/>
        </is>
      </c>
      <c r="G1421" t="inlineStr">
        <is>
          <t/>
        </is>
      </c>
      <c r="H1421" t="inlineStr">
        <is>
          <t>Mailitem</t>
        </is>
      </c>
      <c r="I1421" t="inlineStr">
        <is>
          <t>MI2112627398</t>
        </is>
      </c>
      <c r="J1421" t="n">
        <v>33.0</v>
      </c>
      <c r="K1421" t="inlineStr">
        <is>
          <t>COMPLETED</t>
        </is>
      </c>
      <c r="L1421" t="inlineStr">
        <is>
          <t>MARK_AS_COMPLETED</t>
        </is>
      </c>
      <c r="M1421" t="inlineStr">
        <is>
          <t>Queue</t>
        </is>
      </c>
      <c r="N1421" t="n">
        <v>2.0</v>
      </c>
      <c r="O1421" s="1" t="n">
        <v>44547.55771990741</v>
      </c>
      <c r="P1421" s="1" t="n">
        <v>44547.672118055554</v>
      </c>
      <c r="Q1421" t="n">
        <v>9774.0</v>
      </c>
      <c r="R1421" t="n">
        <v>110.0</v>
      </c>
      <c r="S1421" t="b">
        <v>0</v>
      </c>
      <c r="T1421" t="inlineStr">
        <is>
          <t>N/A</t>
        </is>
      </c>
      <c r="U1421" t="b">
        <v>0</v>
      </c>
      <c r="V1421" t="inlineStr">
        <is>
          <t>Sumit Jarhad</t>
        </is>
      </c>
      <c r="W1421" s="1" t="n">
        <v>44547.600648148145</v>
      </c>
      <c r="X1421" t="n">
        <v>48.0</v>
      </c>
      <c r="Y1421" t="n">
        <v>9.0</v>
      </c>
      <c r="Z1421" t="n">
        <v>0.0</v>
      </c>
      <c r="AA1421" t="n">
        <v>9.0</v>
      </c>
      <c r="AB1421" t="n">
        <v>0.0</v>
      </c>
      <c r="AC1421" t="n">
        <v>1.0</v>
      </c>
      <c r="AD1421" t="n">
        <v>24.0</v>
      </c>
      <c r="AE1421" t="n">
        <v>0.0</v>
      </c>
      <c r="AF1421" t="n">
        <v>0.0</v>
      </c>
      <c r="AG1421" t="n">
        <v>0.0</v>
      </c>
      <c r="AH1421" t="inlineStr">
        <is>
          <t>Vikash Suryakanth Parmar</t>
        </is>
      </c>
      <c r="AI1421" s="1" t="n">
        <v>44547.672118055554</v>
      </c>
      <c r="AJ1421" t="n">
        <v>62.0</v>
      </c>
      <c r="AK1421" t="n">
        <v>0.0</v>
      </c>
      <c r="AL1421" t="n">
        <v>0.0</v>
      </c>
      <c r="AM1421" t="n">
        <v>0.0</v>
      </c>
      <c r="AN1421" t="n">
        <v>0.0</v>
      </c>
      <c r="AO1421" t="n">
        <v>0.0</v>
      </c>
      <c r="AP1421" t="n">
        <v>24.0</v>
      </c>
      <c r="AQ1421" t="n">
        <v>0.0</v>
      </c>
      <c r="AR1421" t="n">
        <v>0.0</v>
      </c>
      <c r="AS1421" t="n">
        <v>0.0</v>
      </c>
      <c r="AT1421" t="inlineStr">
        <is>
          <t>N/A</t>
        </is>
      </c>
      <c r="AU1421" t="inlineStr">
        <is>
          <t>N/A</t>
        </is>
      </c>
      <c r="AV1421" t="inlineStr">
        <is>
          <t>N/A</t>
        </is>
      </c>
      <c r="AW1421" t="inlineStr">
        <is>
          <t>N/A</t>
        </is>
      </c>
      <c r="AX1421" t="inlineStr">
        <is>
          <t>N/A</t>
        </is>
      </c>
      <c r="AY1421" t="inlineStr">
        <is>
          <t>N/A</t>
        </is>
      </c>
      <c r="AZ1421" t="inlineStr">
        <is>
          <t>N/A</t>
        </is>
      </c>
      <c r="BA1421" t="inlineStr">
        <is>
          <t>N/A</t>
        </is>
      </c>
      <c r="BB1421" t="inlineStr">
        <is>
          <t>N/A</t>
        </is>
      </c>
      <c r="BC1421" t="inlineStr">
        <is>
          <t>N/A</t>
        </is>
      </c>
      <c r="BD1421" t="inlineStr">
        <is>
          <t>N/A</t>
        </is>
      </c>
      <c r="BE1421" t="inlineStr">
        <is>
          <t>N/A</t>
        </is>
      </c>
    </row>
    <row r="1422">
      <c r="A1422" t="inlineStr">
        <is>
          <t>WI211259733</t>
        </is>
      </c>
      <c r="B1422" t="inlineStr">
        <is>
          <t>DATA_VALIDATION</t>
        </is>
      </c>
      <c r="C1422" t="inlineStr">
        <is>
          <t>201130012964</t>
        </is>
      </c>
      <c r="D1422" t="inlineStr">
        <is>
          <t>Folder</t>
        </is>
      </c>
      <c r="E1422" s="2">
        <f>HYPERLINK("capsilon://?command=openfolder&amp;siteaddress=FAM.docvelocity-na8.net&amp;folderid=FX10514949-E750-3133-6E20-B6A88297EB58","FX21128894")</f>
        <v>0.0</v>
      </c>
      <c r="F1422" t="inlineStr">
        <is>
          <t/>
        </is>
      </c>
      <c r="G1422" t="inlineStr">
        <is>
          <t/>
        </is>
      </c>
      <c r="H1422" t="inlineStr">
        <is>
          <t>Mailitem</t>
        </is>
      </c>
      <c r="I1422" t="inlineStr">
        <is>
          <t>MI2112629560</t>
        </is>
      </c>
      <c r="J1422" t="n">
        <v>66.0</v>
      </c>
      <c r="K1422" t="inlineStr">
        <is>
          <t>COMPLETED</t>
        </is>
      </c>
      <c r="L1422" t="inlineStr">
        <is>
          <t>MARK_AS_COMPLETED</t>
        </is>
      </c>
      <c r="M1422" t="inlineStr">
        <is>
          <t>Queue</t>
        </is>
      </c>
      <c r="N1422" t="n">
        <v>1.0</v>
      </c>
      <c r="O1422" s="1" t="n">
        <v>44547.57900462963</v>
      </c>
      <c r="P1422" s="1" t="n">
        <v>44547.60166666667</v>
      </c>
      <c r="Q1422" t="n">
        <v>1860.0</v>
      </c>
      <c r="R1422" t="n">
        <v>98.0</v>
      </c>
      <c r="S1422" t="b">
        <v>0</v>
      </c>
      <c r="T1422" t="inlineStr">
        <is>
          <t>N/A</t>
        </is>
      </c>
      <c r="U1422" t="b">
        <v>0</v>
      </c>
      <c r="V1422" t="inlineStr">
        <is>
          <t>Sumit Jarhad</t>
        </is>
      </c>
      <c r="W1422" s="1" t="n">
        <v>44547.60166666667</v>
      </c>
      <c r="X1422" t="n">
        <v>87.0</v>
      </c>
      <c r="Y1422" t="n">
        <v>0.0</v>
      </c>
      <c r="Z1422" t="n">
        <v>0.0</v>
      </c>
      <c r="AA1422" t="n">
        <v>0.0</v>
      </c>
      <c r="AB1422" t="n">
        <v>0.0</v>
      </c>
      <c r="AC1422" t="n">
        <v>0.0</v>
      </c>
      <c r="AD1422" t="n">
        <v>66.0</v>
      </c>
      <c r="AE1422" t="n">
        <v>54.0</v>
      </c>
      <c r="AF1422" t="n">
        <v>0.0</v>
      </c>
      <c r="AG1422" t="n">
        <v>3.0</v>
      </c>
      <c r="AH1422" t="inlineStr">
        <is>
          <t>N/A</t>
        </is>
      </c>
      <c r="AI1422" t="inlineStr">
        <is>
          <t>N/A</t>
        </is>
      </c>
      <c r="AJ1422" t="inlineStr">
        <is>
          <t>N/A</t>
        </is>
      </c>
      <c r="AK1422" t="inlineStr">
        <is>
          <t>N/A</t>
        </is>
      </c>
      <c r="AL1422" t="inlineStr">
        <is>
          <t>N/A</t>
        </is>
      </c>
      <c r="AM1422" t="inlineStr">
        <is>
          <t>N/A</t>
        </is>
      </c>
      <c r="AN1422" t="inlineStr">
        <is>
          <t>N/A</t>
        </is>
      </c>
      <c r="AO1422" t="inlineStr">
        <is>
          <t>N/A</t>
        </is>
      </c>
      <c r="AP1422" t="inlineStr">
        <is>
          <t>N/A</t>
        </is>
      </c>
      <c r="AQ1422" t="inlineStr">
        <is>
          <t>N/A</t>
        </is>
      </c>
      <c r="AR1422" t="inlineStr">
        <is>
          <t>N/A</t>
        </is>
      </c>
      <c r="AS1422" t="inlineStr">
        <is>
          <t>N/A</t>
        </is>
      </c>
      <c r="AT1422" t="inlineStr">
        <is>
          <t>N/A</t>
        </is>
      </c>
      <c r="AU1422" t="inlineStr">
        <is>
          <t>N/A</t>
        </is>
      </c>
      <c r="AV1422" t="inlineStr">
        <is>
          <t>N/A</t>
        </is>
      </c>
      <c r="AW1422" t="inlineStr">
        <is>
          <t>N/A</t>
        </is>
      </c>
      <c r="AX1422" t="inlineStr">
        <is>
          <t>N/A</t>
        </is>
      </c>
      <c r="AY1422" t="inlineStr">
        <is>
          <t>N/A</t>
        </is>
      </c>
      <c r="AZ1422" t="inlineStr">
        <is>
          <t>N/A</t>
        </is>
      </c>
      <c r="BA1422" t="inlineStr">
        <is>
          <t>N/A</t>
        </is>
      </c>
      <c r="BB1422" t="inlineStr">
        <is>
          <t>N/A</t>
        </is>
      </c>
      <c r="BC1422" t="inlineStr">
        <is>
          <t>N/A</t>
        </is>
      </c>
      <c r="BD1422" t="inlineStr">
        <is>
          <t>N/A</t>
        </is>
      </c>
      <c r="BE1422" t="inlineStr">
        <is>
          <t>N/A</t>
        </is>
      </c>
    </row>
    <row r="1423">
      <c r="A1423" t="inlineStr">
        <is>
          <t>WI211259776</t>
        </is>
      </c>
      <c r="B1423" t="inlineStr">
        <is>
          <t>DATA_VALIDATION</t>
        </is>
      </c>
      <c r="C1423" t="inlineStr">
        <is>
          <t>201300020414</t>
        </is>
      </c>
      <c r="D1423" t="inlineStr">
        <is>
          <t>Folder</t>
        </is>
      </c>
      <c r="E1423" s="2">
        <f>HYPERLINK("capsilon://?command=openfolder&amp;siteaddress=FAM.docvelocity-na8.net&amp;folderid=FXAF4FE822-B865-776E-C84C-847D5C523DFA","FX21129646")</f>
        <v>0.0</v>
      </c>
      <c r="F1423" t="inlineStr">
        <is>
          <t/>
        </is>
      </c>
      <c r="G1423" t="inlineStr">
        <is>
          <t/>
        </is>
      </c>
      <c r="H1423" t="inlineStr">
        <is>
          <t>Mailitem</t>
        </is>
      </c>
      <c r="I1423" t="inlineStr">
        <is>
          <t>MI2112625054</t>
        </is>
      </c>
      <c r="J1423" t="n">
        <v>153.0</v>
      </c>
      <c r="K1423" t="inlineStr">
        <is>
          <t>COMPLETED</t>
        </is>
      </c>
      <c r="L1423" t="inlineStr">
        <is>
          <t>MARK_AS_COMPLETED</t>
        </is>
      </c>
      <c r="M1423" t="inlineStr">
        <is>
          <t>Queue</t>
        </is>
      </c>
      <c r="N1423" t="n">
        <v>2.0</v>
      </c>
      <c r="O1423" s="1" t="n">
        <v>44547.58357638889</v>
      </c>
      <c r="P1423" s="1" t="n">
        <v>44547.60954861111</v>
      </c>
      <c r="Q1423" t="n">
        <v>503.0</v>
      </c>
      <c r="R1423" t="n">
        <v>1741.0</v>
      </c>
      <c r="S1423" t="b">
        <v>0</v>
      </c>
      <c r="T1423" t="inlineStr">
        <is>
          <t>N/A</t>
        </is>
      </c>
      <c r="U1423" t="b">
        <v>1</v>
      </c>
      <c r="V1423" t="inlineStr">
        <is>
          <t>Sumit Jarhad</t>
        </is>
      </c>
      <c r="W1423" s="1" t="n">
        <v>44547.59290509259</v>
      </c>
      <c r="X1423" t="n">
        <v>799.0</v>
      </c>
      <c r="Y1423" t="n">
        <v>178.0</v>
      </c>
      <c r="Z1423" t="n">
        <v>0.0</v>
      </c>
      <c r="AA1423" t="n">
        <v>178.0</v>
      </c>
      <c r="AB1423" t="n">
        <v>0.0</v>
      </c>
      <c r="AC1423" t="n">
        <v>106.0</v>
      </c>
      <c r="AD1423" t="n">
        <v>-25.0</v>
      </c>
      <c r="AE1423" t="n">
        <v>0.0</v>
      </c>
      <c r="AF1423" t="n">
        <v>0.0</v>
      </c>
      <c r="AG1423" t="n">
        <v>0.0</v>
      </c>
      <c r="AH1423" t="inlineStr">
        <is>
          <t>Mohini Shinde</t>
        </is>
      </c>
      <c r="AI1423" s="1" t="n">
        <v>44547.60954861111</v>
      </c>
      <c r="AJ1423" t="n">
        <v>928.0</v>
      </c>
      <c r="AK1423" t="n">
        <v>2.0</v>
      </c>
      <c r="AL1423" t="n">
        <v>0.0</v>
      </c>
      <c r="AM1423" t="n">
        <v>2.0</v>
      </c>
      <c r="AN1423" t="n">
        <v>0.0</v>
      </c>
      <c r="AO1423" t="n">
        <v>2.0</v>
      </c>
      <c r="AP1423" t="n">
        <v>-27.0</v>
      </c>
      <c r="AQ1423" t="n">
        <v>0.0</v>
      </c>
      <c r="AR1423" t="n">
        <v>0.0</v>
      </c>
      <c r="AS1423" t="n">
        <v>0.0</v>
      </c>
      <c r="AT1423" t="inlineStr">
        <is>
          <t>N/A</t>
        </is>
      </c>
      <c r="AU1423" t="inlineStr">
        <is>
          <t>N/A</t>
        </is>
      </c>
      <c r="AV1423" t="inlineStr">
        <is>
          <t>N/A</t>
        </is>
      </c>
      <c r="AW1423" t="inlineStr">
        <is>
          <t>N/A</t>
        </is>
      </c>
      <c r="AX1423" t="inlineStr">
        <is>
          <t>N/A</t>
        </is>
      </c>
      <c r="AY1423" t="inlineStr">
        <is>
          <t>N/A</t>
        </is>
      </c>
      <c r="AZ1423" t="inlineStr">
        <is>
          <t>N/A</t>
        </is>
      </c>
      <c r="BA1423" t="inlineStr">
        <is>
          <t>N/A</t>
        </is>
      </c>
      <c r="BB1423" t="inlineStr">
        <is>
          <t>N/A</t>
        </is>
      </c>
      <c r="BC1423" t="inlineStr">
        <is>
          <t>N/A</t>
        </is>
      </c>
      <c r="BD1423" t="inlineStr">
        <is>
          <t>N/A</t>
        </is>
      </c>
      <c r="BE1423" t="inlineStr">
        <is>
          <t>N/A</t>
        </is>
      </c>
    </row>
    <row r="1424">
      <c r="A1424" t="inlineStr">
        <is>
          <t>WI211259792</t>
        </is>
      </c>
      <c r="B1424" t="inlineStr">
        <is>
          <t>DATA_VALIDATION</t>
        </is>
      </c>
      <c r="C1424" t="inlineStr">
        <is>
          <t>201300020414</t>
        </is>
      </c>
      <c r="D1424" t="inlineStr">
        <is>
          <t>Folder</t>
        </is>
      </c>
      <c r="E1424" s="2">
        <f>HYPERLINK("capsilon://?command=openfolder&amp;siteaddress=FAM.docvelocity-na8.net&amp;folderid=FXAF4FE822-B865-776E-C84C-847D5C523DFA","FX21129646")</f>
        <v>0.0</v>
      </c>
      <c r="F1424" t="inlineStr">
        <is>
          <t/>
        </is>
      </c>
      <c r="G1424" t="inlineStr">
        <is>
          <t/>
        </is>
      </c>
      <c r="H1424" t="inlineStr">
        <is>
          <t>Mailitem</t>
        </is>
      </c>
      <c r="I1424" t="inlineStr">
        <is>
          <t>MI2112625077</t>
        </is>
      </c>
      <c r="J1424" t="n">
        <v>216.0</v>
      </c>
      <c r="K1424" t="inlineStr">
        <is>
          <t>COMPLETED</t>
        </is>
      </c>
      <c r="L1424" t="inlineStr">
        <is>
          <t>MARK_AS_COMPLETED</t>
        </is>
      </c>
      <c r="M1424" t="inlineStr">
        <is>
          <t>Queue</t>
        </is>
      </c>
      <c r="N1424" t="n">
        <v>2.0</v>
      </c>
      <c r="O1424" s="1" t="n">
        <v>44547.58488425926</v>
      </c>
      <c r="P1424" s="1" t="n">
        <v>44547.619618055556</v>
      </c>
      <c r="Q1424" t="n">
        <v>1138.0</v>
      </c>
      <c r="R1424" t="n">
        <v>1863.0</v>
      </c>
      <c r="S1424" t="b">
        <v>0</v>
      </c>
      <c r="T1424" t="inlineStr">
        <is>
          <t>N/A</t>
        </is>
      </c>
      <c r="U1424" t="b">
        <v>1</v>
      </c>
      <c r="V1424" t="inlineStr">
        <is>
          <t>Supriya Khape</t>
        </is>
      </c>
      <c r="W1424" s="1" t="n">
        <v>44547.59422453704</v>
      </c>
      <c r="X1424" t="n">
        <v>628.0</v>
      </c>
      <c r="Y1424" t="n">
        <v>237.0</v>
      </c>
      <c r="Z1424" t="n">
        <v>0.0</v>
      </c>
      <c r="AA1424" t="n">
        <v>237.0</v>
      </c>
      <c r="AB1424" t="n">
        <v>0.0</v>
      </c>
      <c r="AC1424" t="n">
        <v>153.0</v>
      </c>
      <c r="AD1424" t="n">
        <v>-21.0</v>
      </c>
      <c r="AE1424" t="n">
        <v>0.0</v>
      </c>
      <c r="AF1424" t="n">
        <v>0.0</v>
      </c>
      <c r="AG1424" t="n">
        <v>0.0</v>
      </c>
      <c r="AH1424" t="inlineStr">
        <is>
          <t>Dashrath Soren</t>
        </is>
      </c>
      <c r="AI1424" s="1" t="n">
        <v>44547.619618055556</v>
      </c>
      <c r="AJ1424" t="n">
        <v>1188.0</v>
      </c>
      <c r="AK1424" t="n">
        <v>1.0</v>
      </c>
      <c r="AL1424" t="n">
        <v>0.0</v>
      </c>
      <c r="AM1424" t="n">
        <v>1.0</v>
      </c>
      <c r="AN1424" t="n">
        <v>0.0</v>
      </c>
      <c r="AO1424" t="n">
        <v>1.0</v>
      </c>
      <c r="AP1424" t="n">
        <v>-22.0</v>
      </c>
      <c r="AQ1424" t="n">
        <v>0.0</v>
      </c>
      <c r="AR1424" t="n">
        <v>0.0</v>
      </c>
      <c r="AS1424" t="n">
        <v>0.0</v>
      </c>
      <c r="AT1424" t="inlineStr">
        <is>
          <t>N/A</t>
        </is>
      </c>
      <c r="AU1424" t="inlineStr">
        <is>
          <t>N/A</t>
        </is>
      </c>
      <c r="AV1424" t="inlineStr">
        <is>
          <t>N/A</t>
        </is>
      </c>
      <c r="AW1424" t="inlineStr">
        <is>
          <t>N/A</t>
        </is>
      </c>
      <c r="AX1424" t="inlineStr">
        <is>
          <t>N/A</t>
        </is>
      </c>
      <c r="AY1424" t="inlineStr">
        <is>
          <t>N/A</t>
        </is>
      </c>
      <c r="AZ1424" t="inlineStr">
        <is>
          <t>N/A</t>
        </is>
      </c>
      <c r="BA1424" t="inlineStr">
        <is>
          <t>N/A</t>
        </is>
      </c>
      <c r="BB1424" t="inlineStr">
        <is>
          <t>N/A</t>
        </is>
      </c>
      <c r="BC1424" t="inlineStr">
        <is>
          <t>N/A</t>
        </is>
      </c>
      <c r="BD1424" t="inlineStr">
        <is>
          <t>N/A</t>
        </is>
      </c>
      <c r="BE1424" t="inlineStr">
        <is>
          <t>N/A</t>
        </is>
      </c>
    </row>
    <row r="1425">
      <c r="A1425" t="inlineStr">
        <is>
          <t>WI211259805</t>
        </is>
      </c>
      <c r="B1425" t="inlineStr">
        <is>
          <t>DATA_VALIDATION</t>
        </is>
      </c>
      <c r="C1425" t="inlineStr">
        <is>
          <t>201100014358</t>
        </is>
      </c>
      <c r="D1425" t="inlineStr">
        <is>
          <t>Folder</t>
        </is>
      </c>
      <c r="E1425" s="2">
        <f>HYPERLINK("capsilon://?command=openfolder&amp;siteaddress=FAM.docvelocity-na8.net&amp;folderid=FXFD10D98B-6311-7A03-BBFA-3B64D7172D6C","FX21129698")</f>
        <v>0.0</v>
      </c>
      <c r="F1425" t="inlineStr">
        <is>
          <t/>
        </is>
      </c>
      <c r="G1425" t="inlineStr">
        <is>
          <t/>
        </is>
      </c>
      <c r="H1425" t="inlineStr">
        <is>
          <t>Mailitem</t>
        </is>
      </c>
      <c r="I1425" t="inlineStr">
        <is>
          <t>MI2112630281</t>
        </is>
      </c>
      <c r="J1425" t="n">
        <v>38.0</v>
      </c>
      <c r="K1425" t="inlineStr">
        <is>
          <t>COMPLETED</t>
        </is>
      </c>
      <c r="L1425" t="inlineStr">
        <is>
          <t>MARK_AS_COMPLETED</t>
        </is>
      </c>
      <c r="M1425" t="inlineStr">
        <is>
          <t>Queue</t>
        </is>
      </c>
      <c r="N1425" t="n">
        <v>2.0</v>
      </c>
      <c r="O1425" s="1" t="n">
        <v>44547.58574074074</v>
      </c>
      <c r="P1425" s="1" t="n">
        <v>44547.67354166666</v>
      </c>
      <c r="Q1425" t="n">
        <v>7360.0</v>
      </c>
      <c r="R1425" t="n">
        <v>226.0</v>
      </c>
      <c r="S1425" t="b">
        <v>0</v>
      </c>
      <c r="T1425" t="inlineStr">
        <is>
          <t>N/A</t>
        </is>
      </c>
      <c r="U1425" t="b">
        <v>0</v>
      </c>
      <c r="V1425" t="inlineStr">
        <is>
          <t>Sanjay Kharade</t>
        </is>
      </c>
      <c r="W1425" s="1" t="n">
        <v>44547.6015162037</v>
      </c>
      <c r="X1425" t="n">
        <v>104.0</v>
      </c>
      <c r="Y1425" t="n">
        <v>33.0</v>
      </c>
      <c r="Z1425" t="n">
        <v>0.0</v>
      </c>
      <c r="AA1425" t="n">
        <v>33.0</v>
      </c>
      <c r="AB1425" t="n">
        <v>0.0</v>
      </c>
      <c r="AC1425" t="n">
        <v>2.0</v>
      </c>
      <c r="AD1425" t="n">
        <v>5.0</v>
      </c>
      <c r="AE1425" t="n">
        <v>0.0</v>
      </c>
      <c r="AF1425" t="n">
        <v>0.0</v>
      </c>
      <c r="AG1425" t="n">
        <v>0.0</v>
      </c>
      <c r="AH1425" t="inlineStr">
        <is>
          <t>Vikash Suryakanth Parmar</t>
        </is>
      </c>
      <c r="AI1425" s="1" t="n">
        <v>44547.67354166666</v>
      </c>
      <c r="AJ1425" t="n">
        <v>122.0</v>
      </c>
      <c r="AK1425" t="n">
        <v>1.0</v>
      </c>
      <c r="AL1425" t="n">
        <v>0.0</v>
      </c>
      <c r="AM1425" t="n">
        <v>1.0</v>
      </c>
      <c r="AN1425" t="n">
        <v>0.0</v>
      </c>
      <c r="AO1425" t="n">
        <v>1.0</v>
      </c>
      <c r="AP1425" t="n">
        <v>4.0</v>
      </c>
      <c r="AQ1425" t="n">
        <v>0.0</v>
      </c>
      <c r="AR1425" t="n">
        <v>0.0</v>
      </c>
      <c r="AS1425" t="n">
        <v>0.0</v>
      </c>
      <c r="AT1425" t="inlineStr">
        <is>
          <t>N/A</t>
        </is>
      </c>
      <c r="AU1425" t="inlineStr">
        <is>
          <t>N/A</t>
        </is>
      </c>
      <c r="AV1425" t="inlineStr">
        <is>
          <t>N/A</t>
        </is>
      </c>
      <c r="AW1425" t="inlineStr">
        <is>
          <t>N/A</t>
        </is>
      </c>
      <c r="AX1425" t="inlineStr">
        <is>
          <t>N/A</t>
        </is>
      </c>
      <c r="AY1425" t="inlineStr">
        <is>
          <t>N/A</t>
        </is>
      </c>
      <c r="AZ1425" t="inlineStr">
        <is>
          <t>N/A</t>
        </is>
      </c>
      <c r="BA1425" t="inlineStr">
        <is>
          <t>N/A</t>
        </is>
      </c>
      <c r="BB1425" t="inlineStr">
        <is>
          <t>N/A</t>
        </is>
      </c>
      <c r="BC1425" t="inlineStr">
        <is>
          <t>N/A</t>
        </is>
      </c>
      <c r="BD1425" t="inlineStr">
        <is>
          <t>N/A</t>
        </is>
      </c>
      <c r="BE1425" t="inlineStr">
        <is>
          <t>N/A</t>
        </is>
      </c>
    </row>
    <row r="1426">
      <c r="A1426" t="inlineStr">
        <is>
          <t>WI211259916</t>
        </is>
      </c>
      <c r="B1426" t="inlineStr">
        <is>
          <t>DATA_VALIDATION</t>
        </is>
      </c>
      <c r="C1426" t="inlineStr">
        <is>
          <t>201100014358</t>
        </is>
      </c>
      <c r="D1426" t="inlineStr">
        <is>
          <t>Folder</t>
        </is>
      </c>
      <c r="E1426" s="2">
        <f>HYPERLINK("capsilon://?command=openfolder&amp;siteaddress=FAM.docvelocity-na8.net&amp;folderid=FXFD10D98B-6311-7A03-BBFA-3B64D7172D6C","FX21129698")</f>
        <v>0.0</v>
      </c>
      <c r="F1426" t="inlineStr">
        <is>
          <t/>
        </is>
      </c>
      <c r="G1426" t="inlineStr">
        <is>
          <t/>
        </is>
      </c>
      <c r="H1426" t="inlineStr">
        <is>
          <t>Mailitem</t>
        </is>
      </c>
      <c r="I1426" t="inlineStr">
        <is>
          <t>MI2112630320</t>
        </is>
      </c>
      <c r="J1426" t="n">
        <v>38.0</v>
      </c>
      <c r="K1426" t="inlineStr">
        <is>
          <t>COMPLETED</t>
        </is>
      </c>
      <c r="L1426" t="inlineStr">
        <is>
          <t>MARK_AS_COMPLETED</t>
        </is>
      </c>
      <c r="M1426" t="inlineStr">
        <is>
          <t>Queue</t>
        </is>
      </c>
      <c r="N1426" t="n">
        <v>2.0</v>
      </c>
      <c r="O1426" s="1" t="n">
        <v>44547.59490740741</v>
      </c>
      <c r="P1426" s="1" t="n">
        <v>44547.6746875</v>
      </c>
      <c r="Q1426" t="n">
        <v>6378.0</v>
      </c>
      <c r="R1426" t="n">
        <v>515.0</v>
      </c>
      <c r="S1426" t="b">
        <v>0</v>
      </c>
      <c r="T1426" t="inlineStr">
        <is>
          <t>N/A</t>
        </is>
      </c>
      <c r="U1426" t="b">
        <v>0</v>
      </c>
      <c r="V1426" t="inlineStr">
        <is>
          <t>Amruta Erande</t>
        </is>
      </c>
      <c r="W1426" s="1" t="n">
        <v>44547.605775462966</v>
      </c>
      <c r="X1426" t="n">
        <v>417.0</v>
      </c>
      <c r="Y1426" t="n">
        <v>33.0</v>
      </c>
      <c r="Z1426" t="n">
        <v>0.0</v>
      </c>
      <c r="AA1426" t="n">
        <v>33.0</v>
      </c>
      <c r="AB1426" t="n">
        <v>0.0</v>
      </c>
      <c r="AC1426" t="n">
        <v>9.0</v>
      </c>
      <c r="AD1426" t="n">
        <v>5.0</v>
      </c>
      <c r="AE1426" t="n">
        <v>0.0</v>
      </c>
      <c r="AF1426" t="n">
        <v>0.0</v>
      </c>
      <c r="AG1426" t="n">
        <v>0.0</v>
      </c>
      <c r="AH1426" t="inlineStr">
        <is>
          <t>Vikash Suryakanth Parmar</t>
        </is>
      </c>
      <c r="AI1426" s="1" t="n">
        <v>44547.6746875</v>
      </c>
      <c r="AJ1426" t="n">
        <v>98.0</v>
      </c>
      <c r="AK1426" t="n">
        <v>0.0</v>
      </c>
      <c r="AL1426" t="n">
        <v>0.0</v>
      </c>
      <c r="AM1426" t="n">
        <v>0.0</v>
      </c>
      <c r="AN1426" t="n">
        <v>0.0</v>
      </c>
      <c r="AO1426" t="n">
        <v>0.0</v>
      </c>
      <c r="AP1426" t="n">
        <v>5.0</v>
      </c>
      <c r="AQ1426" t="n">
        <v>0.0</v>
      </c>
      <c r="AR1426" t="n">
        <v>0.0</v>
      </c>
      <c r="AS1426" t="n">
        <v>0.0</v>
      </c>
      <c r="AT1426" t="inlineStr">
        <is>
          <t>N/A</t>
        </is>
      </c>
      <c r="AU1426" t="inlineStr">
        <is>
          <t>N/A</t>
        </is>
      </c>
      <c r="AV1426" t="inlineStr">
        <is>
          <t>N/A</t>
        </is>
      </c>
      <c r="AW1426" t="inlineStr">
        <is>
          <t>N/A</t>
        </is>
      </c>
      <c r="AX1426" t="inlineStr">
        <is>
          <t>N/A</t>
        </is>
      </c>
      <c r="AY1426" t="inlineStr">
        <is>
          <t>N/A</t>
        </is>
      </c>
      <c r="AZ1426" t="inlineStr">
        <is>
          <t>N/A</t>
        </is>
      </c>
      <c r="BA1426" t="inlineStr">
        <is>
          <t>N/A</t>
        </is>
      </c>
      <c r="BB1426" t="inlineStr">
        <is>
          <t>N/A</t>
        </is>
      </c>
      <c r="BC1426" t="inlineStr">
        <is>
          <t>N/A</t>
        </is>
      </c>
      <c r="BD1426" t="inlineStr">
        <is>
          <t>N/A</t>
        </is>
      </c>
      <c r="BE1426" t="inlineStr">
        <is>
          <t>N/A</t>
        </is>
      </c>
    </row>
    <row r="1427">
      <c r="A1427" t="inlineStr">
        <is>
          <t>WI211259922</t>
        </is>
      </c>
      <c r="B1427" t="inlineStr">
        <is>
          <t>DATA_VALIDATION</t>
        </is>
      </c>
      <c r="C1427" t="inlineStr">
        <is>
          <t>201100014358</t>
        </is>
      </c>
      <c r="D1427" t="inlineStr">
        <is>
          <t>Folder</t>
        </is>
      </c>
      <c r="E1427" s="2">
        <f>HYPERLINK("capsilon://?command=openfolder&amp;siteaddress=FAM.docvelocity-na8.net&amp;folderid=FXFD10D98B-6311-7A03-BBFA-3B64D7172D6C","FX21129698")</f>
        <v>0.0</v>
      </c>
      <c r="F1427" t="inlineStr">
        <is>
          <t/>
        </is>
      </c>
      <c r="G1427" t="inlineStr">
        <is>
          <t/>
        </is>
      </c>
      <c r="H1427" t="inlineStr">
        <is>
          <t>Mailitem</t>
        </is>
      </c>
      <c r="I1427" t="inlineStr">
        <is>
          <t>MI2112630332</t>
        </is>
      </c>
      <c r="J1427" t="n">
        <v>38.0</v>
      </c>
      <c r="K1427" t="inlineStr">
        <is>
          <t>COMPLETED</t>
        </is>
      </c>
      <c r="L1427" t="inlineStr">
        <is>
          <t>MARK_AS_COMPLETED</t>
        </is>
      </c>
      <c r="M1427" t="inlineStr">
        <is>
          <t>Queue</t>
        </is>
      </c>
      <c r="N1427" t="n">
        <v>2.0</v>
      </c>
      <c r="O1427" s="1" t="n">
        <v>44547.595821759256</v>
      </c>
      <c r="P1427" s="1" t="n">
        <v>44547.676516203705</v>
      </c>
      <c r="Q1427" t="n">
        <v>6757.0</v>
      </c>
      <c r="R1427" t="n">
        <v>215.0</v>
      </c>
      <c r="S1427" t="b">
        <v>0</v>
      </c>
      <c r="T1427" t="inlineStr">
        <is>
          <t>N/A</t>
        </is>
      </c>
      <c r="U1427" t="b">
        <v>0</v>
      </c>
      <c r="V1427" t="inlineStr">
        <is>
          <t>Supriya Khape</t>
        </is>
      </c>
      <c r="W1427" s="1" t="n">
        <v>44547.602164351854</v>
      </c>
      <c r="X1427" t="n">
        <v>57.0</v>
      </c>
      <c r="Y1427" t="n">
        <v>33.0</v>
      </c>
      <c r="Z1427" t="n">
        <v>0.0</v>
      </c>
      <c r="AA1427" t="n">
        <v>33.0</v>
      </c>
      <c r="AB1427" t="n">
        <v>0.0</v>
      </c>
      <c r="AC1427" t="n">
        <v>2.0</v>
      </c>
      <c r="AD1427" t="n">
        <v>5.0</v>
      </c>
      <c r="AE1427" t="n">
        <v>0.0</v>
      </c>
      <c r="AF1427" t="n">
        <v>0.0</v>
      </c>
      <c r="AG1427" t="n">
        <v>0.0</v>
      </c>
      <c r="AH1427" t="inlineStr">
        <is>
          <t>Vikash Suryakanth Parmar</t>
        </is>
      </c>
      <c r="AI1427" s="1" t="n">
        <v>44547.676516203705</v>
      </c>
      <c r="AJ1427" t="n">
        <v>158.0</v>
      </c>
      <c r="AK1427" t="n">
        <v>0.0</v>
      </c>
      <c r="AL1427" t="n">
        <v>0.0</v>
      </c>
      <c r="AM1427" t="n">
        <v>0.0</v>
      </c>
      <c r="AN1427" t="n">
        <v>0.0</v>
      </c>
      <c r="AO1427" t="n">
        <v>0.0</v>
      </c>
      <c r="AP1427" t="n">
        <v>5.0</v>
      </c>
      <c r="AQ1427" t="n">
        <v>0.0</v>
      </c>
      <c r="AR1427" t="n">
        <v>0.0</v>
      </c>
      <c r="AS1427" t="n">
        <v>0.0</v>
      </c>
      <c r="AT1427" t="inlineStr">
        <is>
          <t>N/A</t>
        </is>
      </c>
      <c r="AU1427" t="inlineStr">
        <is>
          <t>N/A</t>
        </is>
      </c>
      <c r="AV1427" t="inlineStr">
        <is>
          <t>N/A</t>
        </is>
      </c>
      <c r="AW1427" t="inlineStr">
        <is>
          <t>N/A</t>
        </is>
      </c>
      <c r="AX1427" t="inlineStr">
        <is>
          <t>N/A</t>
        </is>
      </c>
      <c r="AY1427" t="inlineStr">
        <is>
          <t>N/A</t>
        </is>
      </c>
      <c r="AZ1427" t="inlineStr">
        <is>
          <t>N/A</t>
        </is>
      </c>
      <c r="BA1427" t="inlineStr">
        <is>
          <t>N/A</t>
        </is>
      </c>
      <c r="BB1427" t="inlineStr">
        <is>
          <t>N/A</t>
        </is>
      </c>
      <c r="BC1427" t="inlineStr">
        <is>
          <t>N/A</t>
        </is>
      </c>
      <c r="BD1427" t="inlineStr">
        <is>
          <t>N/A</t>
        </is>
      </c>
      <c r="BE1427" t="inlineStr">
        <is>
          <t>N/A</t>
        </is>
      </c>
    </row>
    <row r="1428">
      <c r="A1428" t="inlineStr">
        <is>
          <t>WI211259929</t>
        </is>
      </c>
      <c r="B1428" t="inlineStr">
        <is>
          <t>DATA_VALIDATION</t>
        </is>
      </c>
      <c r="C1428" t="inlineStr">
        <is>
          <t>201100014358</t>
        </is>
      </c>
      <c r="D1428" t="inlineStr">
        <is>
          <t>Folder</t>
        </is>
      </c>
      <c r="E1428" s="2">
        <f>HYPERLINK("capsilon://?command=openfolder&amp;siteaddress=FAM.docvelocity-na8.net&amp;folderid=FXFD10D98B-6311-7A03-BBFA-3B64D7172D6C","FX21129698")</f>
        <v>0.0</v>
      </c>
      <c r="F1428" t="inlineStr">
        <is>
          <t/>
        </is>
      </c>
      <c r="G1428" t="inlineStr">
        <is>
          <t/>
        </is>
      </c>
      <c r="H1428" t="inlineStr">
        <is>
          <t>Mailitem</t>
        </is>
      </c>
      <c r="I1428" t="inlineStr">
        <is>
          <t>MI2112630358</t>
        </is>
      </c>
      <c r="J1428" t="n">
        <v>38.0</v>
      </c>
      <c r="K1428" t="inlineStr">
        <is>
          <t>COMPLETED</t>
        </is>
      </c>
      <c r="L1428" t="inlineStr">
        <is>
          <t>MARK_AS_COMPLETED</t>
        </is>
      </c>
      <c r="M1428" t="inlineStr">
        <is>
          <t>Queue</t>
        </is>
      </c>
      <c r="N1428" t="n">
        <v>2.0</v>
      </c>
      <c r="O1428" s="1" t="n">
        <v>44547.59673611111</v>
      </c>
      <c r="P1428" s="1" t="n">
        <v>44547.67820601852</v>
      </c>
      <c r="Q1428" t="n">
        <v>6830.0</v>
      </c>
      <c r="R1428" t="n">
        <v>209.0</v>
      </c>
      <c r="S1428" t="b">
        <v>0</v>
      </c>
      <c r="T1428" t="inlineStr">
        <is>
          <t>N/A</t>
        </is>
      </c>
      <c r="U1428" t="b">
        <v>0</v>
      </c>
      <c r="V1428" t="inlineStr">
        <is>
          <t>Sanjay Kharade</t>
        </is>
      </c>
      <c r="W1428" s="1" t="n">
        <v>44547.60233796296</v>
      </c>
      <c r="X1428" t="n">
        <v>64.0</v>
      </c>
      <c r="Y1428" t="n">
        <v>33.0</v>
      </c>
      <c r="Z1428" t="n">
        <v>0.0</v>
      </c>
      <c r="AA1428" t="n">
        <v>33.0</v>
      </c>
      <c r="AB1428" t="n">
        <v>0.0</v>
      </c>
      <c r="AC1428" t="n">
        <v>2.0</v>
      </c>
      <c r="AD1428" t="n">
        <v>5.0</v>
      </c>
      <c r="AE1428" t="n">
        <v>0.0</v>
      </c>
      <c r="AF1428" t="n">
        <v>0.0</v>
      </c>
      <c r="AG1428" t="n">
        <v>0.0</v>
      </c>
      <c r="AH1428" t="inlineStr">
        <is>
          <t>Vikash Suryakanth Parmar</t>
        </is>
      </c>
      <c r="AI1428" s="1" t="n">
        <v>44547.67820601852</v>
      </c>
      <c r="AJ1428" t="n">
        <v>145.0</v>
      </c>
      <c r="AK1428" t="n">
        <v>1.0</v>
      </c>
      <c r="AL1428" t="n">
        <v>0.0</v>
      </c>
      <c r="AM1428" t="n">
        <v>1.0</v>
      </c>
      <c r="AN1428" t="n">
        <v>0.0</v>
      </c>
      <c r="AO1428" t="n">
        <v>1.0</v>
      </c>
      <c r="AP1428" t="n">
        <v>4.0</v>
      </c>
      <c r="AQ1428" t="n">
        <v>0.0</v>
      </c>
      <c r="AR1428" t="n">
        <v>0.0</v>
      </c>
      <c r="AS1428" t="n">
        <v>0.0</v>
      </c>
      <c r="AT1428" t="inlineStr">
        <is>
          <t>N/A</t>
        </is>
      </c>
      <c r="AU1428" t="inlineStr">
        <is>
          <t>N/A</t>
        </is>
      </c>
      <c r="AV1428" t="inlineStr">
        <is>
          <t>N/A</t>
        </is>
      </c>
      <c r="AW1428" t="inlineStr">
        <is>
          <t>N/A</t>
        </is>
      </c>
      <c r="AX1428" t="inlineStr">
        <is>
          <t>N/A</t>
        </is>
      </c>
      <c r="AY1428" t="inlineStr">
        <is>
          <t>N/A</t>
        </is>
      </c>
      <c r="AZ1428" t="inlineStr">
        <is>
          <t>N/A</t>
        </is>
      </c>
      <c r="BA1428" t="inlineStr">
        <is>
          <t>N/A</t>
        </is>
      </c>
      <c r="BB1428" t="inlineStr">
        <is>
          <t>N/A</t>
        </is>
      </c>
      <c r="BC1428" t="inlineStr">
        <is>
          <t>N/A</t>
        </is>
      </c>
      <c r="BD1428" t="inlineStr">
        <is>
          <t>N/A</t>
        </is>
      </c>
      <c r="BE1428" t="inlineStr">
        <is>
          <t>N/A</t>
        </is>
      </c>
    </row>
    <row r="1429">
      <c r="A1429" t="inlineStr">
        <is>
          <t>WI211259934</t>
        </is>
      </c>
      <c r="B1429" t="inlineStr">
        <is>
          <t>DATA_VALIDATION</t>
        </is>
      </c>
      <c r="C1429" t="inlineStr">
        <is>
          <t>201100014358</t>
        </is>
      </c>
      <c r="D1429" t="inlineStr">
        <is>
          <t>Folder</t>
        </is>
      </c>
      <c r="E1429" s="2">
        <f>HYPERLINK("capsilon://?command=openfolder&amp;siteaddress=FAM.docvelocity-na8.net&amp;folderid=FXFD10D98B-6311-7A03-BBFA-3B64D7172D6C","FX21129698")</f>
        <v>0.0</v>
      </c>
      <c r="F1429" t="inlineStr">
        <is>
          <t/>
        </is>
      </c>
      <c r="G1429" t="inlineStr">
        <is>
          <t/>
        </is>
      </c>
      <c r="H1429" t="inlineStr">
        <is>
          <t>Mailitem</t>
        </is>
      </c>
      <c r="I1429" t="inlineStr">
        <is>
          <t>MI2112630437</t>
        </is>
      </c>
      <c r="J1429" t="n">
        <v>28.0</v>
      </c>
      <c r="K1429" t="inlineStr">
        <is>
          <t>COMPLETED</t>
        </is>
      </c>
      <c r="L1429" t="inlineStr">
        <is>
          <t>MARK_AS_COMPLETED</t>
        </is>
      </c>
      <c r="M1429" t="inlineStr">
        <is>
          <t>Queue</t>
        </is>
      </c>
      <c r="N1429" t="n">
        <v>2.0</v>
      </c>
      <c r="O1429" s="1" t="n">
        <v>44547.59701388889</v>
      </c>
      <c r="P1429" s="1" t="n">
        <v>44547.68003472222</v>
      </c>
      <c r="Q1429" t="n">
        <v>6838.0</v>
      </c>
      <c r="R1429" t="n">
        <v>335.0</v>
      </c>
      <c r="S1429" t="b">
        <v>0</v>
      </c>
      <c r="T1429" t="inlineStr">
        <is>
          <t>N/A</t>
        </is>
      </c>
      <c r="U1429" t="b">
        <v>0</v>
      </c>
      <c r="V1429" t="inlineStr">
        <is>
          <t>Supriya Khape</t>
        </is>
      </c>
      <c r="W1429" s="1" t="n">
        <v>44547.60302083333</v>
      </c>
      <c r="X1429" t="n">
        <v>73.0</v>
      </c>
      <c r="Y1429" t="n">
        <v>21.0</v>
      </c>
      <c r="Z1429" t="n">
        <v>0.0</v>
      </c>
      <c r="AA1429" t="n">
        <v>21.0</v>
      </c>
      <c r="AB1429" t="n">
        <v>0.0</v>
      </c>
      <c r="AC1429" t="n">
        <v>3.0</v>
      </c>
      <c r="AD1429" t="n">
        <v>7.0</v>
      </c>
      <c r="AE1429" t="n">
        <v>0.0</v>
      </c>
      <c r="AF1429" t="n">
        <v>0.0</v>
      </c>
      <c r="AG1429" t="n">
        <v>0.0</v>
      </c>
      <c r="AH1429" t="inlineStr">
        <is>
          <t>Mohini Shinde</t>
        </is>
      </c>
      <c r="AI1429" s="1" t="n">
        <v>44547.68003472222</v>
      </c>
      <c r="AJ1429" t="n">
        <v>262.0</v>
      </c>
      <c r="AK1429" t="n">
        <v>0.0</v>
      </c>
      <c r="AL1429" t="n">
        <v>0.0</v>
      </c>
      <c r="AM1429" t="n">
        <v>0.0</v>
      </c>
      <c r="AN1429" t="n">
        <v>0.0</v>
      </c>
      <c r="AO1429" t="n">
        <v>0.0</v>
      </c>
      <c r="AP1429" t="n">
        <v>7.0</v>
      </c>
      <c r="AQ1429" t="n">
        <v>0.0</v>
      </c>
      <c r="AR1429" t="n">
        <v>0.0</v>
      </c>
      <c r="AS1429" t="n">
        <v>0.0</v>
      </c>
      <c r="AT1429" t="inlineStr">
        <is>
          <t>N/A</t>
        </is>
      </c>
      <c r="AU1429" t="inlineStr">
        <is>
          <t>N/A</t>
        </is>
      </c>
      <c r="AV1429" t="inlineStr">
        <is>
          <t>N/A</t>
        </is>
      </c>
      <c r="AW1429" t="inlineStr">
        <is>
          <t>N/A</t>
        </is>
      </c>
      <c r="AX1429" t="inlineStr">
        <is>
          <t>N/A</t>
        </is>
      </c>
      <c r="AY1429" t="inlineStr">
        <is>
          <t>N/A</t>
        </is>
      </c>
      <c r="AZ1429" t="inlineStr">
        <is>
          <t>N/A</t>
        </is>
      </c>
      <c r="BA1429" t="inlineStr">
        <is>
          <t>N/A</t>
        </is>
      </c>
      <c r="BB1429" t="inlineStr">
        <is>
          <t>N/A</t>
        </is>
      </c>
      <c r="BC1429" t="inlineStr">
        <is>
          <t>N/A</t>
        </is>
      </c>
      <c r="BD1429" t="inlineStr">
        <is>
          <t>N/A</t>
        </is>
      </c>
      <c r="BE1429" t="inlineStr">
        <is>
          <t>N/A</t>
        </is>
      </c>
    </row>
    <row r="1430">
      <c r="A1430" t="inlineStr">
        <is>
          <t>WI211259938</t>
        </is>
      </c>
      <c r="B1430" t="inlineStr">
        <is>
          <t>DATA_VALIDATION</t>
        </is>
      </c>
      <c r="C1430" t="inlineStr">
        <is>
          <t>201100014358</t>
        </is>
      </c>
      <c r="D1430" t="inlineStr">
        <is>
          <t>Folder</t>
        </is>
      </c>
      <c r="E1430" s="2">
        <f>HYPERLINK("capsilon://?command=openfolder&amp;siteaddress=FAM.docvelocity-na8.net&amp;folderid=FXFD10D98B-6311-7A03-BBFA-3B64D7172D6C","FX21129698")</f>
        <v>0.0</v>
      </c>
      <c r="F1430" t="inlineStr">
        <is>
          <t/>
        </is>
      </c>
      <c r="G1430" t="inlineStr">
        <is>
          <t/>
        </is>
      </c>
      <c r="H1430" t="inlineStr">
        <is>
          <t>Mailitem</t>
        </is>
      </c>
      <c r="I1430" t="inlineStr">
        <is>
          <t>MI2112630491</t>
        </is>
      </c>
      <c r="J1430" t="n">
        <v>28.0</v>
      </c>
      <c r="K1430" t="inlineStr">
        <is>
          <t>COMPLETED</t>
        </is>
      </c>
      <c r="L1430" t="inlineStr">
        <is>
          <t>MARK_AS_COMPLETED</t>
        </is>
      </c>
      <c r="M1430" t="inlineStr">
        <is>
          <t>Queue</t>
        </is>
      </c>
      <c r="N1430" t="n">
        <v>2.0</v>
      </c>
      <c r="O1430" s="1" t="n">
        <v>44547.59736111111</v>
      </c>
      <c r="P1430" s="1" t="n">
        <v>44547.67952546296</v>
      </c>
      <c r="Q1430" t="n">
        <v>6894.0</v>
      </c>
      <c r="R1430" t="n">
        <v>205.0</v>
      </c>
      <c r="S1430" t="b">
        <v>0</v>
      </c>
      <c r="T1430" t="inlineStr">
        <is>
          <t>N/A</t>
        </is>
      </c>
      <c r="U1430" t="b">
        <v>0</v>
      </c>
      <c r="V1430" t="inlineStr">
        <is>
          <t>Sanjay Kharade</t>
        </is>
      </c>
      <c r="W1430" s="1" t="n">
        <v>44547.603414351855</v>
      </c>
      <c r="X1430" t="n">
        <v>92.0</v>
      </c>
      <c r="Y1430" t="n">
        <v>21.0</v>
      </c>
      <c r="Z1430" t="n">
        <v>0.0</v>
      </c>
      <c r="AA1430" t="n">
        <v>21.0</v>
      </c>
      <c r="AB1430" t="n">
        <v>0.0</v>
      </c>
      <c r="AC1430" t="n">
        <v>4.0</v>
      </c>
      <c r="AD1430" t="n">
        <v>7.0</v>
      </c>
      <c r="AE1430" t="n">
        <v>0.0</v>
      </c>
      <c r="AF1430" t="n">
        <v>0.0</v>
      </c>
      <c r="AG1430" t="n">
        <v>0.0</v>
      </c>
      <c r="AH1430" t="inlineStr">
        <is>
          <t>Vikash Suryakanth Parmar</t>
        </is>
      </c>
      <c r="AI1430" s="1" t="n">
        <v>44547.67952546296</v>
      </c>
      <c r="AJ1430" t="n">
        <v>113.0</v>
      </c>
      <c r="AK1430" t="n">
        <v>0.0</v>
      </c>
      <c r="AL1430" t="n">
        <v>0.0</v>
      </c>
      <c r="AM1430" t="n">
        <v>0.0</v>
      </c>
      <c r="AN1430" t="n">
        <v>0.0</v>
      </c>
      <c r="AO1430" t="n">
        <v>0.0</v>
      </c>
      <c r="AP1430" t="n">
        <v>7.0</v>
      </c>
      <c r="AQ1430" t="n">
        <v>0.0</v>
      </c>
      <c r="AR1430" t="n">
        <v>0.0</v>
      </c>
      <c r="AS1430" t="n">
        <v>0.0</v>
      </c>
      <c r="AT1430" t="inlineStr">
        <is>
          <t>N/A</t>
        </is>
      </c>
      <c r="AU1430" t="inlineStr">
        <is>
          <t>N/A</t>
        </is>
      </c>
      <c r="AV1430" t="inlineStr">
        <is>
          <t>N/A</t>
        </is>
      </c>
      <c r="AW1430" t="inlineStr">
        <is>
          <t>N/A</t>
        </is>
      </c>
      <c r="AX1430" t="inlineStr">
        <is>
          <t>N/A</t>
        </is>
      </c>
      <c r="AY1430" t="inlineStr">
        <is>
          <t>N/A</t>
        </is>
      </c>
      <c r="AZ1430" t="inlineStr">
        <is>
          <t>N/A</t>
        </is>
      </c>
      <c r="BA1430" t="inlineStr">
        <is>
          <t>N/A</t>
        </is>
      </c>
      <c r="BB1430" t="inlineStr">
        <is>
          <t>N/A</t>
        </is>
      </c>
      <c r="BC1430" t="inlineStr">
        <is>
          <t>N/A</t>
        </is>
      </c>
      <c r="BD1430" t="inlineStr">
        <is>
          <t>N/A</t>
        </is>
      </c>
      <c r="BE1430" t="inlineStr">
        <is>
          <t>N/A</t>
        </is>
      </c>
    </row>
    <row r="1431">
      <c r="A1431" t="inlineStr">
        <is>
          <t>WI211259941</t>
        </is>
      </c>
      <c r="B1431" t="inlineStr">
        <is>
          <t>DATA_VALIDATION</t>
        </is>
      </c>
      <c r="C1431" t="inlineStr">
        <is>
          <t>201308007972</t>
        </is>
      </c>
      <c r="D1431" t="inlineStr">
        <is>
          <t>Folder</t>
        </is>
      </c>
      <c r="E1431" s="2">
        <f>HYPERLINK("capsilon://?command=openfolder&amp;siteaddress=FAM.docvelocity-na8.net&amp;folderid=FXC37DFF7B-1DD9-FF27-51DB-18DB0B6E2314","FX21129135")</f>
        <v>0.0</v>
      </c>
      <c r="F1431" t="inlineStr">
        <is>
          <t/>
        </is>
      </c>
      <c r="G1431" t="inlineStr">
        <is>
          <t/>
        </is>
      </c>
      <c r="H1431" t="inlineStr">
        <is>
          <t>Mailitem</t>
        </is>
      </c>
      <c r="I1431" t="inlineStr">
        <is>
          <t>MI2112630511</t>
        </is>
      </c>
      <c r="J1431" t="n">
        <v>67.0</v>
      </c>
      <c r="K1431" t="inlineStr">
        <is>
          <t>COMPLETED</t>
        </is>
      </c>
      <c r="L1431" t="inlineStr">
        <is>
          <t>MARK_AS_COMPLETED</t>
        </is>
      </c>
      <c r="M1431" t="inlineStr">
        <is>
          <t>Queue</t>
        </is>
      </c>
      <c r="N1431" t="n">
        <v>1.0</v>
      </c>
      <c r="O1431" s="1" t="n">
        <v>44547.5984837963</v>
      </c>
      <c r="P1431" s="1" t="n">
        <v>44547.60556712963</v>
      </c>
      <c r="Q1431" t="n">
        <v>359.0</v>
      </c>
      <c r="R1431" t="n">
        <v>253.0</v>
      </c>
      <c r="S1431" t="b">
        <v>0</v>
      </c>
      <c r="T1431" t="inlineStr">
        <is>
          <t>N/A</t>
        </is>
      </c>
      <c r="U1431" t="b">
        <v>0</v>
      </c>
      <c r="V1431" t="inlineStr">
        <is>
          <t>Sumit Jarhad</t>
        </is>
      </c>
      <c r="W1431" s="1" t="n">
        <v>44547.60556712963</v>
      </c>
      <c r="X1431" t="n">
        <v>253.0</v>
      </c>
      <c r="Y1431" t="n">
        <v>0.0</v>
      </c>
      <c r="Z1431" t="n">
        <v>0.0</v>
      </c>
      <c r="AA1431" t="n">
        <v>0.0</v>
      </c>
      <c r="AB1431" t="n">
        <v>0.0</v>
      </c>
      <c r="AC1431" t="n">
        <v>0.0</v>
      </c>
      <c r="AD1431" t="n">
        <v>67.0</v>
      </c>
      <c r="AE1431" t="n">
        <v>62.0</v>
      </c>
      <c r="AF1431" t="n">
        <v>0.0</v>
      </c>
      <c r="AG1431" t="n">
        <v>2.0</v>
      </c>
      <c r="AH1431" t="inlineStr">
        <is>
          <t>N/A</t>
        </is>
      </c>
      <c r="AI1431" t="inlineStr">
        <is>
          <t>N/A</t>
        </is>
      </c>
      <c r="AJ1431" t="inlineStr">
        <is>
          <t>N/A</t>
        </is>
      </c>
      <c r="AK1431" t="inlineStr">
        <is>
          <t>N/A</t>
        </is>
      </c>
      <c r="AL1431" t="inlineStr">
        <is>
          <t>N/A</t>
        </is>
      </c>
      <c r="AM1431" t="inlineStr">
        <is>
          <t>N/A</t>
        </is>
      </c>
      <c r="AN1431" t="inlineStr">
        <is>
          <t>N/A</t>
        </is>
      </c>
      <c r="AO1431" t="inlineStr">
        <is>
          <t>N/A</t>
        </is>
      </c>
      <c r="AP1431" t="inlineStr">
        <is>
          <t>N/A</t>
        </is>
      </c>
      <c r="AQ1431" t="inlineStr">
        <is>
          <t>N/A</t>
        </is>
      </c>
      <c r="AR1431" t="inlineStr">
        <is>
          <t>N/A</t>
        </is>
      </c>
      <c r="AS1431" t="inlineStr">
        <is>
          <t>N/A</t>
        </is>
      </c>
      <c r="AT1431" t="inlineStr">
        <is>
          <t>N/A</t>
        </is>
      </c>
      <c r="AU1431" t="inlineStr">
        <is>
          <t>N/A</t>
        </is>
      </c>
      <c r="AV1431" t="inlineStr">
        <is>
          <t>N/A</t>
        </is>
      </c>
      <c r="AW1431" t="inlineStr">
        <is>
          <t>N/A</t>
        </is>
      </c>
      <c r="AX1431" t="inlineStr">
        <is>
          <t>N/A</t>
        </is>
      </c>
      <c r="AY1431" t="inlineStr">
        <is>
          <t>N/A</t>
        </is>
      </c>
      <c r="AZ1431" t="inlineStr">
        <is>
          <t>N/A</t>
        </is>
      </c>
      <c r="BA1431" t="inlineStr">
        <is>
          <t>N/A</t>
        </is>
      </c>
      <c r="BB1431" t="inlineStr">
        <is>
          <t>N/A</t>
        </is>
      </c>
      <c r="BC1431" t="inlineStr">
        <is>
          <t>N/A</t>
        </is>
      </c>
      <c r="BD1431" t="inlineStr">
        <is>
          <t>N/A</t>
        </is>
      </c>
      <c r="BE1431" t="inlineStr">
        <is>
          <t>N/A</t>
        </is>
      </c>
    </row>
    <row r="1432">
      <c r="A1432" t="inlineStr">
        <is>
          <t>WI211259955</t>
        </is>
      </c>
      <c r="B1432" t="inlineStr">
        <is>
          <t>DATA_VALIDATION</t>
        </is>
      </c>
      <c r="C1432" t="inlineStr">
        <is>
          <t>201308007972</t>
        </is>
      </c>
      <c r="D1432" t="inlineStr">
        <is>
          <t>Folder</t>
        </is>
      </c>
      <c r="E1432" s="2">
        <f>HYPERLINK("capsilon://?command=openfolder&amp;siteaddress=FAM.docvelocity-na8.net&amp;folderid=FXC37DFF7B-1DD9-FF27-51DB-18DB0B6E2314","FX21129135")</f>
        <v>0.0</v>
      </c>
      <c r="F1432" t="inlineStr">
        <is>
          <t/>
        </is>
      </c>
      <c r="G1432" t="inlineStr">
        <is>
          <t/>
        </is>
      </c>
      <c r="H1432" t="inlineStr">
        <is>
          <t>Mailitem</t>
        </is>
      </c>
      <c r="I1432" t="inlineStr">
        <is>
          <t>MI2112630521</t>
        </is>
      </c>
      <c r="J1432" t="n">
        <v>35.0</v>
      </c>
      <c r="K1432" t="inlineStr">
        <is>
          <t>COMPLETED</t>
        </is>
      </c>
      <c r="L1432" t="inlineStr">
        <is>
          <t>MARK_AS_COMPLETED</t>
        </is>
      </c>
      <c r="M1432" t="inlineStr">
        <is>
          <t>Queue</t>
        </is>
      </c>
      <c r="N1432" t="n">
        <v>1.0</v>
      </c>
      <c r="O1432" s="1" t="n">
        <v>44547.60046296296</v>
      </c>
      <c r="P1432" s="1" t="n">
        <v>44547.621087962965</v>
      </c>
      <c r="Q1432" t="n">
        <v>1442.0</v>
      </c>
      <c r="R1432" t="n">
        <v>340.0</v>
      </c>
      <c r="S1432" t="b">
        <v>0</v>
      </c>
      <c r="T1432" t="inlineStr">
        <is>
          <t>N/A</t>
        </is>
      </c>
      <c r="U1432" t="b">
        <v>0</v>
      </c>
      <c r="V1432" t="inlineStr">
        <is>
          <t>Sumit Jarhad</t>
        </is>
      </c>
      <c r="W1432" s="1" t="n">
        <v>44547.621087962965</v>
      </c>
      <c r="X1432" t="n">
        <v>286.0</v>
      </c>
      <c r="Y1432" t="n">
        <v>0.0</v>
      </c>
      <c r="Z1432" t="n">
        <v>0.0</v>
      </c>
      <c r="AA1432" t="n">
        <v>0.0</v>
      </c>
      <c r="AB1432" t="n">
        <v>0.0</v>
      </c>
      <c r="AC1432" t="n">
        <v>0.0</v>
      </c>
      <c r="AD1432" t="n">
        <v>35.0</v>
      </c>
      <c r="AE1432" t="n">
        <v>30.0</v>
      </c>
      <c r="AF1432" t="n">
        <v>0.0</v>
      </c>
      <c r="AG1432" t="n">
        <v>3.0</v>
      </c>
      <c r="AH1432" t="inlineStr">
        <is>
          <t>N/A</t>
        </is>
      </c>
      <c r="AI1432" t="inlineStr">
        <is>
          <t>N/A</t>
        </is>
      </c>
      <c r="AJ1432" t="inlineStr">
        <is>
          <t>N/A</t>
        </is>
      </c>
      <c r="AK1432" t="inlineStr">
        <is>
          <t>N/A</t>
        </is>
      </c>
      <c r="AL1432" t="inlineStr">
        <is>
          <t>N/A</t>
        </is>
      </c>
      <c r="AM1432" t="inlineStr">
        <is>
          <t>N/A</t>
        </is>
      </c>
      <c r="AN1432" t="inlineStr">
        <is>
          <t>N/A</t>
        </is>
      </c>
      <c r="AO1432" t="inlineStr">
        <is>
          <t>N/A</t>
        </is>
      </c>
      <c r="AP1432" t="inlineStr">
        <is>
          <t>N/A</t>
        </is>
      </c>
      <c r="AQ1432" t="inlineStr">
        <is>
          <t>N/A</t>
        </is>
      </c>
      <c r="AR1432" t="inlineStr">
        <is>
          <t>N/A</t>
        </is>
      </c>
      <c r="AS1432" t="inlineStr">
        <is>
          <t>N/A</t>
        </is>
      </c>
      <c r="AT1432" t="inlineStr">
        <is>
          <t>N/A</t>
        </is>
      </c>
      <c r="AU1432" t="inlineStr">
        <is>
          <t>N/A</t>
        </is>
      </c>
      <c r="AV1432" t="inlineStr">
        <is>
          <t>N/A</t>
        </is>
      </c>
      <c r="AW1432" t="inlineStr">
        <is>
          <t>N/A</t>
        </is>
      </c>
      <c r="AX1432" t="inlineStr">
        <is>
          <t>N/A</t>
        </is>
      </c>
      <c r="AY1432" t="inlineStr">
        <is>
          <t>N/A</t>
        </is>
      </c>
      <c r="AZ1432" t="inlineStr">
        <is>
          <t>N/A</t>
        </is>
      </c>
      <c r="BA1432" t="inlineStr">
        <is>
          <t>N/A</t>
        </is>
      </c>
      <c r="BB1432" t="inlineStr">
        <is>
          <t>N/A</t>
        </is>
      </c>
      <c r="BC1432" t="inlineStr">
        <is>
          <t>N/A</t>
        </is>
      </c>
      <c r="BD1432" t="inlineStr">
        <is>
          <t>N/A</t>
        </is>
      </c>
      <c r="BE1432" t="inlineStr">
        <is>
          <t>N/A</t>
        </is>
      </c>
    </row>
    <row r="1433">
      <c r="A1433" t="inlineStr">
        <is>
          <t>WI211259965</t>
        </is>
      </c>
      <c r="B1433" t="inlineStr">
        <is>
          <t>DATA_VALIDATION</t>
        </is>
      </c>
      <c r="C1433" t="inlineStr">
        <is>
          <t>201300020374</t>
        </is>
      </c>
      <c r="D1433" t="inlineStr">
        <is>
          <t>Folder</t>
        </is>
      </c>
      <c r="E1433" s="2">
        <f>HYPERLINK("capsilon://?command=openfolder&amp;siteaddress=FAM.docvelocity-na8.net&amp;folderid=FX76E06F6D-021D-3E1B-10D8-95311445C597","FX21129136")</f>
        <v>0.0</v>
      </c>
      <c r="F1433" t="inlineStr">
        <is>
          <t/>
        </is>
      </c>
      <c r="G1433" t="inlineStr">
        <is>
          <t/>
        </is>
      </c>
      <c r="H1433" t="inlineStr">
        <is>
          <t>Mailitem</t>
        </is>
      </c>
      <c r="I1433" t="inlineStr">
        <is>
          <t>MI2112630971</t>
        </is>
      </c>
      <c r="J1433" t="n">
        <v>180.0</v>
      </c>
      <c r="K1433" t="inlineStr">
        <is>
          <t>COMPLETED</t>
        </is>
      </c>
      <c r="L1433" t="inlineStr">
        <is>
          <t>MARK_AS_COMPLETED</t>
        </is>
      </c>
      <c r="M1433" t="inlineStr">
        <is>
          <t>Queue</t>
        </is>
      </c>
      <c r="N1433" t="n">
        <v>1.0</v>
      </c>
      <c r="O1433" s="1" t="n">
        <v>44547.60165509259</v>
      </c>
      <c r="P1433" s="1" t="n">
        <v>44547.62353009259</v>
      </c>
      <c r="Q1433" t="n">
        <v>1612.0</v>
      </c>
      <c r="R1433" t="n">
        <v>278.0</v>
      </c>
      <c r="S1433" t="b">
        <v>0</v>
      </c>
      <c r="T1433" t="inlineStr">
        <is>
          <t>N/A</t>
        </is>
      </c>
      <c r="U1433" t="b">
        <v>0</v>
      </c>
      <c r="V1433" t="inlineStr">
        <is>
          <t>Sumit Jarhad</t>
        </is>
      </c>
      <c r="W1433" s="1" t="n">
        <v>44547.62353009259</v>
      </c>
      <c r="X1433" t="n">
        <v>210.0</v>
      </c>
      <c r="Y1433" t="n">
        <v>0.0</v>
      </c>
      <c r="Z1433" t="n">
        <v>0.0</v>
      </c>
      <c r="AA1433" t="n">
        <v>0.0</v>
      </c>
      <c r="AB1433" t="n">
        <v>0.0</v>
      </c>
      <c r="AC1433" t="n">
        <v>0.0</v>
      </c>
      <c r="AD1433" t="n">
        <v>180.0</v>
      </c>
      <c r="AE1433" t="n">
        <v>156.0</v>
      </c>
      <c r="AF1433" t="n">
        <v>0.0</v>
      </c>
      <c r="AG1433" t="n">
        <v>5.0</v>
      </c>
      <c r="AH1433" t="inlineStr">
        <is>
          <t>N/A</t>
        </is>
      </c>
      <c r="AI1433" t="inlineStr">
        <is>
          <t>N/A</t>
        </is>
      </c>
      <c r="AJ1433" t="inlineStr">
        <is>
          <t>N/A</t>
        </is>
      </c>
      <c r="AK1433" t="inlineStr">
        <is>
          <t>N/A</t>
        </is>
      </c>
      <c r="AL1433" t="inlineStr">
        <is>
          <t>N/A</t>
        </is>
      </c>
      <c r="AM1433" t="inlineStr">
        <is>
          <t>N/A</t>
        </is>
      </c>
      <c r="AN1433" t="inlineStr">
        <is>
          <t>N/A</t>
        </is>
      </c>
      <c r="AO1433" t="inlineStr">
        <is>
          <t>N/A</t>
        </is>
      </c>
      <c r="AP1433" t="inlineStr">
        <is>
          <t>N/A</t>
        </is>
      </c>
      <c r="AQ1433" t="inlineStr">
        <is>
          <t>N/A</t>
        </is>
      </c>
      <c r="AR1433" t="inlineStr">
        <is>
          <t>N/A</t>
        </is>
      </c>
      <c r="AS1433" t="inlineStr">
        <is>
          <t>N/A</t>
        </is>
      </c>
      <c r="AT1433" t="inlineStr">
        <is>
          <t>N/A</t>
        </is>
      </c>
      <c r="AU1433" t="inlineStr">
        <is>
          <t>N/A</t>
        </is>
      </c>
      <c r="AV1433" t="inlineStr">
        <is>
          <t>N/A</t>
        </is>
      </c>
      <c r="AW1433" t="inlineStr">
        <is>
          <t>N/A</t>
        </is>
      </c>
      <c r="AX1433" t="inlineStr">
        <is>
          <t>N/A</t>
        </is>
      </c>
      <c r="AY1433" t="inlineStr">
        <is>
          <t>N/A</t>
        </is>
      </c>
      <c r="AZ1433" t="inlineStr">
        <is>
          <t>N/A</t>
        </is>
      </c>
      <c r="BA1433" t="inlineStr">
        <is>
          <t>N/A</t>
        </is>
      </c>
      <c r="BB1433" t="inlineStr">
        <is>
          <t>N/A</t>
        </is>
      </c>
      <c r="BC1433" t="inlineStr">
        <is>
          <t>N/A</t>
        </is>
      </c>
      <c r="BD1433" t="inlineStr">
        <is>
          <t>N/A</t>
        </is>
      </c>
      <c r="BE1433" t="inlineStr">
        <is>
          <t>N/A</t>
        </is>
      </c>
    </row>
    <row r="1434">
      <c r="A1434" t="inlineStr">
        <is>
          <t>WI211259972</t>
        </is>
      </c>
      <c r="B1434" t="inlineStr">
        <is>
          <t>DATA_VALIDATION</t>
        </is>
      </c>
      <c r="C1434" t="inlineStr">
        <is>
          <t>201338000082</t>
        </is>
      </c>
      <c r="D1434" t="inlineStr">
        <is>
          <t>Folder</t>
        </is>
      </c>
      <c r="E1434" s="2">
        <f>HYPERLINK("capsilon://?command=openfolder&amp;siteaddress=FAM.docvelocity-na8.net&amp;folderid=FX103E5B1D-7E4A-D70D-A0C6-CDE8ED25036A","FX211114361")</f>
        <v>0.0</v>
      </c>
      <c r="F1434" t="inlineStr">
        <is>
          <t/>
        </is>
      </c>
      <c r="G1434" t="inlineStr">
        <is>
          <t/>
        </is>
      </c>
      <c r="H1434" t="inlineStr">
        <is>
          <t>Mailitem</t>
        </is>
      </c>
      <c r="I1434" t="inlineStr">
        <is>
          <t>MI2112631216</t>
        </is>
      </c>
      <c r="J1434" t="n">
        <v>66.0</v>
      </c>
      <c r="K1434" t="inlineStr">
        <is>
          <t>COMPLETED</t>
        </is>
      </c>
      <c r="L1434" t="inlineStr">
        <is>
          <t>MARK_AS_COMPLETED</t>
        </is>
      </c>
      <c r="M1434" t="inlineStr">
        <is>
          <t>Queue</t>
        </is>
      </c>
      <c r="N1434" t="n">
        <v>1.0</v>
      </c>
      <c r="O1434" s="1" t="n">
        <v>44547.60238425926</v>
      </c>
      <c r="P1434" s="1" t="n">
        <v>44547.624340277776</v>
      </c>
      <c r="Q1434" t="n">
        <v>1784.0</v>
      </c>
      <c r="R1434" t="n">
        <v>113.0</v>
      </c>
      <c r="S1434" t="b">
        <v>0</v>
      </c>
      <c r="T1434" t="inlineStr">
        <is>
          <t>N/A</t>
        </is>
      </c>
      <c r="U1434" t="b">
        <v>0</v>
      </c>
      <c r="V1434" t="inlineStr">
        <is>
          <t>Sumit Jarhad</t>
        </is>
      </c>
      <c r="W1434" s="1" t="n">
        <v>44547.624340277776</v>
      </c>
      <c r="X1434" t="n">
        <v>61.0</v>
      </c>
      <c r="Y1434" t="n">
        <v>0.0</v>
      </c>
      <c r="Z1434" t="n">
        <v>0.0</v>
      </c>
      <c r="AA1434" t="n">
        <v>0.0</v>
      </c>
      <c r="AB1434" t="n">
        <v>0.0</v>
      </c>
      <c r="AC1434" t="n">
        <v>0.0</v>
      </c>
      <c r="AD1434" t="n">
        <v>66.0</v>
      </c>
      <c r="AE1434" t="n">
        <v>52.0</v>
      </c>
      <c r="AF1434" t="n">
        <v>0.0</v>
      </c>
      <c r="AG1434" t="n">
        <v>1.0</v>
      </c>
      <c r="AH1434" t="inlineStr">
        <is>
          <t>N/A</t>
        </is>
      </c>
      <c r="AI1434" t="inlineStr">
        <is>
          <t>N/A</t>
        </is>
      </c>
      <c r="AJ1434" t="inlineStr">
        <is>
          <t>N/A</t>
        </is>
      </c>
      <c r="AK1434" t="inlineStr">
        <is>
          <t>N/A</t>
        </is>
      </c>
      <c r="AL1434" t="inlineStr">
        <is>
          <t>N/A</t>
        </is>
      </c>
      <c r="AM1434" t="inlineStr">
        <is>
          <t>N/A</t>
        </is>
      </c>
      <c r="AN1434" t="inlineStr">
        <is>
          <t>N/A</t>
        </is>
      </c>
      <c r="AO1434" t="inlineStr">
        <is>
          <t>N/A</t>
        </is>
      </c>
      <c r="AP1434" t="inlineStr">
        <is>
          <t>N/A</t>
        </is>
      </c>
      <c r="AQ1434" t="inlineStr">
        <is>
          <t>N/A</t>
        </is>
      </c>
      <c r="AR1434" t="inlineStr">
        <is>
          <t>N/A</t>
        </is>
      </c>
      <c r="AS1434" t="inlineStr">
        <is>
          <t>N/A</t>
        </is>
      </c>
      <c r="AT1434" t="inlineStr">
        <is>
          <t>N/A</t>
        </is>
      </c>
      <c r="AU1434" t="inlineStr">
        <is>
          <t>N/A</t>
        </is>
      </c>
      <c r="AV1434" t="inlineStr">
        <is>
          <t>N/A</t>
        </is>
      </c>
      <c r="AW1434" t="inlineStr">
        <is>
          <t>N/A</t>
        </is>
      </c>
      <c r="AX1434" t="inlineStr">
        <is>
          <t>N/A</t>
        </is>
      </c>
      <c r="AY1434" t="inlineStr">
        <is>
          <t>N/A</t>
        </is>
      </c>
      <c r="AZ1434" t="inlineStr">
        <is>
          <t>N/A</t>
        </is>
      </c>
      <c r="BA1434" t="inlineStr">
        <is>
          <t>N/A</t>
        </is>
      </c>
      <c r="BB1434" t="inlineStr">
        <is>
          <t>N/A</t>
        </is>
      </c>
      <c r="BC1434" t="inlineStr">
        <is>
          <t>N/A</t>
        </is>
      </c>
      <c r="BD1434" t="inlineStr">
        <is>
          <t>N/A</t>
        </is>
      </c>
      <c r="BE1434" t="inlineStr">
        <is>
          <t>N/A</t>
        </is>
      </c>
    </row>
    <row r="1435">
      <c r="A1435" t="inlineStr">
        <is>
          <t>WI211259994</t>
        </is>
      </c>
      <c r="B1435" t="inlineStr">
        <is>
          <t>DATA_VALIDATION</t>
        </is>
      </c>
      <c r="C1435" t="inlineStr">
        <is>
          <t>201330004263</t>
        </is>
      </c>
      <c r="D1435" t="inlineStr">
        <is>
          <t>Folder</t>
        </is>
      </c>
      <c r="E1435" s="2">
        <f>HYPERLINK("capsilon://?command=openfolder&amp;siteaddress=FAM.docvelocity-na8.net&amp;folderid=FX5410B8DF-7DCB-29BB-ACF7-A9A91C31F0DB","FX21128980")</f>
        <v>0.0</v>
      </c>
      <c r="F1435" t="inlineStr">
        <is>
          <t/>
        </is>
      </c>
      <c r="G1435" t="inlineStr">
        <is>
          <t/>
        </is>
      </c>
      <c r="H1435" t="inlineStr">
        <is>
          <t>Mailitem</t>
        </is>
      </c>
      <c r="I1435" t="inlineStr">
        <is>
          <t>MI2112626394</t>
        </is>
      </c>
      <c r="J1435" t="n">
        <v>247.0</v>
      </c>
      <c r="K1435" t="inlineStr">
        <is>
          <t>COMPLETED</t>
        </is>
      </c>
      <c r="L1435" t="inlineStr">
        <is>
          <t>MARK_AS_COMPLETED</t>
        </is>
      </c>
      <c r="M1435" t="inlineStr">
        <is>
          <t>Queue</t>
        </is>
      </c>
      <c r="N1435" t="n">
        <v>2.0</v>
      </c>
      <c r="O1435" s="1" t="n">
        <v>44547.60457175926</v>
      </c>
      <c r="P1435" s="1" t="n">
        <v>44547.63085648148</v>
      </c>
      <c r="Q1435" t="n">
        <v>480.0</v>
      </c>
      <c r="R1435" t="n">
        <v>1791.0</v>
      </c>
      <c r="S1435" t="b">
        <v>0</v>
      </c>
      <c r="T1435" t="inlineStr">
        <is>
          <t>N/A</t>
        </is>
      </c>
      <c r="U1435" t="b">
        <v>1</v>
      </c>
      <c r="V1435" t="inlineStr">
        <is>
          <t>Sumit Jarhad</t>
        </is>
      </c>
      <c r="W1435" s="1" t="n">
        <v>44547.61399305556</v>
      </c>
      <c r="X1435" t="n">
        <v>727.0</v>
      </c>
      <c r="Y1435" t="n">
        <v>183.0</v>
      </c>
      <c r="Z1435" t="n">
        <v>0.0</v>
      </c>
      <c r="AA1435" t="n">
        <v>183.0</v>
      </c>
      <c r="AB1435" t="n">
        <v>0.0</v>
      </c>
      <c r="AC1435" t="n">
        <v>77.0</v>
      </c>
      <c r="AD1435" t="n">
        <v>64.0</v>
      </c>
      <c r="AE1435" t="n">
        <v>0.0</v>
      </c>
      <c r="AF1435" t="n">
        <v>0.0</v>
      </c>
      <c r="AG1435" t="n">
        <v>0.0</v>
      </c>
      <c r="AH1435" t="inlineStr">
        <is>
          <t>Mohini Shinde</t>
        </is>
      </c>
      <c r="AI1435" s="1" t="n">
        <v>44547.63085648148</v>
      </c>
      <c r="AJ1435" t="n">
        <v>1064.0</v>
      </c>
      <c r="AK1435" t="n">
        <v>7.0</v>
      </c>
      <c r="AL1435" t="n">
        <v>0.0</v>
      </c>
      <c r="AM1435" t="n">
        <v>7.0</v>
      </c>
      <c r="AN1435" t="n">
        <v>0.0</v>
      </c>
      <c r="AO1435" t="n">
        <v>7.0</v>
      </c>
      <c r="AP1435" t="n">
        <v>57.0</v>
      </c>
      <c r="AQ1435" t="n">
        <v>0.0</v>
      </c>
      <c r="AR1435" t="n">
        <v>0.0</v>
      </c>
      <c r="AS1435" t="n">
        <v>0.0</v>
      </c>
      <c r="AT1435" t="inlineStr">
        <is>
          <t>N/A</t>
        </is>
      </c>
      <c r="AU1435" t="inlineStr">
        <is>
          <t>N/A</t>
        </is>
      </c>
      <c r="AV1435" t="inlineStr">
        <is>
          <t>N/A</t>
        </is>
      </c>
      <c r="AW1435" t="inlineStr">
        <is>
          <t>N/A</t>
        </is>
      </c>
      <c r="AX1435" t="inlineStr">
        <is>
          <t>N/A</t>
        </is>
      </c>
      <c r="AY1435" t="inlineStr">
        <is>
          <t>N/A</t>
        </is>
      </c>
      <c r="AZ1435" t="inlineStr">
        <is>
          <t>N/A</t>
        </is>
      </c>
      <c r="BA1435" t="inlineStr">
        <is>
          <t>N/A</t>
        </is>
      </c>
      <c r="BB1435" t="inlineStr">
        <is>
          <t>N/A</t>
        </is>
      </c>
      <c r="BC1435" t="inlineStr">
        <is>
          <t>N/A</t>
        </is>
      </c>
      <c r="BD1435" t="inlineStr">
        <is>
          <t>N/A</t>
        </is>
      </c>
      <c r="BE1435" t="inlineStr">
        <is>
          <t>N/A</t>
        </is>
      </c>
    </row>
    <row r="1436">
      <c r="A1436" t="inlineStr">
        <is>
          <t>WI211260002</t>
        </is>
      </c>
      <c r="B1436" t="inlineStr">
        <is>
          <t>DATA_VALIDATION</t>
        </is>
      </c>
      <c r="C1436" t="inlineStr">
        <is>
          <t>201308007961</t>
        </is>
      </c>
      <c r="D1436" t="inlineStr">
        <is>
          <t>Folder</t>
        </is>
      </c>
      <c r="E1436" s="2">
        <f>HYPERLINK("capsilon://?command=openfolder&amp;siteaddress=FAM.docvelocity-na8.net&amp;folderid=FX6E93D80E-7A8D-BC9B-E30A-8BF3BB4CFB87","FX21128417")</f>
        <v>0.0</v>
      </c>
      <c r="F1436" t="inlineStr">
        <is>
          <t/>
        </is>
      </c>
      <c r="G1436" t="inlineStr">
        <is>
          <t/>
        </is>
      </c>
      <c r="H1436" t="inlineStr">
        <is>
          <t>Mailitem</t>
        </is>
      </c>
      <c r="I1436" t="inlineStr">
        <is>
          <t>MI2112626396</t>
        </is>
      </c>
      <c r="J1436" t="n">
        <v>120.0</v>
      </c>
      <c r="K1436" t="inlineStr">
        <is>
          <t>COMPLETED</t>
        </is>
      </c>
      <c r="L1436" t="inlineStr">
        <is>
          <t>MARK_AS_COMPLETED</t>
        </is>
      </c>
      <c r="M1436" t="inlineStr">
        <is>
          <t>Queue</t>
        </is>
      </c>
      <c r="N1436" t="n">
        <v>2.0</v>
      </c>
      <c r="O1436" s="1" t="n">
        <v>44547.60576388889</v>
      </c>
      <c r="P1436" s="1" t="n">
        <v>44547.64934027778</v>
      </c>
      <c r="Q1436" t="n">
        <v>424.0</v>
      </c>
      <c r="R1436" t="n">
        <v>3341.0</v>
      </c>
      <c r="S1436" t="b">
        <v>0</v>
      </c>
      <c r="T1436" t="inlineStr">
        <is>
          <t>N/A</t>
        </is>
      </c>
      <c r="U1436" t="b">
        <v>1</v>
      </c>
      <c r="V1436" t="inlineStr">
        <is>
          <t>Amruta Erande</t>
        </is>
      </c>
      <c r="W1436" s="1" t="n">
        <v>44547.63209490741</v>
      </c>
      <c r="X1436" t="n">
        <v>2273.0</v>
      </c>
      <c r="Y1436" t="n">
        <v>173.0</v>
      </c>
      <c r="Z1436" t="n">
        <v>0.0</v>
      </c>
      <c r="AA1436" t="n">
        <v>173.0</v>
      </c>
      <c r="AB1436" t="n">
        <v>0.0</v>
      </c>
      <c r="AC1436" t="n">
        <v>85.0</v>
      </c>
      <c r="AD1436" t="n">
        <v>-53.0</v>
      </c>
      <c r="AE1436" t="n">
        <v>0.0</v>
      </c>
      <c r="AF1436" t="n">
        <v>0.0</v>
      </c>
      <c r="AG1436" t="n">
        <v>0.0</v>
      </c>
      <c r="AH1436" t="inlineStr">
        <is>
          <t>Mohini Shinde</t>
        </is>
      </c>
      <c r="AI1436" s="1" t="n">
        <v>44547.64934027778</v>
      </c>
      <c r="AJ1436" t="n">
        <v>1068.0</v>
      </c>
      <c r="AK1436" t="n">
        <v>1.0</v>
      </c>
      <c r="AL1436" t="n">
        <v>0.0</v>
      </c>
      <c r="AM1436" t="n">
        <v>1.0</v>
      </c>
      <c r="AN1436" t="n">
        <v>0.0</v>
      </c>
      <c r="AO1436" t="n">
        <v>1.0</v>
      </c>
      <c r="AP1436" t="n">
        <v>-54.0</v>
      </c>
      <c r="AQ1436" t="n">
        <v>0.0</v>
      </c>
      <c r="AR1436" t="n">
        <v>0.0</v>
      </c>
      <c r="AS1436" t="n">
        <v>0.0</v>
      </c>
      <c r="AT1436" t="inlineStr">
        <is>
          <t>N/A</t>
        </is>
      </c>
      <c r="AU1436" t="inlineStr">
        <is>
          <t>N/A</t>
        </is>
      </c>
      <c r="AV1436" t="inlineStr">
        <is>
          <t>N/A</t>
        </is>
      </c>
      <c r="AW1436" t="inlineStr">
        <is>
          <t>N/A</t>
        </is>
      </c>
      <c r="AX1436" t="inlineStr">
        <is>
          <t>N/A</t>
        </is>
      </c>
      <c r="AY1436" t="inlineStr">
        <is>
          <t>N/A</t>
        </is>
      </c>
      <c r="AZ1436" t="inlineStr">
        <is>
          <t>N/A</t>
        </is>
      </c>
      <c r="BA1436" t="inlineStr">
        <is>
          <t>N/A</t>
        </is>
      </c>
      <c r="BB1436" t="inlineStr">
        <is>
          <t>N/A</t>
        </is>
      </c>
      <c r="BC1436" t="inlineStr">
        <is>
          <t>N/A</t>
        </is>
      </c>
      <c r="BD1436" t="inlineStr">
        <is>
          <t>N/A</t>
        </is>
      </c>
      <c r="BE1436" t="inlineStr">
        <is>
          <t>N/A</t>
        </is>
      </c>
    </row>
    <row r="1437">
      <c r="A1437" t="inlineStr">
        <is>
          <t>WI211260032</t>
        </is>
      </c>
      <c r="B1437" t="inlineStr">
        <is>
          <t>DATA_VALIDATION</t>
        </is>
      </c>
      <c r="C1437" t="inlineStr">
        <is>
          <t>201130012964</t>
        </is>
      </c>
      <c r="D1437" t="inlineStr">
        <is>
          <t>Folder</t>
        </is>
      </c>
      <c r="E1437" s="2">
        <f>HYPERLINK("capsilon://?command=openfolder&amp;siteaddress=FAM.docvelocity-na8.net&amp;folderid=FX10514949-E750-3133-6E20-B6A88297EB58","FX21128894")</f>
        <v>0.0</v>
      </c>
      <c r="F1437" t="inlineStr">
        <is>
          <t/>
        </is>
      </c>
      <c r="G1437" t="inlineStr">
        <is>
          <t/>
        </is>
      </c>
      <c r="H1437" t="inlineStr">
        <is>
          <t>Mailitem</t>
        </is>
      </c>
      <c r="I1437" t="inlineStr">
        <is>
          <t>MI2112629560</t>
        </is>
      </c>
      <c r="J1437" t="n">
        <v>94.0</v>
      </c>
      <c r="K1437" t="inlineStr">
        <is>
          <t>COMPLETED</t>
        </is>
      </c>
      <c r="L1437" t="inlineStr">
        <is>
          <t>MARK_AS_COMPLETED</t>
        </is>
      </c>
      <c r="M1437" t="inlineStr">
        <is>
          <t>Queue</t>
        </is>
      </c>
      <c r="N1437" t="n">
        <v>2.0</v>
      </c>
      <c r="O1437" s="1" t="n">
        <v>44547.609189814815</v>
      </c>
      <c r="P1437" s="1" t="n">
        <v>44547.6228587963</v>
      </c>
      <c r="Q1437" t="n">
        <v>519.0</v>
      </c>
      <c r="R1437" t="n">
        <v>662.0</v>
      </c>
      <c r="S1437" t="b">
        <v>0</v>
      </c>
      <c r="T1437" t="inlineStr">
        <is>
          <t>N/A</t>
        </is>
      </c>
      <c r="U1437" t="b">
        <v>1</v>
      </c>
      <c r="V1437" t="inlineStr">
        <is>
          <t>Sumit Jarhad</t>
        </is>
      </c>
      <c r="W1437" s="1" t="n">
        <v>44547.61746527778</v>
      </c>
      <c r="X1437" t="n">
        <v>299.0</v>
      </c>
      <c r="Y1437" t="n">
        <v>75.0</v>
      </c>
      <c r="Z1437" t="n">
        <v>0.0</v>
      </c>
      <c r="AA1437" t="n">
        <v>75.0</v>
      </c>
      <c r="AB1437" t="n">
        <v>0.0</v>
      </c>
      <c r="AC1437" t="n">
        <v>17.0</v>
      </c>
      <c r="AD1437" t="n">
        <v>19.0</v>
      </c>
      <c r="AE1437" t="n">
        <v>0.0</v>
      </c>
      <c r="AF1437" t="n">
        <v>0.0</v>
      </c>
      <c r="AG1437" t="n">
        <v>0.0</v>
      </c>
      <c r="AH1437" t="inlineStr">
        <is>
          <t>Vikash Suryakanth Parmar</t>
        </is>
      </c>
      <c r="AI1437" s="1" t="n">
        <v>44547.6228587963</v>
      </c>
      <c r="AJ1437" t="n">
        <v>363.0</v>
      </c>
      <c r="AK1437" t="n">
        <v>0.0</v>
      </c>
      <c r="AL1437" t="n">
        <v>0.0</v>
      </c>
      <c r="AM1437" t="n">
        <v>0.0</v>
      </c>
      <c r="AN1437" t="n">
        <v>0.0</v>
      </c>
      <c r="AO1437" t="n">
        <v>0.0</v>
      </c>
      <c r="AP1437" t="n">
        <v>19.0</v>
      </c>
      <c r="AQ1437" t="n">
        <v>0.0</v>
      </c>
      <c r="AR1437" t="n">
        <v>0.0</v>
      </c>
      <c r="AS1437" t="n">
        <v>0.0</v>
      </c>
      <c r="AT1437" t="inlineStr">
        <is>
          <t>N/A</t>
        </is>
      </c>
      <c r="AU1437" t="inlineStr">
        <is>
          <t>N/A</t>
        </is>
      </c>
      <c r="AV1437" t="inlineStr">
        <is>
          <t>N/A</t>
        </is>
      </c>
      <c r="AW1437" t="inlineStr">
        <is>
          <t>N/A</t>
        </is>
      </c>
      <c r="AX1437" t="inlineStr">
        <is>
          <t>N/A</t>
        </is>
      </c>
      <c r="AY1437" t="inlineStr">
        <is>
          <t>N/A</t>
        </is>
      </c>
      <c r="AZ1437" t="inlineStr">
        <is>
          <t>N/A</t>
        </is>
      </c>
      <c r="BA1437" t="inlineStr">
        <is>
          <t>N/A</t>
        </is>
      </c>
      <c r="BB1437" t="inlineStr">
        <is>
          <t>N/A</t>
        </is>
      </c>
      <c r="BC1437" t="inlineStr">
        <is>
          <t>N/A</t>
        </is>
      </c>
      <c r="BD1437" t="inlineStr">
        <is>
          <t>N/A</t>
        </is>
      </c>
      <c r="BE1437" t="inlineStr">
        <is>
          <t>N/A</t>
        </is>
      </c>
    </row>
    <row r="1438">
      <c r="A1438" t="inlineStr">
        <is>
          <t>WI211260040</t>
        </is>
      </c>
      <c r="B1438" t="inlineStr">
        <is>
          <t>DATA_VALIDATION</t>
        </is>
      </c>
      <c r="C1438" t="inlineStr">
        <is>
          <t>201300020414</t>
        </is>
      </c>
      <c r="D1438" t="inlineStr">
        <is>
          <t>Folder</t>
        </is>
      </c>
      <c r="E1438" s="2">
        <f>HYPERLINK("capsilon://?command=openfolder&amp;siteaddress=FAM.docvelocity-na8.net&amp;folderid=FXAF4FE822-B865-776E-C84C-847D5C523DFA","FX21129646")</f>
        <v>0.0</v>
      </c>
      <c r="F1438" t="inlineStr">
        <is>
          <t/>
        </is>
      </c>
      <c r="G1438" t="inlineStr">
        <is>
          <t/>
        </is>
      </c>
      <c r="H1438" t="inlineStr">
        <is>
          <t>Mailitem</t>
        </is>
      </c>
      <c r="I1438" t="inlineStr">
        <is>
          <t>MI2112625167</t>
        </is>
      </c>
      <c r="J1438" t="n">
        <v>204.0</v>
      </c>
      <c r="K1438" t="inlineStr">
        <is>
          <t>COMPLETED</t>
        </is>
      </c>
      <c r="L1438" t="inlineStr">
        <is>
          <t>MARK_AS_COMPLETED</t>
        </is>
      </c>
      <c r="M1438" t="inlineStr">
        <is>
          <t>Queue</t>
        </is>
      </c>
      <c r="N1438" t="n">
        <v>2.0</v>
      </c>
      <c r="O1438" s="1" t="n">
        <v>44547.61001157408</v>
      </c>
      <c r="P1438" s="1" t="n">
        <v>44547.630428240744</v>
      </c>
      <c r="Q1438" t="n">
        <v>844.0</v>
      </c>
      <c r="R1438" t="n">
        <v>920.0</v>
      </c>
      <c r="S1438" t="b">
        <v>0</v>
      </c>
      <c r="T1438" t="inlineStr">
        <is>
          <t>N/A</t>
        </is>
      </c>
      <c r="U1438" t="b">
        <v>1</v>
      </c>
      <c r="V1438" t="inlineStr">
        <is>
          <t>Supriya Khape</t>
        </is>
      </c>
      <c r="W1438" s="1" t="n">
        <v>44547.62090277778</v>
      </c>
      <c r="X1438" t="n">
        <v>476.0</v>
      </c>
      <c r="Y1438" t="n">
        <v>81.0</v>
      </c>
      <c r="Z1438" t="n">
        <v>0.0</v>
      </c>
      <c r="AA1438" t="n">
        <v>81.0</v>
      </c>
      <c r="AB1438" t="n">
        <v>0.0</v>
      </c>
      <c r="AC1438" t="n">
        <v>53.0</v>
      </c>
      <c r="AD1438" t="n">
        <v>123.0</v>
      </c>
      <c r="AE1438" t="n">
        <v>0.0</v>
      </c>
      <c r="AF1438" t="n">
        <v>0.0</v>
      </c>
      <c r="AG1438" t="n">
        <v>0.0</v>
      </c>
      <c r="AH1438" t="inlineStr">
        <is>
          <t>Vikash Suryakanth Parmar</t>
        </is>
      </c>
      <c r="AI1438" s="1" t="n">
        <v>44547.630428240744</v>
      </c>
      <c r="AJ1438" t="n">
        <v>419.0</v>
      </c>
      <c r="AK1438" t="n">
        <v>8.0</v>
      </c>
      <c r="AL1438" t="n">
        <v>0.0</v>
      </c>
      <c r="AM1438" t="n">
        <v>8.0</v>
      </c>
      <c r="AN1438" t="n">
        <v>0.0</v>
      </c>
      <c r="AO1438" t="n">
        <v>8.0</v>
      </c>
      <c r="AP1438" t="n">
        <v>115.0</v>
      </c>
      <c r="AQ1438" t="n">
        <v>0.0</v>
      </c>
      <c r="AR1438" t="n">
        <v>0.0</v>
      </c>
      <c r="AS1438" t="n">
        <v>0.0</v>
      </c>
      <c r="AT1438" t="inlineStr">
        <is>
          <t>N/A</t>
        </is>
      </c>
      <c r="AU1438" t="inlineStr">
        <is>
          <t>N/A</t>
        </is>
      </c>
      <c r="AV1438" t="inlineStr">
        <is>
          <t>N/A</t>
        </is>
      </c>
      <c r="AW1438" t="inlineStr">
        <is>
          <t>N/A</t>
        </is>
      </c>
      <c r="AX1438" t="inlineStr">
        <is>
          <t>N/A</t>
        </is>
      </c>
      <c r="AY1438" t="inlineStr">
        <is>
          <t>N/A</t>
        </is>
      </c>
      <c r="AZ1438" t="inlineStr">
        <is>
          <t>N/A</t>
        </is>
      </c>
      <c r="BA1438" t="inlineStr">
        <is>
          <t>N/A</t>
        </is>
      </c>
      <c r="BB1438" t="inlineStr">
        <is>
          <t>N/A</t>
        </is>
      </c>
      <c r="BC1438" t="inlineStr">
        <is>
          <t>N/A</t>
        </is>
      </c>
      <c r="BD1438" t="inlineStr">
        <is>
          <t>N/A</t>
        </is>
      </c>
      <c r="BE1438" t="inlineStr">
        <is>
          <t>N/A</t>
        </is>
      </c>
    </row>
    <row r="1439">
      <c r="A1439" t="inlineStr">
        <is>
          <t>WI211260052</t>
        </is>
      </c>
      <c r="B1439" t="inlineStr">
        <is>
          <t>DATA_VALIDATION</t>
        </is>
      </c>
      <c r="C1439" t="inlineStr">
        <is>
          <t>201300020389</t>
        </is>
      </c>
      <c r="D1439" t="inlineStr">
        <is>
          <t>Folder</t>
        </is>
      </c>
      <c r="E1439" s="2">
        <f>HYPERLINK("capsilon://?command=openfolder&amp;siteaddress=FAM.docvelocity-na8.net&amp;folderid=FX3D348026-7F89-E353-CD51-7F720458ADE3","FX21129378")</f>
        <v>0.0</v>
      </c>
      <c r="F1439" t="inlineStr">
        <is>
          <t/>
        </is>
      </c>
      <c r="G1439" t="inlineStr">
        <is>
          <t/>
        </is>
      </c>
      <c r="H1439" t="inlineStr">
        <is>
          <t>Mailitem</t>
        </is>
      </c>
      <c r="I1439" t="inlineStr">
        <is>
          <t>MI2112632365</t>
        </is>
      </c>
      <c r="J1439" t="n">
        <v>198.0</v>
      </c>
      <c r="K1439" t="inlineStr">
        <is>
          <t>COMPLETED</t>
        </is>
      </c>
      <c r="L1439" t="inlineStr">
        <is>
          <t>MARK_AS_COMPLETED</t>
        </is>
      </c>
      <c r="M1439" t="inlineStr">
        <is>
          <t>Queue</t>
        </is>
      </c>
      <c r="N1439" t="n">
        <v>1.0</v>
      </c>
      <c r="O1439" s="1" t="n">
        <v>44547.61252314815</v>
      </c>
      <c r="P1439" s="1" t="n">
        <v>44547.62832175926</v>
      </c>
      <c r="Q1439" t="n">
        <v>1022.0</v>
      </c>
      <c r="R1439" t="n">
        <v>343.0</v>
      </c>
      <c r="S1439" t="b">
        <v>0</v>
      </c>
      <c r="T1439" t="inlineStr">
        <is>
          <t>N/A</t>
        </is>
      </c>
      <c r="U1439" t="b">
        <v>0</v>
      </c>
      <c r="V1439" t="inlineStr">
        <is>
          <t>Sumit Jarhad</t>
        </is>
      </c>
      <c r="W1439" s="1" t="n">
        <v>44547.62832175926</v>
      </c>
      <c r="X1439" t="n">
        <v>343.0</v>
      </c>
      <c r="Y1439" t="n">
        <v>0.0</v>
      </c>
      <c r="Z1439" t="n">
        <v>0.0</v>
      </c>
      <c r="AA1439" t="n">
        <v>0.0</v>
      </c>
      <c r="AB1439" t="n">
        <v>0.0</v>
      </c>
      <c r="AC1439" t="n">
        <v>0.0</v>
      </c>
      <c r="AD1439" t="n">
        <v>198.0</v>
      </c>
      <c r="AE1439" t="n">
        <v>174.0</v>
      </c>
      <c r="AF1439" t="n">
        <v>0.0</v>
      </c>
      <c r="AG1439" t="n">
        <v>8.0</v>
      </c>
      <c r="AH1439" t="inlineStr">
        <is>
          <t>N/A</t>
        </is>
      </c>
      <c r="AI1439" t="inlineStr">
        <is>
          <t>N/A</t>
        </is>
      </c>
      <c r="AJ1439" t="inlineStr">
        <is>
          <t>N/A</t>
        </is>
      </c>
      <c r="AK1439" t="inlineStr">
        <is>
          <t>N/A</t>
        </is>
      </c>
      <c r="AL1439" t="inlineStr">
        <is>
          <t>N/A</t>
        </is>
      </c>
      <c r="AM1439" t="inlineStr">
        <is>
          <t>N/A</t>
        </is>
      </c>
      <c r="AN1439" t="inlineStr">
        <is>
          <t>N/A</t>
        </is>
      </c>
      <c r="AO1439" t="inlineStr">
        <is>
          <t>N/A</t>
        </is>
      </c>
      <c r="AP1439" t="inlineStr">
        <is>
          <t>N/A</t>
        </is>
      </c>
      <c r="AQ1439" t="inlineStr">
        <is>
          <t>N/A</t>
        </is>
      </c>
      <c r="AR1439" t="inlineStr">
        <is>
          <t>N/A</t>
        </is>
      </c>
      <c r="AS1439" t="inlineStr">
        <is>
          <t>N/A</t>
        </is>
      </c>
      <c r="AT1439" t="inlineStr">
        <is>
          <t>N/A</t>
        </is>
      </c>
      <c r="AU1439" t="inlineStr">
        <is>
          <t>N/A</t>
        </is>
      </c>
      <c r="AV1439" t="inlineStr">
        <is>
          <t>N/A</t>
        </is>
      </c>
      <c r="AW1439" t="inlineStr">
        <is>
          <t>N/A</t>
        </is>
      </c>
      <c r="AX1439" t="inlineStr">
        <is>
          <t>N/A</t>
        </is>
      </c>
      <c r="AY1439" t="inlineStr">
        <is>
          <t>N/A</t>
        </is>
      </c>
      <c r="AZ1439" t="inlineStr">
        <is>
          <t>N/A</t>
        </is>
      </c>
      <c r="BA1439" t="inlineStr">
        <is>
          <t>N/A</t>
        </is>
      </c>
      <c r="BB1439" t="inlineStr">
        <is>
          <t>N/A</t>
        </is>
      </c>
      <c r="BC1439" t="inlineStr">
        <is>
          <t>N/A</t>
        </is>
      </c>
      <c r="BD1439" t="inlineStr">
        <is>
          <t>N/A</t>
        </is>
      </c>
      <c r="BE1439" t="inlineStr">
        <is>
          <t>N/A</t>
        </is>
      </c>
    </row>
    <row r="1440">
      <c r="A1440" t="inlineStr">
        <is>
          <t>WI211260063</t>
        </is>
      </c>
      <c r="B1440" t="inlineStr">
        <is>
          <t>DATA_VALIDATION</t>
        </is>
      </c>
      <c r="C1440" t="inlineStr">
        <is>
          <t>201308007972</t>
        </is>
      </c>
      <c r="D1440" t="inlineStr">
        <is>
          <t>Folder</t>
        </is>
      </c>
      <c r="E1440" s="2">
        <f>HYPERLINK("capsilon://?command=openfolder&amp;siteaddress=FAM.docvelocity-na8.net&amp;folderid=FXC37DFF7B-1DD9-FF27-51DB-18DB0B6E2314","FX21129135")</f>
        <v>0.0</v>
      </c>
      <c r="F1440" t="inlineStr">
        <is>
          <t/>
        </is>
      </c>
      <c r="G1440" t="inlineStr">
        <is>
          <t/>
        </is>
      </c>
      <c r="H1440" t="inlineStr">
        <is>
          <t>Mailitem</t>
        </is>
      </c>
      <c r="I1440" t="inlineStr">
        <is>
          <t>MI2112630511</t>
        </is>
      </c>
      <c r="J1440" t="n">
        <v>137.0</v>
      </c>
      <c r="K1440" t="inlineStr">
        <is>
          <t>COMPLETED</t>
        </is>
      </c>
      <c r="L1440" t="inlineStr">
        <is>
          <t>MARK_AS_COMPLETED</t>
        </is>
      </c>
      <c r="M1440" t="inlineStr">
        <is>
          <t>Queue</t>
        </is>
      </c>
      <c r="N1440" t="n">
        <v>2.0</v>
      </c>
      <c r="O1440" s="1" t="n">
        <v>44547.61356481481</v>
      </c>
      <c r="P1440" s="1" t="n">
        <v>44547.634351851855</v>
      </c>
      <c r="Q1440" t="n">
        <v>728.0</v>
      </c>
      <c r="R1440" t="n">
        <v>1068.0</v>
      </c>
      <c r="S1440" t="b">
        <v>0</v>
      </c>
      <c r="T1440" t="inlineStr">
        <is>
          <t>N/A</t>
        </is>
      </c>
      <c r="U1440" t="b">
        <v>1</v>
      </c>
      <c r="V1440" t="inlineStr">
        <is>
          <t>Supriya Khape</t>
        </is>
      </c>
      <c r="W1440" s="1" t="n">
        <v>44547.6290625</v>
      </c>
      <c r="X1440" t="n">
        <v>705.0</v>
      </c>
      <c r="Y1440" t="n">
        <v>148.0</v>
      </c>
      <c r="Z1440" t="n">
        <v>0.0</v>
      </c>
      <c r="AA1440" t="n">
        <v>148.0</v>
      </c>
      <c r="AB1440" t="n">
        <v>0.0</v>
      </c>
      <c r="AC1440" t="n">
        <v>114.0</v>
      </c>
      <c r="AD1440" t="n">
        <v>-11.0</v>
      </c>
      <c r="AE1440" t="n">
        <v>0.0</v>
      </c>
      <c r="AF1440" t="n">
        <v>0.0</v>
      </c>
      <c r="AG1440" t="n">
        <v>0.0</v>
      </c>
      <c r="AH1440" t="inlineStr">
        <is>
          <t>Vikash Suryakanth Parmar</t>
        </is>
      </c>
      <c r="AI1440" s="1" t="n">
        <v>44547.634351851855</v>
      </c>
      <c r="AJ1440" t="n">
        <v>338.0</v>
      </c>
      <c r="AK1440" t="n">
        <v>2.0</v>
      </c>
      <c r="AL1440" t="n">
        <v>0.0</v>
      </c>
      <c r="AM1440" t="n">
        <v>2.0</v>
      </c>
      <c r="AN1440" t="n">
        <v>0.0</v>
      </c>
      <c r="AO1440" t="n">
        <v>2.0</v>
      </c>
      <c r="AP1440" t="n">
        <v>-13.0</v>
      </c>
      <c r="AQ1440" t="n">
        <v>0.0</v>
      </c>
      <c r="AR1440" t="n">
        <v>0.0</v>
      </c>
      <c r="AS1440" t="n">
        <v>0.0</v>
      </c>
      <c r="AT1440" t="inlineStr">
        <is>
          <t>N/A</t>
        </is>
      </c>
      <c r="AU1440" t="inlineStr">
        <is>
          <t>N/A</t>
        </is>
      </c>
      <c r="AV1440" t="inlineStr">
        <is>
          <t>N/A</t>
        </is>
      </c>
      <c r="AW1440" t="inlineStr">
        <is>
          <t>N/A</t>
        </is>
      </c>
      <c r="AX1440" t="inlineStr">
        <is>
          <t>N/A</t>
        </is>
      </c>
      <c r="AY1440" t="inlineStr">
        <is>
          <t>N/A</t>
        </is>
      </c>
      <c r="AZ1440" t="inlineStr">
        <is>
          <t>N/A</t>
        </is>
      </c>
      <c r="BA1440" t="inlineStr">
        <is>
          <t>N/A</t>
        </is>
      </c>
      <c r="BB1440" t="inlineStr">
        <is>
          <t>N/A</t>
        </is>
      </c>
      <c r="BC1440" t="inlineStr">
        <is>
          <t>N/A</t>
        </is>
      </c>
      <c r="BD1440" t="inlineStr">
        <is>
          <t>N/A</t>
        </is>
      </c>
      <c r="BE1440" t="inlineStr">
        <is>
          <t>N/A</t>
        </is>
      </c>
    </row>
    <row r="1441">
      <c r="A1441" t="inlineStr">
        <is>
          <t>WI211260123</t>
        </is>
      </c>
      <c r="B1441" t="inlineStr">
        <is>
          <t>DATA_VALIDATION</t>
        </is>
      </c>
      <c r="C1441" t="inlineStr">
        <is>
          <t>201340000502</t>
        </is>
      </c>
      <c r="D1441" t="inlineStr">
        <is>
          <t>Folder</t>
        </is>
      </c>
      <c r="E1441" s="2">
        <f>HYPERLINK("capsilon://?command=openfolder&amp;siteaddress=FAM.docvelocity-na8.net&amp;folderid=FX4FCF7C23-6DB4-F25C-2636-2F0F5BC9B8FD","FX21129032")</f>
        <v>0.0</v>
      </c>
      <c r="F1441" t="inlineStr">
        <is>
          <t/>
        </is>
      </c>
      <c r="G1441" t="inlineStr">
        <is>
          <t/>
        </is>
      </c>
      <c r="H1441" t="inlineStr">
        <is>
          <t>Mailitem</t>
        </is>
      </c>
      <c r="I1441" t="inlineStr">
        <is>
          <t>MI2112633805</t>
        </is>
      </c>
      <c r="J1441" t="n">
        <v>89.0</v>
      </c>
      <c r="K1441" t="inlineStr">
        <is>
          <t>COMPLETED</t>
        </is>
      </c>
      <c r="L1441" t="inlineStr">
        <is>
          <t>MARK_AS_COMPLETED</t>
        </is>
      </c>
      <c r="M1441" t="inlineStr">
        <is>
          <t>Queue</t>
        </is>
      </c>
      <c r="N1441" t="n">
        <v>1.0</v>
      </c>
      <c r="O1441" s="1" t="n">
        <v>44547.61924768519</v>
      </c>
      <c r="P1441" s="1" t="n">
        <v>44547.63091435185</v>
      </c>
      <c r="Q1441" t="n">
        <v>908.0</v>
      </c>
      <c r="R1441" t="n">
        <v>100.0</v>
      </c>
      <c r="S1441" t="b">
        <v>0</v>
      </c>
      <c r="T1441" t="inlineStr">
        <is>
          <t>N/A</t>
        </is>
      </c>
      <c r="U1441" t="b">
        <v>0</v>
      </c>
      <c r="V1441" t="inlineStr">
        <is>
          <t>Sumit Jarhad</t>
        </is>
      </c>
      <c r="W1441" s="1" t="n">
        <v>44547.63091435185</v>
      </c>
      <c r="X1441" t="n">
        <v>100.0</v>
      </c>
      <c r="Y1441" t="n">
        <v>0.0</v>
      </c>
      <c r="Z1441" t="n">
        <v>0.0</v>
      </c>
      <c r="AA1441" t="n">
        <v>0.0</v>
      </c>
      <c r="AB1441" t="n">
        <v>0.0</v>
      </c>
      <c r="AC1441" t="n">
        <v>0.0</v>
      </c>
      <c r="AD1441" t="n">
        <v>89.0</v>
      </c>
      <c r="AE1441" t="n">
        <v>77.0</v>
      </c>
      <c r="AF1441" t="n">
        <v>0.0</v>
      </c>
      <c r="AG1441" t="n">
        <v>4.0</v>
      </c>
      <c r="AH1441" t="inlineStr">
        <is>
          <t>N/A</t>
        </is>
      </c>
      <c r="AI1441" t="inlineStr">
        <is>
          <t>N/A</t>
        </is>
      </c>
      <c r="AJ1441" t="inlineStr">
        <is>
          <t>N/A</t>
        </is>
      </c>
      <c r="AK1441" t="inlineStr">
        <is>
          <t>N/A</t>
        </is>
      </c>
      <c r="AL1441" t="inlineStr">
        <is>
          <t>N/A</t>
        </is>
      </c>
      <c r="AM1441" t="inlineStr">
        <is>
          <t>N/A</t>
        </is>
      </c>
      <c r="AN1441" t="inlineStr">
        <is>
          <t>N/A</t>
        </is>
      </c>
      <c r="AO1441" t="inlineStr">
        <is>
          <t>N/A</t>
        </is>
      </c>
      <c r="AP1441" t="inlineStr">
        <is>
          <t>N/A</t>
        </is>
      </c>
      <c r="AQ1441" t="inlineStr">
        <is>
          <t>N/A</t>
        </is>
      </c>
      <c r="AR1441" t="inlineStr">
        <is>
          <t>N/A</t>
        </is>
      </c>
      <c r="AS1441" t="inlineStr">
        <is>
          <t>N/A</t>
        </is>
      </c>
      <c r="AT1441" t="inlineStr">
        <is>
          <t>N/A</t>
        </is>
      </c>
      <c r="AU1441" t="inlineStr">
        <is>
          <t>N/A</t>
        </is>
      </c>
      <c r="AV1441" t="inlineStr">
        <is>
          <t>N/A</t>
        </is>
      </c>
      <c r="AW1441" t="inlineStr">
        <is>
          <t>N/A</t>
        </is>
      </c>
      <c r="AX1441" t="inlineStr">
        <is>
          <t>N/A</t>
        </is>
      </c>
      <c r="AY1441" t="inlineStr">
        <is>
          <t>N/A</t>
        </is>
      </c>
      <c r="AZ1441" t="inlineStr">
        <is>
          <t>N/A</t>
        </is>
      </c>
      <c r="BA1441" t="inlineStr">
        <is>
          <t>N/A</t>
        </is>
      </c>
      <c r="BB1441" t="inlineStr">
        <is>
          <t>N/A</t>
        </is>
      </c>
      <c r="BC1441" t="inlineStr">
        <is>
          <t>N/A</t>
        </is>
      </c>
      <c r="BD1441" t="inlineStr">
        <is>
          <t>N/A</t>
        </is>
      </c>
      <c r="BE1441" t="inlineStr">
        <is>
          <t>N/A</t>
        </is>
      </c>
    </row>
    <row r="1442">
      <c r="A1442" t="inlineStr">
        <is>
          <t>WI211260141</t>
        </is>
      </c>
      <c r="B1442" t="inlineStr">
        <is>
          <t>DATA_VALIDATION</t>
        </is>
      </c>
      <c r="C1442" t="inlineStr">
        <is>
          <t>201340000506</t>
        </is>
      </c>
      <c r="D1442" t="inlineStr">
        <is>
          <t>Folder</t>
        </is>
      </c>
      <c r="E1442" s="2">
        <f>HYPERLINK("capsilon://?command=openfolder&amp;siteaddress=FAM.docvelocity-na8.net&amp;folderid=FX32A6CF2C-743B-79D1-308C-DA41C5552891","FX21129693")</f>
        <v>0.0</v>
      </c>
      <c r="F1442" t="inlineStr">
        <is>
          <t/>
        </is>
      </c>
      <c r="G1442" t="inlineStr">
        <is>
          <t/>
        </is>
      </c>
      <c r="H1442" t="inlineStr">
        <is>
          <t>Mailitem</t>
        </is>
      </c>
      <c r="I1442" t="inlineStr">
        <is>
          <t>MI2112633975</t>
        </is>
      </c>
      <c r="J1442" t="n">
        <v>146.0</v>
      </c>
      <c r="K1442" t="inlineStr">
        <is>
          <t>COMPLETED</t>
        </is>
      </c>
      <c r="L1442" t="inlineStr">
        <is>
          <t>MARK_AS_COMPLETED</t>
        </is>
      </c>
      <c r="M1442" t="inlineStr">
        <is>
          <t>Queue</t>
        </is>
      </c>
      <c r="N1442" t="n">
        <v>1.0</v>
      </c>
      <c r="O1442" s="1" t="n">
        <v>44547.621145833335</v>
      </c>
      <c r="P1442" s="1" t="n">
        <v>44547.633472222224</v>
      </c>
      <c r="Q1442" t="n">
        <v>867.0</v>
      </c>
      <c r="R1442" t="n">
        <v>198.0</v>
      </c>
      <c r="S1442" t="b">
        <v>0</v>
      </c>
      <c r="T1442" t="inlineStr">
        <is>
          <t>N/A</t>
        </is>
      </c>
      <c r="U1442" t="b">
        <v>0</v>
      </c>
      <c r="V1442" t="inlineStr">
        <is>
          <t>Sumit Jarhad</t>
        </is>
      </c>
      <c r="W1442" s="1" t="n">
        <v>44547.633472222224</v>
      </c>
      <c r="X1442" t="n">
        <v>198.0</v>
      </c>
      <c r="Y1442" t="n">
        <v>0.0</v>
      </c>
      <c r="Z1442" t="n">
        <v>0.0</v>
      </c>
      <c r="AA1442" t="n">
        <v>0.0</v>
      </c>
      <c r="AB1442" t="n">
        <v>0.0</v>
      </c>
      <c r="AC1442" t="n">
        <v>0.0</v>
      </c>
      <c r="AD1442" t="n">
        <v>146.0</v>
      </c>
      <c r="AE1442" t="n">
        <v>135.0</v>
      </c>
      <c r="AF1442" t="n">
        <v>0.0</v>
      </c>
      <c r="AG1442" t="n">
        <v>6.0</v>
      </c>
      <c r="AH1442" t="inlineStr">
        <is>
          <t>N/A</t>
        </is>
      </c>
      <c r="AI1442" t="inlineStr">
        <is>
          <t>N/A</t>
        </is>
      </c>
      <c r="AJ1442" t="inlineStr">
        <is>
          <t>N/A</t>
        </is>
      </c>
      <c r="AK1442" t="inlineStr">
        <is>
          <t>N/A</t>
        </is>
      </c>
      <c r="AL1442" t="inlineStr">
        <is>
          <t>N/A</t>
        </is>
      </c>
      <c r="AM1442" t="inlineStr">
        <is>
          <t>N/A</t>
        </is>
      </c>
      <c r="AN1442" t="inlineStr">
        <is>
          <t>N/A</t>
        </is>
      </c>
      <c r="AO1442" t="inlineStr">
        <is>
          <t>N/A</t>
        </is>
      </c>
      <c r="AP1442" t="inlineStr">
        <is>
          <t>N/A</t>
        </is>
      </c>
      <c r="AQ1442" t="inlineStr">
        <is>
          <t>N/A</t>
        </is>
      </c>
      <c r="AR1442" t="inlineStr">
        <is>
          <t>N/A</t>
        </is>
      </c>
      <c r="AS1442" t="inlineStr">
        <is>
          <t>N/A</t>
        </is>
      </c>
      <c r="AT1442" t="inlineStr">
        <is>
          <t>N/A</t>
        </is>
      </c>
      <c r="AU1442" t="inlineStr">
        <is>
          <t>N/A</t>
        </is>
      </c>
      <c r="AV1442" t="inlineStr">
        <is>
          <t>N/A</t>
        </is>
      </c>
      <c r="AW1442" t="inlineStr">
        <is>
          <t>N/A</t>
        </is>
      </c>
      <c r="AX1442" t="inlineStr">
        <is>
          <t>N/A</t>
        </is>
      </c>
      <c r="AY1442" t="inlineStr">
        <is>
          <t>N/A</t>
        </is>
      </c>
      <c r="AZ1442" t="inlineStr">
        <is>
          <t>N/A</t>
        </is>
      </c>
      <c r="BA1442" t="inlineStr">
        <is>
          <t>N/A</t>
        </is>
      </c>
      <c r="BB1442" t="inlineStr">
        <is>
          <t>N/A</t>
        </is>
      </c>
      <c r="BC1442" t="inlineStr">
        <is>
          <t>N/A</t>
        </is>
      </c>
      <c r="BD1442" t="inlineStr">
        <is>
          <t>N/A</t>
        </is>
      </c>
      <c r="BE1442" t="inlineStr">
        <is>
          <t>N/A</t>
        </is>
      </c>
    </row>
    <row r="1443">
      <c r="A1443" t="inlineStr">
        <is>
          <t>WI211260153</t>
        </is>
      </c>
      <c r="B1443" t="inlineStr">
        <is>
          <t>DATA_VALIDATION</t>
        </is>
      </c>
      <c r="C1443" t="inlineStr">
        <is>
          <t>201308007972</t>
        </is>
      </c>
      <c r="D1443" t="inlineStr">
        <is>
          <t>Folder</t>
        </is>
      </c>
      <c r="E1443" s="2">
        <f>HYPERLINK("capsilon://?command=openfolder&amp;siteaddress=FAM.docvelocity-na8.net&amp;folderid=FXC37DFF7B-1DD9-FF27-51DB-18DB0B6E2314","FX21129135")</f>
        <v>0.0</v>
      </c>
      <c r="F1443" t="inlineStr">
        <is>
          <t/>
        </is>
      </c>
      <c r="G1443" t="inlineStr">
        <is>
          <t/>
        </is>
      </c>
      <c r="H1443" t="inlineStr">
        <is>
          <t>Mailitem</t>
        </is>
      </c>
      <c r="I1443" t="inlineStr">
        <is>
          <t>MI2112630521</t>
        </is>
      </c>
      <c r="J1443" t="n">
        <v>99.0</v>
      </c>
      <c r="K1443" t="inlineStr">
        <is>
          <t>COMPLETED</t>
        </is>
      </c>
      <c r="L1443" t="inlineStr">
        <is>
          <t>MARK_AS_COMPLETED</t>
        </is>
      </c>
      <c r="M1443" t="inlineStr">
        <is>
          <t>Queue</t>
        </is>
      </c>
      <c r="N1443" t="n">
        <v>2.0</v>
      </c>
      <c r="O1443" s="1" t="n">
        <v>44547.62247685185</v>
      </c>
      <c r="P1443" s="1" t="n">
        <v>44547.67138888889</v>
      </c>
      <c r="Q1443" t="n">
        <v>639.0</v>
      </c>
      <c r="R1443" t="n">
        <v>3587.0</v>
      </c>
      <c r="S1443" t="b">
        <v>0</v>
      </c>
      <c r="T1443" t="inlineStr">
        <is>
          <t>N/A</t>
        </is>
      </c>
      <c r="U1443" t="b">
        <v>1</v>
      </c>
      <c r="V1443" t="inlineStr">
        <is>
          <t>Prajakta Jagannath Mane</t>
        </is>
      </c>
      <c r="W1443" s="1" t="n">
        <v>44547.66788194444</v>
      </c>
      <c r="X1443" t="n">
        <v>3213.0</v>
      </c>
      <c r="Y1443" t="n">
        <v>64.0</v>
      </c>
      <c r="Z1443" t="n">
        <v>0.0</v>
      </c>
      <c r="AA1443" t="n">
        <v>64.0</v>
      </c>
      <c r="AB1443" t="n">
        <v>54.0</v>
      </c>
      <c r="AC1443" t="n">
        <v>61.0</v>
      </c>
      <c r="AD1443" t="n">
        <v>35.0</v>
      </c>
      <c r="AE1443" t="n">
        <v>0.0</v>
      </c>
      <c r="AF1443" t="n">
        <v>0.0</v>
      </c>
      <c r="AG1443" t="n">
        <v>0.0</v>
      </c>
      <c r="AH1443" t="inlineStr">
        <is>
          <t>Vikash Suryakanth Parmar</t>
        </is>
      </c>
      <c r="AI1443" s="1" t="n">
        <v>44547.67138888889</v>
      </c>
      <c r="AJ1443" t="n">
        <v>237.0</v>
      </c>
      <c r="AK1443" t="n">
        <v>0.0</v>
      </c>
      <c r="AL1443" t="n">
        <v>0.0</v>
      </c>
      <c r="AM1443" t="n">
        <v>0.0</v>
      </c>
      <c r="AN1443" t="n">
        <v>54.0</v>
      </c>
      <c r="AO1443" t="n">
        <v>0.0</v>
      </c>
      <c r="AP1443" t="n">
        <v>35.0</v>
      </c>
      <c r="AQ1443" t="n">
        <v>0.0</v>
      </c>
      <c r="AR1443" t="n">
        <v>0.0</v>
      </c>
      <c r="AS1443" t="n">
        <v>0.0</v>
      </c>
      <c r="AT1443" t="inlineStr">
        <is>
          <t>N/A</t>
        </is>
      </c>
      <c r="AU1443" t="inlineStr">
        <is>
          <t>N/A</t>
        </is>
      </c>
      <c r="AV1443" t="inlineStr">
        <is>
          <t>N/A</t>
        </is>
      </c>
      <c r="AW1443" t="inlineStr">
        <is>
          <t>N/A</t>
        </is>
      </c>
      <c r="AX1443" t="inlineStr">
        <is>
          <t>N/A</t>
        </is>
      </c>
      <c r="AY1443" t="inlineStr">
        <is>
          <t>N/A</t>
        </is>
      </c>
      <c r="AZ1443" t="inlineStr">
        <is>
          <t>N/A</t>
        </is>
      </c>
      <c r="BA1443" t="inlineStr">
        <is>
          <t>N/A</t>
        </is>
      </c>
      <c r="BB1443" t="inlineStr">
        <is>
          <t>N/A</t>
        </is>
      </c>
      <c r="BC1443" t="inlineStr">
        <is>
          <t>N/A</t>
        </is>
      </c>
      <c r="BD1443" t="inlineStr">
        <is>
          <t>N/A</t>
        </is>
      </c>
      <c r="BE1443" t="inlineStr">
        <is>
          <t>N/A</t>
        </is>
      </c>
    </row>
    <row r="1444">
      <c r="A1444" t="inlineStr">
        <is>
          <t>WI211260164</t>
        </is>
      </c>
      <c r="B1444" t="inlineStr">
        <is>
          <t>DATA_VALIDATION</t>
        </is>
      </c>
      <c r="C1444" t="inlineStr">
        <is>
          <t>201300020374</t>
        </is>
      </c>
      <c r="D1444" t="inlineStr">
        <is>
          <t>Folder</t>
        </is>
      </c>
      <c r="E1444" s="2">
        <f>HYPERLINK("capsilon://?command=openfolder&amp;siteaddress=FAM.docvelocity-na8.net&amp;folderid=FX76E06F6D-021D-3E1B-10D8-95311445C597","FX21129136")</f>
        <v>0.0</v>
      </c>
      <c r="F1444" t="inlineStr">
        <is>
          <t/>
        </is>
      </c>
      <c r="G1444" t="inlineStr">
        <is>
          <t/>
        </is>
      </c>
      <c r="H1444" t="inlineStr">
        <is>
          <t>Mailitem</t>
        </is>
      </c>
      <c r="I1444" t="inlineStr">
        <is>
          <t>MI2112630971</t>
        </is>
      </c>
      <c r="J1444" t="n">
        <v>208.0</v>
      </c>
      <c r="K1444" t="inlineStr">
        <is>
          <t>COMPLETED</t>
        </is>
      </c>
      <c r="L1444" t="inlineStr">
        <is>
          <t>MARK_AS_COMPLETED</t>
        </is>
      </c>
      <c r="M1444" t="inlineStr">
        <is>
          <t>Queue</t>
        </is>
      </c>
      <c r="N1444" t="n">
        <v>2.0</v>
      </c>
      <c r="O1444" s="1" t="n">
        <v>44547.62478009259</v>
      </c>
      <c r="P1444" s="1" t="n">
        <v>44547.65193287037</v>
      </c>
      <c r="Q1444" t="n">
        <v>1221.0</v>
      </c>
      <c r="R1444" t="n">
        <v>1125.0</v>
      </c>
      <c r="S1444" t="b">
        <v>0</v>
      </c>
      <c r="T1444" t="inlineStr">
        <is>
          <t>N/A</t>
        </is>
      </c>
      <c r="U1444" t="b">
        <v>1</v>
      </c>
      <c r="V1444" t="inlineStr">
        <is>
          <t>Supriya Khape</t>
        </is>
      </c>
      <c r="W1444" s="1" t="n">
        <v>44547.637604166666</v>
      </c>
      <c r="X1444" t="n">
        <v>510.0</v>
      </c>
      <c r="Y1444" t="n">
        <v>200.0</v>
      </c>
      <c r="Z1444" t="n">
        <v>0.0</v>
      </c>
      <c r="AA1444" t="n">
        <v>200.0</v>
      </c>
      <c r="AB1444" t="n">
        <v>0.0</v>
      </c>
      <c r="AC1444" t="n">
        <v>66.0</v>
      </c>
      <c r="AD1444" t="n">
        <v>8.0</v>
      </c>
      <c r="AE1444" t="n">
        <v>0.0</v>
      </c>
      <c r="AF1444" t="n">
        <v>0.0</v>
      </c>
      <c r="AG1444" t="n">
        <v>0.0</v>
      </c>
      <c r="AH1444" t="inlineStr">
        <is>
          <t>Vikash Suryakanth Parmar</t>
        </is>
      </c>
      <c r="AI1444" s="1" t="n">
        <v>44547.65193287037</v>
      </c>
      <c r="AJ1444" t="n">
        <v>601.0</v>
      </c>
      <c r="AK1444" t="n">
        <v>2.0</v>
      </c>
      <c r="AL1444" t="n">
        <v>0.0</v>
      </c>
      <c r="AM1444" t="n">
        <v>2.0</v>
      </c>
      <c r="AN1444" t="n">
        <v>0.0</v>
      </c>
      <c r="AO1444" t="n">
        <v>2.0</v>
      </c>
      <c r="AP1444" t="n">
        <v>6.0</v>
      </c>
      <c r="AQ1444" t="n">
        <v>0.0</v>
      </c>
      <c r="AR1444" t="n">
        <v>0.0</v>
      </c>
      <c r="AS1444" t="n">
        <v>0.0</v>
      </c>
      <c r="AT1444" t="inlineStr">
        <is>
          <t>N/A</t>
        </is>
      </c>
      <c r="AU1444" t="inlineStr">
        <is>
          <t>N/A</t>
        </is>
      </c>
      <c r="AV1444" t="inlineStr">
        <is>
          <t>N/A</t>
        </is>
      </c>
      <c r="AW1444" t="inlineStr">
        <is>
          <t>N/A</t>
        </is>
      </c>
      <c r="AX1444" t="inlineStr">
        <is>
          <t>N/A</t>
        </is>
      </c>
      <c r="AY1444" t="inlineStr">
        <is>
          <t>N/A</t>
        </is>
      </c>
      <c r="AZ1444" t="inlineStr">
        <is>
          <t>N/A</t>
        </is>
      </c>
      <c r="BA1444" t="inlineStr">
        <is>
          <t>N/A</t>
        </is>
      </c>
      <c r="BB1444" t="inlineStr">
        <is>
          <t>N/A</t>
        </is>
      </c>
      <c r="BC1444" t="inlineStr">
        <is>
          <t>N/A</t>
        </is>
      </c>
      <c r="BD1444" t="inlineStr">
        <is>
          <t>N/A</t>
        </is>
      </c>
      <c r="BE1444" t="inlineStr">
        <is>
          <t>N/A</t>
        </is>
      </c>
    </row>
    <row r="1445">
      <c r="A1445" t="inlineStr">
        <is>
          <t>WI211260167</t>
        </is>
      </c>
      <c r="B1445" t="inlineStr">
        <is>
          <t>DATA_VALIDATION</t>
        </is>
      </c>
      <c r="C1445" t="inlineStr">
        <is>
          <t>201338000082</t>
        </is>
      </c>
      <c r="D1445" t="inlineStr">
        <is>
          <t>Folder</t>
        </is>
      </c>
      <c r="E1445" s="2">
        <f>HYPERLINK("capsilon://?command=openfolder&amp;siteaddress=FAM.docvelocity-na8.net&amp;folderid=FX103E5B1D-7E4A-D70D-A0C6-CDE8ED25036A","FX211114361")</f>
        <v>0.0</v>
      </c>
      <c r="F1445" t="inlineStr">
        <is>
          <t/>
        </is>
      </c>
      <c r="G1445" t="inlineStr">
        <is>
          <t/>
        </is>
      </c>
      <c r="H1445" t="inlineStr">
        <is>
          <t>Mailitem</t>
        </is>
      </c>
      <c r="I1445" t="inlineStr">
        <is>
          <t>MI2112631216</t>
        </is>
      </c>
      <c r="J1445" t="n">
        <v>38.0</v>
      </c>
      <c r="K1445" t="inlineStr">
        <is>
          <t>COMPLETED</t>
        </is>
      </c>
      <c r="L1445" t="inlineStr">
        <is>
          <t>MARK_AS_COMPLETED</t>
        </is>
      </c>
      <c r="M1445" t="inlineStr">
        <is>
          <t>Queue</t>
        </is>
      </c>
      <c r="N1445" t="n">
        <v>2.0</v>
      </c>
      <c r="O1445" s="1" t="n">
        <v>44547.62505787037</v>
      </c>
      <c r="P1445" s="1" t="n">
        <v>44547.65418981481</v>
      </c>
      <c r="Q1445" t="n">
        <v>1992.0</v>
      </c>
      <c r="R1445" t="n">
        <v>525.0</v>
      </c>
      <c r="S1445" t="b">
        <v>0</v>
      </c>
      <c r="T1445" t="inlineStr">
        <is>
          <t>N/A</t>
        </is>
      </c>
      <c r="U1445" t="b">
        <v>1</v>
      </c>
      <c r="V1445" t="inlineStr">
        <is>
          <t>Sumit Jarhad</t>
        </is>
      </c>
      <c r="W1445" s="1" t="n">
        <v>44547.629745370374</v>
      </c>
      <c r="X1445" t="n">
        <v>107.0</v>
      </c>
      <c r="Y1445" t="n">
        <v>37.0</v>
      </c>
      <c r="Z1445" t="n">
        <v>0.0</v>
      </c>
      <c r="AA1445" t="n">
        <v>37.0</v>
      </c>
      <c r="AB1445" t="n">
        <v>0.0</v>
      </c>
      <c r="AC1445" t="n">
        <v>13.0</v>
      </c>
      <c r="AD1445" t="n">
        <v>1.0</v>
      </c>
      <c r="AE1445" t="n">
        <v>0.0</v>
      </c>
      <c r="AF1445" t="n">
        <v>0.0</v>
      </c>
      <c r="AG1445" t="n">
        <v>0.0</v>
      </c>
      <c r="AH1445" t="inlineStr">
        <is>
          <t>Mohini Shinde</t>
        </is>
      </c>
      <c r="AI1445" s="1" t="n">
        <v>44547.65418981481</v>
      </c>
      <c r="AJ1445" t="n">
        <v>418.0</v>
      </c>
      <c r="AK1445" t="n">
        <v>1.0</v>
      </c>
      <c r="AL1445" t="n">
        <v>0.0</v>
      </c>
      <c r="AM1445" t="n">
        <v>1.0</v>
      </c>
      <c r="AN1445" t="n">
        <v>0.0</v>
      </c>
      <c r="AO1445" t="n">
        <v>1.0</v>
      </c>
      <c r="AP1445" t="n">
        <v>0.0</v>
      </c>
      <c r="AQ1445" t="n">
        <v>0.0</v>
      </c>
      <c r="AR1445" t="n">
        <v>0.0</v>
      </c>
      <c r="AS1445" t="n">
        <v>0.0</v>
      </c>
      <c r="AT1445" t="inlineStr">
        <is>
          <t>N/A</t>
        </is>
      </c>
      <c r="AU1445" t="inlineStr">
        <is>
          <t>N/A</t>
        </is>
      </c>
      <c r="AV1445" t="inlineStr">
        <is>
          <t>N/A</t>
        </is>
      </c>
      <c r="AW1445" t="inlineStr">
        <is>
          <t>N/A</t>
        </is>
      </c>
      <c r="AX1445" t="inlineStr">
        <is>
          <t>N/A</t>
        </is>
      </c>
      <c r="AY1445" t="inlineStr">
        <is>
          <t>N/A</t>
        </is>
      </c>
      <c r="AZ1445" t="inlineStr">
        <is>
          <t>N/A</t>
        </is>
      </c>
      <c r="BA1445" t="inlineStr">
        <is>
          <t>N/A</t>
        </is>
      </c>
      <c r="BB1445" t="inlineStr">
        <is>
          <t>N/A</t>
        </is>
      </c>
      <c r="BC1445" t="inlineStr">
        <is>
          <t>N/A</t>
        </is>
      </c>
      <c r="BD1445" t="inlineStr">
        <is>
          <t>N/A</t>
        </is>
      </c>
      <c r="BE1445" t="inlineStr">
        <is>
          <t>N/A</t>
        </is>
      </c>
    </row>
    <row r="1446">
      <c r="A1446" t="inlineStr">
        <is>
          <t>WI211260203</t>
        </is>
      </c>
      <c r="B1446" t="inlineStr">
        <is>
          <t>DATA_VALIDATION</t>
        </is>
      </c>
      <c r="C1446" t="inlineStr">
        <is>
          <t>201300020389</t>
        </is>
      </c>
      <c r="D1446" t="inlineStr">
        <is>
          <t>Folder</t>
        </is>
      </c>
      <c r="E1446" s="2">
        <f>HYPERLINK("capsilon://?command=openfolder&amp;siteaddress=FAM.docvelocity-na8.net&amp;folderid=FX3D348026-7F89-E353-CD51-7F720458ADE3","FX21129378")</f>
        <v>0.0</v>
      </c>
      <c r="F1446" t="inlineStr">
        <is>
          <t/>
        </is>
      </c>
      <c r="G1446" t="inlineStr">
        <is>
          <t/>
        </is>
      </c>
      <c r="H1446" t="inlineStr">
        <is>
          <t>Mailitem</t>
        </is>
      </c>
      <c r="I1446" t="inlineStr">
        <is>
          <t>MI2112632365</t>
        </is>
      </c>
      <c r="J1446" t="n">
        <v>399.0</v>
      </c>
      <c r="K1446" t="inlineStr">
        <is>
          <t>COMPLETED</t>
        </is>
      </c>
      <c r="L1446" t="inlineStr">
        <is>
          <t>MARK_AS_COMPLETED</t>
        </is>
      </c>
      <c r="M1446" t="inlineStr">
        <is>
          <t>Queue</t>
        </is>
      </c>
      <c r="N1446" t="n">
        <v>2.0</v>
      </c>
      <c r="O1446" s="1" t="n">
        <v>44547.62975694444</v>
      </c>
      <c r="P1446" s="1" t="n">
        <v>44547.76495370371</v>
      </c>
      <c r="Q1446" t="n">
        <v>5054.0</v>
      </c>
      <c r="R1446" t="n">
        <v>6627.0</v>
      </c>
      <c r="S1446" t="b">
        <v>0</v>
      </c>
      <c r="T1446" t="inlineStr">
        <is>
          <t>N/A</t>
        </is>
      </c>
      <c r="U1446" t="b">
        <v>1</v>
      </c>
      <c r="V1446" t="inlineStr">
        <is>
          <t>Amruta Erande</t>
        </is>
      </c>
      <c r="W1446" s="1" t="n">
        <v>44547.68577546296</v>
      </c>
      <c r="X1446" t="n">
        <v>4637.0</v>
      </c>
      <c r="Y1446" t="n">
        <v>308.0</v>
      </c>
      <c r="Z1446" t="n">
        <v>0.0</v>
      </c>
      <c r="AA1446" t="n">
        <v>308.0</v>
      </c>
      <c r="AB1446" t="n">
        <v>0.0</v>
      </c>
      <c r="AC1446" t="n">
        <v>178.0</v>
      </c>
      <c r="AD1446" t="n">
        <v>91.0</v>
      </c>
      <c r="AE1446" t="n">
        <v>0.0</v>
      </c>
      <c r="AF1446" t="n">
        <v>0.0</v>
      </c>
      <c r="AG1446" t="n">
        <v>0.0</v>
      </c>
      <c r="AH1446" t="inlineStr">
        <is>
          <t>Dashrath Soren</t>
        </is>
      </c>
      <c r="AI1446" s="1" t="n">
        <v>44547.76495370371</v>
      </c>
      <c r="AJ1446" t="n">
        <v>1959.0</v>
      </c>
      <c r="AK1446" t="n">
        <v>6.0</v>
      </c>
      <c r="AL1446" t="n">
        <v>0.0</v>
      </c>
      <c r="AM1446" t="n">
        <v>6.0</v>
      </c>
      <c r="AN1446" t="n">
        <v>0.0</v>
      </c>
      <c r="AO1446" t="n">
        <v>6.0</v>
      </c>
      <c r="AP1446" t="n">
        <v>85.0</v>
      </c>
      <c r="AQ1446" t="n">
        <v>0.0</v>
      </c>
      <c r="AR1446" t="n">
        <v>0.0</v>
      </c>
      <c r="AS1446" t="n">
        <v>0.0</v>
      </c>
      <c r="AT1446" t="inlineStr">
        <is>
          <t>N/A</t>
        </is>
      </c>
      <c r="AU1446" t="inlineStr">
        <is>
          <t>N/A</t>
        </is>
      </c>
      <c r="AV1446" t="inlineStr">
        <is>
          <t>N/A</t>
        </is>
      </c>
      <c r="AW1446" t="inlineStr">
        <is>
          <t>N/A</t>
        </is>
      </c>
      <c r="AX1446" t="inlineStr">
        <is>
          <t>N/A</t>
        </is>
      </c>
      <c r="AY1446" t="inlineStr">
        <is>
          <t>N/A</t>
        </is>
      </c>
      <c r="AZ1446" t="inlineStr">
        <is>
          <t>N/A</t>
        </is>
      </c>
      <c r="BA1446" t="inlineStr">
        <is>
          <t>N/A</t>
        </is>
      </c>
      <c r="BB1446" t="inlineStr">
        <is>
          <t>N/A</t>
        </is>
      </c>
      <c r="BC1446" t="inlineStr">
        <is>
          <t>N/A</t>
        </is>
      </c>
      <c r="BD1446" t="inlineStr">
        <is>
          <t>N/A</t>
        </is>
      </c>
      <c r="BE1446" t="inlineStr">
        <is>
          <t>N/A</t>
        </is>
      </c>
    </row>
    <row r="1447">
      <c r="A1447" t="inlineStr">
        <is>
          <t>WI211260223</t>
        </is>
      </c>
      <c r="B1447" t="inlineStr">
        <is>
          <t>DATA_VALIDATION</t>
        </is>
      </c>
      <c r="C1447" t="inlineStr">
        <is>
          <t>201340000502</t>
        </is>
      </c>
      <c r="D1447" t="inlineStr">
        <is>
          <t>Folder</t>
        </is>
      </c>
      <c r="E1447" s="2">
        <f>HYPERLINK("capsilon://?command=openfolder&amp;siteaddress=FAM.docvelocity-na8.net&amp;folderid=FX4FCF7C23-6DB4-F25C-2636-2F0F5BC9B8FD","FX21129032")</f>
        <v>0.0</v>
      </c>
      <c r="F1447" t="inlineStr">
        <is>
          <t/>
        </is>
      </c>
      <c r="G1447" t="inlineStr">
        <is>
          <t/>
        </is>
      </c>
      <c r="H1447" t="inlineStr">
        <is>
          <t>Mailitem</t>
        </is>
      </c>
      <c r="I1447" t="inlineStr">
        <is>
          <t>MI2112633805</t>
        </is>
      </c>
      <c r="J1447" t="n">
        <v>173.0</v>
      </c>
      <c r="K1447" t="inlineStr">
        <is>
          <t>COMPLETED</t>
        </is>
      </c>
      <c r="L1447" t="inlineStr">
        <is>
          <t>MARK_AS_COMPLETED</t>
        </is>
      </c>
      <c r="M1447" t="inlineStr">
        <is>
          <t>Queue</t>
        </is>
      </c>
      <c r="N1447" t="n">
        <v>2.0</v>
      </c>
      <c r="O1447" s="1" t="n">
        <v>44547.63233796296</v>
      </c>
      <c r="P1447" s="1" t="n">
        <v>44547.65696759259</v>
      </c>
      <c r="Q1447" t="n">
        <v>931.0</v>
      </c>
      <c r="R1447" t="n">
        <v>1197.0</v>
      </c>
      <c r="S1447" t="b">
        <v>0</v>
      </c>
      <c r="T1447" t="inlineStr">
        <is>
          <t>N/A</t>
        </is>
      </c>
      <c r="U1447" t="b">
        <v>1</v>
      </c>
      <c r="V1447" t="inlineStr">
        <is>
          <t>Archana Bhujbal</t>
        </is>
      </c>
      <c r="W1447" s="1" t="n">
        <v>44547.64534722222</v>
      </c>
      <c r="X1447" t="n">
        <v>744.0</v>
      </c>
      <c r="Y1447" t="n">
        <v>134.0</v>
      </c>
      <c r="Z1447" t="n">
        <v>0.0</v>
      </c>
      <c r="AA1447" t="n">
        <v>134.0</v>
      </c>
      <c r="AB1447" t="n">
        <v>0.0</v>
      </c>
      <c r="AC1447" t="n">
        <v>33.0</v>
      </c>
      <c r="AD1447" t="n">
        <v>39.0</v>
      </c>
      <c r="AE1447" t="n">
        <v>0.0</v>
      </c>
      <c r="AF1447" t="n">
        <v>0.0</v>
      </c>
      <c r="AG1447" t="n">
        <v>0.0</v>
      </c>
      <c r="AH1447" t="inlineStr">
        <is>
          <t>Vikash Suryakanth Parmar</t>
        </is>
      </c>
      <c r="AI1447" s="1" t="n">
        <v>44547.65696759259</v>
      </c>
      <c r="AJ1447" t="n">
        <v>434.0</v>
      </c>
      <c r="AK1447" t="n">
        <v>0.0</v>
      </c>
      <c r="AL1447" t="n">
        <v>0.0</v>
      </c>
      <c r="AM1447" t="n">
        <v>0.0</v>
      </c>
      <c r="AN1447" t="n">
        <v>0.0</v>
      </c>
      <c r="AO1447" t="n">
        <v>0.0</v>
      </c>
      <c r="AP1447" t="n">
        <v>39.0</v>
      </c>
      <c r="AQ1447" t="n">
        <v>0.0</v>
      </c>
      <c r="AR1447" t="n">
        <v>0.0</v>
      </c>
      <c r="AS1447" t="n">
        <v>0.0</v>
      </c>
      <c r="AT1447" t="inlineStr">
        <is>
          <t>N/A</t>
        </is>
      </c>
      <c r="AU1447" t="inlineStr">
        <is>
          <t>N/A</t>
        </is>
      </c>
      <c r="AV1447" t="inlineStr">
        <is>
          <t>N/A</t>
        </is>
      </c>
      <c r="AW1447" t="inlineStr">
        <is>
          <t>N/A</t>
        </is>
      </c>
      <c r="AX1447" t="inlineStr">
        <is>
          <t>N/A</t>
        </is>
      </c>
      <c r="AY1447" t="inlineStr">
        <is>
          <t>N/A</t>
        </is>
      </c>
      <c r="AZ1447" t="inlineStr">
        <is>
          <t>N/A</t>
        </is>
      </c>
      <c r="BA1447" t="inlineStr">
        <is>
          <t>N/A</t>
        </is>
      </c>
      <c r="BB1447" t="inlineStr">
        <is>
          <t>N/A</t>
        </is>
      </c>
      <c r="BC1447" t="inlineStr">
        <is>
          <t>N/A</t>
        </is>
      </c>
      <c r="BD1447" t="inlineStr">
        <is>
          <t>N/A</t>
        </is>
      </c>
      <c r="BE1447" t="inlineStr">
        <is>
          <t>N/A</t>
        </is>
      </c>
    </row>
    <row r="1448">
      <c r="A1448" t="inlineStr">
        <is>
          <t>WI211260260</t>
        </is>
      </c>
      <c r="B1448" t="inlineStr">
        <is>
          <t>DATA_VALIDATION</t>
        </is>
      </c>
      <c r="C1448" t="inlineStr">
        <is>
          <t>201340000506</t>
        </is>
      </c>
      <c r="D1448" t="inlineStr">
        <is>
          <t>Folder</t>
        </is>
      </c>
      <c r="E1448" s="2">
        <f>HYPERLINK("capsilon://?command=openfolder&amp;siteaddress=FAM.docvelocity-na8.net&amp;folderid=FX32A6CF2C-743B-79D1-308C-DA41C5552891","FX21129693")</f>
        <v>0.0</v>
      </c>
      <c r="F1448" t="inlineStr">
        <is>
          <t/>
        </is>
      </c>
      <c r="G1448" t="inlineStr">
        <is>
          <t/>
        </is>
      </c>
      <c r="H1448" t="inlineStr">
        <is>
          <t>Mailitem</t>
        </is>
      </c>
      <c r="I1448" t="inlineStr">
        <is>
          <t>MI2112633975</t>
        </is>
      </c>
      <c r="J1448" t="n">
        <v>305.0</v>
      </c>
      <c r="K1448" t="inlineStr">
        <is>
          <t>COMPLETED</t>
        </is>
      </c>
      <c r="L1448" t="inlineStr">
        <is>
          <t>MARK_AS_COMPLETED</t>
        </is>
      </c>
      <c r="M1448" t="inlineStr">
        <is>
          <t>Queue</t>
        </is>
      </c>
      <c r="N1448" t="n">
        <v>2.0</v>
      </c>
      <c r="O1448" s="1" t="n">
        <v>44547.63483796296</v>
      </c>
      <c r="P1448" s="1" t="n">
        <v>44547.686898148146</v>
      </c>
      <c r="Q1448" t="n">
        <v>2133.0</v>
      </c>
      <c r="R1448" t="n">
        <v>2365.0</v>
      </c>
      <c r="S1448" t="b">
        <v>0</v>
      </c>
      <c r="T1448" t="inlineStr">
        <is>
          <t>N/A</t>
        </is>
      </c>
      <c r="U1448" t="b">
        <v>1</v>
      </c>
      <c r="V1448" t="inlineStr">
        <is>
          <t>Supriya Khape</t>
        </is>
      </c>
      <c r="W1448" s="1" t="n">
        <v>44547.647881944446</v>
      </c>
      <c r="X1448" t="n">
        <v>887.0</v>
      </c>
      <c r="Y1448" t="n">
        <v>297.0</v>
      </c>
      <c r="Z1448" t="n">
        <v>0.0</v>
      </c>
      <c r="AA1448" t="n">
        <v>297.0</v>
      </c>
      <c r="AB1448" t="n">
        <v>0.0</v>
      </c>
      <c r="AC1448" t="n">
        <v>109.0</v>
      </c>
      <c r="AD1448" t="n">
        <v>8.0</v>
      </c>
      <c r="AE1448" t="n">
        <v>0.0</v>
      </c>
      <c r="AF1448" t="n">
        <v>0.0</v>
      </c>
      <c r="AG1448" t="n">
        <v>0.0</v>
      </c>
      <c r="AH1448" t="inlineStr">
        <is>
          <t>Mohini Shinde</t>
        </is>
      </c>
      <c r="AI1448" s="1" t="n">
        <v>44547.686898148146</v>
      </c>
      <c r="AJ1448" t="n">
        <v>592.0</v>
      </c>
      <c r="AK1448" t="n">
        <v>0.0</v>
      </c>
      <c r="AL1448" t="n">
        <v>0.0</v>
      </c>
      <c r="AM1448" t="n">
        <v>0.0</v>
      </c>
      <c r="AN1448" t="n">
        <v>51.0</v>
      </c>
      <c r="AO1448" t="n">
        <v>0.0</v>
      </c>
      <c r="AP1448" t="n">
        <v>8.0</v>
      </c>
      <c r="AQ1448" t="n">
        <v>0.0</v>
      </c>
      <c r="AR1448" t="n">
        <v>0.0</v>
      </c>
      <c r="AS1448" t="n">
        <v>0.0</v>
      </c>
      <c r="AT1448" t="inlineStr">
        <is>
          <t>N/A</t>
        </is>
      </c>
      <c r="AU1448" t="inlineStr">
        <is>
          <t>N/A</t>
        </is>
      </c>
      <c r="AV1448" t="inlineStr">
        <is>
          <t>N/A</t>
        </is>
      </c>
      <c r="AW1448" t="inlineStr">
        <is>
          <t>N/A</t>
        </is>
      </c>
      <c r="AX1448" t="inlineStr">
        <is>
          <t>N/A</t>
        </is>
      </c>
      <c r="AY1448" t="inlineStr">
        <is>
          <t>N/A</t>
        </is>
      </c>
      <c r="AZ1448" t="inlineStr">
        <is>
          <t>N/A</t>
        </is>
      </c>
      <c r="BA1448" t="inlineStr">
        <is>
          <t>N/A</t>
        </is>
      </c>
      <c r="BB1448" t="inlineStr">
        <is>
          <t>N/A</t>
        </is>
      </c>
      <c r="BC1448" t="inlineStr">
        <is>
          <t>N/A</t>
        </is>
      </c>
      <c r="BD1448" t="inlineStr">
        <is>
          <t>N/A</t>
        </is>
      </c>
      <c r="BE1448" t="inlineStr">
        <is>
          <t>N/A</t>
        </is>
      </c>
    </row>
    <row r="1449">
      <c r="A1449" t="inlineStr">
        <is>
          <t>WI211260539</t>
        </is>
      </c>
      <c r="B1449" t="inlineStr">
        <is>
          <t>DATA_VALIDATION</t>
        </is>
      </c>
      <c r="C1449" t="inlineStr">
        <is>
          <t>201348000229</t>
        </is>
      </c>
      <c r="D1449" t="inlineStr">
        <is>
          <t>Folder</t>
        </is>
      </c>
      <c r="E1449" s="2">
        <f>HYPERLINK("capsilon://?command=openfolder&amp;siteaddress=FAM.docvelocity-na8.net&amp;folderid=FXA434220F-A55B-3465-E8D4-59699ACAA395","FX21129074")</f>
        <v>0.0</v>
      </c>
      <c r="F1449" t="inlineStr">
        <is>
          <t/>
        </is>
      </c>
      <c r="G1449" t="inlineStr">
        <is>
          <t/>
        </is>
      </c>
      <c r="H1449" t="inlineStr">
        <is>
          <t>Mailitem</t>
        </is>
      </c>
      <c r="I1449" t="inlineStr">
        <is>
          <t>MI2112638209</t>
        </is>
      </c>
      <c r="J1449" t="n">
        <v>77.0</v>
      </c>
      <c r="K1449" t="inlineStr">
        <is>
          <t>COMPLETED</t>
        </is>
      </c>
      <c r="L1449" t="inlineStr">
        <is>
          <t>MARK_AS_COMPLETED</t>
        </is>
      </c>
      <c r="M1449" t="inlineStr">
        <is>
          <t>Queue</t>
        </is>
      </c>
      <c r="N1449" t="n">
        <v>1.0</v>
      </c>
      <c r="O1449" s="1" t="n">
        <v>44547.663773148146</v>
      </c>
      <c r="P1449" s="1" t="n">
        <v>44547.707916666666</v>
      </c>
      <c r="Q1449" t="n">
        <v>3423.0</v>
      </c>
      <c r="R1449" t="n">
        <v>391.0</v>
      </c>
      <c r="S1449" t="b">
        <v>0</v>
      </c>
      <c r="T1449" t="inlineStr">
        <is>
          <t>N/A</t>
        </is>
      </c>
      <c r="U1449" t="b">
        <v>0</v>
      </c>
      <c r="V1449" t="inlineStr">
        <is>
          <t>Sumit Jarhad</t>
        </is>
      </c>
      <c r="W1449" s="1" t="n">
        <v>44547.707916666666</v>
      </c>
      <c r="X1449" t="n">
        <v>175.0</v>
      </c>
      <c r="Y1449" t="n">
        <v>0.0</v>
      </c>
      <c r="Z1449" t="n">
        <v>0.0</v>
      </c>
      <c r="AA1449" t="n">
        <v>0.0</v>
      </c>
      <c r="AB1449" t="n">
        <v>0.0</v>
      </c>
      <c r="AC1449" t="n">
        <v>0.0</v>
      </c>
      <c r="AD1449" t="n">
        <v>77.0</v>
      </c>
      <c r="AE1449" t="n">
        <v>65.0</v>
      </c>
      <c r="AF1449" t="n">
        <v>0.0</v>
      </c>
      <c r="AG1449" t="n">
        <v>9.0</v>
      </c>
      <c r="AH1449" t="inlineStr">
        <is>
          <t>N/A</t>
        </is>
      </c>
      <c r="AI1449" t="inlineStr">
        <is>
          <t>N/A</t>
        </is>
      </c>
      <c r="AJ1449" t="inlineStr">
        <is>
          <t>N/A</t>
        </is>
      </c>
      <c r="AK1449" t="inlineStr">
        <is>
          <t>N/A</t>
        </is>
      </c>
      <c r="AL1449" t="inlineStr">
        <is>
          <t>N/A</t>
        </is>
      </c>
      <c r="AM1449" t="inlineStr">
        <is>
          <t>N/A</t>
        </is>
      </c>
      <c r="AN1449" t="inlineStr">
        <is>
          <t>N/A</t>
        </is>
      </c>
      <c r="AO1449" t="inlineStr">
        <is>
          <t>N/A</t>
        </is>
      </c>
      <c r="AP1449" t="inlineStr">
        <is>
          <t>N/A</t>
        </is>
      </c>
      <c r="AQ1449" t="inlineStr">
        <is>
          <t>N/A</t>
        </is>
      </c>
      <c r="AR1449" t="inlineStr">
        <is>
          <t>N/A</t>
        </is>
      </c>
      <c r="AS1449" t="inlineStr">
        <is>
          <t>N/A</t>
        </is>
      </c>
      <c r="AT1449" t="inlineStr">
        <is>
          <t>N/A</t>
        </is>
      </c>
      <c r="AU1449" t="inlineStr">
        <is>
          <t>N/A</t>
        </is>
      </c>
      <c r="AV1449" t="inlineStr">
        <is>
          <t>N/A</t>
        </is>
      </c>
      <c r="AW1449" t="inlineStr">
        <is>
          <t>N/A</t>
        </is>
      </c>
      <c r="AX1449" t="inlineStr">
        <is>
          <t>N/A</t>
        </is>
      </c>
      <c r="AY1449" t="inlineStr">
        <is>
          <t>N/A</t>
        </is>
      </c>
      <c r="AZ1449" t="inlineStr">
        <is>
          <t>N/A</t>
        </is>
      </c>
      <c r="BA1449" t="inlineStr">
        <is>
          <t>N/A</t>
        </is>
      </c>
      <c r="BB1449" t="inlineStr">
        <is>
          <t>N/A</t>
        </is>
      </c>
      <c r="BC1449" t="inlineStr">
        <is>
          <t>N/A</t>
        </is>
      </c>
      <c r="BD1449" t="inlineStr">
        <is>
          <t>N/A</t>
        </is>
      </c>
      <c r="BE1449" t="inlineStr">
        <is>
          <t>N/A</t>
        </is>
      </c>
    </row>
    <row r="1450">
      <c r="A1450" t="inlineStr">
        <is>
          <t>WI211260620</t>
        </is>
      </c>
      <c r="B1450" t="inlineStr">
        <is>
          <t>DATA_VALIDATION</t>
        </is>
      </c>
      <c r="C1450" t="inlineStr">
        <is>
          <t>201300020405</t>
        </is>
      </c>
      <c r="D1450" t="inlineStr">
        <is>
          <t>Folder</t>
        </is>
      </c>
      <c r="E1450" s="2">
        <f>HYPERLINK("capsilon://?command=openfolder&amp;siteaddress=FAM.docvelocity-na8.net&amp;folderid=FX00727A1D-AD02-C127-58FC-6F571FD311D1","FX21129526")</f>
        <v>0.0</v>
      </c>
      <c r="F1450" t="inlineStr">
        <is>
          <t/>
        </is>
      </c>
      <c r="G1450" t="inlineStr">
        <is>
          <t/>
        </is>
      </c>
      <c r="H1450" t="inlineStr">
        <is>
          <t>Mailitem</t>
        </is>
      </c>
      <c r="I1450" t="inlineStr">
        <is>
          <t>MI2112639938</t>
        </is>
      </c>
      <c r="J1450" t="n">
        <v>78.0</v>
      </c>
      <c r="K1450" t="inlineStr">
        <is>
          <t>COMPLETED</t>
        </is>
      </c>
      <c r="L1450" t="inlineStr">
        <is>
          <t>MARK_AS_COMPLETED</t>
        </is>
      </c>
      <c r="M1450" t="inlineStr">
        <is>
          <t>Queue</t>
        </is>
      </c>
      <c r="N1450" t="n">
        <v>1.0</v>
      </c>
      <c r="O1450" s="1" t="n">
        <v>44547.68212962963</v>
      </c>
      <c r="P1450" s="1" t="n">
        <v>44547.70912037037</v>
      </c>
      <c r="Q1450" t="n">
        <v>2032.0</v>
      </c>
      <c r="R1450" t="n">
        <v>300.0</v>
      </c>
      <c r="S1450" t="b">
        <v>0</v>
      </c>
      <c r="T1450" t="inlineStr">
        <is>
          <t>N/A</t>
        </is>
      </c>
      <c r="U1450" t="b">
        <v>0</v>
      </c>
      <c r="V1450" t="inlineStr">
        <is>
          <t>Sumit Jarhad</t>
        </is>
      </c>
      <c r="W1450" s="1" t="n">
        <v>44547.70912037037</v>
      </c>
      <c r="X1450" t="n">
        <v>104.0</v>
      </c>
      <c r="Y1450" t="n">
        <v>0.0</v>
      </c>
      <c r="Z1450" t="n">
        <v>0.0</v>
      </c>
      <c r="AA1450" t="n">
        <v>0.0</v>
      </c>
      <c r="AB1450" t="n">
        <v>0.0</v>
      </c>
      <c r="AC1450" t="n">
        <v>0.0</v>
      </c>
      <c r="AD1450" t="n">
        <v>78.0</v>
      </c>
      <c r="AE1450" t="n">
        <v>66.0</v>
      </c>
      <c r="AF1450" t="n">
        <v>0.0</v>
      </c>
      <c r="AG1450" t="n">
        <v>4.0</v>
      </c>
      <c r="AH1450" t="inlineStr">
        <is>
          <t>N/A</t>
        </is>
      </c>
      <c r="AI1450" t="inlineStr">
        <is>
          <t>N/A</t>
        </is>
      </c>
      <c r="AJ1450" t="inlineStr">
        <is>
          <t>N/A</t>
        </is>
      </c>
      <c r="AK1450" t="inlineStr">
        <is>
          <t>N/A</t>
        </is>
      </c>
      <c r="AL1450" t="inlineStr">
        <is>
          <t>N/A</t>
        </is>
      </c>
      <c r="AM1450" t="inlineStr">
        <is>
          <t>N/A</t>
        </is>
      </c>
      <c r="AN1450" t="inlineStr">
        <is>
          <t>N/A</t>
        </is>
      </c>
      <c r="AO1450" t="inlineStr">
        <is>
          <t>N/A</t>
        </is>
      </c>
      <c r="AP1450" t="inlineStr">
        <is>
          <t>N/A</t>
        </is>
      </c>
      <c r="AQ1450" t="inlineStr">
        <is>
          <t>N/A</t>
        </is>
      </c>
      <c r="AR1450" t="inlineStr">
        <is>
          <t>N/A</t>
        </is>
      </c>
      <c r="AS1450" t="inlineStr">
        <is>
          <t>N/A</t>
        </is>
      </c>
      <c r="AT1450" t="inlineStr">
        <is>
          <t>N/A</t>
        </is>
      </c>
      <c r="AU1450" t="inlineStr">
        <is>
          <t>N/A</t>
        </is>
      </c>
      <c r="AV1450" t="inlineStr">
        <is>
          <t>N/A</t>
        </is>
      </c>
      <c r="AW1450" t="inlineStr">
        <is>
          <t>N/A</t>
        </is>
      </c>
      <c r="AX1450" t="inlineStr">
        <is>
          <t>N/A</t>
        </is>
      </c>
      <c r="AY1450" t="inlineStr">
        <is>
          <t>N/A</t>
        </is>
      </c>
      <c r="AZ1450" t="inlineStr">
        <is>
          <t>N/A</t>
        </is>
      </c>
      <c r="BA1450" t="inlineStr">
        <is>
          <t>N/A</t>
        </is>
      </c>
      <c r="BB1450" t="inlineStr">
        <is>
          <t>N/A</t>
        </is>
      </c>
      <c r="BC1450" t="inlineStr">
        <is>
          <t>N/A</t>
        </is>
      </c>
      <c r="BD1450" t="inlineStr">
        <is>
          <t>N/A</t>
        </is>
      </c>
      <c r="BE1450" t="inlineStr">
        <is>
          <t>N/A</t>
        </is>
      </c>
    </row>
    <row r="1451">
      <c r="A1451" t="inlineStr">
        <is>
          <t>WI211260761</t>
        </is>
      </c>
      <c r="B1451" t="inlineStr">
        <is>
          <t>DATA_VALIDATION</t>
        </is>
      </c>
      <c r="C1451" t="inlineStr">
        <is>
          <t>201300020355</t>
        </is>
      </c>
      <c r="D1451" t="inlineStr">
        <is>
          <t>Folder</t>
        </is>
      </c>
      <c r="E1451" s="2">
        <f>HYPERLINK("capsilon://?command=openfolder&amp;siteaddress=FAM.docvelocity-na8.net&amp;folderid=FX42BA1FC1-C19F-95D8-A2A0-5EBFB8E42855","FX21128851")</f>
        <v>0.0</v>
      </c>
      <c r="F1451" t="inlineStr">
        <is>
          <t/>
        </is>
      </c>
      <c r="G1451" t="inlineStr">
        <is>
          <t/>
        </is>
      </c>
      <c r="H1451" t="inlineStr">
        <is>
          <t>Mailitem</t>
        </is>
      </c>
      <c r="I1451" t="inlineStr">
        <is>
          <t>MI2112640725</t>
        </is>
      </c>
      <c r="J1451" t="n">
        <v>72.0</v>
      </c>
      <c r="K1451" t="inlineStr">
        <is>
          <t>COMPLETED</t>
        </is>
      </c>
      <c r="L1451" t="inlineStr">
        <is>
          <t>MARK_AS_COMPLETED</t>
        </is>
      </c>
      <c r="M1451" t="inlineStr">
        <is>
          <t>Queue</t>
        </is>
      </c>
      <c r="N1451" t="n">
        <v>1.0</v>
      </c>
      <c r="O1451" s="1" t="n">
        <v>44547.69175925926</v>
      </c>
      <c r="P1451" s="1" t="n">
        <v>44547.712372685186</v>
      </c>
      <c r="Q1451" t="n">
        <v>1303.0</v>
      </c>
      <c r="R1451" t="n">
        <v>478.0</v>
      </c>
      <c r="S1451" t="b">
        <v>0</v>
      </c>
      <c r="T1451" t="inlineStr">
        <is>
          <t>N/A</t>
        </is>
      </c>
      <c r="U1451" t="b">
        <v>0</v>
      </c>
      <c r="V1451" t="inlineStr">
        <is>
          <t>Sumit Jarhad</t>
        </is>
      </c>
      <c r="W1451" s="1" t="n">
        <v>44547.712372685186</v>
      </c>
      <c r="X1451" t="n">
        <v>280.0</v>
      </c>
      <c r="Y1451" t="n">
        <v>0.0</v>
      </c>
      <c r="Z1451" t="n">
        <v>0.0</v>
      </c>
      <c r="AA1451" t="n">
        <v>0.0</v>
      </c>
      <c r="AB1451" t="n">
        <v>0.0</v>
      </c>
      <c r="AC1451" t="n">
        <v>0.0</v>
      </c>
      <c r="AD1451" t="n">
        <v>72.0</v>
      </c>
      <c r="AE1451" t="n">
        <v>60.0</v>
      </c>
      <c r="AF1451" t="n">
        <v>0.0</v>
      </c>
      <c r="AG1451" t="n">
        <v>7.0</v>
      </c>
      <c r="AH1451" t="inlineStr">
        <is>
          <t>N/A</t>
        </is>
      </c>
      <c r="AI1451" t="inlineStr">
        <is>
          <t>N/A</t>
        </is>
      </c>
      <c r="AJ1451" t="inlineStr">
        <is>
          <t>N/A</t>
        </is>
      </c>
      <c r="AK1451" t="inlineStr">
        <is>
          <t>N/A</t>
        </is>
      </c>
      <c r="AL1451" t="inlineStr">
        <is>
          <t>N/A</t>
        </is>
      </c>
      <c r="AM1451" t="inlineStr">
        <is>
          <t>N/A</t>
        </is>
      </c>
      <c r="AN1451" t="inlineStr">
        <is>
          <t>N/A</t>
        </is>
      </c>
      <c r="AO1451" t="inlineStr">
        <is>
          <t>N/A</t>
        </is>
      </c>
      <c r="AP1451" t="inlineStr">
        <is>
          <t>N/A</t>
        </is>
      </c>
      <c r="AQ1451" t="inlineStr">
        <is>
          <t>N/A</t>
        </is>
      </c>
      <c r="AR1451" t="inlineStr">
        <is>
          <t>N/A</t>
        </is>
      </c>
      <c r="AS1451" t="inlineStr">
        <is>
          <t>N/A</t>
        </is>
      </c>
      <c r="AT1451" t="inlineStr">
        <is>
          <t>N/A</t>
        </is>
      </c>
      <c r="AU1451" t="inlineStr">
        <is>
          <t>N/A</t>
        </is>
      </c>
      <c r="AV1451" t="inlineStr">
        <is>
          <t>N/A</t>
        </is>
      </c>
      <c r="AW1451" t="inlineStr">
        <is>
          <t>N/A</t>
        </is>
      </c>
      <c r="AX1451" t="inlineStr">
        <is>
          <t>N/A</t>
        </is>
      </c>
      <c r="AY1451" t="inlineStr">
        <is>
          <t>N/A</t>
        </is>
      </c>
      <c r="AZ1451" t="inlineStr">
        <is>
          <t>N/A</t>
        </is>
      </c>
      <c r="BA1451" t="inlineStr">
        <is>
          <t>N/A</t>
        </is>
      </c>
      <c r="BB1451" t="inlineStr">
        <is>
          <t>N/A</t>
        </is>
      </c>
      <c r="BC1451" t="inlineStr">
        <is>
          <t>N/A</t>
        </is>
      </c>
      <c r="BD1451" t="inlineStr">
        <is>
          <t>N/A</t>
        </is>
      </c>
      <c r="BE1451" t="inlineStr">
        <is>
          <t>N/A</t>
        </is>
      </c>
    </row>
    <row r="1452">
      <c r="A1452" t="inlineStr">
        <is>
          <t>WI211260765</t>
        </is>
      </c>
      <c r="B1452" t="inlineStr">
        <is>
          <t>DATA_VALIDATION</t>
        </is>
      </c>
      <c r="C1452" t="inlineStr">
        <is>
          <t>201308007972</t>
        </is>
      </c>
      <c r="D1452" t="inlineStr">
        <is>
          <t>Folder</t>
        </is>
      </c>
      <c r="E1452" s="2">
        <f>HYPERLINK("capsilon://?command=openfolder&amp;siteaddress=FAM.docvelocity-na8.net&amp;folderid=FXC37DFF7B-1DD9-FF27-51DB-18DB0B6E2314","FX21129135")</f>
        <v>0.0</v>
      </c>
      <c r="F1452" t="inlineStr">
        <is>
          <t/>
        </is>
      </c>
      <c r="G1452" t="inlineStr">
        <is>
          <t/>
        </is>
      </c>
      <c r="H1452" t="inlineStr">
        <is>
          <t>Mailitem</t>
        </is>
      </c>
      <c r="I1452" t="inlineStr">
        <is>
          <t>MI2112641168</t>
        </is>
      </c>
      <c r="J1452" t="n">
        <v>66.0</v>
      </c>
      <c r="K1452" t="inlineStr">
        <is>
          <t>COMPLETED</t>
        </is>
      </c>
      <c r="L1452" t="inlineStr">
        <is>
          <t>MARK_AS_COMPLETED</t>
        </is>
      </c>
      <c r="M1452" t="inlineStr">
        <is>
          <t>Queue</t>
        </is>
      </c>
      <c r="N1452" t="n">
        <v>2.0</v>
      </c>
      <c r="O1452" s="1" t="n">
        <v>44547.692719907405</v>
      </c>
      <c r="P1452" s="1" t="n">
        <v>44547.81894675926</v>
      </c>
      <c r="Q1452" t="n">
        <v>8741.0</v>
      </c>
      <c r="R1452" t="n">
        <v>2165.0</v>
      </c>
      <c r="S1452" t="b">
        <v>0</v>
      </c>
      <c r="T1452" t="inlineStr">
        <is>
          <t>N/A</t>
        </is>
      </c>
      <c r="U1452" t="b">
        <v>0</v>
      </c>
      <c r="V1452" t="inlineStr">
        <is>
          <t>Prajakta Jagannath Mane</t>
        </is>
      </c>
      <c r="W1452" s="1" t="n">
        <v>44547.71655092593</v>
      </c>
      <c r="X1452" t="n">
        <v>1818.0</v>
      </c>
      <c r="Y1452" t="n">
        <v>52.0</v>
      </c>
      <c r="Z1452" t="n">
        <v>0.0</v>
      </c>
      <c r="AA1452" t="n">
        <v>52.0</v>
      </c>
      <c r="AB1452" t="n">
        <v>0.0</v>
      </c>
      <c r="AC1452" t="n">
        <v>39.0</v>
      </c>
      <c r="AD1452" t="n">
        <v>14.0</v>
      </c>
      <c r="AE1452" t="n">
        <v>0.0</v>
      </c>
      <c r="AF1452" t="n">
        <v>0.0</v>
      </c>
      <c r="AG1452" t="n">
        <v>0.0</v>
      </c>
      <c r="AH1452" t="inlineStr">
        <is>
          <t>Vikash Suryakanth Parmar</t>
        </is>
      </c>
      <c r="AI1452" s="1" t="n">
        <v>44547.81894675926</v>
      </c>
      <c r="AJ1452" t="n">
        <v>335.0</v>
      </c>
      <c r="AK1452" t="n">
        <v>1.0</v>
      </c>
      <c r="AL1452" t="n">
        <v>0.0</v>
      </c>
      <c r="AM1452" t="n">
        <v>1.0</v>
      </c>
      <c r="AN1452" t="n">
        <v>0.0</v>
      </c>
      <c r="AO1452" t="n">
        <v>1.0</v>
      </c>
      <c r="AP1452" t="n">
        <v>13.0</v>
      </c>
      <c r="AQ1452" t="n">
        <v>0.0</v>
      </c>
      <c r="AR1452" t="n">
        <v>0.0</v>
      </c>
      <c r="AS1452" t="n">
        <v>0.0</v>
      </c>
      <c r="AT1452" t="inlineStr">
        <is>
          <t>N/A</t>
        </is>
      </c>
      <c r="AU1452" t="inlineStr">
        <is>
          <t>N/A</t>
        </is>
      </c>
      <c r="AV1452" t="inlineStr">
        <is>
          <t>N/A</t>
        </is>
      </c>
      <c r="AW1452" t="inlineStr">
        <is>
          <t>N/A</t>
        </is>
      </c>
      <c r="AX1452" t="inlineStr">
        <is>
          <t>N/A</t>
        </is>
      </c>
      <c r="AY1452" t="inlineStr">
        <is>
          <t>N/A</t>
        </is>
      </c>
      <c r="AZ1452" t="inlineStr">
        <is>
          <t>N/A</t>
        </is>
      </c>
      <c r="BA1452" t="inlineStr">
        <is>
          <t>N/A</t>
        </is>
      </c>
      <c r="BB1452" t="inlineStr">
        <is>
          <t>N/A</t>
        </is>
      </c>
      <c r="BC1452" t="inlineStr">
        <is>
          <t>N/A</t>
        </is>
      </c>
      <c r="BD1452" t="inlineStr">
        <is>
          <t>N/A</t>
        </is>
      </c>
      <c r="BE1452" t="inlineStr">
        <is>
          <t>N/A</t>
        </is>
      </c>
    </row>
    <row r="1453">
      <c r="A1453" t="inlineStr">
        <is>
          <t>WI211260978</t>
        </is>
      </c>
      <c r="B1453" t="inlineStr">
        <is>
          <t>DATA_VALIDATION</t>
        </is>
      </c>
      <c r="C1453" t="inlineStr">
        <is>
          <t>201348000229</t>
        </is>
      </c>
      <c r="D1453" t="inlineStr">
        <is>
          <t>Folder</t>
        </is>
      </c>
      <c r="E1453" s="2">
        <f>HYPERLINK("capsilon://?command=openfolder&amp;siteaddress=FAM.docvelocity-na8.net&amp;folderid=FXA434220F-A55B-3465-E8D4-59699ACAA395","FX21129074")</f>
        <v>0.0</v>
      </c>
      <c r="F1453" t="inlineStr">
        <is>
          <t/>
        </is>
      </c>
      <c r="G1453" t="inlineStr">
        <is>
          <t/>
        </is>
      </c>
      <c r="H1453" t="inlineStr">
        <is>
          <t>Mailitem</t>
        </is>
      </c>
      <c r="I1453" t="inlineStr">
        <is>
          <t>MI2112638209</t>
        </is>
      </c>
      <c r="J1453" t="n">
        <v>349.0</v>
      </c>
      <c r="K1453" t="inlineStr">
        <is>
          <t>COMPLETED</t>
        </is>
      </c>
      <c r="L1453" t="inlineStr">
        <is>
          <t>MARK_AS_COMPLETED</t>
        </is>
      </c>
      <c r="M1453" t="inlineStr">
        <is>
          <t>Queue</t>
        </is>
      </c>
      <c r="N1453" t="n">
        <v>2.0</v>
      </c>
      <c r="O1453" s="1" t="n">
        <v>44547.70931712963</v>
      </c>
      <c r="P1453" s="1" t="n">
        <v>44547.77930555555</v>
      </c>
      <c r="Q1453" t="n">
        <v>2492.0</v>
      </c>
      <c r="R1453" t="n">
        <v>3555.0</v>
      </c>
      <c r="S1453" t="b">
        <v>0</v>
      </c>
      <c r="T1453" t="inlineStr">
        <is>
          <t>N/A</t>
        </is>
      </c>
      <c r="U1453" t="b">
        <v>1</v>
      </c>
      <c r="V1453" t="inlineStr">
        <is>
          <t>Amruta Erande</t>
        </is>
      </c>
      <c r="W1453" s="1" t="n">
        <v>44547.73619212963</v>
      </c>
      <c r="X1453" t="n">
        <v>2316.0</v>
      </c>
      <c r="Y1453" t="n">
        <v>217.0</v>
      </c>
      <c r="Z1453" t="n">
        <v>0.0</v>
      </c>
      <c r="AA1453" t="n">
        <v>217.0</v>
      </c>
      <c r="AB1453" t="n">
        <v>72.0</v>
      </c>
      <c r="AC1453" t="n">
        <v>88.0</v>
      </c>
      <c r="AD1453" t="n">
        <v>132.0</v>
      </c>
      <c r="AE1453" t="n">
        <v>0.0</v>
      </c>
      <c r="AF1453" t="n">
        <v>0.0</v>
      </c>
      <c r="AG1453" t="n">
        <v>0.0</v>
      </c>
      <c r="AH1453" t="inlineStr">
        <is>
          <t>Dashrath Soren</t>
        </is>
      </c>
      <c r="AI1453" s="1" t="n">
        <v>44547.77930555555</v>
      </c>
      <c r="AJ1453" t="n">
        <v>1239.0</v>
      </c>
      <c r="AK1453" t="n">
        <v>2.0</v>
      </c>
      <c r="AL1453" t="n">
        <v>0.0</v>
      </c>
      <c r="AM1453" t="n">
        <v>2.0</v>
      </c>
      <c r="AN1453" t="n">
        <v>72.0</v>
      </c>
      <c r="AO1453" t="n">
        <v>2.0</v>
      </c>
      <c r="AP1453" t="n">
        <v>130.0</v>
      </c>
      <c r="AQ1453" t="n">
        <v>0.0</v>
      </c>
      <c r="AR1453" t="n">
        <v>0.0</v>
      </c>
      <c r="AS1453" t="n">
        <v>0.0</v>
      </c>
      <c r="AT1453" t="inlineStr">
        <is>
          <t>N/A</t>
        </is>
      </c>
      <c r="AU1453" t="inlineStr">
        <is>
          <t>N/A</t>
        </is>
      </c>
      <c r="AV1453" t="inlineStr">
        <is>
          <t>N/A</t>
        </is>
      </c>
      <c r="AW1453" t="inlineStr">
        <is>
          <t>N/A</t>
        </is>
      </c>
      <c r="AX1453" t="inlineStr">
        <is>
          <t>N/A</t>
        </is>
      </c>
      <c r="AY1453" t="inlineStr">
        <is>
          <t>N/A</t>
        </is>
      </c>
      <c r="AZ1453" t="inlineStr">
        <is>
          <t>N/A</t>
        </is>
      </c>
      <c r="BA1453" t="inlineStr">
        <is>
          <t>N/A</t>
        </is>
      </c>
      <c r="BB1453" t="inlineStr">
        <is>
          <t>N/A</t>
        </is>
      </c>
      <c r="BC1453" t="inlineStr">
        <is>
          <t>N/A</t>
        </is>
      </c>
      <c r="BD1453" t="inlineStr">
        <is>
          <t>N/A</t>
        </is>
      </c>
      <c r="BE1453" t="inlineStr">
        <is>
          <t>N/A</t>
        </is>
      </c>
    </row>
    <row r="1454">
      <c r="A1454" t="inlineStr">
        <is>
          <t>WI211260988</t>
        </is>
      </c>
      <c r="B1454" t="inlineStr">
        <is>
          <t>DATA_VALIDATION</t>
        </is>
      </c>
      <c r="C1454" t="inlineStr">
        <is>
          <t>201300020405</t>
        </is>
      </c>
      <c r="D1454" t="inlineStr">
        <is>
          <t>Folder</t>
        </is>
      </c>
      <c r="E1454" s="2">
        <f>HYPERLINK("capsilon://?command=openfolder&amp;siteaddress=FAM.docvelocity-na8.net&amp;folderid=FX00727A1D-AD02-C127-58FC-6F571FD311D1","FX21129526")</f>
        <v>0.0</v>
      </c>
      <c r="F1454" t="inlineStr">
        <is>
          <t/>
        </is>
      </c>
      <c r="G1454" t="inlineStr">
        <is>
          <t/>
        </is>
      </c>
      <c r="H1454" t="inlineStr">
        <is>
          <t>Mailitem</t>
        </is>
      </c>
      <c r="I1454" t="inlineStr">
        <is>
          <t>MI2112639938</t>
        </is>
      </c>
      <c r="J1454" t="n">
        <v>156.0</v>
      </c>
      <c r="K1454" t="inlineStr">
        <is>
          <t>COMPLETED</t>
        </is>
      </c>
      <c r="L1454" t="inlineStr">
        <is>
          <t>MARK_AS_COMPLETED</t>
        </is>
      </c>
      <c r="M1454" t="inlineStr">
        <is>
          <t>Queue</t>
        </is>
      </c>
      <c r="N1454" t="n">
        <v>2.0</v>
      </c>
      <c r="O1454" s="1" t="n">
        <v>44547.71037037037</v>
      </c>
      <c r="P1454" s="1" t="n">
        <v>44547.77935185185</v>
      </c>
      <c r="Q1454" t="n">
        <v>5128.0</v>
      </c>
      <c r="R1454" t="n">
        <v>832.0</v>
      </c>
      <c r="S1454" t="b">
        <v>0</v>
      </c>
      <c r="T1454" t="inlineStr">
        <is>
          <t>N/A</t>
        </is>
      </c>
      <c r="U1454" t="b">
        <v>1</v>
      </c>
      <c r="V1454" t="inlineStr">
        <is>
          <t>Supriya Khape</t>
        </is>
      </c>
      <c r="W1454" s="1" t="n">
        <v>44547.71607638889</v>
      </c>
      <c r="X1454" t="n">
        <v>422.0</v>
      </c>
      <c r="Y1454" t="n">
        <v>150.0</v>
      </c>
      <c r="Z1454" t="n">
        <v>0.0</v>
      </c>
      <c r="AA1454" t="n">
        <v>150.0</v>
      </c>
      <c r="AB1454" t="n">
        <v>0.0</v>
      </c>
      <c r="AC1454" t="n">
        <v>71.0</v>
      </c>
      <c r="AD1454" t="n">
        <v>6.0</v>
      </c>
      <c r="AE1454" t="n">
        <v>0.0</v>
      </c>
      <c r="AF1454" t="n">
        <v>0.0</v>
      </c>
      <c r="AG1454" t="n">
        <v>0.0</v>
      </c>
      <c r="AH1454" t="inlineStr">
        <is>
          <t>Vikash Suryakanth Parmar</t>
        </is>
      </c>
      <c r="AI1454" s="1" t="n">
        <v>44547.77935185185</v>
      </c>
      <c r="AJ1454" t="n">
        <v>410.0</v>
      </c>
      <c r="AK1454" t="n">
        <v>0.0</v>
      </c>
      <c r="AL1454" t="n">
        <v>0.0</v>
      </c>
      <c r="AM1454" t="n">
        <v>0.0</v>
      </c>
      <c r="AN1454" t="n">
        <v>0.0</v>
      </c>
      <c r="AO1454" t="n">
        <v>0.0</v>
      </c>
      <c r="AP1454" t="n">
        <v>6.0</v>
      </c>
      <c r="AQ1454" t="n">
        <v>0.0</v>
      </c>
      <c r="AR1454" t="n">
        <v>0.0</v>
      </c>
      <c r="AS1454" t="n">
        <v>0.0</v>
      </c>
      <c r="AT1454" t="inlineStr">
        <is>
          <t>N/A</t>
        </is>
      </c>
      <c r="AU1454" t="inlineStr">
        <is>
          <t>N/A</t>
        </is>
      </c>
      <c r="AV1454" t="inlineStr">
        <is>
          <t>N/A</t>
        </is>
      </c>
      <c r="AW1454" t="inlineStr">
        <is>
          <t>N/A</t>
        </is>
      </c>
      <c r="AX1454" t="inlineStr">
        <is>
          <t>N/A</t>
        </is>
      </c>
      <c r="AY1454" t="inlineStr">
        <is>
          <t>N/A</t>
        </is>
      </c>
      <c r="AZ1454" t="inlineStr">
        <is>
          <t>N/A</t>
        </is>
      </c>
      <c r="BA1454" t="inlineStr">
        <is>
          <t>N/A</t>
        </is>
      </c>
      <c r="BB1454" t="inlineStr">
        <is>
          <t>N/A</t>
        </is>
      </c>
      <c r="BC1454" t="inlineStr">
        <is>
          <t>N/A</t>
        </is>
      </c>
      <c r="BD1454" t="inlineStr">
        <is>
          <t>N/A</t>
        </is>
      </c>
      <c r="BE1454" t="inlineStr">
        <is>
          <t>N/A</t>
        </is>
      </c>
    </row>
    <row r="1455">
      <c r="A1455" t="inlineStr">
        <is>
          <t>WI211261036</t>
        </is>
      </c>
      <c r="B1455" t="inlineStr">
        <is>
          <t>DATA_VALIDATION</t>
        </is>
      </c>
      <c r="C1455" t="inlineStr">
        <is>
          <t>201300020355</t>
        </is>
      </c>
      <c r="D1455" t="inlineStr">
        <is>
          <t>Folder</t>
        </is>
      </c>
      <c r="E1455" s="2">
        <f>HYPERLINK("capsilon://?command=openfolder&amp;siteaddress=FAM.docvelocity-na8.net&amp;folderid=FX42BA1FC1-C19F-95D8-A2A0-5EBFB8E42855","FX21128851")</f>
        <v>0.0</v>
      </c>
      <c r="F1455" t="inlineStr">
        <is>
          <t/>
        </is>
      </c>
      <c r="G1455" t="inlineStr">
        <is>
          <t/>
        </is>
      </c>
      <c r="H1455" t="inlineStr">
        <is>
          <t>Mailitem</t>
        </is>
      </c>
      <c r="I1455" t="inlineStr">
        <is>
          <t>MI2112640725</t>
        </is>
      </c>
      <c r="J1455" t="n">
        <v>276.0</v>
      </c>
      <c r="K1455" t="inlineStr">
        <is>
          <t>COMPLETED</t>
        </is>
      </c>
      <c r="L1455" t="inlineStr">
        <is>
          <t>MARK_AS_COMPLETED</t>
        </is>
      </c>
      <c r="M1455" t="inlineStr">
        <is>
          <t>Queue</t>
        </is>
      </c>
      <c r="N1455" t="n">
        <v>2.0</v>
      </c>
      <c r="O1455" s="1" t="n">
        <v>44547.71364583333</v>
      </c>
      <c r="P1455" s="1" t="n">
        <v>44547.79114583333</v>
      </c>
      <c r="Q1455" t="n">
        <v>2197.0</v>
      </c>
      <c r="R1455" t="n">
        <v>4499.0</v>
      </c>
      <c r="S1455" t="b">
        <v>0</v>
      </c>
      <c r="T1455" t="inlineStr">
        <is>
          <t>N/A</t>
        </is>
      </c>
      <c r="U1455" t="b">
        <v>1</v>
      </c>
      <c r="V1455" t="inlineStr">
        <is>
          <t>Prajakta Jagannath Mane</t>
        </is>
      </c>
      <c r="W1455" s="1" t="n">
        <v>44547.75653935185</v>
      </c>
      <c r="X1455" t="n">
        <v>3454.0</v>
      </c>
      <c r="Y1455" t="n">
        <v>198.0</v>
      </c>
      <c r="Z1455" t="n">
        <v>0.0</v>
      </c>
      <c r="AA1455" t="n">
        <v>198.0</v>
      </c>
      <c r="AB1455" t="n">
        <v>39.0</v>
      </c>
      <c r="AC1455" t="n">
        <v>81.0</v>
      </c>
      <c r="AD1455" t="n">
        <v>78.0</v>
      </c>
      <c r="AE1455" t="n">
        <v>0.0</v>
      </c>
      <c r="AF1455" t="n">
        <v>0.0</v>
      </c>
      <c r="AG1455" t="n">
        <v>0.0</v>
      </c>
      <c r="AH1455" t="inlineStr">
        <is>
          <t>Dashrath Soren</t>
        </is>
      </c>
      <c r="AI1455" s="1" t="n">
        <v>44547.79114583333</v>
      </c>
      <c r="AJ1455" t="n">
        <v>1022.0</v>
      </c>
      <c r="AK1455" t="n">
        <v>3.0</v>
      </c>
      <c r="AL1455" t="n">
        <v>0.0</v>
      </c>
      <c r="AM1455" t="n">
        <v>3.0</v>
      </c>
      <c r="AN1455" t="n">
        <v>39.0</v>
      </c>
      <c r="AO1455" t="n">
        <v>3.0</v>
      </c>
      <c r="AP1455" t="n">
        <v>75.0</v>
      </c>
      <c r="AQ1455" t="n">
        <v>0.0</v>
      </c>
      <c r="AR1455" t="n">
        <v>0.0</v>
      </c>
      <c r="AS1455" t="n">
        <v>0.0</v>
      </c>
      <c r="AT1455" t="inlineStr">
        <is>
          <t>N/A</t>
        </is>
      </c>
      <c r="AU1455" t="inlineStr">
        <is>
          <t>N/A</t>
        </is>
      </c>
      <c r="AV1455" t="inlineStr">
        <is>
          <t>N/A</t>
        </is>
      </c>
      <c r="AW1455" t="inlineStr">
        <is>
          <t>N/A</t>
        </is>
      </c>
      <c r="AX1455" t="inlineStr">
        <is>
          <t>N/A</t>
        </is>
      </c>
      <c r="AY1455" t="inlineStr">
        <is>
          <t>N/A</t>
        </is>
      </c>
      <c r="AZ1455" t="inlineStr">
        <is>
          <t>N/A</t>
        </is>
      </c>
      <c r="BA1455" t="inlineStr">
        <is>
          <t>N/A</t>
        </is>
      </c>
      <c r="BB1455" t="inlineStr">
        <is>
          <t>N/A</t>
        </is>
      </c>
      <c r="BC1455" t="inlineStr">
        <is>
          <t>N/A</t>
        </is>
      </c>
      <c r="BD1455" t="inlineStr">
        <is>
          <t>N/A</t>
        </is>
      </c>
      <c r="BE1455" t="inlineStr">
        <is>
          <t>N/A</t>
        </is>
      </c>
    </row>
    <row r="1456">
      <c r="A1456" t="inlineStr">
        <is>
          <t>WI21126136</t>
        </is>
      </c>
      <c r="B1456" t="inlineStr">
        <is>
          <t>DATA_VALIDATION</t>
        </is>
      </c>
      <c r="C1456" t="inlineStr">
        <is>
          <t>201338000068</t>
        </is>
      </c>
      <c r="D1456" t="inlineStr">
        <is>
          <t>Folder</t>
        </is>
      </c>
      <c r="E1456" s="2">
        <f>HYPERLINK("capsilon://?command=openfolder&amp;siteaddress=FAM.docvelocity-na8.net&amp;folderid=FX786B1AAB-8D12-ACC6-54BC-3C5C5DB5A005","FX2111849")</f>
        <v>0.0</v>
      </c>
      <c r="F1456" t="inlineStr">
        <is>
          <t/>
        </is>
      </c>
      <c r="G1456" t="inlineStr">
        <is>
          <t/>
        </is>
      </c>
      <c r="H1456" t="inlineStr">
        <is>
          <t>Mailitem</t>
        </is>
      </c>
      <c r="I1456" t="inlineStr">
        <is>
          <t>MI211266321</t>
        </is>
      </c>
      <c r="J1456" t="n">
        <v>66.0</v>
      </c>
      <c r="K1456" t="inlineStr">
        <is>
          <t>COMPLETED</t>
        </is>
      </c>
      <c r="L1456" t="inlineStr">
        <is>
          <t>MARK_AS_COMPLETED</t>
        </is>
      </c>
      <c r="M1456" t="inlineStr">
        <is>
          <t>Queue</t>
        </is>
      </c>
      <c r="N1456" t="n">
        <v>2.0</v>
      </c>
      <c r="O1456" s="1" t="n">
        <v>44532.44626157408</v>
      </c>
      <c r="P1456" s="1" t="n">
        <v>44532.647523148145</v>
      </c>
      <c r="Q1456" t="n">
        <v>16876.0</v>
      </c>
      <c r="R1456" t="n">
        <v>513.0</v>
      </c>
      <c r="S1456" t="b">
        <v>0</v>
      </c>
      <c r="T1456" t="inlineStr">
        <is>
          <t>N/A</t>
        </is>
      </c>
      <c r="U1456" t="b">
        <v>0</v>
      </c>
      <c r="V1456" t="inlineStr">
        <is>
          <t>Sumit Jarhad</t>
        </is>
      </c>
      <c r="W1456" s="1" t="n">
        <v>44532.46314814815</v>
      </c>
      <c r="X1456" t="n">
        <v>313.0</v>
      </c>
      <c r="Y1456" t="n">
        <v>52.0</v>
      </c>
      <c r="Z1456" t="n">
        <v>0.0</v>
      </c>
      <c r="AA1456" t="n">
        <v>52.0</v>
      </c>
      <c r="AB1456" t="n">
        <v>0.0</v>
      </c>
      <c r="AC1456" t="n">
        <v>39.0</v>
      </c>
      <c r="AD1456" t="n">
        <v>14.0</v>
      </c>
      <c r="AE1456" t="n">
        <v>0.0</v>
      </c>
      <c r="AF1456" t="n">
        <v>0.0</v>
      </c>
      <c r="AG1456" t="n">
        <v>0.0</v>
      </c>
      <c r="AH1456" t="inlineStr">
        <is>
          <t>Vikash Suryakanth Parmar</t>
        </is>
      </c>
      <c r="AI1456" s="1" t="n">
        <v>44532.647523148145</v>
      </c>
      <c r="AJ1456" t="n">
        <v>194.0</v>
      </c>
      <c r="AK1456" t="n">
        <v>1.0</v>
      </c>
      <c r="AL1456" t="n">
        <v>0.0</v>
      </c>
      <c r="AM1456" t="n">
        <v>1.0</v>
      </c>
      <c r="AN1456" t="n">
        <v>0.0</v>
      </c>
      <c r="AO1456" t="n">
        <v>1.0</v>
      </c>
      <c r="AP1456" t="n">
        <v>13.0</v>
      </c>
      <c r="AQ1456" t="n">
        <v>0.0</v>
      </c>
      <c r="AR1456" t="n">
        <v>0.0</v>
      </c>
      <c r="AS1456" t="n">
        <v>0.0</v>
      </c>
      <c r="AT1456" t="inlineStr">
        <is>
          <t>N/A</t>
        </is>
      </c>
      <c r="AU1456" t="inlineStr">
        <is>
          <t>N/A</t>
        </is>
      </c>
      <c r="AV1456" t="inlineStr">
        <is>
          <t>N/A</t>
        </is>
      </c>
      <c r="AW1456" t="inlineStr">
        <is>
          <t>N/A</t>
        </is>
      </c>
      <c r="AX1456" t="inlineStr">
        <is>
          <t>N/A</t>
        </is>
      </c>
      <c r="AY1456" t="inlineStr">
        <is>
          <t>N/A</t>
        </is>
      </c>
      <c r="AZ1456" t="inlineStr">
        <is>
          <t>N/A</t>
        </is>
      </c>
      <c r="BA1456" t="inlineStr">
        <is>
          <t>N/A</t>
        </is>
      </c>
      <c r="BB1456" t="inlineStr">
        <is>
          <t>N/A</t>
        </is>
      </c>
      <c r="BC1456" t="inlineStr">
        <is>
          <t>N/A</t>
        </is>
      </c>
      <c r="BD1456" t="inlineStr">
        <is>
          <t>N/A</t>
        </is>
      </c>
      <c r="BE1456" t="inlineStr">
        <is>
          <t>N/A</t>
        </is>
      </c>
    </row>
    <row r="1457">
      <c r="A1457" t="inlineStr">
        <is>
          <t>WI211261361</t>
        </is>
      </c>
      <c r="B1457" t="inlineStr">
        <is>
          <t>DATA_VALIDATION</t>
        </is>
      </c>
      <c r="C1457" t="inlineStr">
        <is>
          <t>201300020413</t>
        </is>
      </c>
      <c r="D1457" t="inlineStr">
        <is>
          <t>Folder</t>
        </is>
      </c>
      <c r="E1457" s="2">
        <f>HYPERLINK("capsilon://?command=openfolder&amp;siteaddress=FAM.docvelocity-na8.net&amp;folderid=FXDB79D239-FBF2-D801-009C-5083C5305C43","FX21129645")</f>
        <v>0.0</v>
      </c>
      <c r="F1457" t="inlineStr">
        <is>
          <t/>
        </is>
      </c>
      <c r="G1457" t="inlineStr">
        <is>
          <t/>
        </is>
      </c>
      <c r="H1457" t="inlineStr">
        <is>
          <t>Mailitem</t>
        </is>
      </c>
      <c r="I1457" t="inlineStr">
        <is>
          <t>MI2112645612</t>
        </is>
      </c>
      <c r="J1457" t="n">
        <v>207.0</v>
      </c>
      <c r="K1457" t="inlineStr">
        <is>
          <t>COMPLETED</t>
        </is>
      </c>
      <c r="L1457" t="inlineStr">
        <is>
          <t>MARK_AS_COMPLETED</t>
        </is>
      </c>
      <c r="M1457" t="inlineStr">
        <is>
          <t>Queue</t>
        </is>
      </c>
      <c r="N1457" t="n">
        <v>1.0</v>
      </c>
      <c r="O1457" s="1" t="n">
        <v>44547.74177083333</v>
      </c>
      <c r="P1457" s="1" t="n">
        <v>44547.75046296296</v>
      </c>
      <c r="Q1457" t="n">
        <v>472.0</v>
      </c>
      <c r="R1457" t="n">
        <v>279.0</v>
      </c>
      <c r="S1457" t="b">
        <v>0</v>
      </c>
      <c r="T1457" t="inlineStr">
        <is>
          <t>N/A</t>
        </is>
      </c>
      <c r="U1457" t="b">
        <v>0</v>
      </c>
      <c r="V1457" t="inlineStr">
        <is>
          <t>Sumit Jarhad</t>
        </is>
      </c>
      <c r="W1457" s="1" t="n">
        <v>44547.75046296296</v>
      </c>
      <c r="X1457" t="n">
        <v>186.0</v>
      </c>
      <c r="Y1457" t="n">
        <v>0.0</v>
      </c>
      <c r="Z1457" t="n">
        <v>0.0</v>
      </c>
      <c r="AA1457" t="n">
        <v>0.0</v>
      </c>
      <c r="AB1457" t="n">
        <v>0.0</v>
      </c>
      <c r="AC1457" t="n">
        <v>0.0</v>
      </c>
      <c r="AD1457" t="n">
        <v>207.0</v>
      </c>
      <c r="AE1457" t="n">
        <v>183.0</v>
      </c>
      <c r="AF1457" t="n">
        <v>0.0</v>
      </c>
      <c r="AG1457" t="n">
        <v>7.0</v>
      </c>
      <c r="AH1457" t="inlineStr">
        <is>
          <t>N/A</t>
        </is>
      </c>
      <c r="AI1457" t="inlineStr">
        <is>
          <t>N/A</t>
        </is>
      </c>
      <c r="AJ1457" t="inlineStr">
        <is>
          <t>N/A</t>
        </is>
      </c>
      <c r="AK1457" t="inlineStr">
        <is>
          <t>N/A</t>
        </is>
      </c>
      <c r="AL1457" t="inlineStr">
        <is>
          <t>N/A</t>
        </is>
      </c>
      <c r="AM1457" t="inlineStr">
        <is>
          <t>N/A</t>
        </is>
      </c>
      <c r="AN1457" t="inlineStr">
        <is>
          <t>N/A</t>
        </is>
      </c>
      <c r="AO1457" t="inlineStr">
        <is>
          <t>N/A</t>
        </is>
      </c>
      <c r="AP1457" t="inlineStr">
        <is>
          <t>N/A</t>
        </is>
      </c>
      <c r="AQ1457" t="inlineStr">
        <is>
          <t>N/A</t>
        </is>
      </c>
      <c r="AR1457" t="inlineStr">
        <is>
          <t>N/A</t>
        </is>
      </c>
      <c r="AS1457" t="inlineStr">
        <is>
          <t>N/A</t>
        </is>
      </c>
      <c r="AT1457" t="inlineStr">
        <is>
          <t>N/A</t>
        </is>
      </c>
      <c r="AU1457" t="inlineStr">
        <is>
          <t>N/A</t>
        </is>
      </c>
      <c r="AV1457" t="inlineStr">
        <is>
          <t>N/A</t>
        </is>
      </c>
      <c r="AW1457" t="inlineStr">
        <is>
          <t>N/A</t>
        </is>
      </c>
      <c r="AX1457" t="inlineStr">
        <is>
          <t>N/A</t>
        </is>
      </c>
      <c r="AY1457" t="inlineStr">
        <is>
          <t>N/A</t>
        </is>
      </c>
      <c r="AZ1457" t="inlineStr">
        <is>
          <t>N/A</t>
        </is>
      </c>
      <c r="BA1457" t="inlineStr">
        <is>
          <t>N/A</t>
        </is>
      </c>
      <c r="BB1457" t="inlineStr">
        <is>
          <t>N/A</t>
        </is>
      </c>
      <c r="BC1457" t="inlineStr">
        <is>
          <t>N/A</t>
        </is>
      </c>
      <c r="BD1457" t="inlineStr">
        <is>
          <t>N/A</t>
        </is>
      </c>
      <c r="BE1457" t="inlineStr">
        <is>
          <t>N/A</t>
        </is>
      </c>
    </row>
    <row r="1458">
      <c r="A1458" t="inlineStr">
        <is>
          <t>WI211261407</t>
        </is>
      </c>
      <c r="B1458" t="inlineStr">
        <is>
          <t>DATA_VALIDATION</t>
        </is>
      </c>
      <c r="C1458" t="inlineStr">
        <is>
          <t>201330004194</t>
        </is>
      </c>
      <c r="D1458" t="inlineStr">
        <is>
          <t>Folder</t>
        </is>
      </c>
      <c r="E1458" s="2">
        <f>HYPERLINK("capsilon://?command=openfolder&amp;siteaddress=FAM.docvelocity-na8.net&amp;folderid=FX2835065F-60C9-1C5D-4F71-3613441E534F","FX21127483")</f>
        <v>0.0</v>
      </c>
      <c r="F1458" t="inlineStr">
        <is>
          <t/>
        </is>
      </c>
      <c r="G1458" t="inlineStr">
        <is>
          <t/>
        </is>
      </c>
      <c r="H1458" t="inlineStr">
        <is>
          <t>Mailitem</t>
        </is>
      </c>
      <c r="I1458" t="inlineStr">
        <is>
          <t>MI2112646371</t>
        </is>
      </c>
      <c r="J1458" t="n">
        <v>28.0</v>
      </c>
      <c r="K1458" t="inlineStr">
        <is>
          <t>COMPLETED</t>
        </is>
      </c>
      <c r="L1458" t="inlineStr">
        <is>
          <t>MARK_AS_COMPLETED</t>
        </is>
      </c>
      <c r="M1458" t="inlineStr">
        <is>
          <t>Queue</t>
        </is>
      </c>
      <c r="N1458" t="n">
        <v>2.0</v>
      </c>
      <c r="O1458" s="1" t="n">
        <v>44547.75001157408</v>
      </c>
      <c r="P1458" s="1" t="n">
        <v>44547.82027777778</v>
      </c>
      <c r="Q1458" t="n">
        <v>5848.0</v>
      </c>
      <c r="R1458" t="n">
        <v>223.0</v>
      </c>
      <c r="S1458" t="b">
        <v>0</v>
      </c>
      <c r="T1458" t="inlineStr">
        <is>
          <t>N/A</t>
        </is>
      </c>
      <c r="U1458" t="b">
        <v>0</v>
      </c>
      <c r="V1458" t="inlineStr">
        <is>
          <t>Sumit Jarhad</t>
        </is>
      </c>
      <c r="W1458" s="1" t="n">
        <v>44547.75173611111</v>
      </c>
      <c r="X1458" t="n">
        <v>109.0</v>
      </c>
      <c r="Y1458" t="n">
        <v>21.0</v>
      </c>
      <c r="Z1458" t="n">
        <v>0.0</v>
      </c>
      <c r="AA1458" t="n">
        <v>21.0</v>
      </c>
      <c r="AB1458" t="n">
        <v>0.0</v>
      </c>
      <c r="AC1458" t="n">
        <v>6.0</v>
      </c>
      <c r="AD1458" t="n">
        <v>7.0</v>
      </c>
      <c r="AE1458" t="n">
        <v>0.0</v>
      </c>
      <c r="AF1458" t="n">
        <v>0.0</v>
      </c>
      <c r="AG1458" t="n">
        <v>0.0</v>
      </c>
      <c r="AH1458" t="inlineStr">
        <is>
          <t>Vikash Suryakanth Parmar</t>
        </is>
      </c>
      <c r="AI1458" s="1" t="n">
        <v>44547.82027777778</v>
      </c>
      <c r="AJ1458" t="n">
        <v>114.0</v>
      </c>
      <c r="AK1458" t="n">
        <v>0.0</v>
      </c>
      <c r="AL1458" t="n">
        <v>0.0</v>
      </c>
      <c r="AM1458" t="n">
        <v>0.0</v>
      </c>
      <c r="AN1458" t="n">
        <v>0.0</v>
      </c>
      <c r="AO1458" t="n">
        <v>0.0</v>
      </c>
      <c r="AP1458" t="n">
        <v>7.0</v>
      </c>
      <c r="AQ1458" t="n">
        <v>0.0</v>
      </c>
      <c r="AR1458" t="n">
        <v>0.0</v>
      </c>
      <c r="AS1458" t="n">
        <v>0.0</v>
      </c>
      <c r="AT1458" t="inlineStr">
        <is>
          <t>N/A</t>
        </is>
      </c>
      <c r="AU1458" t="inlineStr">
        <is>
          <t>N/A</t>
        </is>
      </c>
      <c r="AV1458" t="inlineStr">
        <is>
          <t>N/A</t>
        </is>
      </c>
      <c r="AW1458" t="inlineStr">
        <is>
          <t>N/A</t>
        </is>
      </c>
      <c r="AX1458" t="inlineStr">
        <is>
          <t>N/A</t>
        </is>
      </c>
      <c r="AY1458" t="inlineStr">
        <is>
          <t>N/A</t>
        </is>
      </c>
      <c r="AZ1458" t="inlineStr">
        <is>
          <t>N/A</t>
        </is>
      </c>
      <c r="BA1458" t="inlineStr">
        <is>
          <t>N/A</t>
        </is>
      </c>
      <c r="BB1458" t="inlineStr">
        <is>
          <t>N/A</t>
        </is>
      </c>
      <c r="BC1458" t="inlineStr">
        <is>
          <t>N/A</t>
        </is>
      </c>
      <c r="BD1458" t="inlineStr">
        <is>
          <t>N/A</t>
        </is>
      </c>
      <c r="BE1458" t="inlineStr">
        <is>
          <t>N/A</t>
        </is>
      </c>
    </row>
    <row r="1459">
      <c r="A1459" t="inlineStr">
        <is>
          <t>WI211261417</t>
        </is>
      </c>
      <c r="B1459" t="inlineStr">
        <is>
          <t>DATA_VALIDATION</t>
        </is>
      </c>
      <c r="C1459" t="inlineStr">
        <is>
          <t>201330004194</t>
        </is>
      </c>
      <c r="D1459" t="inlineStr">
        <is>
          <t>Folder</t>
        </is>
      </c>
      <c r="E1459" s="2">
        <f>HYPERLINK("capsilon://?command=openfolder&amp;siteaddress=FAM.docvelocity-na8.net&amp;folderid=FX2835065F-60C9-1C5D-4F71-3613441E534F","FX21127483")</f>
        <v>0.0</v>
      </c>
      <c r="F1459" t="inlineStr">
        <is>
          <t/>
        </is>
      </c>
      <c r="G1459" t="inlineStr">
        <is>
          <t/>
        </is>
      </c>
      <c r="H1459" t="inlineStr">
        <is>
          <t>Mailitem</t>
        </is>
      </c>
      <c r="I1459" t="inlineStr">
        <is>
          <t>MI2112646385</t>
        </is>
      </c>
      <c r="J1459" t="n">
        <v>106.0</v>
      </c>
      <c r="K1459" t="inlineStr">
        <is>
          <t>COMPLETED</t>
        </is>
      </c>
      <c r="L1459" t="inlineStr">
        <is>
          <t>MARK_AS_COMPLETED</t>
        </is>
      </c>
      <c r="M1459" t="inlineStr">
        <is>
          <t>Queue</t>
        </is>
      </c>
      <c r="N1459" t="n">
        <v>1.0</v>
      </c>
      <c r="O1459" s="1" t="n">
        <v>44547.75178240741</v>
      </c>
      <c r="P1459" s="1" t="n">
        <v>44547.760613425926</v>
      </c>
      <c r="Q1459" t="n">
        <v>543.0</v>
      </c>
      <c r="R1459" t="n">
        <v>220.0</v>
      </c>
      <c r="S1459" t="b">
        <v>0</v>
      </c>
      <c r="T1459" t="inlineStr">
        <is>
          <t>N/A</t>
        </is>
      </c>
      <c r="U1459" t="b">
        <v>0</v>
      </c>
      <c r="V1459" t="inlineStr">
        <is>
          <t>Sumit Jarhad</t>
        </is>
      </c>
      <c r="W1459" s="1" t="n">
        <v>44547.760613425926</v>
      </c>
      <c r="X1459" t="n">
        <v>205.0</v>
      </c>
      <c r="Y1459" t="n">
        <v>0.0</v>
      </c>
      <c r="Z1459" t="n">
        <v>0.0</v>
      </c>
      <c r="AA1459" t="n">
        <v>0.0</v>
      </c>
      <c r="AB1459" t="n">
        <v>0.0</v>
      </c>
      <c r="AC1459" t="n">
        <v>0.0</v>
      </c>
      <c r="AD1459" t="n">
        <v>106.0</v>
      </c>
      <c r="AE1459" t="n">
        <v>101.0</v>
      </c>
      <c r="AF1459" t="n">
        <v>0.0</v>
      </c>
      <c r="AG1459" t="n">
        <v>4.0</v>
      </c>
      <c r="AH1459" t="inlineStr">
        <is>
          <t>N/A</t>
        </is>
      </c>
      <c r="AI1459" t="inlineStr">
        <is>
          <t>N/A</t>
        </is>
      </c>
      <c r="AJ1459" t="inlineStr">
        <is>
          <t>N/A</t>
        </is>
      </c>
      <c r="AK1459" t="inlineStr">
        <is>
          <t>N/A</t>
        </is>
      </c>
      <c r="AL1459" t="inlineStr">
        <is>
          <t>N/A</t>
        </is>
      </c>
      <c r="AM1459" t="inlineStr">
        <is>
          <t>N/A</t>
        </is>
      </c>
      <c r="AN1459" t="inlineStr">
        <is>
          <t>N/A</t>
        </is>
      </c>
      <c r="AO1459" t="inlineStr">
        <is>
          <t>N/A</t>
        </is>
      </c>
      <c r="AP1459" t="inlineStr">
        <is>
          <t>N/A</t>
        </is>
      </c>
      <c r="AQ1459" t="inlineStr">
        <is>
          <t>N/A</t>
        </is>
      </c>
      <c r="AR1459" t="inlineStr">
        <is>
          <t>N/A</t>
        </is>
      </c>
      <c r="AS1459" t="inlineStr">
        <is>
          <t>N/A</t>
        </is>
      </c>
      <c r="AT1459" t="inlineStr">
        <is>
          <t>N/A</t>
        </is>
      </c>
      <c r="AU1459" t="inlineStr">
        <is>
          <t>N/A</t>
        </is>
      </c>
      <c r="AV1459" t="inlineStr">
        <is>
          <t>N/A</t>
        </is>
      </c>
      <c r="AW1459" t="inlineStr">
        <is>
          <t>N/A</t>
        </is>
      </c>
      <c r="AX1459" t="inlineStr">
        <is>
          <t>N/A</t>
        </is>
      </c>
      <c r="AY1459" t="inlineStr">
        <is>
          <t>N/A</t>
        </is>
      </c>
      <c r="AZ1459" t="inlineStr">
        <is>
          <t>N/A</t>
        </is>
      </c>
      <c r="BA1459" t="inlineStr">
        <is>
          <t>N/A</t>
        </is>
      </c>
      <c r="BB1459" t="inlineStr">
        <is>
          <t>N/A</t>
        </is>
      </c>
      <c r="BC1459" t="inlineStr">
        <is>
          <t>N/A</t>
        </is>
      </c>
      <c r="BD1459" t="inlineStr">
        <is>
          <t>N/A</t>
        </is>
      </c>
      <c r="BE1459" t="inlineStr">
        <is>
          <t>N/A</t>
        </is>
      </c>
    </row>
    <row r="1460">
      <c r="A1460" t="inlineStr">
        <is>
          <t>WI211261418</t>
        </is>
      </c>
      <c r="B1460" t="inlineStr">
        <is>
          <t>DATA_VALIDATION</t>
        </is>
      </c>
      <c r="C1460" t="inlineStr">
        <is>
          <t>201330004194</t>
        </is>
      </c>
      <c r="D1460" t="inlineStr">
        <is>
          <t>Folder</t>
        </is>
      </c>
      <c r="E1460" s="2">
        <f>HYPERLINK("capsilon://?command=openfolder&amp;siteaddress=FAM.docvelocity-na8.net&amp;folderid=FX2835065F-60C9-1C5D-4F71-3613441E534F","FX21127483")</f>
        <v>0.0</v>
      </c>
      <c r="F1460" t="inlineStr">
        <is>
          <t/>
        </is>
      </c>
      <c r="G1460" t="inlineStr">
        <is>
          <t/>
        </is>
      </c>
      <c r="H1460" t="inlineStr">
        <is>
          <t>Mailitem</t>
        </is>
      </c>
      <c r="I1460" t="inlineStr">
        <is>
          <t>MI2112646394</t>
        </is>
      </c>
      <c r="J1460" t="n">
        <v>28.0</v>
      </c>
      <c r="K1460" t="inlineStr">
        <is>
          <t>COMPLETED</t>
        </is>
      </c>
      <c r="L1460" t="inlineStr">
        <is>
          <t>MARK_AS_COMPLETED</t>
        </is>
      </c>
      <c r="M1460" t="inlineStr">
        <is>
          <t>Queue</t>
        </is>
      </c>
      <c r="N1460" t="n">
        <v>2.0</v>
      </c>
      <c r="O1460" s="1" t="n">
        <v>44547.75204861111</v>
      </c>
      <c r="P1460" s="1" t="n">
        <v>44547.821539351855</v>
      </c>
      <c r="Q1460" t="n">
        <v>5774.0</v>
      </c>
      <c r="R1460" t="n">
        <v>230.0</v>
      </c>
      <c r="S1460" t="b">
        <v>0</v>
      </c>
      <c r="T1460" t="inlineStr">
        <is>
          <t>N/A</t>
        </is>
      </c>
      <c r="U1460" t="b">
        <v>0</v>
      </c>
      <c r="V1460" t="inlineStr">
        <is>
          <t>Sumit Jarhad</t>
        </is>
      </c>
      <c r="W1460" s="1" t="n">
        <v>44547.75824074074</v>
      </c>
      <c r="X1460" t="n">
        <v>122.0</v>
      </c>
      <c r="Y1460" t="n">
        <v>21.0</v>
      </c>
      <c r="Z1460" t="n">
        <v>0.0</v>
      </c>
      <c r="AA1460" t="n">
        <v>21.0</v>
      </c>
      <c r="AB1460" t="n">
        <v>0.0</v>
      </c>
      <c r="AC1460" t="n">
        <v>9.0</v>
      </c>
      <c r="AD1460" t="n">
        <v>7.0</v>
      </c>
      <c r="AE1460" t="n">
        <v>0.0</v>
      </c>
      <c r="AF1460" t="n">
        <v>0.0</v>
      </c>
      <c r="AG1460" t="n">
        <v>0.0</v>
      </c>
      <c r="AH1460" t="inlineStr">
        <is>
          <t>Vikash Suryakanth Parmar</t>
        </is>
      </c>
      <c r="AI1460" s="1" t="n">
        <v>44547.821539351855</v>
      </c>
      <c r="AJ1460" t="n">
        <v>108.0</v>
      </c>
      <c r="AK1460" t="n">
        <v>0.0</v>
      </c>
      <c r="AL1460" t="n">
        <v>0.0</v>
      </c>
      <c r="AM1460" t="n">
        <v>0.0</v>
      </c>
      <c r="AN1460" t="n">
        <v>0.0</v>
      </c>
      <c r="AO1460" t="n">
        <v>0.0</v>
      </c>
      <c r="AP1460" t="n">
        <v>7.0</v>
      </c>
      <c r="AQ1460" t="n">
        <v>0.0</v>
      </c>
      <c r="AR1460" t="n">
        <v>0.0</v>
      </c>
      <c r="AS1460" t="n">
        <v>0.0</v>
      </c>
      <c r="AT1460" t="inlineStr">
        <is>
          <t>N/A</t>
        </is>
      </c>
      <c r="AU1460" t="inlineStr">
        <is>
          <t>N/A</t>
        </is>
      </c>
      <c r="AV1460" t="inlineStr">
        <is>
          <t>N/A</t>
        </is>
      </c>
      <c r="AW1460" t="inlineStr">
        <is>
          <t>N/A</t>
        </is>
      </c>
      <c r="AX1460" t="inlineStr">
        <is>
          <t>N/A</t>
        </is>
      </c>
      <c r="AY1460" t="inlineStr">
        <is>
          <t>N/A</t>
        </is>
      </c>
      <c r="AZ1460" t="inlineStr">
        <is>
          <t>N/A</t>
        </is>
      </c>
      <c r="BA1460" t="inlineStr">
        <is>
          <t>N/A</t>
        </is>
      </c>
      <c r="BB1460" t="inlineStr">
        <is>
          <t>N/A</t>
        </is>
      </c>
      <c r="BC1460" t="inlineStr">
        <is>
          <t>N/A</t>
        </is>
      </c>
      <c r="BD1460" t="inlineStr">
        <is>
          <t>N/A</t>
        </is>
      </c>
      <c r="BE1460" t="inlineStr">
        <is>
          <t>N/A</t>
        </is>
      </c>
    </row>
    <row r="1461">
      <c r="A1461" t="inlineStr">
        <is>
          <t>WI211261428</t>
        </is>
      </c>
      <c r="B1461" t="inlineStr">
        <is>
          <t>DATA_VALIDATION</t>
        </is>
      </c>
      <c r="C1461" t="inlineStr">
        <is>
          <t>201300020413</t>
        </is>
      </c>
      <c r="D1461" t="inlineStr">
        <is>
          <t>Folder</t>
        </is>
      </c>
      <c r="E1461" s="2">
        <f>HYPERLINK("capsilon://?command=openfolder&amp;siteaddress=FAM.docvelocity-na8.net&amp;folderid=FXDB79D239-FBF2-D801-009C-5083C5305C43","FX21129645")</f>
        <v>0.0</v>
      </c>
      <c r="F1461" t="inlineStr">
        <is>
          <t/>
        </is>
      </c>
      <c r="G1461" t="inlineStr">
        <is>
          <t/>
        </is>
      </c>
      <c r="H1461" t="inlineStr">
        <is>
          <t>Mailitem</t>
        </is>
      </c>
      <c r="I1461" t="inlineStr">
        <is>
          <t>MI2112645612</t>
        </is>
      </c>
      <c r="J1461" t="n">
        <v>415.0</v>
      </c>
      <c r="K1461" t="inlineStr">
        <is>
          <t>COMPLETED</t>
        </is>
      </c>
      <c r="L1461" t="inlineStr">
        <is>
          <t>MARK_AS_COMPLETED</t>
        </is>
      </c>
      <c r="M1461" t="inlineStr">
        <is>
          <t>Queue</t>
        </is>
      </c>
      <c r="N1461" t="n">
        <v>2.0</v>
      </c>
      <c r="O1461" s="1" t="n">
        <v>44547.75349537037</v>
      </c>
      <c r="P1461" s="1" t="n">
        <v>44547.81230324074</v>
      </c>
      <c r="Q1461" t="n">
        <v>2013.0</v>
      </c>
      <c r="R1461" t="n">
        <v>3068.0</v>
      </c>
      <c r="S1461" t="b">
        <v>0</v>
      </c>
      <c r="T1461" t="inlineStr">
        <is>
          <t>N/A</t>
        </is>
      </c>
      <c r="U1461" t="b">
        <v>1</v>
      </c>
      <c r="V1461" t="inlineStr">
        <is>
          <t>Supriya Khape</t>
        </is>
      </c>
      <c r="W1461" s="1" t="n">
        <v>44547.773356481484</v>
      </c>
      <c r="X1461" t="n">
        <v>1199.0</v>
      </c>
      <c r="Y1461" t="n">
        <v>328.0</v>
      </c>
      <c r="Z1461" t="n">
        <v>0.0</v>
      </c>
      <c r="AA1461" t="n">
        <v>328.0</v>
      </c>
      <c r="AB1461" t="n">
        <v>0.0</v>
      </c>
      <c r="AC1461" t="n">
        <v>168.0</v>
      </c>
      <c r="AD1461" t="n">
        <v>87.0</v>
      </c>
      <c r="AE1461" t="n">
        <v>0.0</v>
      </c>
      <c r="AF1461" t="n">
        <v>0.0</v>
      </c>
      <c r="AG1461" t="n">
        <v>0.0</v>
      </c>
      <c r="AH1461" t="inlineStr">
        <is>
          <t>Dashrath Soren</t>
        </is>
      </c>
      <c r="AI1461" s="1" t="n">
        <v>44547.81230324074</v>
      </c>
      <c r="AJ1461" t="n">
        <v>1827.0</v>
      </c>
      <c r="AK1461" t="n">
        <v>6.0</v>
      </c>
      <c r="AL1461" t="n">
        <v>0.0</v>
      </c>
      <c r="AM1461" t="n">
        <v>6.0</v>
      </c>
      <c r="AN1461" t="n">
        <v>0.0</v>
      </c>
      <c r="AO1461" t="n">
        <v>6.0</v>
      </c>
      <c r="AP1461" t="n">
        <v>81.0</v>
      </c>
      <c r="AQ1461" t="n">
        <v>0.0</v>
      </c>
      <c r="AR1461" t="n">
        <v>0.0</v>
      </c>
      <c r="AS1461" t="n">
        <v>0.0</v>
      </c>
      <c r="AT1461" t="inlineStr">
        <is>
          <t>N/A</t>
        </is>
      </c>
      <c r="AU1461" t="inlineStr">
        <is>
          <t>N/A</t>
        </is>
      </c>
      <c r="AV1461" t="inlineStr">
        <is>
          <t>N/A</t>
        </is>
      </c>
      <c r="AW1461" t="inlineStr">
        <is>
          <t>N/A</t>
        </is>
      </c>
      <c r="AX1461" t="inlineStr">
        <is>
          <t>N/A</t>
        </is>
      </c>
      <c r="AY1461" t="inlineStr">
        <is>
          <t>N/A</t>
        </is>
      </c>
      <c r="AZ1461" t="inlineStr">
        <is>
          <t>N/A</t>
        </is>
      </c>
      <c r="BA1461" t="inlineStr">
        <is>
          <t>N/A</t>
        </is>
      </c>
      <c r="BB1461" t="inlineStr">
        <is>
          <t>N/A</t>
        </is>
      </c>
      <c r="BC1461" t="inlineStr">
        <is>
          <t>N/A</t>
        </is>
      </c>
      <c r="BD1461" t="inlineStr">
        <is>
          <t>N/A</t>
        </is>
      </c>
      <c r="BE1461" t="inlineStr">
        <is>
          <t>N/A</t>
        </is>
      </c>
    </row>
    <row r="1462">
      <c r="A1462" t="inlineStr">
        <is>
          <t>WI211261471</t>
        </is>
      </c>
      <c r="B1462" t="inlineStr">
        <is>
          <t>DATA_VALIDATION</t>
        </is>
      </c>
      <c r="C1462" t="inlineStr">
        <is>
          <t>201330004194</t>
        </is>
      </c>
      <c r="D1462" t="inlineStr">
        <is>
          <t>Folder</t>
        </is>
      </c>
      <c r="E1462" s="2">
        <f>HYPERLINK("capsilon://?command=openfolder&amp;siteaddress=FAM.docvelocity-na8.net&amp;folderid=FX2835065F-60C9-1C5D-4F71-3613441E534F","FX21127483")</f>
        <v>0.0</v>
      </c>
      <c r="F1462" t="inlineStr">
        <is>
          <t/>
        </is>
      </c>
      <c r="G1462" t="inlineStr">
        <is>
          <t/>
        </is>
      </c>
      <c r="H1462" t="inlineStr">
        <is>
          <t>Mailitem</t>
        </is>
      </c>
      <c r="I1462" t="inlineStr">
        <is>
          <t>MI2112646385</t>
        </is>
      </c>
      <c r="J1462" t="n">
        <v>246.0</v>
      </c>
      <c r="K1462" t="inlineStr">
        <is>
          <t>COMPLETED</t>
        </is>
      </c>
      <c r="L1462" t="inlineStr">
        <is>
          <t>MARK_AS_COMPLETED</t>
        </is>
      </c>
      <c r="M1462" t="inlineStr">
        <is>
          <t>Queue</t>
        </is>
      </c>
      <c r="N1462" t="n">
        <v>2.0</v>
      </c>
      <c r="O1462" s="1" t="n">
        <v>44547.761782407404</v>
      </c>
      <c r="P1462" s="1" t="n">
        <v>44547.81505787037</v>
      </c>
      <c r="Q1462" t="n">
        <v>2120.0</v>
      </c>
      <c r="R1462" t="n">
        <v>2483.0</v>
      </c>
      <c r="S1462" t="b">
        <v>0</v>
      </c>
      <c r="T1462" t="inlineStr">
        <is>
          <t>N/A</t>
        </is>
      </c>
      <c r="U1462" t="b">
        <v>1</v>
      </c>
      <c r="V1462" t="inlineStr">
        <is>
          <t>Sanjay Kharade</t>
        </is>
      </c>
      <c r="W1462" s="1" t="n">
        <v>44547.78430555556</v>
      </c>
      <c r="X1462" t="n">
        <v>1696.0</v>
      </c>
      <c r="Y1462" t="n">
        <v>244.0</v>
      </c>
      <c r="Z1462" t="n">
        <v>0.0</v>
      </c>
      <c r="AA1462" t="n">
        <v>244.0</v>
      </c>
      <c r="AB1462" t="n">
        <v>0.0</v>
      </c>
      <c r="AC1462" t="n">
        <v>170.0</v>
      </c>
      <c r="AD1462" t="n">
        <v>2.0</v>
      </c>
      <c r="AE1462" t="n">
        <v>0.0</v>
      </c>
      <c r="AF1462" t="n">
        <v>0.0</v>
      </c>
      <c r="AG1462" t="n">
        <v>0.0</v>
      </c>
      <c r="AH1462" t="inlineStr">
        <is>
          <t>Vikash Suryakanth Parmar</t>
        </is>
      </c>
      <c r="AI1462" s="1" t="n">
        <v>44547.81505787037</v>
      </c>
      <c r="AJ1462" t="n">
        <v>787.0</v>
      </c>
      <c r="AK1462" t="n">
        <v>0.0</v>
      </c>
      <c r="AL1462" t="n">
        <v>0.0</v>
      </c>
      <c r="AM1462" t="n">
        <v>0.0</v>
      </c>
      <c r="AN1462" t="n">
        <v>0.0</v>
      </c>
      <c r="AO1462" t="n">
        <v>0.0</v>
      </c>
      <c r="AP1462" t="n">
        <v>2.0</v>
      </c>
      <c r="AQ1462" t="n">
        <v>0.0</v>
      </c>
      <c r="AR1462" t="n">
        <v>0.0</v>
      </c>
      <c r="AS1462" t="n">
        <v>0.0</v>
      </c>
      <c r="AT1462" t="inlineStr">
        <is>
          <t>N/A</t>
        </is>
      </c>
      <c r="AU1462" t="inlineStr">
        <is>
          <t>N/A</t>
        </is>
      </c>
      <c r="AV1462" t="inlineStr">
        <is>
          <t>N/A</t>
        </is>
      </c>
      <c r="AW1462" t="inlineStr">
        <is>
          <t>N/A</t>
        </is>
      </c>
      <c r="AX1462" t="inlineStr">
        <is>
          <t>N/A</t>
        </is>
      </c>
      <c r="AY1462" t="inlineStr">
        <is>
          <t>N/A</t>
        </is>
      </c>
      <c r="AZ1462" t="inlineStr">
        <is>
          <t>N/A</t>
        </is>
      </c>
      <c r="BA1462" t="inlineStr">
        <is>
          <t>N/A</t>
        </is>
      </c>
      <c r="BB1462" t="inlineStr">
        <is>
          <t>N/A</t>
        </is>
      </c>
      <c r="BC1462" t="inlineStr">
        <is>
          <t>N/A</t>
        </is>
      </c>
      <c r="BD1462" t="inlineStr">
        <is>
          <t>N/A</t>
        </is>
      </c>
      <c r="BE1462" t="inlineStr">
        <is>
          <t>N/A</t>
        </is>
      </c>
    </row>
    <row r="1463">
      <c r="A1463" t="inlineStr">
        <is>
          <t>WI211261517</t>
        </is>
      </c>
      <c r="B1463" t="inlineStr">
        <is>
          <t>DATA_VALIDATION</t>
        </is>
      </c>
      <c r="C1463" t="inlineStr">
        <is>
          <t>201300020441</t>
        </is>
      </c>
      <c r="D1463" t="inlineStr">
        <is>
          <t>Folder</t>
        </is>
      </c>
      <c r="E1463" s="2">
        <f>HYPERLINK("capsilon://?command=openfolder&amp;siteaddress=FAM.docvelocity-na8.net&amp;folderid=FX5BF9E4F7-FBA2-1A83-105D-3432BF018FAA","FX21129988")</f>
        <v>0.0</v>
      </c>
      <c r="F1463" t="inlineStr">
        <is>
          <t/>
        </is>
      </c>
      <c r="G1463" t="inlineStr">
        <is>
          <t/>
        </is>
      </c>
      <c r="H1463" t="inlineStr">
        <is>
          <t>Mailitem</t>
        </is>
      </c>
      <c r="I1463" t="inlineStr">
        <is>
          <t>MI2112647964</t>
        </is>
      </c>
      <c r="J1463" t="n">
        <v>60.0</v>
      </c>
      <c r="K1463" t="inlineStr">
        <is>
          <t>COMPLETED</t>
        </is>
      </c>
      <c r="L1463" t="inlineStr">
        <is>
          <t>MARK_AS_COMPLETED</t>
        </is>
      </c>
      <c r="M1463" t="inlineStr">
        <is>
          <t>Queue</t>
        </is>
      </c>
      <c r="N1463" t="n">
        <v>1.0</v>
      </c>
      <c r="O1463" s="1" t="n">
        <v>44547.77489583333</v>
      </c>
      <c r="P1463" s="1" t="n">
        <v>44547.79576388889</v>
      </c>
      <c r="Q1463" t="n">
        <v>1608.0</v>
      </c>
      <c r="R1463" t="n">
        <v>195.0</v>
      </c>
      <c r="S1463" t="b">
        <v>0</v>
      </c>
      <c r="T1463" t="inlineStr">
        <is>
          <t>N/A</t>
        </is>
      </c>
      <c r="U1463" t="b">
        <v>0</v>
      </c>
      <c r="V1463" t="inlineStr">
        <is>
          <t>Sumit Jarhad</t>
        </is>
      </c>
      <c r="W1463" s="1" t="n">
        <v>44547.79576388889</v>
      </c>
      <c r="X1463" t="n">
        <v>179.0</v>
      </c>
      <c r="Y1463" t="n">
        <v>0.0</v>
      </c>
      <c r="Z1463" t="n">
        <v>0.0</v>
      </c>
      <c r="AA1463" t="n">
        <v>0.0</v>
      </c>
      <c r="AB1463" t="n">
        <v>0.0</v>
      </c>
      <c r="AC1463" t="n">
        <v>0.0</v>
      </c>
      <c r="AD1463" t="n">
        <v>60.0</v>
      </c>
      <c r="AE1463" t="n">
        <v>48.0</v>
      </c>
      <c r="AF1463" t="n">
        <v>0.0</v>
      </c>
      <c r="AG1463" t="n">
        <v>5.0</v>
      </c>
      <c r="AH1463" t="inlineStr">
        <is>
          <t>N/A</t>
        </is>
      </c>
      <c r="AI1463" t="inlineStr">
        <is>
          <t>N/A</t>
        </is>
      </c>
      <c r="AJ1463" t="inlineStr">
        <is>
          <t>N/A</t>
        </is>
      </c>
      <c r="AK1463" t="inlineStr">
        <is>
          <t>N/A</t>
        </is>
      </c>
      <c r="AL1463" t="inlineStr">
        <is>
          <t>N/A</t>
        </is>
      </c>
      <c r="AM1463" t="inlineStr">
        <is>
          <t>N/A</t>
        </is>
      </c>
      <c r="AN1463" t="inlineStr">
        <is>
          <t>N/A</t>
        </is>
      </c>
      <c r="AO1463" t="inlineStr">
        <is>
          <t>N/A</t>
        </is>
      </c>
      <c r="AP1463" t="inlineStr">
        <is>
          <t>N/A</t>
        </is>
      </c>
      <c r="AQ1463" t="inlineStr">
        <is>
          <t>N/A</t>
        </is>
      </c>
      <c r="AR1463" t="inlineStr">
        <is>
          <t>N/A</t>
        </is>
      </c>
      <c r="AS1463" t="inlineStr">
        <is>
          <t>N/A</t>
        </is>
      </c>
      <c r="AT1463" t="inlineStr">
        <is>
          <t>N/A</t>
        </is>
      </c>
      <c r="AU1463" t="inlineStr">
        <is>
          <t>N/A</t>
        </is>
      </c>
      <c r="AV1463" t="inlineStr">
        <is>
          <t>N/A</t>
        </is>
      </c>
      <c r="AW1463" t="inlineStr">
        <is>
          <t>N/A</t>
        </is>
      </c>
      <c r="AX1463" t="inlineStr">
        <is>
          <t>N/A</t>
        </is>
      </c>
      <c r="AY1463" t="inlineStr">
        <is>
          <t>N/A</t>
        </is>
      </c>
      <c r="AZ1463" t="inlineStr">
        <is>
          <t>N/A</t>
        </is>
      </c>
      <c r="BA1463" t="inlineStr">
        <is>
          <t>N/A</t>
        </is>
      </c>
      <c r="BB1463" t="inlineStr">
        <is>
          <t>N/A</t>
        </is>
      </c>
      <c r="BC1463" t="inlineStr">
        <is>
          <t>N/A</t>
        </is>
      </c>
      <c r="BD1463" t="inlineStr">
        <is>
          <t>N/A</t>
        </is>
      </c>
      <c r="BE1463" t="inlineStr">
        <is>
          <t>N/A</t>
        </is>
      </c>
    </row>
    <row r="1464">
      <c r="A1464" t="inlineStr">
        <is>
          <t>WI21126154</t>
        </is>
      </c>
      <c r="B1464" t="inlineStr">
        <is>
          <t>DATA_VALIDATION</t>
        </is>
      </c>
      <c r="C1464" t="inlineStr">
        <is>
          <t>201338000068</t>
        </is>
      </c>
      <c r="D1464" t="inlineStr">
        <is>
          <t>Folder</t>
        </is>
      </c>
      <c r="E1464" s="2">
        <f>HYPERLINK("capsilon://?command=openfolder&amp;siteaddress=FAM.docvelocity-na8.net&amp;folderid=FX786B1AAB-8D12-ACC6-54BC-3C5C5DB5A005","FX2111849")</f>
        <v>0.0</v>
      </c>
      <c r="F1464" t="inlineStr">
        <is>
          <t/>
        </is>
      </c>
      <c r="G1464" t="inlineStr">
        <is>
          <t/>
        </is>
      </c>
      <c r="H1464" t="inlineStr">
        <is>
          <t>Mailitem</t>
        </is>
      </c>
      <c r="I1464" t="inlineStr">
        <is>
          <t>MI211266449</t>
        </is>
      </c>
      <c r="J1464" t="n">
        <v>38.0</v>
      </c>
      <c r="K1464" t="inlineStr">
        <is>
          <t>COMPLETED</t>
        </is>
      </c>
      <c r="L1464" t="inlineStr">
        <is>
          <t>MARK_AS_COMPLETED</t>
        </is>
      </c>
      <c r="M1464" t="inlineStr">
        <is>
          <t>Queue</t>
        </is>
      </c>
      <c r="N1464" t="n">
        <v>2.0</v>
      </c>
      <c r="O1464" s="1" t="n">
        <v>44532.449212962965</v>
      </c>
      <c r="P1464" s="1" t="n">
        <v>44532.64780092592</v>
      </c>
      <c r="Q1464" t="n">
        <v>16737.0</v>
      </c>
      <c r="R1464" t="n">
        <v>421.0</v>
      </c>
      <c r="S1464" t="b">
        <v>0</v>
      </c>
      <c r="T1464" t="inlineStr">
        <is>
          <t>N/A</t>
        </is>
      </c>
      <c r="U1464" t="b">
        <v>0</v>
      </c>
      <c r="V1464" t="inlineStr">
        <is>
          <t>Poonam Patil</t>
        </is>
      </c>
      <c r="W1464" s="1" t="n">
        <v>44532.47681712963</v>
      </c>
      <c r="X1464" t="n">
        <v>208.0</v>
      </c>
      <c r="Y1464" t="n">
        <v>37.0</v>
      </c>
      <c r="Z1464" t="n">
        <v>0.0</v>
      </c>
      <c r="AA1464" t="n">
        <v>37.0</v>
      </c>
      <c r="AB1464" t="n">
        <v>0.0</v>
      </c>
      <c r="AC1464" t="n">
        <v>25.0</v>
      </c>
      <c r="AD1464" t="n">
        <v>1.0</v>
      </c>
      <c r="AE1464" t="n">
        <v>0.0</v>
      </c>
      <c r="AF1464" t="n">
        <v>0.0</v>
      </c>
      <c r="AG1464" t="n">
        <v>0.0</v>
      </c>
      <c r="AH1464" t="inlineStr">
        <is>
          <t>Rohit Mawal</t>
        </is>
      </c>
      <c r="AI1464" s="1" t="n">
        <v>44532.64780092592</v>
      </c>
      <c r="AJ1464" t="n">
        <v>208.0</v>
      </c>
      <c r="AK1464" t="n">
        <v>0.0</v>
      </c>
      <c r="AL1464" t="n">
        <v>0.0</v>
      </c>
      <c r="AM1464" t="n">
        <v>0.0</v>
      </c>
      <c r="AN1464" t="n">
        <v>0.0</v>
      </c>
      <c r="AO1464" t="n">
        <v>0.0</v>
      </c>
      <c r="AP1464" t="n">
        <v>1.0</v>
      </c>
      <c r="AQ1464" t="n">
        <v>0.0</v>
      </c>
      <c r="AR1464" t="n">
        <v>0.0</v>
      </c>
      <c r="AS1464" t="n">
        <v>0.0</v>
      </c>
      <c r="AT1464" t="inlineStr">
        <is>
          <t>N/A</t>
        </is>
      </c>
      <c r="AU1464" t="inlineStr">
        <is>
          <t>N/A</t>
        </is>
      </c>
      <c r="AV1464" t="inlineStr">
        <is>
          <t>N/A</t>
        </is>
      </c>
      <c r="AW1464" t="inlineStr">
        <is>
          <t>N/A</t>
        </is>
      </c>
      <c r="AX1464" t="inlineStr">
        <is>
          <t>N/A</t>
        </is>
      </c>
      <c r="AY1464" t="inlineStr">
        <is>
          <t>N/A</t>
        </is>
      </c>
      <c r="AZ1464" t="inlineStr">
        <is>
          <t>N/A</t>
        </is>
      </c>
      <c r="BA1464" t="inlineStr">
        <is>
          <t>N/A</t>
        </is>
      </c>
      <c r="BB1464" t="inlineStr">
        <is>
          <t>N/A</t>
        </is>
      </c>
      <c r="BC1464" t="inlineStr">
        <is>
          <t>N/A</t>
        </is>
      </c>
      <c r="BD1464" t="inlineStr">
        <is>
          <t>N/A</t>
        </is>
      </c>
      <c r="BE1464" t="inlineStr">
        <is>
          <t>N/A</t>
        </is>
      </c>
    </row>
    <row r="1465">
      <c r="A1465" t="inlineStr">
        <is>
          <t>WI211261618</t>
        </is>
      </c>
      <c r="B1465" t="inlineStr">
        <is>
          <t>DATA_VALIDATION</t>
        </is>
      </c>
      <c r="C1465" t="inlineStr">
        <is>
          <t>201300020441</t>
        </is>
      </c>
      <c r="D1465" t="inlineStr">
        <is>
          <t>Folder</t>
        </is>
      </c>
      <c r="E1465" s="2">
        <f>HYPERLINK("capsilon://?command=openfolder&amp;siteaddress=FAM.docvelocity-na8.net&amp;folderid=FX5BF9E4F7-FBA2-1A83-105D-3432BF018FAA","FX21129988")</f>
        <v>0.0</v>
      </c>
      <c r="F1465" t="inlineStr">
        <is>
          <t/>
        </is>
      </c>
      <c r="G1465" t="inlineStr">
        <is>
          <t/>
        </is>
      </c>
      <c r="H1465" t="inlineStr">
        <is>
          <t>Mailitem</t>
        </is>
      </c>
      <c r="I1465" t="inlineStr">
        <is>
          <t>MI2112647964</t>
        </is>
      </c>
      <c r="J1465" t="n">
        <v>152.0</v>
      </c>
      <c r="K1465" t="inlineStr">
        <is>
          <t>COMPLETED</t>
        </is>
      </c>
      <c r="L1465" t="inlineStr">
        <is>
          <t>MARK_AS_COMPLETED</t>
        </is>
      </c>
      <c r="M1465" t="inlineStr">
        <is>
          <t>Queue</t>
        </is>
      </c>
      <c r="N1465" t="n">
        <v>2.0</v>
      </c>
      <c r="O1465" s="1" t="n">
        <v>44547.797789351855</v>
      </c>
      <c r="P1465" s="1" t="n">
        <v>44550.17025462963</v>
      </c>
      <c r="Q1465" t="n">
        <v>200604.0</v>
      </c>
      <c r="R1465" t="n">
        <v>4377.0</v>
      </c>
      <c r="S1465" t="b">
        <v>0</v>
      </c>
      <c r="T1465" t="inlineStr">
        <is>
          <t>N/A</t>
        </is>
      </c>
      <c r="U1465" t="b">
        <v>1</v>
      </c>
      <c r="V1465" t="inlineStr">
        <is>
          <t>Archana Bhujbal</t>
        </is>
      </c>
      <c r="W1465" s="1" t="n">
        <v>44547.827418981484</v>
      </c>
      <c r="X1465" t="n">
        <v>2458.0</v>
      </c>
      <c r="Y1465" t="n">
        <v>296.0</v>
      </c>
      <c r="Z1465" t="n">
        <v>0.0</v>
      </c>
      <c r="AA1465" t="n">
        <v>296.0</v>
      </c>
      <c r="AB1465" t="n">
        <v>0.0</v>
      </c>
      <c r="AC1465" t="n">
        <v>213.0</v>
      </c>
      <c r="AD1465" t="n">
        <v>-144.0</v>
      </c>
      <c r="AE1465" t="n">
        <v>0.0</v>
      </c>
      <c r="AF1465" t="n">
        <v>0.0</v>
      </c>
      <c r="AG1465" t="n">
        <v>0.0</v>
      </c>
      <c r="AH1465" t="inlineStr">
        <is>
          <t>Ashish Sutar</t>
        </is>
      </c>
      <c r="AI1465" s="1" t="n">
        <v>44550.17025462963</v>
      </c>
      <c r="AJ1465" t="n">
        <v>1906.0</v>
      </c>
      <c r="AK1465" t="n">
        <v>4.0</v>
      </c>
      <c r="AL1465" t="n">
        <v>0.0</v>
      </c>
      <c r="AM1465" t="n">
        <v>4.0</v>
      </c>
      <c r="AN1465" t="n">
        <v>0.0</v>
      </c>
      <c r="AO1465" t="n">
        <v>3.0</v>
      </c>
      <c r="AP1465" t="n">
        <v>-148.0</v>
      </c>
      <c r="AQ1465" t="n">
        <v>0.0</v>
      </c>
      <c r="AR1465" t="n">
        <v>0.0</v>
      </c>
      <c r="AS1465" t="n">
        <v>0.0</v>
      </c>
      <c r="AT1465" t="inlineStr">
        <is>
          <t>N/A</t>
        </is>
      </c>
      <c r="AU1465" t="inlineStr">
        <is>
          <t>N/A</t>
        </is>
      </c>
      <c r="AV1465" t="inlineStr">
        <is>
          <t>N/A</t>
        </is>
      </c>
      <c r="AW1465" t="inlineStr">
        <is>
          <t>N/A</t>
        </is>
      </c>
      <c r="AX1465" t="inlineStr">
        <is>
          <t>N/A</t>
        </is>
      </c>
      <c r="AY1465" t="inlineStr">
        <is>
          <t>N/A</t>
        </is>
      </c>
      <c r="AZ1465" t="inlineStr">
        <is>
          <t>N/A</t>
        </is>
      </c>
      <c r="BA1465" t="inlineStr">
        <is>
          <t>N/A</t>
        </is>
      </c>
      <c r="BB1465" t="inlineStr">
        <is>
          <t>N/A</t>
        </is>
      </c>
      <c r="BC1465" t="inlineStr">
        <is>
          <t>N/A</t>
        </is>
      </c>
      <c r="BD1465" t="inlineStr">
        <is>
          <t>N/A</t>
        </is>
      </c>
      <c r="BE1465" t="inlineStr">
        <is>
          <t>N/A</t>
        </is>
      </c>
    </row>
    <row r="1466">
      <c r="A1466" t="inlineStr">
        <is>
          <t>WI211261861</t>
        </is>
      </c>
      <c r="B1466" t="inlineStr">
        <is>
          <t>DATA_VALIDATION</t>
        </is>
      </c>
      <c r="C1466" t="inlineStr">
        <is>
          <t>201100014365</t>
        </is>
      </c>
      <c r="D1466" t="inlineStr">
        <is>
          <t>Folder</t>
        </is>
      </c>
      <c r="E1466" s="2">
        <f>HYPERLINK("capsilon://?command=openfolder&amp;siteaddress=FAM.docvelocity-na8.net&amp;folderid=FX2139FB0E-A70D-D76E-2F4E-3E30805728CB","FX211210024")</f>
        <v>0.0</v>
      </c>
      <c r="F1466" t="inlineStr">
        <is>
          <t/>
        </is>
      </c>
      <c r="G1466" t="inlineStr">
        <is>
          <t/>
        </is>
      </c>
      <c r="H1466" t="inlineStr">
        <is>
          <t>Mailitem</t>
        </is>
      </c>
      <c r="I1466" t="inlineStr">
        <is>
          <t>MI2112652382</t>
        </is>
      </c>
      <c r="J1466" t="n">
        <v>32.0</v>
      </c>
      <c r="K1466" t="inlineStr">
        <is>
          <t>COMPLETED</t>
        </is>
      </c>
      <c r="L1466" t="inlineStr">
        <is>
          <t>MARK_AS_COMPLETED</t>
        </is>
      </c>
      <c r="M1466" t="inlineStr">
        <is>
          <t>Queue</t>
        </is>
      </c>
      <c r="N1466" t="n">
        <v>2.0</v>
      </c>
      <c r="O1466" s="1" t="n">
        <v>44547.85420138889</v>
      </c>
      <c r="P1466" s="1" t="n">
        <v>44550.17201388889</v>
      </c>
      <c r="Q1466" t="n">
        <v>199109.0</v>
      </c>
      <c r="R1466" t="n">
        <v>1150.0</v>
      </c>
      <c r="S1466" t="b">
        <v>0</v>
      </c>
      <c r="T1466" t="inlineStr">
        <is>
          <t>N/A</t>
        </is>
      </c>
      <c r="U1466" t="b">
        <v>0</v>
      </c>
      <c r="V1466" t="inlineStr">
        <is>
          <t>Supriya Khape</t>
        </is>
      </c>
      <c r="W1466" s="1" t="n">
        <v>44550.168287037035</v>
      </c>
      <c r="X1466" t="n">
        <v>832.0</v>
      </c>
      <c r="Y1466" t="n">
        <v>63.0</v>
      </c>
      <c r="Z1466" t="n">
        <v>0.0</v>
      </c>
      <c r="AA1466" t="n">
        <v>63.0</v>
      </c>
      <c r="AB1466" t="n">
        <v>0.0</v>
      </c>
      <c r="AC1466" t="n">
        <v>51.0</v>
      </c>
      <c r="AD1466" t="n">
        <v>-31.0</v>
      </c>
      <c r="AE1466" t="n">
        <v>0.0</v>
      </c>
      <c r="AF1466" t="n">
        <v>0.0</v>
      </c>
      <c r="AG1466" t="n">
        <v>0.0</v>
      </c>
      <c r="AH1466" t="inlineStr">
        <is>
          <t>Saloni Uttekar</t>
        </is>
      </c>
      <c r="AI1466" s="1" t="n">
        <v>44550.17201388889</v>
      </c>
      <c r="AJ1466" t="n">
        <v>318.0</v>
      </c>
      <c r="AK1466" t="n">
        <v>0.0</v>
      </c>
      <c r="AL1466" t="n">
        <v>0.0</v>
      </c>
      <c r="AM1466" t="n">
        <v>0.0</v>
      </c>
      <c r="AN1466" t="n">
        <v>0.0</v>
      </c>
      <c r="AO1466" t="n">
        <v>0.0</v>
      </c>
      <c r="AP1466" t="n">
        <v>-31.0</v>
      </c>
      <c r="AQ1466" t="n">
        <v>0.0</v>
      </c>
      <c r="AR1466" t="n">
        <v>0.0</v>
      </c>
      <c r="AS1466" t="n">
        <v>0.0</v>
      </c>
      <c r="AT1466" t="inlineStr">
        <is>
          <t>N/A</t>
        </is>
      </c>
      <c r="AU1466" t="inlineStr">
        <is>
          <t>N/A</t>
        </is>
      </c>
      <c r="AV1466" t="inlineStr">
        <is>
          <t>N/A</t>
        </is>
      </c>
      <c r="AW1466" t="inlineStr">
        <is>
          <t>N/A</t>
        </is>
      </c>
      <c r="AX1466" t="inlineStr">
        <is>
          <t>N/A</t>
        </is>
      </c>
      <c r="AY1466" t="inlineStr">
        <is>
          <t>N/A</t>
        </is>
      </c>
      <c r="AZ1466" t="inlineStr">
        <is>
          <t>N/A</t>
        </is>
      </c>
      <c r="BA1466" t="inlineStr">
        <is>
          <t>N/A</t>
        </is>
      </c>
      <c r="BB1466" t="inlineStr">
        <is>
          <t>N/A</t>
        </is>
      </c>
      <c r="BC1466" t="inlineStr">
        <is>
          <t>N/A</t>
        </is>
      </c>
      <c r="BD1466" t="inlineStr">
        <is>
          <t>N/A</t>
        </is>
      </c>
      <c r="BE1466" t="inlineStr">
        <is>
          <t>N/A</t>
        </is>
      </c>
    </row>
    <row r="1467">
      <c r="A1467" t="inlineStr">
        <is>
          <t>WI211261867</t>
        </is>
      </c>
      <c r="B1467" t="inlineStr">
        <is>
          <t>DATA_VALIDATION</t>
        </is>
      </c>
      <c r="C1467" t="inlineStr">
        <is>
          <t>201308007986</t>
        </is>
      </c>
      <c r="D1467" t="inlineStr">
        <is>
          <t>Folder</t>
        </is>
      </c>
      <c r="E1467" s="2">
        <f>HYPERLINK("capsilon://?command=openfolder&amp;siteaddress=FAM.docvelocity-na8.net&amp;folderid=FX3F0B0F93-BF9E-25DC-CA9E-CACE99F29532","FX211210035")</f>
        <v>0.0</v>
      </c>
      <c r="F1467" t="inlineStr">
        <is>
          <t/>
        </is>
      </c>
      <c r="G1467" t="inlineStr">
        <is>
          <t/>
        </is>
      </c>
      <c r="H1467" t="inlineStr">
        <is>
          <t>Mailitem</t>
        </is>
      </c>
      <c r="I1467" t="inlineStr">
        <is>
          <t>MI2112652385</t>
        </is>
      </c>
      <c r="J1467" t="n">
        <v>78.0</v>
      </c>
      <c r="K1467" t="inlineStr">
        <is>
          <t>COMPLETED</t>
        </is>
      </c>
      <c r="L1467" t="inlineStr">
        <is>
          <t>MARK_AS_COMPLETED</t>
        </is>
      </c>
      <c r="M1467" t="inlineStr">
        <is>
          <t>Queue</t>
        </is>
      </c>
      <c r="N1467" t="n">
        <v>1.0</v>
      </c>
      <c r="O1467" s="1" t="n">
        <v>44547.85778935185</v>
      </c>
      <c r="P1467" s="1" t="n">
        <v>44550.21508101852</v>
      </c>
      <c r="Q1467" t="n">
        <v>202918.0</v>
      </c>
      <c r="R1467" t="n">
        <v>752.0</v>
      </c>
      <c r="S1467" t="b">
        <v>0</v>
      </c>
      <c r="T1467" t="inlineStr">
        <is>
          <t>N/A</t>
        </is>
      </c>
      <c r="U1467" t="b">
        <v>0</v>
      </c>
      <c r="V1467" t="inlineStr">
        <is>
          <t>Hemanshi Deshlahara</t>
        </is>
      </c>
      <c r="W1467" s="1" t="n">
        <v>44550.21508101852</v>
      </c>
      <c r="X1467" t="n">
        <v>203.0</v>
      </c>
      <c r="Y1467" t="n">
        <v>0.0</v>
      </c>
      <c r="Z1467" t="n">
        <v>0.0</v>
      </c>
      <c r="AA1467" t="n">
        <v>0.0</v>
      </c>
      <c r="AB1467" t="n">
        <v>0.0</v>
      </c>
      <c r="AC1467" t="n">
        <v>0.0</v>
      </c>
      <c r="AD1467" t="n">
        <v>78.0</v>
      </c>
      <c r="AE1467" t="n">
        <v>66.0</v>
      </c>
      <c r="AF1467" t="n">
        <v>0.0</v>
      </c>
      <c r="AG1467" t="n">
        <v>9.0</v>
      </c>
      <c r="AH1467" t="inlineStr">
        <is>
          <t>N/A</t>
        </is>
      </c>
      <c r="AI1467" t="inlineStr">
        <is>
          <t>N/A</t>
        </is>
      </c>
      <c r="AJ1467" t="inlineStr">
        <is>
          <t>N/A</t>
        </is>
      </c>
      <c r="AK1467" t="inlineStr">
        <is>
          <t>N/A</t>
        </is>
      </c>
      <c r="AL1467" t="inlineStr">
        <is>
          <t>N/A</t>
        </is>
      </c>
      <c r="AM1467" t="inlineStr">
        <is>
          <t>N/A</t>
        </is>
      </c>
      <c r="AN1467" t="inlineStr">
        <is>
          <t>N/A</t>
        </is>
      </c>
      <c r="AO1467" t="inlineStr">
        <is>
          <t>N/A</t>
        </is>
      </c>
      <c r="AP1467" t="inlineStr">
        <is>
          <t>N/A</t>
        </is>
      </c>
      <c r="AQ1467" t="inlineStr">
        <is>
          <t>N/A</t>
        </is>
      </c>
      <c r="AR1467" t="inlineStr">
        <is>
          <t>N/A</t>
        </is>
      </c>
      <c r="AS1467" t="inlineStr">
        <is>
          <t>N/A</t>
        </is>
      </c>
      <c r="AT1467" t="inlineStr">
        <is>
          <t>N/A</t>
        </is>
      </c>
      <c r="AU1467" t="inlineStr">
        <is>
          <t>N/A</t>
        </is>
      </c>
      <c r="AV1467" t="inlineStr">
        <is>
          <t>N/A</t>
        </is>
      </c>
      <c r="AW1467" t="inlineStr">
        <is>
          <t>N/A</t>
        </is>
      </c>
      <c r="AX1467" t="inlineStr">
        <is>
          <t>N/A</t>
        </is>
      </c>
      <c r="AY1467" t="inlineStr">
        <is>
          <t>N/A</t>
        </is>
      </c>
      <c r="AZ1467" t="inlineStr">
        <is>
          <t>N/A</t>
        </is>
      </c>
      <c r="BA1467" t="inlineStr">
        <is>
          <t>N/A</t>
        </is>
      </c>
      <c r="BB1467" t="inlineStr">
        <is>
          <t>N/A</t>
        </is>
      </c>
      <c r="BC1467" t="inlineStr">
        <is>
          <t>N/A</t>
        </is>
      </c>
      <c r="BD1467" t="inlineStr">
        <is>
          <t>N/A</t>
        </is>
      </c>
      <c r="BE1467" t="inlineStr">
        <is>
          <t>N/A</t>
        </is>
      </c>
    </row>
    <row r="1468">
      <c r="A1468" t="inlineStr">
        <is>
          <t>WI211261868</t>
        </is>
      </c>
      <c r="B1468" t="inlineStr">
        <is>
          <t>DATA_VALIDATION</t>
        </is>
      </c>
      <c r="C1468" t="inlineStr">
        <is>
          <t>201100014365</t>
        </is>
      </c>
      <c r="D1468" t="inlineStr">
        <is>
          <t>Folder</t>
        </is>
      </c>
      <c r="E1468" s="2">
        <f>HYPERLINK("capsilon://?command=openfolder&amp;siteaddress=FAM.docvelocity-na8.net&amp;folderid=FX2139FB0E-A70D-D76E-2F4E-3E30805728CB","FX211210024")</f>
        <v>0.0</v>
      </c>
      <c r="F1468" t="inlineStr">
        <is>
          <t/>
        </is>
      </c>
      <c r="G1468" t="inlineStr">
        <is>
          <t/>
        </is>
      </c>
      <c r="H1468" t="inlineStr">
        <is>
          <t>Mailitem</t>
        </is>
      </c>
      <c r="I1468" t="inlineStr">
        <is>
          <t>MI2112652390</t>
        </is>
      </c>
      <c r="J1468" t="n">
        <v>28.0</v>
      </c>
      <c r="K1468" t="inlineStr">
        <is>
          <t>COMPLETED</t>
        </is>
      </c>
      <c r="L1468" t="inlineStr">
        <is>
          <t>MARK_AS_COMPLETED</t>
        </is>
      </c>
      <c r="M1468" t="inlineStr">
        <is>
          <t>Queue</t>
        </is>
      </c>
      <c r="N1468" t="n">
        <v>2.0</v>
      </c>
      <c r="O1468" s="1" t="n">
        <v>44547.858136574076</v>
      </c>
      <c r="P1468" s="1" t="n">
        <v>44550.17269675926</v>
      </c>
      <c r="Q1468" t="n">
        <v>199648.0</v>
      </c>
      <c r="R1468" t="n">
        <v>330.0</v>
      </c>
      <c r="S1468" t="b">
        <v>0</v>
      </c>
      <c r="T1468" t="inlineStr">
        <is>
          <t>N/A</t>
        </is>
      </c>
      <c r="U1468" t="b">
        <v>0</v>
      </c>
      <c r="V1468" t="inlineStr">
        <is>
          <t>Supriya Khape</t>
        </is>
      </c>
      <c r="W1468" s="1" t="n">
        <v>44550.1696875</v>
      </c>
      <c r="X1468" t="n">
        <v>120.0</v>
      </c>
      <c r="Y1468" t="n">
        <v>21.0</v>
      </c>
      <c r="Z1468" t="n">
        <v>0.0</v>
      </c>
      <c r="AA1468" t="n">
        <v>21.0</v>
      </c>
      <c r="AB1468" t="n">
        <v>0.0</v>
      </c>
      <c r="AC1468" t="n">
        <v>2.0</v>
      </c>
      <c r="AD1468" t="n">
        <v>7.0</v>
      </c>
      <c r="AE1468" t="n">
        <v>0.0</v>
      </c>
      <c r="AF1468" t="n">
        <v>0.0</v>
      </c>
      <c r="AG1468" t="n">
        <v>0.0</v>
      </c>
      <c r="AH1468" t="inlineStr">
        <is>
          <t>Ashish Sutar</t>
        </is>
      </c>
      <c r="AI1468" s="1" t="n">
        <v>44550.17269675926</v>
      </c>
      <c r="AJ1468" t="n">
        <v>210.0</v>
      </c>
      <c r="AK1468" t="n">
        <v>0.0</v>
      </c>
      <c r="AL1468" t="n">
        <v>0.0</v>
      </c>
      <c r="AM1468" t="n">
        <v>0.0</v>
      </c>
      <c r="AN1468" t="n">
        <v>0.0</v>
      </c>
      <c r="AO1468" t="n">
        <v>0.0</v>
      </c>
      <c r="AP1468" t="n">
        <v>7.0</v>
      </c>
      <c r="AQ1468" t="n">
        <v>0.0</v>
      </c>
      <c r="AR1468" t="n">
        <v>0.0</v>
      </c>
      <c r="AS1468" t="n">
        <v>0.0</v>
      </c>
      <c r="AT1468" t="inlineStr">
        <is>
          <t>N/A</t>
        </is>
      </c>
      <c r="AU1468" t="inlineStr">
        <is>
          <t>N/A</t>
        </is>
      </c>
      <c r="AV1468" t="inlineStr">
        <is>
          <t>N/A</t>
        </is>
      </c>
      <c r="AW1468" t="inlineStr">
        <is>
          <t>N/A</t>
        </is>
      </c>
      <c r="AX1468" t="inlineStr">
        <is>
          <t>N/A</t>
        </is>
      </c>
      <c r="AY1468" t="inlineStr">
        <is>
          <t>N/A</t>
        </is>
      </c>
      <c r="AZ1468" t="inlineStr">
        <is>
          <t>N/A</t>
        </is>
      </c>
      <c r="BA1468" t="inlineStr">
        <is>
          <t>N/A</t>
        </is>
      </c>
      <c r="BB1468" t="inlineStr">
        <is>
          <t>N/A</t>
        </is>
      </c>
      <c r="BC1468" t="inlineStr">
        <is>
          <t>N/A</t>
        </is>
      </c>
      <c r="BD1468" t="inlineStr">
        <is>
          <t>N/A</t>
        </is>
      </c>
      <c r="BE1468" t="inlineStr">
        <is>
          <t>N/A</t>
        </is>
      </c>
    </row>
    <row r="1469">
      <c r="A1469" t="inlineStr">
        <is>
          <t>WI211261869</t>
        </is>
      </c>
      <c r="B1469" t="inlineStr">
        <is>
          <t>DATA_VALIDATION</t>
        </is>
      </c>
      <c r="C1469" t="inlineStr">
        <is>
          <t>201300020415</t>
        </is>
      </c>
      <c r="D1469" t="inlineStr">
        <is>
          <t>Folder</t>
        </is>
      </c>
      <c r="E1469" s="2">
        <f>HYPERLINK("capsilon://?command=openfolder&amp;siteaddress=FAM.docvelocity-na8.net&amp;folderid=FX7AE46740-9EC1-1B6D-F774-FF686A01A784","FX21129691")</f>
        <v>0.0</v>
      </c>
      <c r="F1469" t="inlineStr">
        <is>
          <t/>
        </is>
      </c>
      <c r="G1469" t="inlineStr">
        <is>
          <t/>
        </is>
      </c>
      <c r="H1469" t="inlineStr">
        <is>
          <t>Mailitem</t>
        </is>
      </c>
      <c r="I1469" t="inlineStr">
        <is>
          <t>MI2112652430</t>
        </is>
      </c>
      <c r="J1469" t="n">
        <v>28.0</v>
      </c>
      <c r="K1469" t="inlineStr">
        <is>
          <t>COMPLETED</t>
        </is>
      </c>
      <c r="L1469" t="inlineStr">
        <is>
          <t>MARK_AS_COMPLETED</t>
        </is>
      </c>
      <c r="M1469" t="inlineStr">
        <is>
          <t>Queue</t>
        </is>
      </c>
      <c r="N1469" t="n">
        <v>2.0</v>
      </c>
      <c r="O1469" s="1" t="n">
        <v>44547.858460648145</v>
      </c>
      <c r="P1469" s="1" t="n">
        <v>44550.17534722222</v>
      </c>
      <c r="Q1469" t="n">
        <v>199697.0</v>
      </c>
      <c r="R1469" t="n">
        <v>482.0</v>
      </c>
      <c r="S1469" t="b">
        <v>0</v>
      </c>
      <c r="T1469" t="inlineStr">
        <is>
          <t>N/A</t>
        </is>
      </c>
      <c r="U1469" t="b">
        <v>0</v>
      </c>
      <c r="V1469" t="inlineStr">
        <is>
          <t>Raman Vaidya</t>
        </is>
      </c>
      <c r="W1469" s="1" t="n">
        <v>44550.172106481485</v>
      </c>
      <c r="X1469" t="n">
        <v>245.0</v>
      </c>
      <c r="Y1469" t="n">
        <v>21.0</v>
      </c>
      <c r="Z1469" t="n">
        <v>0.0</v>
      </c>
      <c r="AA1469" t="n">
        <v>21.0</v>
      </c>
      <c r="AB1469" t="n">
        <v>0.0</v>
      </c>
      <c r="AC1469" t="n">
        <v>15.0</v>
      </c>
      <c r="AD1469" t="n">
        <v>7.0</v>
      </c>
      <c r="AE1469" t="n">
        <v>0.0</v>
      </c>
      <c r="AF1469" t="n">
        <v>0.0</v>
      </c>
      <c r="AG1469" t="n">
        <v>0.0</v>
      </c>
      <c r="AH1469" t="inlineStr">
        <is>
          <t>Saloni Uttekar</t>
        </is>
      </c>
      <c r="AI1469" s="1" t="n">
        <v>44550.17534722222</v>
      </c>
      <c r="AJ1469" t="n">
        <v>237.0</v>
      </c>
      <c r="AK1469" t="n">
        <v>0.0</v>
      </c>
      <c r="AL1469" t="n">
        <v>0.0</v>
      </c>
      <c r="AM1469" t="n">
        <v>0.0</v>
      </c>
      <c r="AN1469" t="n">
        <v>0.0</v>
      </c>
      <c r="AO1469" t="n">
        <v>0.0</v>
      </c>
      <c r="AP1469" t="n">
        <v>7.0</v>
      </c>
      <c r="AQ1469" t="n">
        <v>0.0</v>
      </c>
      <c r="AR1469" t="n">
        <v>0.0</v>
      </c>
      <c r="AS1469" t="n">
        <v>0.0</v>
      </c>
      <c r="AT1469" t="inlineStr">
        <is>
          <t>N/A</t>
        </is>
      </c>
      <c r="AU1469" t="inlineStr">
        <is>
          <t>N/A</t>
        </is>
      </c>
      <c r="AV1469" t="inlineStr">
        <is>
          <t>N/A</t>
        </is>
      </c>
      <c r="AW1469" t="inlineStr">
        <is>
          <t>N/A</t>
        </is>
      </c>
      <c r="AX1469" t="inlineStr">
        <is>
          <t>N/A</t>
        </is>
      </c>
      <c r="AY1469" t="inlineStr">
        <is>
          <t>N/A</t>
        </is>
      </c>
      <c r="AZ1469" t="inlineStr">
        <is>
          <t>N/A</t>
        </is>
      </c>
      <c r="BA1469" t="inlineStr">
        <is>
          <t>N/A</t>
        </is>
      </c>
      <c r="BB1469" t="inlineStr">
        <is>
          <t>N/A</t>
        </is>
      </c>
      <c r="BC1469" t="inlineStr">
        <is>
          <t>N/A</t>
        </is>
      </c>
      <c r="BD1469" t="inlineStr">
        <is>
          <t>N/A</t>
        </is>
      </c>
      <c r="BE1469" t="inlineStr">
        <is>
          <t>N/A</t>
        </is>
      </c>
    </row>
    <row r="1470">
      <c r="A1470" t="inlineStr">
        <is>
          <t>WI211261870</t>
        </is>
      </c>
      <c r="B1470" t="inlineStr">
        <is>
          <t>DATA_VALIDATION</t>
        </is>
      </c>
      <c r="C1470" t="inlineStr">
        <is>
          <t>201300020415</t>
        </is>
      </c>
      <c r="D1470" t="inlineStr">
        <is>
          <t>Folder</t>
        </is>
      </c>
      <c r="E1470" s="2">
        <f>HYPERLINK("capsilon://?command=openfolder&amp;siteaddress=FAM.docvelocity-na8.net&amp;folderid=FX7AE46740-9EC1-1B6D-F774-FF686A01A784","FX21129691")</f>
        <v>0.0</v>
      </c>
      <c r="F1470" t="inlineStr">
        <is>
          <t/>
        </is>
      </c>
      <c r="G1470" t="inlineStr">
        <is>
          <t/>
        </is>
      </c>
      <c r="H1470" t="inlineStr">
        <is>
          <t>Mailitem</t>
        </is>
      </c>
      <c r="I1470" t="inlineStr">
        <is>
          <t>MI2112652451</t>
        </is>
      </c>
      <c r="J1470" t="n">
        <v>103.0</v>
      </c>
      <c r="K1470" t="inlineStr">
        <is>
          <t>COMPLETED</t>
        </is>
      </c>
      <c r="L1470" t="inlineStr">
        <is>
          <t>MARK_AS_COMPLETED</t>
        </is>
      </c>
      <c r="M1470" t="inlineStr">
        <is>
          <t>Queue</t>
        </is>
      </c>
      <c r="N1470" t="n">
        <v>2.0</v>
      </c>
      <c r="O1470" s="1" t="n">
        <v>44547.859560185185</v>
      </c>
      <c r="P1470" s="1" t="n">
        <v>44550.18518518518</v>
      </c>
      <c r="Q1470" t="n">
        <v>199785.0</v>
      </c>
      <c r="R1470" t="n">
        <v>1149.0</v>
      </c>
      <c r="S1470" t="b">
        <v>0</v>
      </c>
      <c r="T1470" t="inlineStr">
        <is>
          <t>N/A</t>
        </is>
      </c>
      <c r="U1470" t="b">
        <v>0</v>
      </c>
      <c r="V1470" t="inlineStr">
        <is>
          <t>Raman Vaidya</t>
        </is>
      </c>
      <c r="W1470" s="1" t="n">
        <v>44550.17826388889</v>
      </c>
      <c r="X1470" t="n">
        <v>531.0</v>
      </c>
      <c r="Y1470" t="n">
        <v>99.0</v>
      </c>
      <c r="Z1470" t="n">
        <v>0.0</v>
      </c>
      <c r="AA1470" t="n">
        <v>99.0</v>
      </c>
      <c r="AB1470" t="n">
        <v>0.0</v>
      </c>
      <c r="AC1470" t="n">
        <v>65.0</v>
      </c>
      <c r="AD1470" t="n">
        <v>4.0</v>
      </c>
      <c r="AE1470" t="n">
        <v>0.0</v>
      </c>
      <c r="AF1470" t="n">
        <v>0.0</v>
      </c>
      <c r="AG1470" t="n">
        <v>0.0</v>
      </c>
      <c r="AH1470" t="inlineStr">
        <is>
          <t>Poonam Patil</t>
        </is>
      </c>
      <c r="AI1470" s="1" t="n">
        <v>44550.18518518518</v>
      </c>
      <c r="AJ1470" t="n">
        <v>592.0</v>
      </c>
      <c r="AK1470" t="n">
        <v>2.0</v>
      </c>
      <c r="AL1470" t="n">
        <v>0.0</v>
      </c>
      <c r="AM1470" t="n">
        <v>2.0</v>
      </c>
      <c r="AN1470" t="n">
        <v>0.0</v>
      </c>
      <c r="AO1470" t="n">
        <v>1.0</v>
      </c>
      <c r="AP1470" t="n">
        <v>2.0</v>
      </c>
      <c r="AQ1470" t="n">
        <v>0.0</v>
      </c>
      <c r="AR1470" t="n">
        <v>0.0</v>
      </c>
      <c r="AS1470" t="n">
        <v>0.0</v>
      </c>
      <c r="AT1470" t="inlineStr">
        <is>
          <t>N/A</t>
        </is>
      </c>
      <c r="AU1470" t="inlineStr">
        <is>
          <t>N/A</t>
        </is>
      </c>
      <c r="AV1470" t="inlineStr">
        <is>
          <t>N/A</t>
        </is>
      </c>
      <c r="AW1470" t="inlineStr">
        <is>
          <t>N/A</t>
        </is>
      </c>
      <c r="AX1470" t="inlineStr">
        <is>
          <t>N/A</t>
        </is>
      </c>
      <c r="AY1470" t="inlineStr">
        <is>
          <t>N/A</t>
        </is>
      </c>
      <c r="AZ1470" t="inlineStr">
        <is>
          <t>N/A</t>
        </is>
      </c>
      <c r="BA1470" t="inlineStr">
        <is>
          <t>N/A</t>
        </is>
      </c>
      <c r="BB1470" t="inlineStr">
        <is>
          <t>N/A</t>
        </is>
      </c>
      <c r="BC1470" t="inlineStr">
        <is>
          <t>N/A</t>
        </is>
      </c>
      <c r="BD1470" t="inlineStr">
        <is>
          <t>N/A</t>
        </is>
      </c>
      <c r="BE1470" t="inlineStr">
        <is>
          <t>N/A</t>
        </is>
      </c>
    </row>
    <row r="1471">
      <c r="A1471" t="inlineStr">
        <is>
          <t>WI211261872</t>
        </is>
      </c>
      <c r="B1471" t="inlineStr">
        <is>
          <t>DATA_VALIDATION</t>
        </is>
      </c>
      <c r="C1471" t="inlineStr">
        <is>
          <t>201300020415</t>
        </is>
      </c>
      <c r="D1471" t="inlineStr">
        <is>
          <t>Folder</t>
        </is>
      </c>
      <c r="E1471" s="2">
        <f>HYPERLINK("capsilon://?command=openfolder&amp;siteaddress=FAM.docvelocity-na8.net&amp;folderid=FX7AE46740-9EC1-1B6D-F774-FF686A01A784","FX21129691")</f>
        <v>0.0</v>
      </c>
      <c r="F1471" t="inlineStr">
        <is>
          <t/>
        </is>
      </c>
      <c r="G1471" t="inlineStr">
        <is>
          <t/>
        </is>
      </c>
      <c r="H1471" t="inlineStr">
        <is>
          <t>Mailitem</t>
        </is>
      </c>
      <c r="I1471" t="inlineStr">
        <is>
          <t>MI2112652457</t>
        </is>
      </c>
      <c r="J1471" t="n">
        <v>71.0</v>
      </c>
      <c r="K1471" t="inlineStr">
        <is>
          <t>COMPLETED</t>
        </is>
      </c>
      <c r="L1471" t="inlineStr">
        <is>
          <t>MARK_AS_COMPLETED</t>
        </is>
      </c>
      <c r="M1471" t="inlineStr">
        <is>
          <t>Queue</t>
        </is>
      </c>
      <c r="N1471" t="n">
        <v>2.0</v>
      </c>
      <c r="O1471" s="1" t="n">
        <v>44547.86063657407</v>
      </c>
      <c r="P1471" s="1" t="n">
        <v>44550.18994212963</v>
      </c>
      <c r="Q1471" t="n">
        <v>199763.0</v>
      </c>
      <c r="R1471" t="n">
        <v>1489.0</v>
      </c>
      <c r="S1471" t="b">
        <v>0</v>
      </c>
      <c r="T1471" t="inlineStr">
        <is>
          <t>N/A</t>
        </is>
      </c>
      <c r="U1471" t="b">
        <v>0</v>
      </c>
      <c r="V1471" t="inlineStr">
        <is>
          <t>Supriya Khape</t>
        </is>
      </c>
      <c r="W1471" s="1" t="n">
        <v>44550.18273148148</v>
      </c>
      <c r="X1471" t="n">
        <v>911.0</v>
      </c>
      <c r="Y1471" t="n">
        <v>101.0</v>
      </c>
      <c r="Z1471" t="n">
        <v>0.0</v>
      </c>
      <c r="AA1471" t="n">
        <v>101.0</v>
      </c>
      <c r="AB1471" t="n">
        <v>0.0</v>
      </c>
      <c r="AC1471" t="n">
        <v>83.0</v>
      </c>
      <c r="AD1471" t="n">
        <v>-30.0</v>
      </c>
      <c r="AE1471" t="n">
        <v>0.0</v>
      </c>
      <c r="AF1471" t="n">
        <v>0.0</v>
      </c>
      <c r="AG1471" t="n">
        <v>0.0</v>
      </c>
      <c r="AH1471" t="inlineStr">
        <is>
          <t>Saloni Uttekar</t>
        </is>
      </c>
      <c r="AI1471" s="1" t="n">
        <v>44550.18994212963</v>
      </c>
      <c r="AJ1471" t="n">
        <v>578.0</v>
      </c>
      <c r="AK1471" t="n">
        <v>1.0</v>
      </c>
      <c r="AL1471" t="n">
        <v>0.0</v>
      </c>
      <c r="AM1471" t="n">
        <v>1.0</v>
      </c>
      <c r="AN1471" t="n">
        <v>0.0</v>
      </c>
      <c r="AO1471" t="n">
        <v>1.0</v>
      </c>
      <c r="AP1471" t="n">
        <v>-31.0</v>
      </c>
      <c r="AQ1471" t="n">
        <v>0.0</v>
      </c>
      <c r="AR1471" t="n">
        <v>0.0</v>
      </c>
      <c r="AS1471" t="n">
        <v>0.0</v>
      </c>
      <c r="AT1471" t="inlineStr">
        <is>
          <t>N/A</t>
        </is>
      </c>
      <c r="AU1471" t="inlineStr">
        <is>
          <t>N/A</t>
        </is>
      </c>
      <c r="AV1471" t="inlineStr">
        <is>
          <t>N/A</t>
        </is>
      </c>
      <c r="AW1471" t="inlineStr">
        <is>
          <t>N/A</t>
        </is>
      </c>
      <c r="AX1471" t="inlineStr">
        <is>
          <t>N/A</t>
        </is>
      </c>
      <c r="AY1471" t="inlineStr">
        <is>
          <t>N/A</t>
        </is>
      </c>
      <c r="AZ1471" t="inlineStr">
        <is>
          <t>N/A</t>
        </is>
      </c>
      <c r="BA1471" t="inlineStr">
        <is>
          <t>N/A</t>
        </is>
      </c>
      <c r="BB1471" t="inlineStr">
        <is>
          <t>N/A</t>
        </is>
      </c>
      <c r="BC1471" t="inlineStr">
        <is>
          <t>N/A</t>
        </is>
      </c>
      <c r="BD1471" t="inlineStr">
        <is>
          <t>N/A</t>
        </is>
      </c>
      <c r="BE1471" t="inlineStr">
        <is>
          <t>N/A</t>
        </is>
      </c>
    </row>
    <row r="1472">
      <c r="A1472" t="inlineStr">
        <is>
          <t>WI211261887</t>
        </is>
      </c>
      <c r="B1472" t="inlineStr">
        <is>
          <t>DATA_VALIDATION</t>
        </is>
      </c>
      <c r="C1472" t="inlineStr">
        <is>
          <t>201110012288</t>
        </is>
      </c>
      <c r="D1472" t="inlineStr">
        <is>
          <t>Folder</t>
        </is>
      </c>
      <c r="E1472" s="2">
        <f>HYPERLINK("capsilon://?command=openfolder&amp;siteaddress=FAM.docvelocity-na8.net&amp;folderid=FXE8E3B8BD-BFF3-F8AD-4FCC-E401D0A4B323","FX21128430")</f>
        <v>0.0</v>
      </c>
      <c r="F1472" t="inlineStr">
        <is>
          <t/>
        </is>
      </c>
      <c r="G1472" t="inlineStr">
        <is>
          <t/>
        </is>
      </c>
      <c r="H1472" t="inlineStr">
        <is>
          <t>Mailitem</t>
        </is>
      </c>
      <c r="I1472" t="inlineStr">
        <is>
          <t>MI2112652727</t>
        </is>
      </c>
      <c r="J1472" t="n">
        <v>28.0</v>
      </c>
      <c r="K1472" t="inlineStr">
        <is>
          <t>COMPLETED</t>
        </is>
      </c>
      <c r="L1472" t="inlineStr">
        <is>
          <t>MARK_AS_COMPLETED</t>
        </is>
      </c>
      <c r="M1472" t="inlineStr">
        <is>
          <t>Queue</t>
        </is>
      </c>
      <c r="N1472" t="n">
        <v>2.0</v>
      </c>
      <c r="O1472" s="1" t="n">
        <v>44547.86413194444</v>
      </c>
      <c r="P1472" s="1" t="n">
        <v>44550.18782407408</v>
      </c>
      <c r="Q1472" t="n">
        <v>199963.0</v>
      </c>
      <c r="R1472" t="n">
        <v>804.0</v>
      </c>
      <c r="S1472" t="b">
        <v>0</v>
      </c>
      <c r="T1472" t="inlineStr">
        <is>
          <t>N/A</t>
        </is>
      </c>
      <c r="U1472" t="b">
        <v>0</v>
      </c>
      <c r="V1472" t="inlineStr">
        <is>
          <t>Raman Vaidya</t>
        </is>
      </c>
      <c r="W1472" s="1" t="n">
        <v>44550.18650462963</v>
      </c>
      <c r="X1472" t="n">
        <v>712.0</v>
      </c>
      <c r="Y1472" t="n">
        <v>0.0</v>
      </c>
      <c r="Z1472" t="n">
        <v>0.0</v>
      </c>
      <c r="AA1472" t="n">
        <v>0.0</v>
      </c>
      <c r="AB1472" t="n">
        <v>21.0</v>
      </c>
      <c r="AC1472" t="n">
        <v>0.0</v>
      </c>
      <c r="AD1472" t="n">
        <v>28.0</v>
      </c>
      <c r="AE1472" t="n">
        <v>0.0</v>
      </c>
      <c r="AF1472" t="n">
        <v>0.0</v>
      </c>
      <c r="AG1472" t="n">
        <v>0.0</v>
      </c>
      <c r="AH1472" t="inlineStr">
        <is>
          <t>Ashish Sutar</t>
        </is>
      </c>
      <c r="AI1472" s="1" t="n">
        <v>44550.18782407408</v>
      </c>
      <c r="AJ1472" t="n">
        <v>92.0</v>
      </c>
      <c r="AK1472" t="n">
        <v>0.0</v>
      </c>
      <c r="AL1472" t="n">
        <v>0.0</v>
      </c>
      <c r="AM1472" t="n">
        <v>0.0</v>
      </c>
      <c r="AN1472" t="n">
        <v>21.0</v>
      </c>
      <c r="AO1472" t="n">
        <v>0.0</v>
      </c>
      <c r="AP1472" t="n">
        <v>28.0</v>
      </c>
      <c r="AQ1472" t="n">
        <v>0.0</v>
      </c>
      <c r="AR1472" t="n">
        <v>0.0</v>
      </c>
      <c r="AS1472" t="n">
        <v>0.0</v>
      </c>
      <c r="AT1472" t="inlineStr">
        <is>
          <t>N/A</t>
        </is>
      </c>
      <c r="AU1472" t="inlineStr">
        <is>
          <t>N/A</t>
        </is>
      </c>
      <c r="AV1472" t="inlineStr">
        <is>
          <t>N/A</t>
        </is>
      </c>
      <c r="AW1472" t="inlineStr">
        <is>
          <t>N/A</t>
        </is>
      </c>
      <c r="AX1472" t="inlineStr">
        <is>
          <t>N/A</t>
        </is>
      </c>
      <c r="AY1472" t="inlineStr">
        <is>
          <t>N/A</t>
        </is>
      </c>
      <c r="AZ1472" t="inlineStr">
        <is>
          <t>N/A</t>
        </is>
      </c>
      <c r="BA1472" t="inlineStr">
        <is>
          <t>N/A</t>
        </is>
      </c>
      <c r="BB1472" t="inlineStr">
        <is>
          <t>N/A</t>
        </is>
      </c>
      <c r="BC1472" t="inlineStr">
        <is>
          <t>N/A</t>
        </is>
      </c>
      <c r="BD1472" t="inlineStr">
        <is>
          <t>N/A</t>
        </is>
      </c>
      <c r="BE1472" t="inlineStr">
        <is>
          <t>N/A</t>
        </is>
      </c>
    </row>
    <row r="1473">
      <c r="A1473" t="inlineStr">
        <is>
          <t>WI21126189</t>
        </is>
      </c>
      <c r="B1473" t="inlineStr">
        <is>
          <t>DATA_VALIDATION</t>
        </is>
      </c>
      <c r="C1473" t="inlineStr">
        <is>
          <t>201308007835</t>
        </is>
      </c>
      <c r="D1473" t="inlineStr">
        <is>
          <t>Folder</t>
        </is>
      </c>
      <c r="E1473" s="2">
        <f>HYPERLINK("capsilon://?command=openfolder&amp;siteaddress=FAM.docvelocity-na8.net&amp;folderid=FX8CB23B95-137D-311A-F349-8CFC2F649513","FX211110223")</f>
        <v>0.0</v>
      </c>
      <c r="F1473" t="inlineStr">
        <is>
          <t/>
        </is>
      </c>
      <c r="G1473" t="inlineStr">
        <is>
          <t/>
        </is>
      </c>
      <c r="H1473" t="inlineStr">
        <is>
          <t>Mailitem</t>
        </is>
      </c>
      <c r="I1473" t="inlineStr">
        <is>
          <t>MI211266897</t>
        </is>
      </c>
      <c r="J1473" t="n">
        <v>66.0</v>
      </c>
      <c r="K1473" t="inlineStr">
        <is>
          <t>COMPLETED</t>
        </is>
      </c>
      <c r="L1473" t="inlineStr">
        <is>
          <t>MARK_AS_COMPLETED</t>
        </is>
      </c>
      <c r="M1473" t="inlineStr">
        <is>
          <t>Queue</t>
        </is>
      </c>
      <c r="N1473" t="n">
        <v>1.0</v>
      </c>
      <c r="O1473" s="1" t="n">
        <v>44532.45355324074</v>
      </c>
      <c r="P1473" s="1" t="n">
        <v>44532.534525462965</v>
      </c>
      <c r="Q1473" t="n">
        <v>6538.0</v>
      </c>
      <c r="R1473" t="n">
        <v>458.0</v>
      </c>
      <c r="S1473" t="b">
        <v>0</v>
      </c>
      <c r="T1473" t="inlineStr">
        <is>
          <t>N/A</t>
        </is>
      </c>
      <c r="U1473" t="b">
        <v>0</v>
      </c>
      <c r="V1473" t="inlineStr">
        <is>
          <t>Sumit Jarhad</t>
        </is>
      </c>
      <c r="W1473" s="1" t="n">
        <v>44532.534525462965</v>
      </c>
      <c r="X1473" t="n">
        <v>86.0</v>
      </c>
      <c r="Y1473" t="n">
        <v>0.0</v>
      </c>
      <c r="Z1473" t="n">
        <v>0.0</v>
      </c>
      <c r="AA1473" t="n">
        <v>0.0</v>
      </c>
      <c r="AB1473" t="n">
        <v>0.0</v>
      </c>
      <c r="AC1473" t="n">
        <v>0.0</v>
      </c>
      <c r="AD1473" t="n">
        <v>66.0</v>
      </c>
      <c r="AE1473" t="n">
        <v>52.0</v>
      </c>
      <c r="AF1473" t="n">
        <v>0.0</v>
      </c>
      <c r="AG1473" t="n">
        <v>1.0</v>
      </c>
      <c r="AH1473" t="inlineStr">
        <is>
          <t>N/A</t>
        </is>
      </c>
      <c r="AI1473" t="inlineStr">
        <is>
          <t>N/A</t>
        </is>
      </c>
      <c r="AJ1473" t="inlineStr">
        <is>
          <t>N/A</t>
        </is>
      </c>
      <c r="AK1473" t="inlineStr">
        <is>
          <t>N/A</t>
        </is>
      </c>
      <c r="AL1473" t="inlineStr">
        <is>
          <t>N/A</t>
        </is>
      </c>
      <c r="AM1473" t="inlineStr">
        <is>
          <t>N/A</t>
        </is>
      </c>
      <c r="AN1473" t="inlineStr">
        <is>
          <t>N/A</t>
        </is>
      </c>
      <c r="AO1473" t="inlineStr">
        <is>
          <t>N/A</t>
        </is>
      </c>
      <c r="AP1473" t="inlineStr">
        <is>
          <t>N/A</t>
        </is>
      </c>
      <c r="AQ1473" t="inlineStr">
        <is>
          <t>N/A</t>
        </is>
      </c>
      <c r="AR1473" t="inlineStr">
        <is>
          <t>N/A</t>
        </is>
      </c>
      <c r="AS1473" t="inlineStr">
        <is>
          <t>N/A</t>
        </is>
      </c>
      <c r="AT1473" t="inlineStr">
        <is>
          <t>N/A</t>
        </is>
      </c>
      <c r="AU1473" t="inlineStr">
        <is>
          <t>N/A</t>
        </is>
      </c>
      <c r="AV1473" t="inlineStr">
        <is>
          <t>N/A</t>
        </is>
      </c>
      <c r="AW1473" t="inlineStr">
        <is>
          <t>N/A</t>
        </is>
      </c>
      <c r="AX1473" t="inlineStr">
        <is>
          <t>N/A</t>
        </is>
      </c>
      <c r="AY1473" t="inlineStr">
        <is>
          <t>N/A</t>
        </is>
      </c>
      <c r="AZ1473" t="inlineStr">
        <is>
          <t>N/A</t>
        </is>
      </c>
      <c r="BA1473" t="inlineStr">
        <is>
          <t>N/A</t>
        </is>
      </c>
      <c r="BB1473" t="inlineStr">
        <is>
          <t>N/A</t>
        </is>
      </c>
      <c r="BC1473" t="inlineStr">
        <is>
          <t>N/A</t>
        </is>
      </c>
      <c r="BD1473" t="inlineStr">
        <is>
          <t>N/A</t>
        </is>
      </c>
      <c r="BE1473" t="inlineStr">
        <is>
          <t>N/A</t>
        </is>
      </c>
    </row>
    <row r="1474">
      <c r="A1474" t="inlineStr">
        <is>
          <t>WI211261897</t>
        </is>
      </c>
      <c r="B1474" t="inlineStr">
        <is>
          <t>DATA_VALIDATION</t>
        </is>
      </c>
      <c r="C1474" t="inlineStr">
        <is>
          <t>201100014366</t>
        </is>
      </c>
      <c r="D1474" t="inlineStr">
        <is>
          <t>Folder</t>
        </is>
      </c>
      <c r="E1474" s="2">
        <f>HYPERLINK("capsilon://?command=openfolder&amp;siteaddress=FAM.docvelocity-na8.net&amp;folderid=FX8551C062-F5DF-BD60-8A3F-00DA706EB7F1","FX211210138")</f>
        <v>0.0</v>
      </c>
      <c r="F1474" t="inlineStr">
        <is>
          <t/>
        </is>
      </c>
      <c r="G1474" t="inlineStr">
        <is>
          <t/>
        </is>
      </c>
      <c r="H1474" t="inlineStr">
        <is>
          <t>Mailitem</t>
        </is>
      </c>
      <c r="I1474" t="inlineStr">
        <is>
          <t>MI2112652835</t>
        </is>
      </c>
      <c r="J1474" t="n">
        <v>120.0</v>
      </c>
      <c r="K1474" t="inlineStr">
        <is>
          <t>COMPLETED</t>
        </is>
      </c>
      <c r="L1474" t="inlineStr">
        <is>
          <t>MARK_AS_COMPLETED</t>
        </is>
      </c>
      <c r="M1474" t="inlineStr">
        <is>
          <t>Queue</t>
        </is>
      </c>
      <c r="N1474" t="n">
        <v>1.0</v>
      </c>
      <c r="O1474" s="1" t="n">
        <v>44547.86988425926</v>
      </c>
      <c r="P1474" s="1" t="n">
        <v>44550.21758101852</v>
      </c>
      <c r="Q1474" t="n">
        <v>202324.0</v>
      </c>
      <c r="R1474" t="n">
        <v>517.0</v>
      </c>
      <c r="S1474" t="b">
        <v>0</v>
      </c>
      <c r="T1474" t="inlineStr">
        <is>
          <t>N/A</t>
        </is>
      </c>
      <c r="U1474" t="b">
        <v>0</v>
      </c>
      <c r="V1474" t="inlineStr">
        <is>
          <t>Hemanshi Deshlahara</t>
        </is>
      </c>
      <c r="W1474" s="1" t="n">
        <v>44550.21758101852</v>
      </c>
      <c r="X1474" t="n">
        <v>215.0</v>
      </c>
      <c r="Y1474" t="n">
        <v>0.0</v>
      </c>
      <c r="Z1474" t="n">
        <v>0.0</v>
      </c>
      <c r="AA1474" t="n">
        <v>0.0</v>
      </c>
      <c r="AB1474" t="n">
        <v>0.0</v>
      </c>
      <c r="AC1474" t="n">
        <v>0.0</v>
      </c>
      <c r="AD1474" t="n">
        <v>120.0</v>
      </c>
      <c r="AE1474" t="n">
        <v>96.0</v>
      </c>
      <c r="AF1474" t="n">
        <v>0.0</v>
      </c>
      <c r="AG1474" t="n">
        <v>8.0</v>
      </c>
      <c r="AH1474" t="inlineStr">
        <is>
          <t>N/A</t>
        </is>
      </c>
      <c r="AI1474" t="inlineStr">
        <is>
          <t>N/A</t>
        </is>
      </c>
      <c r="AJ1474" t="inlineStr">
        <is>
          <t>N/A</t>
        </is>
      </c>
      <c r="AK1474" t="inlineStr">
        <is>
          <t>N/A</t>
        </is>
      </c>
      <c r="AL1474" t="inlineStr">
        <is>
          <t>N/A</t>
        </is>
      </c>
      <c r="AM1474" t="inlineStr">
        <is>
          <t>N/A</t>
        </is>
      </c>
      <c r="AN1474" t="inlineStr">
        <is>
          <t>N/A</t>
        </is>
      </c>
      <c r="AO1474" t="inlineStr">
        <is>
          <t>N/A</t>
        </is>
      </c>
      <c r="AP1474" t="inlineStr">
        <is>
          <t>N/A</t>
        </is>
      </c>
      <c r="AQ1474" t="inlineStr">
        <is>
          <t>N/A</t>
        </is>
      </c>
      <c r="AR1474" t="inlineStr">
        <is>
          <t>N/A</t>
        </is>
      </c>
      <c r="AS1474" t="inlineStr">
        <is>
          <t>N/A</t>
        </is>
      </c>
      <c r="AT1474" t="inlineStr">
        <is>
          <t>N/A</t>
        </is>
      </c>
      <c r="AU1474" t="inlineStr">
        <is>
          <t>N/A</t>
        </is>
      </c>
      <c r="AV1474" t="inlineStr">
        <is>
          <t>N/A</t>
        </is>
      </c>
      <c r="AW1474" t="inlineStr">
        <is>
          <t>N/A</t>
        </is>
      </c>
      <c r="AX1474" t="inlineStr">
        <is>
          <t>N/A</t>
        </is>
      </c>
      <c r="AY1474" t="inlineStr">
        <is>
          <t>N/A</t>
        </is>
      </c>
      <c r="AZ1474" t="inlineStr">
        <is>
          <t>N/A</t>
        </is>
      </c>
      <c r="BA1474" t="inlineStr">
        <is>
          <t>N/A</t>
        </is>
      </c>
      <c r="BB1474" t="inlineStr">
        <is>
          <t>N/A</t>
        </is>
      </c>
      <c r="BC1474" t="inlineStr">
        <is>
          <t>N/A</t>
        </is>
      </c>
      <c r="BD1474" t="inlineStr">
        <is>
          <t>N/A</t>
        </is>
      </c>
      <c r="BE1474" t="inlineStr">
        <is>
          <t>N/A</t>
        </is>
      </c>
    </row>
    <row r="1475">
      <c r="A1475" t="inlineStr">
        <is>
          <t>WI211261901</t>
        </is>
      </c>
      <c r="B1475" t="inlineStr">
        <is>
          <t>DATA_VALIDATION</t>
        </is>
      </c>
      <c r="C1475" t="inlineStr">
        <is>
          <t>201130012974</t>
        </is>
      </c>
      <c r="D1475" t="inlineStr">
        <is>
          <t>Folder</t>
        </is>
      </c>
      <c r="E1475" s="2">
        <f>HYPERLINK("capsilon://?command=openfolder&amp;siteaddress=FAM.docvelocity-na8.net&amp;folderid=FX157E67C8-F0A3-1125-006C-0D514049A41B","FX21129513")</f>
        <v>0.0</v>
      </c>
      <c r="F1475" t="inlineStr">
        <is>
          <t/>
        </is>
      </c>
      <c r="G1475" t="inlineStr">
        <is>
          <t/>
        </is>
      </c>
      <c r="H1475" t="inlineStr">
        <is>
          <t>Mailitem</t>
        </is>
      </c>
      <c r="I1475" t="inlineStr">
        <is>
          <t>MI2112652846</t>
        </is>
      </c>
      <c r="J1475" t="n">
        <v>105.0</v>
      </c>
      <c r="K1475" t="inlineStr">
        <is>
          <t>COMPLETED</t>
        </is>
      </c>
      <c r="L1475" t="inlineStr">
        <is>
          <t>MARK_AS_COMPLETED</t>
        </is>
      </c>
      <c r="M1475" t="inlineStr">
        <is>
          <t>Queue</t>
        </is>
      </c>
      <c r="N1475" t="n">
        <v>1.0</v>
      </c>
      <c r="O1475" s="1" t="n">
        <v>44547.87332175926</v>
      </c>
      <c r="P1475" s="1" t="n">
        <v>44550.2190162037</v>
      </c>
      <c r="Q1475" t="n">
        <v>202306.0</v>
      </c>
      <c r="R1475" t="n">
        <v>362.0</v>
      </c>
      <c r="S1475" t="b">
        <v>0</v>
      </c>
      <c r="T1475" t="inlineStr">
        <is>
          <t>N/A</t>
        </is>
      </c>
      <c r="U1475" t="b">
        <v>0</v>
      </c>
      <c r="V1475" t="inlineStr">
        <is>
          <t>Hemanshi Deshlahara</t>
        </is>
      </c>
      <c r="W1475" s="1" t="n">
        <v>44550.2190162037</v>
      </c>
      <c r="X1475" t="n">
        <v>108.0</v>
      </c>
      <c r="Y1475" t="n">
        <v>0.0</v>
      </c>
      <c r="Z1475" t="n">
        <v>0.0</v>
      </c>
      <c r="AA1475" t="n">
        <v>0.0</v>
      </c>
      <c r="AB1475" t="n">
        <v>0.0</v>
      </c>
      <c r="AC1475" t="n">
        <v>0.0</v>
      </c>
      <c r="AD1475" t="n">
        <v>105.0</v>
      </c>
      <c r="AE1475" t="n">
        <v>93.0</v>
      </c>
      <c r="AF1475" t="n">
        <v>0.0</v>
      </c>
      <c r="AG1475" t="n">
        <v>6.0</v>
      </c>
      <c r="AH1475" t="inlineStr">
        <is>
          <t>N/A</t>
        </is>
      </c>
      <c r="AI1475" t="inlineStr">
        <is>
          <t>N/A</t>
        </is>
      </c>
      <c r="AJ1475" t="inlineStr">
        <is>
          <t>N/A</t>
        </is>
      </c>
      <c r="AK1475" t="inlineStr">
        <is>
          <t>N/A</t>
        </is>
      </c>
      <c r="AL1475" t="inlineStr">
        <is>
          <t>N/A</t>
        </is>
      </c>
      <c r="AM1475" t="inlineStr">
        <is>
          <t>N/A</t>
        </is>
      </c>
      <c r="AN1475" t="inlineStr">
        <is>
          <t>N/A</t>
        </is>
      </c>
      <c r="AO1475" t="inlineStr">
        <is>
          <t>N/A</t>
        </is>
      </c>
      <c r="AP1475" t="inlineStr">
        <is>
          <t>N/A</t>
        </is>
      </c>
      <c r="AQ1475" t="inlineStr">
        <is>
          <t>N/A</t>
        </is>
      </c>
      <c r="AR1475" t="inlineStr">
        <is>
          <t>N/A</t>
        </is>
      </c>
      <c r="AS1475" t="inlineStr">
        <is>
          <t>N/A</t>
        </is>
      </c>
      <c r="AT1475" t="inlineStr">
        <is>
          <t>N/A</t>
        </is>
      </c>
      <c r="AU1475" t="inlineStr">
        <is>
          <t>N/A</t>
        </is>
      </c>
      <c r="AV1475" t="inlineStr">
        <is>
          <t>N/A</t>
        </is>
      </c>
      <c r="AW1475" t="inlineStr">
        <is>
          <t>N/A</t>
        </is>
      </c>
      <c r="AX1475" t="inlineStr">
        <is>
          <t>N/A</t>
        </is>
      </c>
      <c r="AY1475" t="inlineStr">
        <is>
          <t>N/A</t>
        </is>
      </c>
      <c r="AZ1475" t="inlineStr">
        <is>
          <t>N/A</t>
        </is>
      </c>
      <c r="BA1475" t="inlineStr">
        <is>
          <t>N/A</t>
        </is>
      </c>
      <c r="BB1475" t="inlineStr">
        <is>
          <t>N/A</t>
        </is>
      </c>
      <c r="BC1475" t="inlineStr">
        <is>
          <t>N/A</t>
        </is>
      </c>
      <c r="BD1475" t="inlineStr">
        <is>
          <t>N/A</t>
        </is>
      </c>
      <c r="BE1475" t="inlineStr">
        <is>
          <t>N/A</t>
        </is>
      </c>
    </row>
    <row r="1476">
      <c r="A1476" t="inlineStr">
        <is>
          <t>WI211261944</t>
        </is>
      </c>
      <c r="B1476" t="inlineStr">
        <is>
          <t>DATA_VALIDATION</t>
        </is>
      </c>
      <c r="C1476" t="inlineStr">
        <is>
          <t>201330004271</t>
        </is>
      </c>
      <c r="D1476" t="inlineStr">
        <is>
          <t>Folder</t>
        </is>
      </c>
      <c r="E1476" s="2">
        <f>HYPERLINK("capsilon://?command=openfolder&amp;siteaddress=FAM.docvelocity-na8.net&amp;folderid=FXBED87FFF-6508-B966-A80B-2667FE25B836","FX21129279")</f>
        <v>0.0</v>
      </c>
      <c r="F1476" t="inlineStr">
        <is>
          <t/>
        </is>
      </c>
      <c r="G1476" t="inlineStr">
        <is>
          <t/>
        </is>
      </c>
      <c r="H1476" t="inlineStr">
        <is>
          <t>Mailitem</t>
        </is>
      </c>
      <c r="I1476" t="inlineStr">
        <is>
          <t>MI2112653854</t>
        </is>
      </c>
      <c r="J1476" t="n">
        <v>123.0</v>
      </c>
      <c r="K1476" t="inlineStr">
        <is>
          <t>COMPLETED</t>
        </is>
      </c>
      <c r="L1476" t="inlineStr">
        <is>
          <t>MARK_AS_COMPLETED</t>
        </is>
      </c>
      <c r="M1476" t="inlineStr">
        <is>
          <t>Queue</t>
        </is>
      </c>
      <c r="N1476" t="n">
        <v>1.0</v>
      </c>
      <c r="O1476" s="1" t="n">
        <v>44547.91663194444</v>
      </c>
      <c r="P1476" s="1" t="n">
        <v>44550.22180555556</v>
      </c>
      <c r="Q1476" t="n">
        <v>198468.0</v>
      </c>
      <c r="R1476" t="n">
        <v>699.0</v>
      </c>
      <c r="S1476" t="b">
        <v>0</v>
      </c>
      <c r="T1476" t="inlineStr">
        <is>
          <t>N/A</t>
        </is>
      </c>
      <c r="U1476" t="b">
        <v>0</v>
      </c>
      <c r="V1476" t="inlineStr">
        <is>
          <t>Hemanshi Deshlahara</t>
        </is>
      </c>
      <c r="W1476" s="1" t="n">
        <v>44550.22180555556</v>
      </c>
      <c r="X1476" t="n">
        <v>220.0</v>
      </c>
      <c r="Y1476" t="n">
        <v>0.0</v>
      </c>
      <c r="Z1476" t="n">
        <v>0.0</v>
      </c>
      <c r="AA1476" t="n">
        <v>0.0</v>
      </c>
      <c r="AB1476" t="n">
        <v>0.0</v>
      </c>
      <c r="AC1476" t="n">
        <v>0.0</v>
      </c>
      <c r="AD1476" t="n">
        <v>123.0</v>
      </c>
      <c r="AE1476" t="n">
        <v>99.0</v>
      </c>
      <c r="AF1476" t="n">
        <v>0.0</v>
      </c>
      <c r="AG1476" t="n">
        <v>11.0</v>
      </c>
      <c r="AH1476" t="inlineStr">
        <is>
          <t>N/A</t>
        </is>
      </c>
      <c r="AI1476" t="inlineStr">
        <is>
          <t>N/A</t>
        </is>
      </c>
      <c r="AJ1476" t="inlineStr">
        <is>
          <t>N/A</t>
        </is>
      </c>
      <c r="AK1476" t="inlineStr">
        <is>
          <t>N/A</t>
        </is>
      </c>
      <c r="AL1476" t="inlineStr">
        <is>
          <t>N/A</t>
        </is>
      </c>
      <c r="AM1476" t="inlineStr">
        <is>
          <t>N/A</t>
        </is>
      </c>
      <c r="AN1476" t="inlineStr">
        <is>
          <t>N/A</t>
        </is>
      </c>
      <c r="AO1476" t="inlineStr">
        <is>
          <t>N/A</t>
        </is>
      </c>
      <c r="AP1476" t="inlineStr">
        <is>
          <t>N/A</t>
        </is>
      </c>
      <c r="AQ1476" t="inlineStr">
        <is>
          <t>N/A</t>
        </is>
      </c>
      <c r="AR1476" t="inlineStr">
        <is>
          <t>N/A</t>
        </is>
      </c>
      <c r="AS1476" t="inlineStr">
        <is>
          <t>N/A</t>
        </is>
      </c>
      <c r="AT1476" t="inlineStr">
        <is>
          <t>N/A</t>
        </is>
      </c>
      <c r="AU1476" t="inlineStr">
        <is>
          <t>N/A</t>
        </is>
      </c>
      <c r="AV1476" t="inlineStr">
        <is>
          <t>N/A</t>
        </is>
      </c>
      <c r="AW1476" t="inlineStr">
        <is>
          <t>N/A</t>
        </is>
      </c>
      <c r="AX1476" t="inlineStr">
        <is>
          <t>N/A</t>
        </is>
      </c>
      <c r="AY1476" t="inlineStr">
        <is>
          <t>N/A</t>
        </is>
      </c>
      <c r="AZ1476" t="inlineStr">
        <is>
          <t>N/A</t>
        </is>
      </c>
      <c r="BA1476" t="inlineStr">
        <is>
          <t>N/A</t>
        </is>
      </c>
      <c r="BB1476" t="inlineStr">
        <is>
          <t>N/A</t>
        </is>
      </c>
      <c r="BC1476" t="inlineStr">
        <is>
          <t>N/A</t>
        </is>
      </c>
      <c r="BD1476" t="inlineStr">
        <is>
          <t>N/A</t>
        </is>
      </c>
      <c r="BE1476" t="inlineStr">
        <is>
          <t>N/A</t>
        </is>
      </c>
    </row>
    <row r="1477">
      <c r="A1477" t="inlineStr">
        <is>
          <t>WI211261990</t>
        </is>
      </c>
      <c r="B1477" t="inlineStr">
        <is>
          <t>DATA_VALIDATION</t>
        </is>
      </c>
      <c r="C1477" t="inlineStr">
        <is>
          <t>201330004291</t>
        </is>
      </c>
      <c r="D1477" t="inlineStr">
        <is>
          <t>Folder</t>
        </is>
      </c>
      <c r="E1477" s="2">
        <f>HYPERLINK("capsilon://?command=openfolder&amp;siteaddress=FAM.docvelocity-na8.net&amp;folderid=FX696D4DC9-5072-4A89-A5D0-E0AE3C6038B2","FX211210091")</f>
        <v>0.0</v>
      </c>
      <c r="F1477" t="inlineStr">
        <is>
          <t/>
        </is>
      </c>
      <c r="G1477" t="inlineStr">
        <is>
          <t/>
        </is>
      </c>
      <c r="H1477" t="inlineStr">
        <is>
          <t>Mailitem</t>
        </is>
      </c>
      <c r="I1477" t="inlineStr">
        <is>
          <t>MI2112654859</t>
        </is>
      </c>
      <c r="J1477" t="n">
        <v>110.0</v>
      </c>
      <c r="K1477" t="inlineStr">
        <is>
          <t>COMPLETED</t>
        </is>
      </c>
      <c r="L1477" t="inlineStr">
        <is>
          <t>MARK_AS_COMPLETED</t>
        </is>
      </c>
      <c r="M1477" t="inlineStr">
        <is>
          <t>Queue</t>
        </is>
      </c>
      <c r="N1477" t="n">
        <v>1.0</v>
      </c>
      <c r="O1477" s="1" t="n">
        <v>44548.01144675926</v>
      </c>
      <c r="P1477" s="1" t="n">
        <v>44550.223703703705</v>
      </c>
      <c r="Q1477" t="n">
        <v>190691.0</v>
      </c>
      <c r="R1477" t="n">
        <v>448.0</v>
      </c>
      <c r="S1477" t="b">
        <v>0</v>
      </c>
      <c r="T1477" t="inlineStr">
        <is>
          <t>N/A</t>
        </is>
      </c>
      <c r="U1477" t="b">
        <v>0</v>
      </c>
      <c r="V1477" t="inlineStr">
        <is>
          <t>Hemanshi Deshlahara</t>
        </is>
      </c>
      <c r="W1477" s="1" t="n">
        <v>44550.223703703705</v>
      </c>
      <c r="X1477" t="n">
        <v>138.0</v>
      </c>
      <c r="Y1477" t="n">
        <v>0.0</v>
      </c>
      <c r="Z1477" t="n">
        <v>0.0</v>
      </c>
      <c r="AA1477" t="n">
        <v>0.0</v>
      </c>
      <c r="AB1477" t="n">
        <v>0.0</v>
      </c>
      <c r="AC1477" t="n">
        <v>0.0</v>
      </c>
      <c r="AD1477" t="n">
        <v>110.0</v>
      </c>
      <c r="AE1477" t="n">
        <v>98.0</v>
      </c>
      <c r="AF1477" t="n">
        <v>0.0</v>
      </c>
      <c r="AG1477" t="n">
        <v>3.0</v>
      </c>
      <c r="AH1477" t="inlineStr">
        <is>
          <t>N/A</t>
        </is>
      </c>
      <c r="AI1477" t="inlineStr">
        <is>
          <t>N/A</t>
        </is>
      </c>
      <c r="AJ1477" t="inlineStr">
        <is>
          <t>N/A</t>
        </is>
      </c>
      <c r="AK1477" t="inlineStr">
        <is>
          <t>N/A</t>
        </is>
      </c>
      <c r="AL1477" t="inlineStr">
        <is>
          <t>N/A</t>
        </is>
      </c>
      <c r="AM1477" t="inlineStr">
        <is>
          <t>N/A</t>
        </is>
      </c>
      <c r="AN1477" t="inlineStr">
        <is>
          <t>N/A</t>
        </is>
      </c>
      <c r="AO1477" t="inlineStr">
        <is>
          <t>N/A</t>
        </is>
      </c>
      <c r="AP1477" t="inlineStr">
        <is>
          <t>N/A</t>
        </is>
      </c>
      <c r="AQ1477" t="inlineStr">
        <is>
          <t>N/A</t>
        </is>
      </c>
      <c r="AR1477" t="inlineStr">
        <is>
          <t>N/A</t>
        </is>
      </c>
      <c r="AS1477" t="inlineStr">
        <is>
          <t>N/A</t>
        </is>
      </c>
      <c r="AT1477" t="inlineStr">
        <is>
          <t>N/A</t>
        </is>
      </c>
      <c r="AU1477" t="inlineStr">
        <is>
          <t>N/A</t>
        </is>
      </c>
      <c r="AV1477" t="inlineStr">
        <is>
          <t>N/A</t>
        </is>
      </c>
      <c r="AW1477" t="inlineStr">
        <is>
          <t>N/A</t>
        </is>
      </c>
      <c r="AX1477" t="inlineStr">
        <is>
          <t>N/A</t>
        </is>
      </c>
      <c r="AY1477" t="inlineStr">
        <is>
          <t>N/A</t>
        </is>
      </c>
      <c r="AZ1477" t="inlineStr">
        <is>
          <t>N/A</t>
        </is>
      </c>
      <c r="BA1477" t="inlineStr">
        <is>
          <t>N/A</t>
        </is>
      </c>
      <c r="BB1477" t="inlineStr">
        <is>
          <t>N/A</t>
        </is>
      </c>
      <c r="BC1477" t="inlineStr">
        <is>
          <t>N/A</t>
        </is>
      </c>
      <c r="BD1477" t="inlineStr">
        <is>
          <t>N/A</t>
        </is>
      </c>
      <c r="BE1477" t="inlineStr">
        <is>
          <t>N/A</t>
        </is>
      </c>
    </row>
    <row r="1478">
      <c r="A1478" t="inlineStr">
        <is>
          <t>WI21126201</t>
        </is>
      </c>
      <c r="B1478" t="inlineStr">
        <is>
          <t>DATA_VALIDATION</t>
        </is>
      </c>
      <c r="C1478" t="inlineStr">
        <is>
          <t>201300019959</t>
        </is>
      </c>
      <c r="D1478" t="inlineStr">
        <is>
          <t>Folder</t>
        </is>
      </c>
      <c r="E1478" s="2">
        <f>HYPERLINK("capsilon://?command=openfolder&amp;siteaddress=FAM.docvelocity-na8.net&amp;folderid=FXC6BCFEFA-536D-871F-8DE4-EC0E7680821E","FX211114511")</f>
        <v>0.0</v>
      </c>
      <c r="F1478" t="inlineStr">
        <is>
          <t/>
        </is>
      </c>
      <c r="G1478" t="inlineStr">
        <is>
          <t/>
        </is>
      </c>
      <c r="H1478" t="inlineStr">
        <is>
          <t>Mailitem</t>
        </is>
      </c>
      <c r="I1478" t="inlineStr">
        <is>
          <t>MI211266380</t>
        </is>
      </c>
      <c r="J1478" t="n">
        <v>104.0</v>
      </c>
      <c r="K1478" t="inlineStr">
        <is>
          <t>COMPLETED</t>
        </is>
      </c>
      <c r="L1478" t="inlineStr">
        <is>
          <t>MARK_AS_COMPLETED</t>
        </is>
      </c>
      <c r="M1478" t="inlineStr">
        <is>
          <t>Queue</t>
        </is>
      </c>
      <c r="N1478" t="n">
        <v>1.0</v>
      </c>
      <c r="O1478" s="1" t="n">
        <v>44532.45438657407</v>
      </c>
      <c r="P1478" s="1" t="n">
        <v>44532.536828703705</v>
      </c>
      <c r="Q1478" t="n">
        <v>6799.0</v>
      </c>
      <c r="R1478" t="n">
        <v>324.0</v>
      </c>
      <c r="S1478" t="b">
        <v>0</v>
      </c>
      <c r="T1478" t="inlineStr">
        <is>
          <t>N/A</t>
        </is>
      </c>
      <c r="U1478" t="b">
        <v>0</v>
      </c>
      <c r="V1478" t="inlineStr">
        <is>
          <t>Sumit Jarhad</t>
        </is>
      </c>
      <c r="W1478" s="1" t="n">
        <v>44532.536828703705</v>
      </c>
      <c r="X1478" t="n">
        <v>198.0</v>
      </c>
      <c r="Y1478" t="n">
        <v>0.0</v>
      </c>
      <c r="Z1478" t="n">
        <v>0.0</v>
      </c>
      <c r="AA1478" t="n">
        <v>0.0</v>
      </c>
      <c r="AB1478" t="n">
        <v>0.0</v>
      </c>
      <c r="AC1478" t="n">
        <v>0.0</v>
      </c>
      <c r="AD1478" t="n">
        <v>104.0</v>
      </c>
      <c r="AE1478" t="n">
        <v>92.0</v>
      </c>
      <c r="AF1478" t="n">
        <v>0.0</v>
      </c>
      <c r="AG1478" t="n">
        <v>6.0</v>
      </c>
      <c r="AH1478" t="inlineStr">
        <is>
          <t>N/A</t>
        </is>
      </c>
      <c r="AI1478" t="inlineStr">
        <is>
          <t>N/A</t>
        </is>
      </c>
      <c r="AJ1478" t="inlineStr">
        <is>
          <t>N/A</t>
        </is>
      </c>
      <c r="AK1478" t="inlineStr">
        <is>
          <t>N/A</t>
        </is>
      </c>
      <c r="AL1478" t="inlineStr">
        <is>
          <t>N/A</t>
        </is>
      </c>
      <c r="AM1478" t="inlineStr">
        <is>
          <t>N/A</t>
        </is>
      </c>
      <c r="AN1478" t="inlineStr">
        <is>
          <t>N/A</t>
        </is>
      </c>
      <c r="AO1478" t="inlineStr">
        <is>
          <t>N/A</t>
        </is>
      </c>
      <c r="AP1478" t="inlineStr">
        <is>
          <t>N/A</t>
        </is>
      </c>
      <c r="AQ1478" t="inlineStr">
        <is>
          <t>N/A</t>
        </is>
      </c>
      <c r="AR1478" t="inlineStr">
        <is>
          <t>N/A</t>
        </is>
      </c>
      <c r="AS1478" t="inlineStr">
        <is>
          <t>N/A</t>
        </is>
      </c>
      <c r="AT1478" t="inlineStr">
        <is>
          <t>N/A</t>
        </is>
      </c>
      <c r="AU1478" t="inlineStr">
        <is>
          <t>N/A</t>
        </is>
      </c>
      <c r="AV1478" t="inlineStr">
        <is>
          <t>N/A</t>
        </is>
      </c>
      <c r="AW1478" t="inlineStr">
        <is>
          <t>N/A</t>
        </is>
      </c>
      <c r="AX1478" t="inlineStr">
        <is>
          <t>N/A</t>
        </is>
      </c>
      <c r="AY1478" t="inlineStr">
        <is>
          <t>N/A</t>
        </is>
      </c>
      <c r="AZ1478" t="inlineStr">
        <is>
          <t>N/A</t>
        </is>
      </c>
      <c r="BA1478" t="inlineStr">
        <is>
          <t>N/A</t>
        </is>
      </c>
      <c r="BB1478" t="inlineStr">
        <is>
          <t>N/A</t>
        </is>
      </c>
      <c r="BC1478" t="inlineStr">
        <is>
          <t>N/A</t>
        </is>
      </c>
      <c r="BD1478" t="inlineStr">
        <is>
          <t>N/A</t>
        </is>
      </c>
      <c r="BE1478" t="inlineStr">
        <is>
          <t>N/A</t>
        </is>
      </c>
    </row>
    <row r="1479">
      <c r="A1479" t="inlineStr">
        <is>
          <t>WI211262011</t>
        </is>
      </c>
      <c r="B1479" t="inlineStr">
        <is>
          <t>DATA_VALIDATION</t>
        </is>
      </c>
      <c r="C1479" t="inlineStr">
        <is>
          <t>201300020448</t>
        </is>
      </c>
      <c r="D1479" t="inlineStr">
        <is>
          <t>Folder</t>
        </is>
      </c>
      <c r="E1479" s="2">
        <f>HYPERLINK("capsilon://?command=openfolder&amp;siteaddress=FAM.docvelocity-na8.net&amp;folderid=FX8A149AD3-6585-1DF2-21A9-3541EFA3D411","FX211210139")</f>
        <v>0.0</v>
      </c>
      <c r="F1479" t="inlineStr">
        <is>
          <t/>
        </is>
      </c>
      <c r="G1479" t="inlineStr">
        <is>
          <t/>
        </is>
      </c>
      <c r="H1479" t="inlineStr">
        <is>
          <t>Mailitem</t>
        </is>
      </c>
      <c r="I1479" t="inlineStr">
        <is>
          <t>MI2112654929</t>
        </is>
      </c>
      <c r="J1479" t="n">
        <v>150.0</v>
      </c>
      <c r="K1479" t="inlineStr">
        <is>
          <t>COMPLETED</t>
        </is>
      </c>
      <c r="L1479" t="inlineStr">
        <is>
          <t>MARK_AS_COMPLETED</t>
        </is>
      </c>
      <c r="M1479" t="inlineStr">
        <is>
          <t>Queue</t>
        </is>
      </c>
      <c r="N1479" t="n">
        <v>2.0</v>
      </c>
      <c r="O1479" s="1" t="n">
        <v>44548.0183912037</v>
      </c>
      <c r="P1479" s="1" t="n">
        <v>44550.20407407408</v>
      </c>
      <c r="Q1479" t="n">
        <v>186799.0</v>
      </c>
      <c r="R1479" t="n">
        <v>2044.0</v>
      </c>
      <c r="S1479" t="b">
        <v>0</v>
      </c>
      <c r="T1479" t="inlineStr">
        <is>
          <t>N/A</t>
        </is>
      </c>
      <c r="U1479" t="b">
        <v>0</v>
      </c>
      <c r="V1479" t="inlineStr">
        <is>
          <t>Aditya Tade</t>
        </is>
      </c>
      <c r="W1479" s="1" t="n">
        <v>44550.190474537034</v>
      </c>
      <c r="X1479" t="n">
        <v>916.0</v>
      </c>
      <c r="Y1479" t="n">
        <v>163.0</v>
      </c>
      <c r="Z1479" t="n">
        <v>0.0</v>
      </c>
      <c r="AA1479" t="n">
        <v>163.0</v>
      </c>
      <c r="AB1479" t="n">
        <v>0.0</v>
      </c>
      <c r="AC1479" t="n">
        <v>75.0</v>
      </c>
      <c r="AD1479" t="n">
        <v>-13.0</v>
      </c>
      <c r="AE1479" t="n">
        <v>0.0</v>
      </c>
      <c r="AF1479" t="n">
        <v>0.0</v>
      </c>
      <c r="AG1479" t="n">
        <v>0.0</v>
      </c>
      <c r="AH1479" t="inlineStr">
        <is>
          <t>Saloni Uttekar</t>
        </is>
      </c>
      <c r="AI1479" s="1" t="n">
        <v>44550.20407407408</v>
      </c>
      <c r="AJ1479" t="n">
        <v>1128.0</v>
      </c>
      <c r="AK1479" t="n">
        <v>1.0</v>
      </c>
      <c r="AL1479" t="n">
        <v>0.0</v>
      </c>
      <c r="AM1479" t="n">
        <v>1.0</v>
      </c>
      <c r="AN1479" t="n">
        <v>0.0</v>
      </c>
      <c r="AO1479" t="n">
        <v>3.0</v>
      </c>
      <c r="AP1479" t="n">
        <v>-14.0</v>
      </c>
      <c r="AQ1479" t="n">
        <v>0.0</v>
      </c>
      <c r="AR1479" t="n">
        <v>0.0</v>
      </c>
      <c r="AS1479" t="n">
        <v>0.0</v>
      </c>
      <c r="AT1479" t="inlineStr">
        <is>
          <t>N/A</t>
        </is>
      </c>
      <c r="AU1479" t="inlineStr">
        <is>
          <t>N/A</t>
        </is>
      </c>
      <c r="AV1479" t="inlineStr">
        <is>
          <t>N/A</t>
        </is>
      </c>
      <c r="AW1479" t="inlineStr">
        <is>
          <t>N/A</t>
        </is>
      </c>
      <c r="AX1479" t="inlineStr">
        <is>
          <t>N/A</t>
        </is>
      </c>
      <c r="AY1479" t="inlineStr">
        <is>
          <t>N/A</t>
        </is>
      </c>
      <c r="AZ1479" t="inlineStr">
        <is>
          <t>N/A</t>
        </is>
      </c>
      <c r="BA1479" t="inlineStr">
        <is>
          <t>N/A</t>
        </is>
      </c>
      <c r="BB1479" t="inlineStr">
        <is>
          <t>N/A</t>
        </is>
      </c>
      <c r="BC1479" t="inlineStr">
        <is>
          <t>N/A</t>
        </is>
      </c>
      <c r="BD1479" t="inlineStr">
        <is>
          <t>N/A</t>
        </is>
      </c>
      <c r="BE1479" t="inlineStr">
        <is>
          <t>N/A</t>
        </is>
      </c>
    </row>
    <row r="1480">
      <c r="A1480" t="inlineStr">
        <is>
          <t>WI211262055</t>
        </is>
      </c>
      <c r="B1480" t="inlineStr">
        <is>
          <t>DATA_VALIDATION</t>
        </is>
      </c>
      <c r="C1480" t="inlineStr">
        <is>
          <t>201308007865</t>
        </is>
      </c>
      <c r="D1480" t="inlineStr">
        <is>
          <t>Folder</t>
        </is>
      </c>
      <c r="E1480" s="2">
        <f>HYPERLINK("capsilon://?command=openfolder&amp;siteaddress=FAM.docvelocity-na8.net&amp;folderid=FXB21EE442-9B1E-D765-EC80-2D86CA28231D","FX211114167")</f>
        <v>0.0</v>
      </c>
      <c r="F1480" t="inlineStr">
        <is>
          <t/>
        </is>
      </c>
      <c r="G1480" t="inlineStr">
        <is>
          <t/>
        </is>
      </c>
      <c r="H1480" t="inlineStr">
        <is>
          <t>Mailitem</t>
        </is>
      </c>
      <c r="I1480" t="inlineStr">
        <is>
          <t>MI2112655394</t>
        </is>
      </c>
      <c r="J1480" t="n">
        <v>113.0</v>
      </c>
      <c r="K1480" t="inlineStr">
        <is>
          <t>COMPLETED</t>
        </is>
      </c>
      <c r="L1480" t="inlineStr">
        <is>
          <t>MARK_AS_COMPLETED</t>
        </is>
      </c>
      <c r="M1480" t="inlineStr">
        <is>
          <t>Queue</t>
        </is>
      </c>
      <c r="N1480" t="n">
        <v>1.0</v>
      </c>
      <c r="O1480" s="1" t="n">
        <v>44548.092453703706</v>
      </c>
      <c r="P1480" s="1" t="n">
        <v>44550.231840277775</v>
      </c>
      <c r="Q1480" t="n">
        <v>183824.0</v>
      </c>
      <c r="R1480" t="n">
        <v>1019.0</v>
      </c>
      <c r="S1480" t="b">
        <v>0</v>
      </c>
      <c r="T1480" t="inlineStr">
        <is>
          <t>N/A</t>
        </is>
      </c>
      <c r="U1480" t="b">
        <v>0</v>
      </c>
      <c r="V1480" t="inlineStr">
        <is>
          <t>Hemanshi Deshlahara</t>
        </is>
      </c>
      <c r="W1480" s="1" t="n">
        <v>44550.231840277775</v>
      </c>
      <c r="X1480" t="n">
        <v>702.0</v>
      </c>
      <c r="Y1480" t="n">
        <v>0.0</v>
      </c>
      <c r="Z1480" t="n">
        <v>0.0</v>
      </c>
      <c r="AA1480" t="n">
        <v>0.0</v>
      </c>
      <c r="AB1480" t="n">
        <v>0.0</v>
      </c>
      <c r="AC1480" t="n">
        <v>0.0</v>
      </c>
      <c r="AD1480" t="n">
        <v>113.0</v>
      </c>
      <c r="AE1480" t="n">
        <v>100.0</v>
      </c>
      <c r="AF1480" t="n">
        <v>0.0</v>
      </c>
      <c r="AG1480" t="n">
        <v>6.0</v>
      </c>
      <c r="AH1480" t="inlineStr">
        <is>
          <t>N/A</t>
        </is>
      </c>
      <c r="AI1480" t="inlineStr">
        <is>
          <t>N/A</t>
        </is>
      </c>
      <c r="AJ1480" t="inlineStr">
        <is>
          <t>N/A</t>
        </is>
      </c>
      <c r="AK1480" t="inlineStr">
        <is>
          <t>N/A</t>
        </is>
      </c>
      <c r="AL1480" t="inlineStr">
        <is>
          <t>N/A</t>
        </is>
      </c>
      <c r="AM1480" t="inlineStr">
        <is>
          <t>N/A</t>
        </is>
      </c>
      <c r="AN1480" t="inlineStr">
        <is>
          <t>N/A</t>
        </is>
      </c>
      <c r="AO1480" t="inlineStr">
        <is>
          <t>N/A</t>
        </is>
      </c>
      <c r="AP1480" t="inlineStr">
        <is>
          <t>N/A</t>
        </is>
      </c>
      <c r="AQ1480" t="inlineStr">
        <is>
          <t>N/A</t>
        </is>
      </c>
      <c r="AR1480" t="inlineStr">
        <is>
          <t>N/A</t>
        </is>
      </c>
      <c r="AS1480" t="inlineStr">
        <is>
          <t>N/A</t>
        </is>
      </c>
      <c r="AT1480" t="inlineStr">
        <is>
          <t>N/A</t>
        </is>
      </c>
      <c r="AU1480" t="inlineStr">
        <is>
          <t>N/A</t>
        </is>
      </c>
      <c r="AV1480" t="inlineStr">
        <is>
          <t>N/A</t>
        </is>
      </c>
      <c r="AW1480" t="inlineStr">
        <is>
          <t>N/A</t>
        </is>
      </c>
      <c r="AX1480" t="inlineStr">
        <is>
          <t>N/A</t>
        </is>
      </c>
      <c r="AY1480" t="inlineStr">
        <is>
          <t>N/A</t>
        </is>
      </c>
      <c r="AZ1480" t="inlineStr">
        <is>
          <t>N/A</t>
        </is>
      </c>
      <c r="BA1480" t="inlineStr">
        <is>
          <t>N/A</t>
        </is>
      </c>
      <c r="BB1480" t="inlineStr">
        <is>
          <t>N/A</t>
        </is>
      </c>
      <c r="BC1480" t="inlineStr">
        <is>
          <t>N/A</t>
        </is>
      </c>
      <c r="BD1480" t="inlineStr">
        <is>
          <t>N/A</t>
        </is>
      </c>
      <c r="BE1480" t="inlineStr">
        <is>
          <t>N/A</t>
        </is>
      </c>
    </row>
    <row r="1481">
      <c r="A1481" t="inlineStr">
        <is>
          <t>WI21126207</t>
        </is>
      </c>
      <c r="B1481" t="inlineStr">
        <is>
          <t>DATA_VALIDATION</t>
        </is>
      </c>
      <c r="C1481" t="inlineStr">
        <is>
          <t>201308007835</t>
        </is>
      </c>
      <c r="D1481" t="inlineStr">
        <is>
          <t>Folder</t>
        </is>
      </c>
      <c r="E1481" s="2">
        <f>HYPERLINK("capsilon://?command=openfolder&amp;siteaddress=FAM.docvelocity-na8.net&amp;folderid=FX8CB23B95-137D-311A-F349-8CFC2F649513","FX211110223")</f>
        <v>0.0</v>
      </c>
      <c r="F1481" t="inlineStr">
        <is>
          <t/>
        </is>
      </c>
      <c r="G1481" t="inlineStr">
        <is>
          <t/>
        </is>
      </c>
      <c r="H1481" t="inlineStr">
        <is>
          <t>Mailitem</t>
        </is>
      </c>
      <c r="I1481" t="inlineStr">
        <is>
          <t>MI211267113</t>
        </is>
      </c>
      <c r="J1481" t="n">
        <v>66.0</v>
      </c>
      <c r="K1481" t="inlineStr">
        <is>
          <t>COMPLETED</t>
        </is>
      </c>
      <c r="L1481" t="inlineStr">
        <is>
          <t>MARK_AS_COMPLETED</t>
        </is>
      </c>
      <c r="M1481" t="inlineStr">
        <is>
          <t>Queue</t>
        </is>
      </c>
      <c r="N1481" t="n">
        <v>2.0</v>
      </c>
      <c r="O1481" s="1" t="n">
        <v>44532.45605324074</v>
      </c>
      <c r="P1481" s="1" t="n">
        <v>44532.649675925924</v>
      </c>
      <c r="Q1481" t="n">
        <v>16053.0</v>
      </c>
      <c r="R1481" t="n">
        <v>676.0</v>
      </c>
      <c r="S1481" t="b">
        <v>0</v>
      </c>
      <c r="T1481" t="inlineStr">
        <is>
          <t>N/A</t>
        </is>
      </c>
      <c r="U1481" t="b">
        <v>0</v>
      </c>
      <c r="V1481" t="inlineStr">
        <is>
          <t>Poonam Patil</t>
        </is>
      </c>
      <c r="W1481" s="1" t="n">
        <v>44532.485497685186</v>
      </c>
      <c r="X1481" t="n">
        <v>445.0</v>
      </c>
      <c r="Y1481" t="n">
        <v>52.0</v>
      </c>
      <c r="Z1481" t="n">
        <v>0.0</v>
      </c>
      <c r="AA1481" t="n">
        <v>52.0</v>
      </c>
      <c r="AB1481" t="n">
        <v>0.0</v>
      </c>
      <c r="AC1481" t="n">
        <v>29.0</v>
      </c>
      <c r="AD1481" t="n">
        <v>14.0</v>
      </c>
      <c r="AE1481" t="n">
        <v>0.0</v>
      </c>
      <c r="AF1481" t="n">
        <v>0.0</v>
      </c>
      <c r="AG1481" t="n">
        <v>0.0</v>
      </c>
      <c r="AH1481" t="inlineStr">
        <is>
          <t>Dashrath Soren</t>
        </is>
      </c>
      <c r="AI1481" s="1" t="n">
        <v>44532.649675925924</v>
      </c>
      <c r="AJ1481" t="n">
        <v>231.0</v>
      </c>
      <c r="AK1481" t="n">
        <v>3.0</v>
      </c>
      <c r="AL1481" t="n">
        <v>0.0</v>
      </c>
      <c r="AM1481" t="n">
        <v>3.0</v>
      </c>
      <c r="AN1481" t="n">
        <v>0.0</v>
      </c>
      <c r="AO1481" t="n">
        <v>3.0</v>
      </c>
      <c r="AP1481" t="n">
        <v>11.0</v>
      </c>
      <c r="AQ1481" t="n">
        <v>0.0</v>
      </c>
      <c r="AR1481" t="n">
        <v>0.0</v>
      </c>
      <c r="AS1481" t="n">
        <v>0.0</v>
      </c>
      <c r="AT1481" t="inlineStr">
        <is>
          <t>N/A</t>
        </is>
      </c>
      <c r="AU1481" t="inlineStr">
        <is>
          <t>N/A</t>
        </is>
      </c>
      <c r="AV1481" t="inlineStr">
        <is>
          <t>N/A</t>
        </is>
      </c>
      <c r="AW1481" t="inlineStr">
        <is>
          <t>N/A</t>
        </is>
      </c>
      <c r="AX1481" t="inlineStr">
        <is>
          <t>N/A</t>
        </is>
      </c>
      <c r="AY1481" t="inlineStr">
        <is>
          <t>N/A</t>
        </is>
      </c>
      <c r="AZ1481" t="inlineStr">
        <is>
          <t>N/A</t>
        </is>
      </c>
      <c r="BA1481" t="inlineStr">
        <is>
          <t>N/A</t>
        </is>
      </c>
      <c r="BB1481" t="inlineStr">
        <is>
          <t>N/A</t>
        </is>
      </c>
      <c r="BC1481" t="inlineStr">
        <is>
          <t>N/A</t>
        </is>
      </c>
      <c r="BD1481" t="inlineStr">
        <is>
          <t>N/A</t>
        </is>
      </c>
      <c r="BE1481" t="inlineStr">
        <is>
          <t>N/A</t>
        </is>
      </c>
    </row>
    <row r="1482">
      <c r="A1482" t="inlineStr">
        <is>
          <t>WI21126240</t>
        </is>
      </c>
      <c r="B1482" t="inlineStr">
        <is>
          <t>DATA_VALIDATION</t>
        </is>
      </c>
      <c r="C1482" t="inlineStr">
        <is>
          <t>201330003987</t>
        </is>
      </c>
      <c r="D1482" t="inlineStr">
        <is>
          <t>Folder</t>
        </is>
      </c>
      <c r="E1482" s="2">
        <f>HYPERLINK("capsilon://?command=openfolder&amp;siteaddress=FAM.docvelocity-na8.net&amp;folderid=FXA4159D8F-E740-32BA-AEC6-53E1EF4123DE","FX211114659")</f>
        <v>0.0</v>
      </c>
      <c r="F1482" t="inlineStr">
        <is>
          <t/>
        </is>
      </c>
      <c r="G1482" t="inlineStr">
        <is>
          <t/>
        </is>
      </c>
      <c r="H1482" t="inlineStr">
        <is>
          <t>Mailitem</t>
        </is>
      </c>
      <c r="I1482" t="inlineStr">
        <is>
          <t>MI211267450</t>
        </is>
      </c>
      <c r="J1482" t="n">
        <v>47.0</v>
      </c>
      <c r="K1482" t="inlineStr">
        <is>
          <t>COMPLETED</t>
        </is>
      </c>
      <c r="L1482" t="inlineStr">
        <is>
          <t>MARK_AS_COMPLETED</t>
        </is>
      </c>
      <c r="M1482" t="inlineStr">
        <is>
          <t>Queue</t>
        </is>
      </c>
      <c r="N1482" t="n">
        <v>2.0</v>
      </c>
      <c r="O1482" s="1" t="n">
        <v>44532.46094907408</v>
      </c>
      <c r="P1482" s="1" t="n">
        <v>44532.64880787037</v>
      </c>
      <c r="Q1482" t="n">
        <v>15864.0</v>
      </c>
      <c r="R1482" t="n">
        <v>367.0</v>
      </c>
      <c r="S1482" t="b">
        <v>0</v>
      </c>
      <c r="T1482" t="inlineStr">
        <is>
          <t>N/A</t>
        </is>
      </c>
      <c r="U1482" t="b">
        <v>0</v>
      </c>
      <c r="V1482" t="inlineStr">
        <is>
          <t>Snehal Sathe</t>
        </is>
      </c>
      <c r="W1482" s="1" t="n">
        <v>44532.483564814815</v>
      </c>
      <c r="X1482" t="n">
        <v>257.0</v>
      </c>
      <c r="Y1482" t="n">
        <v>36.0</v>
      </c>
      <c r="Z1482" t="n">
        <v>0.0</v>
      </c>
      <c r="AA1482" t="n">
        <v>36.0</v>
      </c>
      <c r="AB1482" t="n">
        <v>0.0</v>
      </c>
      <c r="AC1482" t="n">
        <v>14.0</v>
      </c>
      <c r="AD1482" t="n">
        <v>11.0</v>
      </c>
      <c r="AE1482" t="n">
        <v>0.0</v>
      </c>
      <c r="AF1482" t="n">
        <v>0.0</v>
      </c>
      <c r="AG1482" t="n">
        <v>0.0</v>
      </c>
      <c r="AH1482" t="inlineStr">
        <is>
          <t>Vikash Suryakanth Parmar</t>
        </is>
      </c>
      <c r="AI1482" s="1" t="n">
        <v>44532.64880787037</v>
      </c>
      <c r="AJ1482" t="n">
        <v>110.0</v>
      </c>
      <c r="AK1482" t="n">
        <v>0.0</v>
      </c>
      <c r="AL1482" t="n">
        <v>0.0</v>
      </c>
      <c r="AM1482" t="n">
        <v>0.0</v>
      </c>
      <c r="AN1482" t="n">
        <v>0.0</v>
      </c>
      <c r="AO1482" t="n">
        <v>0.0</v>
      </c>
      <c r="AP1482" t="n">
        <v>11.0</v>
      </c>
      <c r="AQ1482" t="n">
        <v>0.0</v>
      </c>
      <c r="AR1482" t="n">
        <v>0.0</v>
      </c>
      <c r="AS1482" t="n">
        <v>0.0</v>
      </c>
      <c r="AT1482" t="inlineStr">
        <is>
          <t>N/A</t>
        </is>
      </c>
      <c r="AU1482" t="inlineStr">
        <is>
          <t>N/A</t>
        </is>
      </c>
      <c r="AV1482" t="inlineStr">
        <is>
          <t>N/A</t>
        </is>
      </c>
      <c r="AW1482" t="inlineStr">
        <is>
          <t>N/A</t>
        </is>
      </c>
      <c r="AX1482" t="inlineStr">
        <is>
          <t>N/A</t>
        </is>
      </c>
      <c r="AY1482" t="inlineStr">
        <is>
          <t>N/A</t>
        </is>
      </c>
      <c r="AZ1482" t="inlineStr">
        <is>
          <t>N/A</t>
        </is>
      </c>
      <c r="BA1482" t="inlineStr">
        <is>
          <t>N/A</t>
        </is>
      </c>
      <c r="BB1482" t="inlineStr">
        <is>
          <t>N/A</t>
        </is>
      </c>
      <c r="BC1482" t="inlineStr">
        <is>
          <t>N/A</t>
        </is>
      </c>
      <c r="BD1482" t="inlineStr">
        <is>
          <t>N/A</t>
        </is>
      </c>
      <c r="BE1482" t="inlineStr">
        <is>
          <t>N/A</t>
        </is>
      </c>
    </row>
    <row r="1483">
      <c r="A1483" t="inlineStr">
        <is>
          <t>WI21126243</t>
        </is>
      </c>
      <c r="B1483" t="inlineStr">
        <is>
          <t>DATA_VALIDATION</t>
        </is>
      </c>
      <c r="C1483" t="inlineStr">
        <is>
          <t>201330003987</t>
        </is>
      </c>
      <c r="D1483" t="inlineStr">
        <is>
          <t>Folder</t>
        </is>
      </c>
      <c r="E1483" s="2">
        <f>HYPERLINK("capsilon://?command=openfolder&amp;siteaddress=FAM.docvelocity-na8.net&amp;folderid=FXA4159D8F-E740-32BA-AEC6-53E1EF4123DE","FX211114659")</f>
        <v>0.0</v>
      </c>
      <c r="F1483" t="inlineStr">
        <is>
          <t/>
        </is>
      </c>
      <c r="G1483" t="inlineStr">
        <is>
          <t/>
        </is>
      </c>
      <c r="H1483" t="inlineStr">
        <is>
          <t>Mailitem</t>
        </is>
      </c>
      <c r="I1483" t="inlineStr">
        <is>
          <t>MI211267453</t>
        </is>
      </c>
      <c r="J1483" t="n">
        <v>47.0</v>
      </c>
      <c r="K1483" t="inlineStr">
        <is>
          <t>COMPLETED</t>
        </is>
      </c>
      <c r="L1483" t="inlineStr">
        <is>
          <t>MARK_AS_COMPLETED</t>
        </is>
      </c>
      <c r="M1483" t="inlineStr">
        <is>
          <t>Queue</t>
        </is>
      </c>
      <c r="N1483" t="n">
        <v>2.0</v>
      </c>
      <c r="O1483" s="1" t="n">
        <v>44532.461180555554</v>
      </c>
      <c r="P1483" s="1" t="n">
        <v>44532.64971064815</v>
      </c>
      <c r="Q1483" t="n">
        <v>16002.0</v>
      </c>
      <c r="R1483" t="n">
        <v>287.0</v>
      </c>
      <c r="S1483" t="b">
        <v>0</v>
      </c>
      <c r="T1483" t="inlineStr">
        <is>
          <t>N/A</t>
        </is>
      </c>
      <c r="U1483" t="b">
        <v>0</v>
      </c>
      <c r="V1483" t="inlineStr">
        <is>
          <t>Snehal Sathe</t>
        </is>
      </c>
      <c r="W1483" s="1" t="n">
        <v>44532.485</v>
      </c>
      <c r="X1483" t="n">
        <v>123.0</v>
      </c>
      <c r="Y1483" t="n">
        <v>36.0</v>
      </c>
      <c r="Z1483" t="n">
        <v>0.0</v>
      </c>
      <c r="AA1483" t="n">
        <v>36.0</v>
      </c>
      <c r="AB1483" t="n">
        <v>0.0</v>
      </c>
      <c r="AC1483" t="n">
        <v>13.0</v>
      </c>
      <c r="AD1483" t="n">
        <v>11.0</v>
      </c>
      <c r="AE1483" t="n">
        <v>0.0</v>
      </c>
      <c r="AF1483" t="n">
        <v>0.0</v>
      </c>
      <c r="AG1483" t="n">
        <v>0.0</v>
      </c>
      <c r="AH1483" t="inlineStr">
        <is>
          <t>Rohit Mawal</t>
        </is>
      </c>
      <c r="AI1483" s="1" t="n">
        <v>44532.64971064815</v>
      </c>
      <c r="AJ1483" t="n">
        <v>164.0</v>
      </c>
      <c r="AK1483" t="n">
        <v>0.0</v>
      </c>
      <c r="AL1483" t="n">
        <v>0.0</v>
      </c>
      <c r="AM1483" t="n">
        <v>0.0</v>
      </c>
      <c r="AN1483" t="n">
        <v>0.0</v>
      </c>
      <c r="AO1483" t="n">
        <v>0.0</v>
      </c>
      <c r="AP1483" t="n">
        <v>11.0</v>
      </c>
      <c r="AQ1483" t="n">
        <v>0.0</v>
      </c>
      <c r="AR1483" t="n">
        <v>0.0</v>
      </c>
      <c r="AS1483" t="n">
        <v>0.0</v>
      </c>
      <c r="AT1483" t="inlineStr">
        <is>
          <t>N/A</t>
        </is>
      </c>
      <c r="AU1483" t="inlineStr">
        <is>
          <t>N/A</t>
        </is>
      </c>
      <c r="AV1483" t="inlineStr">
        <is>
          <t>N/A</t>
        </is>
      </c>
      <c r="AW1483" t="inlineStr">
        <is>
          <t>N/A</t>
        </is>
      </c>
      <c r="AX1483" t="inlineStr">
        <is>
          <t>N/A</t>
        </is>
      </c>
      <c r="AY1483" t="inlineStr">
        <is>
          <t>N/A</t>
        </is>
      </c>
      <c r="AZ1483" t="inlineStr">
        <is>
          <t>N/A</t>
        </is>
      </c>
      <c r="BA1483" t="inlineStr">
        <is>
          <t>N/A</t>
        </is>
      </c>
      <c r="BB1483" t="inlineStr">
        <is>
          <t>N/A</t>
        </is>
      </c>
      <c r="BC1483" t="inlineStr">
        <is>
          <t>N/A</t>
        </is>
      </c>
      <c r="BD1483" t="inlineStr">
        <is>
          <t>N/A</t>
        </is>
      </c>
      <c r="BE1483" t="inlineStr">
        <is>
          <t>N/A</t>
        </is>
      </c>
    </row>
    <row r="1484">
      <c r="A1484" t="inlineStr">
        <is>
          <t>WI21126244</t>
        </is>
      </c>
      <c r="B1484" t="inlineStr">
        <is>
          <t>DATA_VALIDATION</t>
        </is>
      </c>
      <c r="C1484" t="inlineStr">
        <is>
          <t>201330003987</t>
        </is>
      </c>
      <c r="D1484" t="inlineStr">
        <is>
          <t>Folder</t>
        </is>
      </c>
      <c r="E1484" s="2">
        <f>HYPERLINK("capsilon://?command=openfolder&amp;siteaddress=FAM.docvelocity-na8.net&amp;folderid=FXA4159D8F-E740-32BA-AEC6-53E1EF4123DE","FX211114659")</f>
        <v>0.0</v>
      </c>
      <c r="F1484" t="inlineStr">
        <is>
          <t/>
        </is>
      </c>
      <c r="G1484" t="inlineStr">
        <is>
          <t/>
        </is>
      </c>
      <c r="H1484" t="inlineStr">
        <is>
          <t>Mailitem</t>
        </is>
      </c>
      <c r="I1484" t="inlineStr">
        <is>
          <t>MI211267458</t>
        </is>
      </c>
      <c r="J1484" t="n">
        <v>28.0</v>
      </c>
      <c r="K1484" t="inlineStr">
        <is>
          <t>COMPLETED</t>
        </is>
      </c>
      <c r="L1484" t="inlineStr">
        <is>
          <t>MARK_AS_COMPLETED</t>
        </is>
      </c>
      <c r="M1484" t="inlineStr">
        <is>
          <t>Queue</t>
        </is>
      </c>
      <c r="N1484" t="n">
        <v>2.0</v>
      </c>
      <c r="O1484" s="1" t="n">
        <v>44532.46129629629</v>
      </c>
      <c r="P1484" s="1" t="n">
        <v>44532.64988425926</v>
      </c>
      <c r="Q1484" t="n">
        <v>16109.0</v>
      </c>
      <c r="R1484" t="n">
        <v>185.0</v>
      </c>
      <c r="S1484" t="b">
        <v>0</v>
      </c>
      <c r="T1484" t="inlineStr">
        <is>
          <t>N/A</t>
        </is>
      </c>
      <c r="U1484" t="b">
        <v>0</v>
      </c>
      <c r="V1484" t="inlineStr">
        <is>
          <t>Snehal Sathe</t>
        </is>
      </c>
      <c r="W1484" s="1" t="n">
        <v>44532.48607638889</v>
      </c>
      <c r="X1484" t="n">
        <v>92.0</v>
      </c>
      <c r="Y1484" t="n">
        <v>21.0</v>
      </c>
      <c r="Z1484" t="n">
        <v>0.0</v>
      </c>
      <c r="AA1484" t="n">
        <v>21.0</v>
      </c>
      <c r="AB1484" t="n">
        <v>0.0</v>
      </c>
      <c r="AC1484" t="n">
        <v>6.0</v>
      </c>
      <c r="AD1484" t="n">
        <v>7.0</v>
      </c>
      <c r="AE1484" t="n">
        <v>0.0</v>
      </c>
      <c r="AF1484" t="n">
        <v>0.0</v>
      </c>
      <c r="AG1484" t="n">
        <v>0.0</v>
      </c>
      <c r="AH1484" t="inlineStr">
        <is>
          <t>Vikash Suryakanth Parmar</t>
        </is>
      </c>
      <c r="AI1484" s="1" t="n">
        <v>44532.64988425926</v>
      </c>
      <c r="AJ1484" t="n">
        <v>93.0</v>
      </c>
      <c r="AK1484" t="n">
        <v>0.0</v>
      </c>
      <c r="AL1484" t="n">
        <v>0.0</v>
      </c>
      <c r="AM1484" t="n">
        <v>0.0</v>
      </c>
      <c r="AN1484" t="n">
        <v>0.0</v>
      </c>
      <c r="AO1484" t="n">
        <v>0.0</v>
      </c>
      <c r="AP1484" t="n">
        <v>7.0</v>
      </c>
      <c r="AQ1484" t="n">
        <v>0.0</v>
      </c>
      <c r="AR1484" t="n">
        <v>0.0</v>
      </c>
      <c r="AS1484" t="n">
        <v>0.0</v>
      </c>
      <c r="AT1484" t="inlineStr">
        <is>
          <t>N/A</t>
        </is>
      </c>
      <c r="AU1484" t="inlineStr">
        <is>
          <t>N/A</t>
        </is>
      </c>
      <c r="AV1484" t="inlineStr">
        <is>
          <t>N/A</t>
        </is>
      </c>
      <c r="AW1484" t="inlineStr">
        <is>
          <t>N/A</t>
        </is>
      </c>
      <c r="AX1484" t="inlineStr">
        <is>
          <t>N/A</t>
        </is>
      </c>
      <c r="AY1484" t="inlineStr">
        <is>
          <t>N/A</t>
        </is>
      </c>
      <c r="AZ1484" t="inlineStr">
        <is>
          <t>N/A</t>
        </is>
      </c>
      <c r="BA1484" t="inlineStr">
        <is>
          <t>N/A</t>
        </is>
      </c>
      <c r="BB1484" t="inlineStr">
        <is>
          <t>N/A</t>
        </is>
      </c>
      <c r="BC1484" t="inlineStr">
        <is>
          <t>N/A</t>
        </is>
      </c>
      <c r="BD1484" t="inlineStr">
        <is>
          <t>N/A</t>
        </is>
      </c>
      <c r="BE1484" t="inlineStr">
        <is>
          <t>N/A</t>
        </is>
      </c>
    </row>
    <row r="1485">
      <c r="A1485" t="inlineStr">
        <is>
          <t>WI21126247</t>
        </is>
      </c>
      <c r="B1485" t="inlineStr">
        <is>
          <t>DATA_VALIDATION</t>
        </is>
      </c>
      <c r="C1485" t="inlineStr">
        <is>
          <t>201330003987</t>
        </is>
      </c>
      <c r="D1485" t="inlineStr">
        <is>
          <t>Folder</t>
        </is>
      </c>
      <c r="E1485" s="2">
        <f>HYPERLINK("capsilon://?command=openfolder&amp;siteaddress=FAM.docvelocity-na8.net&amp;folderid=FXA4159D8F-E740-32BA-AEC6-53E1EF4123DE","FX211114659")</f>
        <v>0.0</v>
      </c>
      <c r="F1485" t="inlineStr">
        <is>
          <t/>
        </is>
      </c>
      <c r="G1485" t="inlineStr">
        <is>
          <t/>
        </is>
      </c>
      <c r="H1485" t="inlineStr">
        <is>
          <t>Mailitem</t>
        </is>
      </c>
      <c r="I1485" t="inlineStr">
        <is>
          <t>MI211267461</t>
        </is>
      </c>
      <c r="J1485" t="n">
        <v>28.0</v>
      </c>
      <c r="K1485" t="inlineStr">
        <is>
          <t>COMPLETED</t>
        </is>
      </c>
      <c r="L1485" t="inlineStr">
        <is>
          <t>MARK_AS_COMPLETED</t>
        </is>
      </c>
      <c r="M1485" t="inlineStr">
        <is>
          <t>Queue</t>
        </is>
      </c>
      <c r="N1485" t="n">
        <v>2.0</v>
      </c>
      <c r="O1485" s="1" t="n">
        <v>44532.461550925924</v>
      </c>
      <c r="P1485" s="1" t="n">
        <v>44532.65126157407</v>
      </c>
      <c r="Q1485" t="n">
        <v>16136.0</v>
      </c>
      <c r="R1485" t="n">
        <v>255.0</v>
      </c>
      <c r="S1485" t="b">
        <v>0</v>
      </c>
      <c r="T1485" t="inlineStr">
        <is>
          <t>N/A</t>
        </is>
      </c>
      <c r="U1485" t="b">
        <v>0</v>
      </c>
      <c r="V1485" t="inlineStr">
        <is>
          <t>Poonam Patil</t>
        </is>
      </c>
      <c r="W1485" s="1" t="n">
        <v>44532.486875</v>
      </c>
      <c r="X1485" t="n">
        <v>118.0</v>
      </c>
      <c r="Y1485" t="n">
        <v>21.0</v>
      </c>
      <c r="Z1485" t="n">
        <v>0.0</v>
      </c>
      <c r="AA1485" t="n">
        <v>21.0</v>
      </c>
      <c r="AB1485" t="n">
        <v>0.0</v>
      </c>
      <c r="AC1485" t="n">
        <v>1.0</v>
      </c>
      <c r="AD1485" t="n">
        <v>7.0</v>
      </c>
      <c r="AE1485" t="n">
        <v>0.0</v>
      </c>
      <c r="AF1485" t="n">
        <v>0.0</v>
      </c>
      <c r="AG1485" t="n">
        <v>0.0</v>
      </c>
      <c r="AH1485" t="inlineStr">
        <is>
          <t>Dashrath Soren</t>
        </is>
      </c>
      <c r="AI1485" s="1" t="n">
        <v>44532.65126157407</v>
      </c>
      <c r="AJ1485" t="n">
        <v>137.0</v>
      </c>
      <c r="AK1485" t="n">
        <v>0.0</v>
      </c>
      <c r="AL1485" t="n">
        <v>0.0</v>
      </c>
      <c r="AM1485" t="n">
        <v>0.0</v>
      </c>
      <c r="AN1485" t="n">
        <v>0.0</v>
      </c>
      <c r="AO1485" t="n">
        <v>0.0</v>
      </c>
      <c r="AP1485" t="n">
        <v>7.0</v>
      </c>
      <c r="AQ1485" t="n">
        <v>0.0</v>
      </c>
      <c r="AR1485" t="n">
        <v>0.0</v>
      </c>
      <c r="AS1485" t="n">
        <v>0.0</v>
      </c>
      <c r="AT1485" t="inlineStr">
        <is>
          <t>N/A</t>
        </is>
      </c>
      <c r="AU1485" t="inlineStr">
        <is>
          <t>N/A</t>
        </is>
      </c>
      <c r="AV1485" t="inlineStr">
        <is>
          <t>N/A</t>
        </is>
      </c>
      <c r="AW1485" t="inlineStr">
        <is>
          <t>N/A</t>
        </is>
      </c>
      <c r="AX1485" t="inlineStr">
        <is>
          <t>N/A</t>
        </is>
      </c>
      <c r="AY1485" t="inlineStr">
        <is>
          <t>N/A</t>
        </is>
      </c>
      <c r="AZ1485" t="inlineStr">
        <is>
          <t>N/A</t>
        </is>
      </c>
      <c r="BA1485" t="inlineStr">
        <is>
          <t>N/A</t>
        </is>
      </c>
      <c r="BB1485" t="inlineStr">
        <is>
          <t>N/A</t>
        </is>
      </c>
      <c r="BC1485" t="inlineStr">
        <is>
          <t>N/A</t>
        </is>
      </c>
      <c r="BD1485" t="inlineStr">
        <is>
          <t>N/A</t>
        </is>
      </c>
      <c r="BE1485" t="inlineStr">
        <is>
          <t>N/A</t>
        </is>
      </c>
    </row>
    <row r="1486">
      <c r="A1486" t="inlineStr">
        <is>
          <t>WI211262518</t>
        </is>
      </c>
      <c r="B1486" t="inlineStr">
        <is>
          <t>DATA_VALIDATION</t>
        </is>
      </c>
      <c r="C1486" t="inlineStr">
        <is>
          <t>201308007986</t>
        </is>
      </c>
      <c r="D1486" t="inlineStr">
        <is>
          <t>Folder</t>
        </is>
      </c>
      <c r="E1486" s="2">
        <f>HYPERLINK("capsilon://?command=openfolder&amp;siteaddress=FAM.docvelocity-na8.net&amp;folderid=FX3F0B0F93-BF9E-25DC-CA9E-CACE99F29532","FX211210035")</f>
        <v>0.0</v>
      </c>
      <c r="F1486" t="inlineStr">
        <is>
          <t/>
        </is>
      </c>
      <c r="G1486" t="inlineStr">
        <is>
          <t/>
        </is>
      </c>
      <c r="H1486" t="inlineStr">
        <is>
          <t>Mailitem</t>
        </is>
      </c>
      <c r="I1486" t="inlineStr">
        <is>
          <t>MI2112652385</t>
        </is>
      </c>
      <c r="J1486" t="n">
        <v>406.0</v>
      </c>
      <c r="K1486" t="inlineStr">
        <is>
          <t>COMPLETED</t>
        </is>
      </c>
      <c r="L1486" t="inlineStr">
        <is>
          <t>MARK_AS_COMPLETED</t>
        </is>
      </c>
      <c r="M1486" t="inlineStr">
        <is>
          <t>Queue</t>
        </is>
      </c>
      <c r="N1486" t="n">
        <v>2.0</v>
      </c>
      <c r="O1486" s="1" t="n">
        <v>44550.216319444444</v>
      </c>
      <c r="P1486" s="1" t="n">
        <v>44550.27581018519</v>
      </c>
      <c r="Q1486" t="n">
        <v>1798.0</v>
      </c>
      <c r="R1486" t="n">
        <v>3342.0</v>
      </c>
      <c r="S1486" t="b">
        <v>0</v>
      </c>
      <c r="T1486" t="inlineStr">
        <is>
          <t>N/A</t>
        </is>
      </c>
      <c r="U1486" t="b">
        <v>1</v>
      </c>
      <c r="V1486" t="inlineStr">
        <is>
          <t>Nisha Verma</t>
        </is>
      </c>
      <c r="W1486" s="1" t="n">
        <v>44550.23099537037</v>
      </c>
      <c r="X1486" t="n">
        <v>917.0</v>
      </c>
      <c r="Y1486" t="n">
        <v>258.0</v>
      </c>
      <c r="Z1486" t="n">
        <v>0.0</v>
      </c>
      <c r="AA1486" t="n">
        <v>258.0</v>
      </c>
      <c r="AB1486" t="n">
        <v>135.0</v>
      </c>
      <c r="AC1486" t="n">
        <v>116.0</v>
      </c>
      <c r="AD1486" t="n">
        <v>148.0</v>
      </c>
      <c r="AE1486" t="n">
        <v>0.0</v>
      </c>
      <c r="AF1486" t="n">
        <v>0.0</v>
      </c>
      <c r="AG1486" t="n">
        <v>0.0</v>
      </c>
      <c r="AH1486" t="inlineStr">
        <is>
          <t>Saloni Uttekar</t>
        </is>
      </c>
      <c r="AI1486" s="1" t="n">
        <v>44550.27581018519</v>
      </c>
      <c r="AJ1486" t="n">
        <v>2400.0</v>
      </c>
      <c r="AK1486" t="n">
        <v>4.0</v>
      </c>
      <c r="AL1486" t="n">
        <v>0.0</v>
      </c>
      <c r="AM1486" t="n">
        <v>4.0</v>
      </c>
      <c r="AN1486" t="n">
        <v>135.0</v>
      </c>
      <c r="AO1486" t="n">
        <v>4.0</v>
      </c>
      <c r="AP1486" t="n">
        <v>144.0</v>
      </c>
      <c r="AQ1486" t="n">
        <v>0.0</v>
      </c>
      <c r="AR1486" t="n">
        <v>0.0</v>
      </c>
      <c r="AS1486" t="n">
        <v>0.0</v>
      </c>
      <c r="AT1486" t="inlineStr">
        <is>
          <t>N/A</t>
        </is>
      </c>
      <c r="AU1486" t="inlineStr">
        <is>
          <t>N/A</t>
        </is>
      </c>
      <c r="AV1486" t="inlineStr">
        <is>
          <t>N/A</t>
        </is>
      </c>
      <c r="AW1486" t="inlineStr">
        <is>
          <t>N/A</t>
        </is>
      </c>
      <c r="AX1486" t="inlineStr">
        <is>
          <t>N/A</t>
        </is>
      </c>
      <c r="AY1486" t="inlineStr">
        <is>
          <t>N/A</t>
        </is>
      </c>
      <c r="AZ1486" t="inlineStr">
        <is>
          <t>N/A</t>
        </is>
      </c>
      <c r="BA1486" t="inlineStr">
        <is>
          <t>N/A</t>
        </is>
      </c>
      <c r="BB1486" t="inlineStr">
        <is>
          <t>N/A</t>
        </is>
      </c>
      <c r="BC1486" t="inlineStr">
        <is>
          <t>N/A</t>
        </is>
      </c>
      <c r="BD1486" t="inlineStr">
        <is>
          <t>N/A</t>
        </is>
      </c>
      <c r="BE1486" t="inlineStr">
        <is>
          <t>N/A</t>
        </is>
      </c>
    </row>
    <row r="1487">
      <c r="A1487" t="inlineStr">
        <is>
          <t>WI211262519</t>
        </is>
      </c>
      <c r="B1487" t="inlineStr">
        <is>
          <t>DATA_VALIDATION</t>
        </is>
      </c>
      <c r="C1487" t="inlineStr">
        <is>
          <t>201100014366</t>
        </is>
      </c>
      <c r="D1487" t="inlineStr">
        <is>
          <t>Folder</t>
        </is>
      </c>
      <c r="E1487" s="2">
        <f>HYPERLINK("capsilon://?command=openfolder&amp;siteaddress=FAM.docvelocity-na8.net&amp;folderid=FX8551C062-F5DF-BD60-8A3F-00DA706EB7F1","FX211210138")</f>
        <v>0.0</v>
      </c>
      <c r="F1487" t="inlineStr">
        <is>
          <t/>
        </is>
      </c>
      <c r="G1487" t="inlineStr">
        <is>
          <t/>
        </is>
      </c>
      <c r="H1487" t="inlineStr">
        <is>
          <t>Mailitem</t>
        </is>
      </c>
      <c r="I1487" t="inlineStr">
        <is>
          <t>MI2112652835</t>
        </is>
      </c>
      <c r="J1487" t="n">
        <v>240.0</v>
      </c>
      <c r="K1487" t="inlineStr">
        <is>
          <t>COMPLETED</t>
        </is>
      </c>
      <c r="L1487" t="inlineStr">
        <is>
          <t>MARK_AS_COMPLETED</t>
        </is>
      </c>
      <c r="M1487" t="inlineStr">
        <is>
          <t>Queue</t>
        </is>
      </c>
      <c r="N1487" t="n">
        <v>2.0</v>
      </c>
      <c r="O1487" s="1" t="n">
        <v>44550.218819444446</v>
      </c>
      <c r="P1487" s="1" t="n">
        <v>44550.32041666667</v>
      </c>
      <c r="Q1487" t="n">
        <v>1963.0</v>
      </c>
      <c r="R1487" t="n">
        <v>6815.0</v>
      </c>
      <c r="S1487" t="b">
        <v>0</v>
      </c>
      <c r="T1487" t="inlineStr">
        <is>
          <t>N/A</t>
        </is>
      </c>
      <c r="U1487" t="b">
        <v>1</v>
      </c>
      <c r="V1487" t="inlineStr">
        <is>
          <t>Raman Vaidya</t>
        </is>
      </c>
      <c r="W1487" s="1" t="n">
        <v>44550.28438657407</v>
      </c>
      <c r="X1487" t="n">
        <v>3782.0</v>
      </c>
      <c r="Y1487" t="n">
        <v>295.0</v>
      </c>
      <c r="Z1487" t="n">
        <v>0.0</v>
      </c>
      <c r="AA1487" t="n">
        <v>295.0</v>
      </c>
      <c r="AB1487" t="n">
        <v>0.0</v>
      </c>
      <c r="AC1487" t="n">
        <v>209.0</v>
      </c>
      <c r="AD1487" t="n">
        <v>-55.0</v>
      </c>
      <c r="AE1487" t="n">
        <v>0.0</v>
      </c>
      <c r="AF1487" t="n">
        <v>0.0</v>
      </c>
      <c r="AG1487" t="n">
        <v>0.0</v>
      </c>
      <c r="AH1487" t="inlineStr">
        <is>
          <t>Saloni Uttekar</t>
        </is>
      </c>
      <c r="AI1487" s="1" t="n">
        <v>44550.32041666667</v>
      </c>
      <c r="AJ1487" t="n">
        <v>3006.0</v>
      </c>
      <c r="AK1487" t="n">
        <v>20.0</v>
      </c>
      <c r="AL1487" t="n">
        <v>0.0</v>
      </c>
      <c r="AM1487" t="n">
        <v>20.0</v>
      </c>
      <c r="AN1487" t="n">
        <v>0.0</v>
      </c>
      <c r="AO1487" t="n">
        <v>20.0</v>
      </c>
      <c r="AP1487" t="n">
        <v>-75.0</v>
      </c>
      <c r="AQ1487" t="n">
        <v>0.0</v>
      </c>
      <c r="AR1487" t="n">
        <v>0.0</v>
      </c>
      <c r="AS1487" t="n">
        <v>0.0</v>
      </c>
      <c r="AT1487" t="inlineStr">
        <is>
          <t>N/A</t>
        </is>
      </c>
      <c r="AU1487" t="inlineStr">
        <is>
          <t>N/A</t>
        </is>
      </c>
      <c r="AV1487" t="inlineStr">
        <is>
          <t>N/A</t>
        </is>
      </c>
      <c r="AW1487" t="inlineStr">
        <is>
          <t>N/A</t>
        </is>
      </c>
      <c r="AX1487" t="inlineStr">
        <is>
          <t>N/A</t>
        </is>
      </c>
      <c r="AY1487" t="inlineStr">
        <is>
          <t>N/A</t>
        </is>
      </c>
      <c r="AZ1487" t="inlineStr">
        <is>
          <t>N/A</t>
        </is>
      </c>
      <c r="BA1487" t="inlineStr">
        <is>
          <t>N/A</t>
        </is>
      </c>
      <c r="BB1487" t="inlineStr">
        <is>
          <t>N/A</t>
        </is>
      </c>
      <c r="BC1487" t="inlineStr">
        <is>
          <t>N/A</t>
        </is>
      </c>
      <c r="BD1487" t="inlineStr">
        <is>
          <t>N/A</t>
        </is>
      </c>
      <c r="BE1487" t="inlineStr">
        <is>
          <t>N/A</t>
        </is>
      </c>
    </row>
    <row r="1488">
      <c r="A1488" t="inlineStr">
        <is>
          <t>WI211262520</t>
        </is>
      </c>
      <c r="B1488" t="inlineStr">
        <is>
          <t>DATA_VALIDATION</t>
        </is>
      </c>
      <c r="C1488" t="inlineStr">
        <is>
          <t>201130012974</t>
        </is>
      </c>
      <c r="D1488" t="inlineStr">
        <is>
          <t>Folder</t>
        </is>
      </c>
      <c r="E1488" s="2">
        <f>HYPERLINK("capsilon://?command=openfolder&amp;siteaddress=FAM.docvelocity-na8.net&amp;folderid=FX157E67C8-F0A3-1125-006C-0D514049A41B","FX21129513")</f>
        <v>0.0</v>
      </c>
      <c r="F1488" t="inlineStr">
        <is>
          <t/>
        </is>
      </c>
      <c r="G1488" t="inlineStr">
        <is>
          <t/>
        </is>
      </c>
      <c r="H1488" t="inlineStr">
        <is>
          <t>Mailitem</t>
        </is>
      </c>
      <c r="I1488" t="inlineStr">
        <is>
          <t>MI2112652846</t>
        </is>
      </c>
      <c r="J1488" t="n">
        <v>311.0</v>
      </c>
      <c r="K1488" t="inlineStr">
        <is>
          <t>COMPLETED</t>
        </is>
      </c>
      <c r="L1488" t="inlineStr">
        <is>
          <t>MARK_AS_COMPLETED</t>
        </is>
      </c>
      <c r="M1488" t="inlineStr">
        <is>
          <t>Queue</t>
        </is>
      </c>
      <c r="N1488" t="n">
        <v>2.0</v>
      </c>
      <c r="O1488" s="1" t="n">
        <v>44550.22047453704</v>
      </c>
      <c r="P1488" s="1" t="n">
        <v>44550.320069444446</v>
      </c>
      <c r="Q1488" t="n">
        <v>5111.0</v>
      </c>
      <c r="R1488" t="n">
        <v>3494.0</v>
      </c>
      <c r="S1488" t="b">
        <v>0</v>
      </c>
      <c r="T1488" t="inlineStr">
        <is>
          <t>N/A</t>
        </is>
      </c>
      <c r="U1488" t="b">
        <v>1</v>
      </c>
      <c r="V1488" t="inlineStr">
        <is>
          <t>Nisha Verma</t>
        </is>
      </c>
      <c r="W1488" s="1" t="n">
        <v>44550.29006944445</v>
      </c>
      <c r="X1488" t="n">
        <v>1852.0</v>
      </c>
      <c r="Y1488" t="n">
        <v>304.0</v>
      </c>
      <c r="Z1488" t="n">
        <v>0.0</v>
      </c>
      <c r="AA1488" t="n">
        <v>304.0</v>
      </c>
      <c r="AB1488" t="n">
        <v>0.0</v>
      </c>
      <c r="AC1488" t="n">
        <v>155.0</v>
      </c>
      <c r="AD1488" t="n">
        <v>7.0</v>
      </c>
      <c r="AE1488" t="n">
        <v>0.0</v>
      </c>
      <c r="AF1488" t="n">
        <v>0.0</v>
      </c>
      <c r="AG1488" t="n">
        <v>0.0</v>
      </c>
      <c r="AH1488" t="inlineStr">
        <is>
          <t>Ashish Sutar</t>
        </is>
      </c>
      <c r="AI1488" s="1" t="n">
        <v>44550.320069444446</v>
      </c>
      <c r="AJ1488" t="n">
        <v>1586.0</v>
      </c>
      <c r="AK1488" t="n">
        <v>4.0</v>
      </c>
      <c r="AL1488" t="n">
        <v>0.0</v>
      </c>
      <c r="AM1488" t="n">
        <v>4.0</v>
      </c>
      <c r="AN1488" t="n">
        <v>0.0</v>
      </c>
      <c r="AO1488" t="n">
        <v>4.0</v>
      </c>
      <c r="AP1488" t="n">
        <v>3.0</v>
      </c>
      <c r="AQ1488" t="n">
        <v>0.0</v>
      </c>
      <c r="AR1488" t="n">
        <v>0.0</v>
      </c>
      <c r="AS1488" t="n">
        <v>0.0</v>
      </c>
      <c r="AT1488" t="inlineStr">
        <is>
          <t>N/A</t>
        </is>
      </c>
      <c r="AU1488" t="inlineStr">
        <is>
          <t>N/A</t>
        </is>
      </c>
      <c r="AV1488" t="inlineStr">
        <is>
          <t>N/A</t>
        </is>
      </c>
      <c r="AW1488" t="inlineStr">
        <is>
          <t>N/A</t>
        </is>
      </c>
      <c r="AX1488" t="inlineStr">
        <is>
          <t>N/A</t>
        </is>
      </c>
      <c r="AY1488" t="inlineStr">
        <is>
          <t>N/A</t>
        </is>
      </c>
      <c r="AZ1488" t="inlineStr">
        <is>
          <t>N/A</t>
        </is>
      </c>
      <c r="BA1488" t="inlineStr">
        <is>
          <t>N/A</t>
        </is>
      </c>
      <c r="BB1488" t="inlineStr">
        <is>
          <t>N/A</t>
        </is>
      </c>
      <c r="BC1488" t="inlineStr">
        <is>
          <t>N/A</t>
        </is>
      </c>
      <c r="BD1488" t="inlineStr">
        <is>
          <t>N/A</t>
        </is>
      </c>
      <c r="BE1488" t="inlineStr">
        <is>
          <t>N/A</t>
        </is>
      </c>
    </row>
    <row r="1489">
      <c r="A1489" t="inlineStr">
        <is>
          <t>WI211262521</t>
        </is>
      </c>
      <c r="B1489" t="inlineStr">
        <is>
          <t>DATA_VALIDATION</t>
        </is>
      </c>
      <c r="C1489" t="inlineStr">
        <is>
          <t>201330004271</t>
        </is>
      </c>
      <c r="D1489" t="inlineStr">
        <is>
          <t>Folder</t>
        </is>
      </c>
      <c r="E1489" s="2">
        <f>HYPERLINK("capsilon://?command=openfolder&amp;siteaddress=FAM.docvelocity-na8.net&amp;folderid=FXBED87FFF-6508-B966-A80B-2667FE25B836","FX21129279")</f>
        <v>0.0</v>
      </c>
      <c r="F1489" t="inlineStr">
        <is>
          <t/>
        </is>
      </c>
      <c r="G1489" t="inlineStr">
        <is>
          <t/>
        </is>
      </c>
      <c r="H1489" t="inlineStr">
        <is>
          <t>Mailitem</t>
        </is>
      </c>
      <c r="I1489" t="inlineStr">
        <is>
          <t>MI2112653854</t>
        </is>
      </c>
      <c r="J1489" t="n">
        <v>339.0</v>
      </c>
      <c r="K1489" t="inlineStr">
        <is>
          <t>COMPLETED</t>
        </is>
      </c>
      <c r="L1489" t="inlineStr">
        <is>
          <t>MARK_AS_COMPLETED</t>
        </is>
      </c>
      <c r="M1489" t="inlineStr">
        <is>
          <t>Queue</t>
        </is>
      </c>
      <c r="N1489" t="n">
        <v>2.0</v>
      </c>
      <c r="O1489" s="1" t="n">
        <v>44550.22390046297</v>
      </c>
      <c r="P1489" s="1" t="n">
        <v>44550.32958333333</v>
      </c>
      <c r="Q1489" t="n">
        <v>5514.0</v>
      </c>
      <c r="R1489" t="n">
        <v>3617.0</v>
      </c>
      <c r="S1489" t="b">
        <v>0</v>
      </c>
      <c r="T1489" t="inlineStr">
        <is>
          <t>N/A</t>
        </is>
      </c>
      <c r="U1489" t="b">
        <v>1</v>
      </c>
      <c r="V1489" t="inlineStr">
        <is>
          <t>Karnal Akhare</t>
        </is>
      </c>
      <c r="W1489" s="1" t="n">
        <v>44550.296377314815</v>
      </c>
      <c r="X1489" t="n">
        <v>2247.0</v>
      </c>
      <c r="Y1489" t="n">
        <v>275.0</v>
      </c>
      <c r="Z1489" t="n">
        <v>0.0</v>
      </c>
      <c r="AA1489" t="n">
        <v>275.0</v>
      </c>
      <c r="AB1489" t="n">
        <v>246.0</v>
      </c>
      <c r="AC1489" t="n">
        <v>177.0</v>
      </c>
      <c r="AD1489" t="n">
        <v>64.0</v>
      </c>
      <c r="AE1489" t="n">
        <v>0.0</v>
      </c>
      <c r="AF1489" t="n">
        <v>0.0</v>
      </c>
      <c r="AG1489" t="n">
        <v>0.0</v>
      </c>
      <c r="AH1489" t="inlineStr">
        <is>
          <t>Poonam Patil</t>
        </is>
      </c>
      <c r="AI1489" s="1" t="n">
        <v>44550.32958333333</v>
      </c>
      <c r="AJ1489" t="n">
        <v>1323.0</v>
      </c>
      <c r="AK1489" t="n">
        <v>3.0</v>
      </c>
      <c r="AL1489" t="n">
        <v>0.0</v>
      </c>
      <c r="AM1489" t="n">
        <v>3.0</v>
      </c>
      <c r="AN1489" t="n">
        <v>123.0</v>
      </c>
      <c r="AO1489" t="n">
        <v>2.0</v>
      </c>
      <c r="AP1489" t="n">
        <v>61.0</v>
      </c>
      <c r="AQ1489" t="n">
        <v>0.0</v>
      </c>
      <c r="AR1489" t="n">
        <v>0.0</v>
      </c>
      <c r="AS1489" t="n">
        <v>0.0</v>
      </c>
      <c r="AT1489" t="inlineStr">
        <is>
          <t>N/A</t>
        </is>
      </c>
      <c r="AU1489" t="inlineStr">
        <is>
          <t>N/A</t>
        </is>
      </c>
      <c r="AV1489" t="inlineStr">
        <is>
          <t>N/A</t>
        </is>
      </c>
      <c r="AW1489" t="inlineStr">
        <is>
          <t>N/A</t>
        </is>
      </c>
      <c r="AX1489" t="inlineStr">
        <is>
          <t>N/A</t>
        </is>
      </c>
      <c r="AY1489" t="inlineStr">
        <is>
          <t>N/A</t>
        </is>
      </c>
      <c r="AZ1489" t="inlineStr">
        <is>
          <t>N/A</t>
        </is>
      </c>
      <c r="BA1489" t="inlineStr">
        <is>
          <t>N/A</t>
        </is>
      </c>
      <c r="BB1489" t="inlineStr">
        <is>
          <t>N/A</t>
        </is>
      </c>
      <c r="BC1489" t="inlineStr">
        <is>
          <t>N/A</t>
        </is>
      </c>
      <c r="BD1489" t="inlineStr">
        <is>
          <t>N/A</t>
        </is>
      </c>
      <c r="BE1489" t="inlineStr">
        <is>
          <t>N/A</t>
        </is>
      </c>
    </row>
    <row r="1490">
      <c r="A1490" t="inlineStr">
        <is>
          <t>WI211262522</t>
        </is>
      </c>
      <c r="B1490" t="inlineStr">
        <is>
          <t>DATA_VALIDATION</t>
        </is>
      </c>
      <c r="C1490" t="inlineStr">
        <is>
          <t>201330004291</t>
        </is>
      </c>
      <c r="D1490" t="inlineStr">
        <is>
          <t>Folder</t>
        </is>
      </c>
      <c r="E1490" s="2">
        <f>HYPERLINK("capsilon://?command=openfolder&amp;siteaddress=FAM.docvelocity-na8.net&amp;folderid=FX696D4DC9-5072-4A89-A5D0-E0AE3C6038B2","FX211210091")</f>
        <v>0.0</v>
      </c>
      <c r="F1490" t="inlineStr">
        <is>
          <t/>
        </is>
      </c>
      <c r="G1490" t="inlineStr">
        <is>
          <t/>
        </is>
      </c>
      <c r="H1490" t="inlineStr">
        <is>
          <t>Mailitem</t>
        </is>
      </c>
      <c r="I1490" t="inlineStr">
        <is>
          <t>MI2112654859</t>
        </is>
      </c>
      <c r="J1490" t="n">
        <v>138.0</v>
      </c>
      <c r="K1490" t="inlineStr">
        <is>
          <t>COMPLETED</t>
        </is>
      </c>
      <c r="L1490" t="inlineStr">
        <is>
          <t>MARK_AS_COMPLETED</t>
        </is>
      </c>
      <c r="M1490" t="inlineStr">
        <is>
          <t>Queue</t>
        </is>
      </c>
      <c r="N1490" t="n">
        <v>2.0</v>
      </c>
      <c r="O1490" s="1" t="n">
        <v>44550.22584490741</v>
      </c>
      <c r="P1490" s="1" t="n">
        <v>44550.328414351854</v>
      </c>
      <c r="Q1490" t="n">
        <v>7267.0</v>
      </c>
      <c r="R1490" t="n">
        <v>1595.0</v>
      </c>
      <c r="S1490" t="b">
        <v>0</v>
      </c>
      <c r="T1490" t="inlineStr">
        <is>
          <t>N/A</t>
        </is>
      </c>
      <c r="U1490" t="b">
        <v>1</v>
      </c>
      <c r="V1490" t="inlineStr">
        <is>
          <t>Ujwala Ajabe</t>
        </is>
      </c>
      <c r="W1490" s="1" t="n">
        <v>44550.29125</v>
      </c>
      <c r="X1490" t="n">
        <v>842.0</v>
      </c>
      <c r="Y1490" t="n">
        <v>126.0</v>
      </c>
      <c r="Z1490" t="n">
        <v>0.0</v>
      </c>
      <c r="AA1490" t="n">
        <v>126.0</v>
      </c>
      <c r="AB1490" t="n">
        <v>0.0</v>
      </c>
      <c r="AC1490" t="n">
        <v>32.0</v>
      </c>
      <c r="AD1490" t="n">
        <v>12.0</v>
      </c>
      <c r="AE1490" t="n">
        <v>0.0</v>
      </c>
      <c r="AF1490" t="n">
        <v>0.0</v>
      </c>
      <c r="AG1490" t="n">
        <v>0.0</v>
      </c>
      <c r="AH1490" t="inlineStr">
        <is>
          <t>Ashish Sutar</t>
        </is>
      </c>
      <c r="AI1490" s="1" t="n">
        <v>44550.328414351854</v>
      </c>
      <c r="AJ1490" t="n">
        <v>720.0</v>
      </c>
      <c r="AK1490" t="n">
        <v>1.0</v>
      </c>
      <c r="AL1490" t="n">
        <v>0.0</v>
      </c>
      <c r="AM1490" t="n">
        <v>1.0</v>
      </c>
      <c r="AN1490" t="n">
        <v>0.0</v>
      </c>
      <c r="AO1490" t="n">
        <v>1.0</v>
      </c>
      <c r="AP1490" t="n">
        <v>11.0</v>
      </c>
      <c r="AQ1490" t="n">
        <v>0.0</v>
      </c>
      <c r="AR1490" t="n">
        <v>0.0</v>
      </c>
      <c r="AS1490" t="n">
        <v>0.0</v>
      </c>
      <c r="AT1490" t="inlineStr">
        <is>
          <t>N/A</t>
        </is>
      </c>
      <c r="AU1490" t="inlineStr">
        <is>
          <t>N/A</t>
        </is>
      </c>
      <c r="AV1490" t="inlineStr">
        <is>
          <t>N/A</t>
        </is>
      </c>
      <c r="AW1490" t="inlineStr">
        <is>
          <t>N/A</t>
        </is>
      </c>
      <c r="AX1490" t="inlineStr">
        <is>
          <t>N/A</t>
        </is>
      </c>
      <c r="AY1490" t="inlineStr">
        <is>
          <t>N/A</t>
        </is>
      </c>
      <c r="AZ1490" t="inlineStr">
        <is>
          <t>N/A</t>
        </is>
      </c>
      <c r="BA1490" t="inlineStr">
        <is>
          <t>N/A</t>
        </is>
      </c>
      <c r="BB1490" t="inlineStr">
        <is>
          <t>N/A</t>
        </is>
      </c>
      <c r="BC1490" t="inlineStr">
        <is>
          <t>N/A</t>
        </is>
      </c>
      <c r="BD1490" t="inlineStr">
        <is>
          <t>N/A</t>
        </is>
      </c>
      <c r="BE1490" t="inlineStr">
        <is>
          <t>N/A</t>
        </is>
      </c>
    </row>
    <row r="1491">
      <c r="A1491" t="inlineStr">
        <is>
          <t>WI211262523</t>
        </is>
      </c>
      <c r="B1491" t="inlineStr">
        <is>
          <t>DATA_VALIDATION</t>
        </is>
      </c>
      <c r="C1491" t="inlineStr">
        <is>
          <t>201308007865</t>
        </is>
      </c>
      <c r="D1491" t="inlineStr">
        <is>
          <t>Folder</t>
        </is>
      </c>
      <c r="E1491" s="2">
        <f>HYPERLINK("capsilon://?command=openfolder&amp;siteaddress=FAM.docvelocity-na8.net&amp;folderid=FXB21EE442-9B1E-D765-EC80-2D86CA28231D","FX211114167")</f>
        <v>0.0</v>
      </c>
      <c r="F1491" t="inlineStr">
        <is>
          <t/>
        </is>
      </c>
      <c r="G1491" t="inlineStr">
        <is>
          <t/>
        </is>
      </c>
      <c r="H1491" t="inlineStr">
        <is>
          <t>Mailitem</t>
        </is>
      </c>
      <c r="I1491" t="inlineStr">
        <is>
          <t>MI2112655394</t>
        </is>
      </c>
      <c r="J1491" t="n">
        <v>254.0</v>
      </c>
      <c r="K1491" t="inlineStr">
        <is>
          <t>COMPLETED</t>
        </is>
      </c>
      <c r="L1491" t="inlineStr">
        <is>
          <t>MARK_AS_COMPLETED</t>
        </is>
      </c>
      <c r="M1491" t="inlineStr">
        <is>
          <t>Queue</t>
        </is>
      </c>
      <c r="N1491" t="n">
        <v>2.0</v>
      </c>
      <c r="O1491" s="1" t="n">
        <v>44550.23311342593</v>
      </c>
      <c r="P1491" s="1" t="n">
        <v>44550.30681712963</v>
      </c>
      <c r="Q1491" t="n">
        <v>3500.0</v>
      </c>
      <c r="R1491" t="n">
        <v>2868.0</v>
      </c>
      <c r="S1491" t="b">
        <v>0</v>
      </c>
      <c r="T1491" t="inlineStr">
        <is>
          <t>N/A</t>
        </is>
      </c>
      <c r="U1491" t="b">
        <v>1</v>
      </c>
      <c r="V1491" t="inlineStr">
        <is>
          <t>Hemanshi Deshlahara</t>
        </is>
      </c>
      <c r="W1491" s="1" t="n">
        <v>44550.28202546296</v>
      </c>
      <c r="X1491" t="n">
        <v>793.0</v>
      </c>
      <c r="Y1491" t="n">
        <v>274.0</v>
      </c>
      <c r="Z1491" t="n">
        <v>0.0</v>
      </c>
      <c r="AA1491" t="n">
        <v>274.0</v>
      </c>
      <c r="AB1491" t="n">
        <v>0.0</v>
      </c>
      <c r="AC1491" t="n">
        <v>144.0</v>
      </c>
      <c r="AD1491" t="n">
        <v>-20.0</v>
      </c>
      <c r="AE1491" t="n">
        <v>0.0</v>
      </c>
      <c r="AF1491" t="n">
        <v>0.0</v>
      </c>
      <c r="AG1491" t="n">
        <v>0.0</v>
      </c>
      <c r="AH1491" t="inlineStr">
        <is>
          <t>Sangeeta Kumari</t>
        </is>
      </c>
      <c r="AI1491" s="1" t="n">
        <v>44550.30681712963</v>
      </c>
      <c r="AJ1491" t="n">
        <v>2075.0</v>
      </c>
      <c r="AK1491" t="n">
        <v>0.0</v>
      </c>
      <c r="AL1491" t="n">
        <v>0.0</v>
      </c>
      <c r="AM1491" t="n">
        <v>0.0</v>
      </c>
      <c r="AN1491" t="n">
        <v>0.0</v>
      </c>
      <c r="AO1491" t="n">
        <v>0.0</v>
      </c>
      <c r="AP1491" t="n">
        <v>-20.0</v>
      </c>
      <c r="AQ1491" t="n">
        <v>0.0</v>
      </c>
      <c r="AR1491" t="n">
        <v>0.0</v>
      </c>
      <c r="AS1491" t="n">
        <v>0.0</v>
      </c>
      <c r="AT1491" t="inlineStr">
        <is>
          <t>N/A</t>
        </is>
      </c>
      <c r="AU1491" t="inlineStr">
        <is>
          <t>N/A</t>
        </is>
      </c>
      <c r="AV1491" t="inlineStr">
        <is>
          <t>N/A</t>
        </is>
      </c>
      <c r="AW1491" t="inlineStr">
        <is>
          <t>N/A</t>
        </is>
      </c>
      <c r="AX1491" t="inlineStr">
        <is>
          <t>N/A</t>
        </is>
      </c>
      <c r="AY1491" t="inlineStr">
        <is>
          <t>N/A</t>
        </is>
      </c>
      <c r="AZ1491" t="inlineStr">
        <is>
          <t>N/A</t>
        </is>
      </c>
      <c r="BA1491" t="inlineStr">
        <is>
          <t>N/A</t>
        </is>
      </c>
      <c r="BB1491" t="inlineStr">
        <is>
          <t>N/A</t>
        </is>
      </c>
      <c r="BC1491" t="inlineStr">
        <is>
          <t>N/A</t>
        </is>
      </c>
      <c r="BD1491" t="inlineStr">
        <is>
          <t>N/A</t>
        </is>
      </c>
      <c r="BE1491" t="inlineStr">
        <is>
          <t>N/A</t>
        </is>
      </c>
    </row>
    <row r="1492">
      <c r="A1492" t="inlineStr">
        <is>
          <t>WI211262622</t>
        </is>
      </c>
      <c r="B1492" t="inlineStr">
        <is>
          <t>DATA_VALIDATION</t>
        </is>
      </c>
      <c r="C1492" t="inlineStr">
        <is>
          <t>201130012961</t>
        </is>
      </c>
      <c r="D1492" t="inlineStr">
        <is>
          <t>Folder</t>
        </is>
      </c>
      <c r="E1492" s="2">
        <f>HYPERLINK("capsilon://?command=openfolder&amp;siteaddress=FAM.docvelocity-na8.net&amp;folderid=FX6DA6D881-4DA3-46DB-04DA-716E57449765","FX21128485")</f>
        <v>0.0</v>
      </c>
      <c r="F1492" t="inlineStr">
        <is>
          <t/>
        </is>
      </c>
      <c r="G1492" t="inlineStr">
        <is>
          <t/>
        </is>
      </c>
      <c r="H1492" t="inlineStr">
        <is>
          <t>Mailitem</t>
        </is>
      </c>
      <c r="I1492" t="inlineStr">
        <is>
          <t>MI2112662561</t>
        </is>
      </c>
      <c r="J1492" t="n">
        <v>21.0</v>
      </c>
      <c r="K1492" t="inlineStr">
        <is>
          <t>COMPLETED</t>
        </is>
      </c>
      <c r="L1492" t="inlineStr">
        <is>
          <t>MARK_AS_COMPLETED</t>
        </is>
      </c>
      <c r="M1492" t="inlineStr">
        <is>
          <t>Queue</t>
        </is>
      </c>
      <c r="N1492" t="n">
        <v>2.0</v>
      </c>
      <c r="O1492" s="1" t="n">
        <v>44550.39236111111</v>
      </c>
      <c r="P1492" s="1" t="n">
        <v>44550.39681712963</v>
      </c>
      <c r="Q1492" t="n">
        <v>69.0</v>
      </c>
      <c r="R1492" t="n">
        <v>316.0</v>
      </c>
      <c r="S1492" t="b">
        <v>0</v>
      </c>
      <c r="T1492" t="inlineStr">
        <is>
          <t>N/A</t>
        </is>
      </c>
      <c r="U1492" t="b">
        <v>0</v>
      </c>
      <c r="V1492" t="inlineStr">
        <is>
          <t>Ujwala Ajabe</t>
        </is>
      </c>
      <c r="W1492" s="1" t="n">
        <v>44550.393530092595</v>
      </c>
      <c r="X1492" t="n">
        <v>81.0</v>
      </c>
      <c r="Y1492" t="n">
        <v>0.0</v>
      </c>
      <c r="Z1492" t="n">
        <v>0.0</v>
      </c>
      <c r="AA1492" t="n">
        <v>0.0</v>
      </c>
      <c r="AB1492" t="n">
        <v>9.0</v>
      </c>
      <c r="AC1492" t="n">
        <v>0.0</v>
      </c>
      <c r="AD1492" t="n">
        <v>21.0</v>
      </c>
      <c r="AE1492" t="n">
        <v>0.0</v>
      </c>
      <c r="AF1492" t="n">
        <v>0.0</v>
      </c>
      <c r="AG1492" t="n">
        <v>0.0</v>
      </c>
      <c r="AH1492" t="inlineStr">
        <is>
          <t>Ashish Sutar</t>
        </is>
      </c>
      <c r="AI1492" s="1" t="n">
        <v>44550.39681712963</v>
      </c>
      <c r="AJ1492" t="n">
        <v>235.0</v>
      </c>
      <c r="AK1492" t="n">
        <v>0.0</v>
      </c>
      <c r="AL1492" t="n">
        <v>0.0</v>
      </c>
      <c r="AM1492" t="n">
        <v>0.0</v>
      </c>
      <c r="AN1492" t="n">
        <v>9.0</v>
      </c>
      <c r="AO1492" t="n">
        <v>0.0</v>
      </c>
      <c r="AP1492" t="n">
        <v>21.0</v>
      </c>
      <c r="AQ1492" t="n">
        <v>0.0</v>
      </c>
      <c r="AR1492" t="n">
        <v>0.0</v>
      </c>
      <c r="AS1492" t="n">
        <v>0.0</v>
      </c>
      <c r="AT1492" t="inlineStr">
        <is>
          <t>N/A</t>
        </is>
      </c>
      <c r="AU1492" t="inlineStr">
        <is>
          <t>N/A</t>
        </is>
      </c>
      <c r="AV1492" t="inlineStr">
        <is>
          <t>N/A</t>
        </is>
      </c>
      <c r="AW1492" t="inlineStr">
        <is>
          <t>N/A</t>
        </is>
      </c>
      <c r="AX1492" t="inlineStr">
        <is>
          <t>N/A</t>
        </is>
      </c>
      <c r="AY1492" t="inlineStr">
        <is>
          <t>N/A</t>
        </is>
      </c>
      <c r="AZ1492" t="inlineStr">
        <is>
          <t>N/A</t>
        </is>
      </c>
      <c r="BA1492" t="inlineStr">
        <is>
          <t>N/A</t>
        </is>
      </c>
      <c r="BB1492" t="inlineStr">
        <is>
          <t>N/A</t>
        </is>
      </c>
      <c r="BC1492" t="inlineStr">
        <is>
          <t>N/A</t>
        </is>
      </c>
      <c r="BD1492" t="inlineStr">
        <is>
          <t>N/A</t>
        </is>
      </c>
      <c r="BE1492" t="inlineStr">
        <is>
          <t>N/A</t>
        </is>
      </c>
    </row>
    <row r="1493">
      <c r="A1493" t="inlineStr">
        <is>
          <t>WI211262623</t>
        </is>
      </c>
      <c r="B1493" t="inlineStr">
        <is>
          <t>DATA_VALIDATION</t>
        </is>
      </c>
      <c r="C1493" t="inlineStr">
        <is>
          <t>201130012961</t>
        </is>
      </c>
      <c r="D1493" t="inlineStr">
        <is>
          <t>Folder</t>
        </is>
      </c>
      <c r="E1493" s="2">
        <f>HYPERLINK("capsilon://?command=openfolder&amp;siteaddress=FAM.docvelocity-na8.net&amp;folderid=FX6DA6D881-4DA3-46DB-04DA-716E57449765","FX21128485")</f>
        <v>0.0</v>
      </c>
      <c r="F1493" t="inlineStr">
        <is>
          <t/>
        </is>
      </c>
      <c r="G1493" t="inlineStr">
        <is>
          <t/>
        </is>
      </c>
      <c r="H1493" t="inlineStr">
        <is>
          <t>Mailitem</t>
        </is>
      </c>
      <c r="I1493" t="inlineStr">
        <is>
          <t>MI2112662573</t>
        </is>
      </c>
      <c r="J1493" t="n">
        <v>21.0</v>
      </c>
      <c r="K1493" t="inlineStr">
        <is>
          <t>COMPLETED</t>
        </is>
      </c>
      <c r="L1493" t="inlineStr">
        <is>
          <t>MARK_AS_COMPLETED</t>
        </is>
      </c>
      <c r="M1493" t="inlineStr">
        <is>
          <t>Queue</t>
        </is>
      </c>
      <c r="N1493" t="n">
        <v>2.0</v>
      </c>
      <c r="O1493" s="1" t="n">
        <v>44550.39266203704</v>
      </c>
      <c r="P1493" s="1" t="n">
        <v>44550.395150462966</v>
      </c>
      <c r="Q1493" t="n">
        <v>102.0</v>
      </c>
      <c r="R1493" t="n">
        <v>113.0</v>
      </c>
      <c r="S1493" t="b">
        <v>0</v>
      </c>
      <c r="T1493" t="inlineStr">
        <is>
          <t>N/A</t>
        </is>
      </c>
      <c r="U1493" t="b">
        <v>0</v>
      </c>
      <c r="V1493" t="inlineStr">
        <is>
          <t>Ujwala Ajabe</t>
        </is>
      </c>
      <c r="W1493" s="1" t="n">
        <v>44550.39398148148</v>
      </c>
      <c r="X1493" t="n">
        <v>38.0</v>
      </c>
      <c r="Y1493" t="n">
        <v>0.0</v>
      </c>
      <c r="Z1493" t="n">
        <v>0.0</v>
      </c>
      <c r="AA1493" t="n">
        <v>0.0</v>
      </c>
      <c r="AB1493" t="n">
        <v>9.0</v>
      </c>
      <c r="AC1493" t="n">
        <v>0.0</v>
      </c>
      <c r="AD1493" t="n">
        <v>21.0</v>
      </c>
      <c r="AE1493" t="n">
        <v>0.0</v>
      </c>
      <c r="AF1493" t="n">
        <v>0.0</v>
      </c>
      <c r="AG1493" t="n">
        <v>0.0</v>
      </c>
      <c r="AH1493" t="inlineStr">
        <is>
          <t>Saloni Uttekar</t>
        </is>
      </c>
      <c r="AI1493" s="1" t="n">
        <v>44550.395150462966</v>
      </c>
      <c r="AJ1493" t="n">
        <v>66.0</v>
      </c>
      <c r="AK1493" t="n">
        <v>0.0</v>
      </c>
      <c r="AL1493" t="n">
        <v>0.0</v>
      </c>
      <c r="AM1493" t="n">
        <v>0.0</v>
      </c>
      <c r="AN1493" t="n">
        <v>9.0</v>
      </c>
      <c r="AO1493" t="n">
        <v>0.0</v>
      </c>
      <c r="AP1493" t="n">
        <v>21.0</v>
      </c>
      <c r="AQ1493" t="n">
        <v>0.0</v>
      </c>
      <c r="AR1493" t="n">
        <v>0.0</v>
      </c>
      <c r="AS1493" t="n">
        <v>0.0</v>
      </c>
      <c r="AT1493" t="inlineStr">
        <is>
          <t>N/A</t>
        </is>
      </c>
      <c r="AU1493" t="inlineStr">
        <is>
          <t>N/A</t>
        </is>
      </c>
      <c r="AV1493" t="inlineStr">
        <is>
          <t>N/A</t>
        </is>
      </c>
      <c r="AW1493" t="inlineStr">
        <is>
          <t>N/A</t>
        </is>
      </c>
      <c r="AX1493" t="inlineStr">
        <is>
          <t>N/A</t>
        </is>
      </c>
      <c r="AY1493" t="inlineStr">
        <is>
          <t>N/A</t>
        </is>
      </c>
      <c r="AZ1493" t="inlineStr">
        <is>
          <t>N/A</t>
        </is>
      </c>
      <c r="BA1493" t="inlineStr">
        <is>
          <t>N/A</t>
        </is>
      </c>
      <c r="BB1493" t="inlineStr">
        <is>
          <t>N/A</t>
        </is>
      </c>
      <c r="BC1493" t="inlineStr">
        <is>
          <t>N/A</t>
        </is>
      </c>
      <c r="BD1493" t="inlineStr">
        <is>
          <t>N/A</t>
        </is>
      </c>
      <c r="BE1493" t="inlineStr">
        <is>
          <t>N/A</t>
        </is>
      </c>
    </row>
    <row r="1494">
      <c r="A1494" t="inlineStr">
        <is>
          <t>WI211262907</t>
        </is>
      </c>
      <c r="B1494" t="inlineStr">
        <is>
          <t>DATA_VALIDATION</t>
        </is>
      </c>
      <c r="C1494" t="inlineStr">
        <is>
          <t>201308007718</t>
        </is>
      </c>
      <c r="D1494" t="inlineStr">
        <is>
          <t>Folder</t>
        </is>
      </c>
      <c r="E1494" s="2">
        <f>HYPERLINK("capsilon://?command=openfolder&amp;siteaddress=FAM.docvelocity-na8.net&amp;folderid=FX63761464-F011-CC45-456A-FD4FB7F15B67","FX21113352")</f>
        <v>0.0</v>
      </c>
      <c r="F1494" t="inlineStr">
        <is>
          <t/>
        </is>
      </c>
      <c r="G1494" t="inlineStr">
        <is>
          <t/>
        </is>
      </c>
      <c r="H1494" t="inlineStr">
        <is>
          <t>Mailitem</t>
        </is>
      </c>
      <c r="I1494" t="inlineStr">
        <is>
          <t>MI2112665153</t>
        </is>
      </c>
      <c r="J1494" t="n">
        <v>38.0</v>
      </c>
      <c r="K1494" t="inlineStr">
        <is>
          <t>COMPLETED</t>
        </is>
      </c>
      <c r="L1494" t="inlineStr">
        <is>
          <t>MARK_AS_COMPLETED</t>
        </is>
      </c>
      <c r="M1494" t="inlineStr">
        <is>
          <t>Queue</t>
        </is>
      </c>
      <c r="N1494" t="n">
        <v>2.0</v>
      </c>
      <c r="O1494" s="1" t="n">
        <v>44550.440625</v>
      </c>
      <c r="P1494" s="1" t="n">
        <v>44550.469618055555</v>
      </c>
      <c r="Q1494" t="n">
        <v>2367.0</v>
      </c>
      <c r="R1494" t="n">
        <v>138.0</v>
      </c>
      <c r="S1494" t="b">
        <v>0</v>
      </c>
      <c r="T1494" t="inlineStr">
        <is>
          <t>N/A</t>
        </is>
      </c>
      <c r="U1494" t="b">
        <v>0</v>
      </c>
      <c r="V1494" t="inlineStr">
        <is>
          <t>Raman Vaidya</t>
        </is>
      </c>
      <c r="W1494" s="1" t="n">
        <v>44550.442395833335</v>
      </c>
      <c r="X1494" t="n">
        <v>50.0</v>
      </c>
      <c r="Y1494" t="n">
        <v>0.0</v>
      </c>
      <c r="Z1494" t="n">
        <v>0.0</v>
      </c>
      <c r="AA1494" t="n">
        <v>0.0</v>
      </c>
      <c r="AB1494" t="n">
        <v>37.0</v>
      </c>
      <c r="AC1494" t="n">
        <v>0.0</v>
      </c>
      <c r="AD1494" t="n">
        <v>38.0</v>
      </c>
      <c r="AE1494" t="n">
        <v>0.0</v>
      </c>
      <c r="AF1494" t="n">
        <v>0.0</v>
      </c>
      <c r="AG1494" t="n">
        <v>0.0</v>
      </c>
      <c r="AH1494" t="inlineStr">
        <is>
          <t>Sangeeta Kumari</t>
        </is>
      </c>
      <c r="AI1494" s="1" t="n">
        <v>44550.469618055555</v>
      </c>
      <c r="AJ1494" t="n">
        <v>88.0</v>
      </c>
      <c r="AK1494" t="n">
        <v>0.0</v>
      </c>
      <c r="AL1494" t="n">
        <v>0.0</v>
      </c>
      <c r="AM1494" t="n">
        <v>0.0</v>
      </c>
      <c r="AN1494" t="n">
        <v>37.0</v>
      </c>
      <c r="AO1494" t="n">
        <v>0.0</v>
      </c>
      <c r="AP1494" t="n">
        <v>38.0</v>
      </c>
      <c r="AQ1494" t="n">
        <v>0.0</v>
      </c>
      <c r="AR1494" t="n">
        <v>0.0</v>
      </c>
      <c r="AS1494" t="n">
        <v>0.0</v>
      </c>
      <c r="AT1494" t="inlineStr">
        <is>
          <t>N/A</t>
        </is>
      </c>
      <c r="AU1494" t="inlineStr">
        <is>
          <t>N/A</t>
        </is>
      </c>
      <c r="AV1494" t="inlineStr">
        <is>
          <t>N/A</t>
        </is>
      </c>
      <c r="AW1494" t="inlineStr">
        <is>
          <t>N/A</t>
        </is>
      </c>
      <c r="AX1494" t="inlineStr">
        <is>
          <t>N/A</t>
        </is>
      </c>
      <c r="AY1494" t="inlineStr">
        <is>
          <t>N/A</t>
        </is>
      </c>
      <c r="AZ1494" t="inlineStr">
        <is>
          <t>N/A</t>
        </is>
      </c>
      <c r="BA1494" t="inlineStr">
        <is>
          <t>N/A</t>
        </is>
      </c>
      <c r="BB1494" t="inlineStr">
        <is>
          <t>N/A</t>
        </is>
      </c>
      <c r="BC1494" t="inlineStr">
        <is>
          <t>N/A</t>
        </is>
      </c>
      <c r="BD1494" t="inlineStr">
        <is>
          <t>N/A</t>
        </is>
      </c>
      <c r="BE1494" t="inlineStr">
        <is>
          <t>N/A</t>
        </is>
      </c>
    </row>
    <row r="1495">
      <c r="A1495" t="inlineStr">
        <is>
          <t>WI211263005</t>
        </is>
      </c>
      <c r="B1495" t="inlineStr">
        <is>
          <t>DATA_VALIDATION</t>
        </is>
      </c>
      <c r="C1495" t="inlineStr">
        <is>
          <t>201308007720</t>
        </is>
      </c>
      <c r="D1495" t="inlineStr">
        <is>
          <t>Folder</t>
        </is>
      </c>
      <c r="E1495" s="2">
        <f>HYPERLINK("capsilon://?command=openfolder&amp;siteaddress=FAM.docvelocity-na8.net&amp;folderid=FX8C6F7940-C8C5-E739-D52B-C9CB9F46DAAF","FX21113587")</f>
        <v>0.0</v>
      </c>
      <c r="F1495" t="inlineStr">
        <is>
          <t/>
        </is>
      </c>
      <c r="G1495" t="inlineStr">
        <is>
          <t/>
        </is>
      </c>
      <c r="H1495" t="inlineStr">
        <is>
          <t>Mailitem</t>
        </is>
      </c>
      <c r="I1495" t="inlineStr">
        <is>
          <t>MI2112666246</t>
        </is>
      </c>
      <c r="J1495" t="n">
        <v>38.0</v>
      </c>
      <c r="K1495" t="inlineStr">
        <is>
          <t>COMPLETED</t>
        </is>
      </c>
      <c r="L1495" t="inlineStr">
        <is>
          <t>MARK_AS_COMPLETED</t>
        </is>
      </c>
      <c r="M1495" t="inlineStr">
        <is>
          <t>Queue</t>
        </is>
      </c>
      <c r="N1495" t="n">
        <v>2.0</v>
      </c>
      <c r="O1495" s="1" t="n">
        <v>44550.45590277778</v>
      </c>
      <c r="P1495" s="1" t="n">
        <v>44550.47144675926</v>
      </c>
      <c r="Q1495" t="n">
        <v>902.0</v>
      </c>
      <c r="R1495" t="n">
        <v>441.0</v>
      </c>
      <c r="S1495" t="b">
        <v>0</v>
      </c>
      <c r="T1495" t="inlineStr">
        <is>
          <t>N/A</t>
        </is>
      </c>
      <c r="U1495" t="b">
        <v>0</v>
      </c>
      <c r="V1495" t="inlineStr">
        <is>
          <t>Karnal Akhare</t>
        </is>
      </c>
      <c r="W1495" s="1" t="n">
        <v>44550.458865740744</v>
      </c>
      <c r="X1495" t="n">
        <v>120.0</v>
      </c>
      <c r="Y1495" t="n">
        <v>0.0</v>
      </c>
      <c r="Z1495" t="n">
        <v>0.0</v>
      </c>
      <c r="AA1495" t="n">
        <v>0.0</v>
      </c>
      <c r="AB1495" t="n">
        <v>37.0</v>
      </c>
      <c r="AC1495" t="n">
        <v>0.0</v>
      </c>
      <c r="AD1495" t="n">
        <v>38.0</v>
      </c>
      <c r="AE1495" t="n">
        <v>0.0</v>
      </c>
      <c r="AF1495" t="n">
        <v>0.0</v>
      </c>
      <c r="AG1495" t="n">
        <v>0.0</v>
      </c>
      <c r="AH1495" t="inlineStr">
        <is>
          <t>Ashish Sutar</t>
        </is>
      </c>
      <c r="AI1495" s="1" t="n">
        <v>44550.47144675926</v>
      </c>
      <c r="AJ1495" t="n">
        <v>207.0</v>
      </c>
      <c r="AK1495" t="n">
        <v>0.0</v>
      </c>
      <c r="AL1495" t="n">
        <v>0.0</v>
      </c>
      <c r="AM1495" t="n">
        <v>0.0</v>
      </c>
      <c r="AN1495" t="n">
        <v>37.0</v>
      </c>
      <c r="AO1495" t="n">
        <v>0.0</v>
      </c>
      <c r="AP1495" t="n">
        <v>38.0</v>
      </c>
      <c r="AQ1495" t="n">
        <v>0.0</v>
      </c>
      <c r="AR1495" t="n">
        <v>0.0</v>
      </c>
      <c r="AS1495" t="n">
        <v>0.0</v>
      </c>
      <c r="AT1495" t="inlineStr">
        <is>
          <t>N/A</t>
        </is>
      </c>
      <c r="AU1495" t="inlineStr">
        <is>
          <t>N/A</t>
        </is>
      </c>
      <c r="AV1495" t="inlineStr">
        <is>
          <t>N/A</t>
        </is>
      </c>
      <c r="AW1495" t="inlineStr">
        <is>
          <t>N/A</t>
        </is>
      </c>
      <c r="AX1495" t="inlineStr">
        <is>
          <t>N/A</t>
        </is>
      </c>
      <c r="AY1495" t="inlineStr">
        <is>
          <t>N/A</t>
        </is>
      </c>
      <c r="AZ1495" t="inlineStr">
        <is>
          <t>N/A</t>
        </is>
      </c>
      <c r="BA1495" t="inlineStr">
        <is>
          <t>N/A</t>
        </is>
      </c>
      <c r="BB1495" t="inlineStr">
        <is>
          <t>N/A</t>
        </is>
      </c>
      <c r="BC1495" t="inlineStr">
        <is>
          <t>N/A</t>
        </is>
      </c>
      <c r="BD1495" t="inlineStr">
        <is>
          <t>N/A</t>
        </is>
      </c>
      <c r="BE1495" t="inlineStr">
        <is>
          <t>N/A</t>
        </is>
      </c>
    </row>
    <row r="1496">
      <c r="A1496" t="inlineStr">
        <is>
          <t>WI211263076</t>
        </is>
      </c>
      <c r="B1496" t="inlineStr">
        <is>
          <t>DATA_VALIDATION</t>
        </is>
      </c>
      <c r="C1496" t="inlineStr">
        <is>
          <t>201130012973</t>
        </is>
      </c>
      <c r="D1496" t="inlineStr">
        <is>
          <t>Folder</t>
        </is>
      </c>
      <c r="E1496" s="2">
        <f>HYPERLINK("capsilon://?command=openfolder&amp;siteaddress=FAM.docvelocity-na8.net&amp;folderid=FXD45B6DB0-CE0B-DE4C-43AF-3C3CC3E931DF","FX21129425")</f>
        <v>0.0</v>
      </c>
      <c r="F1496" t="inlineStr">
        <is>
          <t/>
        </is>
      </c>
      <c r="G1496" t="inlineStr">
        <is>
          <t/>
        </is>
      </c>
      <c r="H1496" t="inlineStr">
        <is>
          <t>Mailitem</t>
        </is>
      </c>
      <c r="I1496" t="inlineStr">
        <is>
          <t>MI2112666823</t>
        </is>
      </c>
      <c r="J1496" t="n">
        <v>130.0</v>
      </c>
      <c r="K1496" t="inlineStr">
        <is>
          <t>COMPLETED</t>
        </is>
      </c>
      <c r="L1496" t="inlineStr">
        <is>
          <t>MARK_AS_COMPLETED</t>
        </is>
      </c>
      <c r="M1496" t="inlineStr">
        <is>
          <t>Queue</t>
        </is>
      </c>
      <c r="N1496" t="n">
        <v>1.0</v>
      </c>
      <c r="O1496" s="1" t="n">
        <v>44550.46738425926</v>
      </c>
      <c r="P1496" s="1" t="n">
        <v>44550.48232638889</v>
      </c>
      <c r="Q1496" t="n">
        <v>822.0</v>
      </c>
      <c r="R1496" t="n">
        <v>469.0</v>
      </c>
      <c r="S1496" t="b">
        <v>0</v>
      </c>
      <c r="T1496" t="inlineStr">
        <is>
          <t>N/A</t>
        </is>
      </c>
      <c r="U1496" t="b">
        <v>0</v>
      </c>
      <c r="V1496" t="inlineStr">
        <is>
          <t>Sumit Jarhad</t>
        </is>
      </c>
      <c r="W1496" s="1" t="n">
        <v>44550.48232638889</v>
      </c>
      <c r="X1496" t="n">
        <v>151.0</v>
      </c>
      <c r="Y1496" t="n">
        <v>0.0</v>
      </c>
      <c r="Z1496" t="n">
        <v>0.0</v>
      </c>
      <c r="AA1496" t="n">
        <v>0.0</v>
      </c>
      <c r="AB1496" t="n">
        <v>0.0</v>
      </c>
      <c r="AC1496" t="n">
        <v>0.0</v>
      </c>
      <c r="AD1496" t="n">
        <v>130.0</v>
      </c>
      <c r="AE1496" t="n">
        <v>118.0</v>
      </c>
      <c r="AF1496" t="n">
        <v>0.0</v>
      </c>
      <c r="AG1496" t="n">
        <v>6.0</v>
      </c>
      <c r="AH1496" t="inlineStr">
        <is>
          <t>N/A</t>
        </is>
      </c>
      <c r="AI1496" t="inlineStr">
        <is>
          <t>N/A</t>
        </is>
      </c>
      <c r="AJ1496" t="inlineStr">
        <is>
          <t>N/A</t>
        </is>
      </c>
      <c r="AK1496" t="inlineStr">
        <is>
          <t>N/A</t>
        </is>
      </c>
      <c r="AL1496" t="inlineStr">
        <is>
          <t>N/A</t>
        </is>
      </c>
      <c r="AM1496" t="inlineStr">
        <is>
          <t>N/A</t>
        </is>
      </c>
      <c r="AN1496" t="inlineStr">
        <is>
          <t>N/A</t>
        </is>
      </c>
      <c r="AO1496" t="inlineStr">
        <is>
          <t>N/A</t>
        </is>
      </c>
      <c r="AP1496" t="inlineStr">
        <is>
          <t>N/A</t>
        </is>
      </c>
      <c r="AQ1496" t="inlineStr">
        <is>
          <t>N/A</t>
        </is>
      </c>
      <c r="AR1496" t="inlineStr">
        <is>
          <t>N/A</t>
        </is>
      </c>
      <c r="AS1496" t="inlineStr">
        <is>
          <t>N/A</t>
        </is>
      </c>
      <c r="AT1496" t="inlineStr">
        <is>
          <t>N/A</t>
        </is>
      </c>
      <c r="AU1496" t="inlineStr">
        <is>
          <t>N/A</t>
        </is>
      </c>
      <c r="AV1496" t="inlineStr">
        <is>
          <t>N/A</t>
        </is>
      </c>
      <c r="AW1496" t="inlineStr">
        <is>
          <t>N/A</t>
        </is>
      </c>
      <c r="AX1496" t="inlineStr">
        <is>
          <t>N/A</t>
        </is>
      </c>
      <c r="AY1496" t="inlineStr">
        <is>
          <t>N/A</t>
        </is>
      </c>
      <c r="AZ1496" t="inlineStr">
        <is>
          <t>N/A</t>
        </is>
      </c>
      <c r="BA1496" t="inlineStr">
        <is>
          <t>N/A</t>
        </is>
      </c>
      <c r="BB1496" t="inlineStr">
        <is>
          <t>N/A</t>
        </is>
      </c>
      <c r="BC1496" t="inlineStr">
        <is>
          <t>N/A</t>
        </is>
      </c>
      <c r="BD1496" t="inlineStr">
        <is>
          <t>N/A</t>
        </is>
      </c>
      <c r="BE1496" t="inlineStr">
        <is>
          <t>N/A</t>
        </is>
      </c>
    </row>
    <row r="1497">
      <c r="A1497" t="inlineStr">
        <is>
          <t>WI211263206</t>
        </is>
      </c>
      <c r="B1497" t="inlineStr">
        <is>
          <t>DATA_VALIDATION</t>
        </is>
      </c>
      <c r="C1497" t="inlineStr">
        <is>
          <t>201130012973</t>
        </is>
      </c>
      <c r="D1497" t="inlineStr">
        <is>
          <t>Folder</t>
        </is>
      </c>
      <c r="E1497" s="2">
        <f>HYPERLINK("capsilon://?command=openfolder&amp;siteaddress=FAM.docvelocity-na8.net&amp;folderid=FXD45B6DB0-CE0B-DE4C-43AF-3C3CC3E931DF","FX21129425")</f>
        <v>0.0</v>
      </c>
      <c r="F1497" t="inlineStr">
        <is>
          <t/>
        </is>
      </c>
      <c r="G1497" t="inlineStr">
        <is>
          <t/>
        </is>
      </c>
      <c r="H1497" t="inlineStr">
        <is>
          <t>Mailitem</t>
        </is>
      </c>
      <c r="I1497" t="inlineStr">
        <is>
          <t>MI2112666823</t>
        </is>
      </c>
      <c r="J1497" t="n">
        <v>359.0</v>
      </c>
      <c r="K1497" t="inlineStr">
        <is>
          <t>COMPLETED</t>
        </is>
      </c>
      <c r="L1497" t="inlineStr">
        <is>
          <t>MARK_AS_COMPLETED</t>
        </is>
      </c>
      <c r="M1497" t="inlineStr">
        <is>
          <t>Queue</t>
        </is>
      </c>
      <c r="N1497" t="n">
        <v>2.0</v>
      </c>
      <c r="O1497" s="1" t="n">
        <v>44550.48400462963</v>
      </c>
      <c r="P1497" s="1" t="n">
        <v>44550.50784722222</v>
      </c>
      <c r="Q1497" t="n">
        <v>9.0</v>
      </c>
      <c r="R1497" t="n">
        <v>2051.0</v>
      </c>
      <c r="S1497" t="b">
        <v>0</v>
      </c>
      <c r="T1497" t="inlineStr">
        <is>
          <t>N/A</t>
        </is>
      </c>
      <c r="U1497" t="b">
        <v>1</v>
      </c>
      <c r="V1497" t="inlineStr">
        <is>
          <t>Sumit Jarhad</t>
        </is>
      </c>
      <c r="W1497" s="1" t="n">
        <v>44550.49612268519</v>
      </c>
      <c r="X1497" t="n">
        <v>1046.0</v>
      </c>
      <c r="Y1497" t="n">
        <v>279.0</v>
      </c>
      <c r="Z1497" t="n">
        <v>0.0</v>
      </c>
      <c r="AA1497" t="n">
        <v>279.0</v>
      </c>
      <c r="AB1497" t="n">
        <v>0.0</v>
      </c>
      <c r="AC1497" t="n">
        <v>115.0</v>
      </c>
      <c r="AD1497" t="n">
        <v>80.0</v>
      </c>
      <c r="AE1497" t="n">
        <v>0.0</v>
      </c>
      <c r="AF1497" t="n">
        <v>0.0</v>
      </c>
      <c r="AG1497" t="n">
        <v>0.0</v>
      </c>
      <c r="AH1497" t="inlineStr">
        <is>
          <t>Mohini Shinde</t>
        </is>
      </c>
      <c r="AI1497" s="1" t="n">
        <v>44550.50784722222</v>
      </c>
      <c r="AJ1497" t="n">
        <v>1005.0</v>
      </c>
      <c r="AK1497" t="n">
        <v>0.0</v>
      </c>
      <c r="AL1497" t="n">
        <v>0.0</v>
      </c>
      <c r="AM1497" t="n">
        <v>0.0</v>
      </c>
      <c r="AN1497" t="n">
        <v>0.0</v>
      </c>
      <c r="AO1497" t="n">
        <v>0.0</v>
      </c>
      <c r="AP1497" t="n">
        <v>80.0</v>
      </c>
      <c r="AQ1497" t="n">
        <v>0.0</v>
      </c>
      <c r="AR1497" t="n">
        <v>0.0</v>
      </c>
      <c r="AS1497" t="n">
        <v>0.0</v>
      </c>
      <c r="AT1497" t="inlineStr">
        <is>
          <t>N/A</t>
        </is>
      </c>
      <c r="AU1497" t="inlineStr">
        <is>
          <t>N/A</t>
        </is>
      </c>
      <c r="AV1497" t="inlineStr">
        <is>
          <t>N/A</t>
        </is>
      </c>
      <c r="AW1497" t="inlineStr">
        <is>
          <t>N/A</t>
        </is>
      </c>
      <c r="AX1497" t="inlineStr">
        <is>
          <t>N/A</t>
        </is>
      </c>
      <c r="AY1497" t="inlineStr">
        <is>
          <t>N/A</t>
        </is>
      </c>
      <c r="AZ1497" t="inlineStr">
        <is>
          <t>N/A</t>
        </is>
      </c>
      <c r="BA1497" t="inlineStr">
        <is>
          <t>N/A</t>
        </is>
      </c>
      <c r="BB1497" t="inlineStr">
        <is>
          <t>N/A</t>
        </is>
      </c>
      <c r="BC1497" t="inlineStr">
        <is>
          <t>N/A</t>
        </is>
      </c>
      <c r="BD1497" t="inlineStr">
        <is>
          <t>N/A</t>
        </is>
      </c>
      <c r="BE1497" t="inlineStr">
        <is>
          <t>N/A</t>
        </is>
      </c>
    </row>
    <row r="1498">
      <c r="A1498" t="inlineStr">
        <is>
          <t>WI211263325</t>
        </is>
      </c>
      <c r="B1498" t="inlineStr">
        <is>
          <t>DATA_VALIDATION</t>
        </is>
      </c>
      <c r="C1498" t="inlineStr">
        <is>
          <t>201300020005</t>
        </is>
      </c>
      <c r="D1498" t="inlineStr">
        <is>
          <t>Folder</t>
        </is>
      </c>
      <c r="E1498" s="2">
        <f>HYPERLINK("capsilon://?command=openfolder&amp;siteaddress=FAM.docvelocity-na8.net&amp;folderid=FX789F82EB-6484-1727-D2C4-DCBF6EA8AA9B","FX211115066")</f>
        <v>0.0</v>
      </c>
      <c r="F1498" t="inlineStr">
        <is>
          <t/>
        </is>
      </c>
      <c r="G1498" t="inlineStr">
        <is>
          <t/>
        </is>
      </c>
      <c r="H1498" t="inlineStr">
        <is>
          <t>Mailitem</t>
        </is>
      </c>
      <c r="I1498" t="inlineStr">
        <is>
          <t>MI2112669954</t>
        </is>
      </c>
      <c r="J1498" t="n">
        <v>73.0</v>
      </c>
      <c r="K1498" t="inlineStr">
        <is>
          <t>COMPLETED</t>
        </is>
      </c>
      <c r="L1498" t="inlineStr">
        <is>
          <t>MARK_AS_COMPLETED</t>
        </is>
      </c>
      <c r="M1498" t="inlineStr">
        <is>
          <t>Queue</t>
        </is>
      </c>
      <c r="N1498" t="n">
        <v>1.0</v>
      </c>
      <c r="O1498" s="1" t="n">
        <v>44550.50038194445</v>
      </c>
      <c r="P1498" s="1" t="n">
        <v>44550.50577546296</v>
      </c>
      <c r="Q1498" t="n">
        <v>56.0</v>
      </c>
      <c r="R1498" t="n">
        <v>410.0</v>
      </c>
      <c r="S1498" t="b">
        <v>0</v>
      </c>
      <c r="T1498" t="inlineStr">
        <is>
          <t>N/A</t>
        </is>
      </c>
      <c r="U1498" t="b">
        <v>0</v>
      </c>
      <c r="V1498" t="inlineStr">
        <is>
          <t>Sumit Jarhad</t>
        </is>
      </c>
      <c r="W1498" s="1" t="n">
        <v>44550.50577546296</v>
      </c>
      <c r="X1498" t="n">
        <v>190.0</v>
      </c>
      <c r="Y1498" t="n">
        <v>0.0</v>
      </c>
      <c r="Z1498" t="n">
        <v>0.0</v>
      </c>
      <c r="AA1498" t="n">
        <v>0.0</v>
      </c>
      <c r="AB1498" t="n">
        <v>0.0</v>
      </c>
      <c r="AC1498" t="n">
        <v>0.0</v>
      </c>
      <c r="AD1498" t="n">
        <v>73.0</v>
      </c>
      <c r="AE1498" t="n">
        <v>63.0</v>
      </c>
      <c r="AF1498" t="n">
        <v>0.0</v>
      </c>
      <c r="AG1498" t="n">
        <v>5.0</v>
      </c>
      <c r="AH1498" t="inlineStr">
        <is>
          <t>N/A</t>
        </is>
      </c>
      <c r="AI1498" t="inlineStr">
        <is>
          <t>N/A</t>
        </is>
      </c>
      <c r="AJ1498" t="inlineStr">
        <is>
          <t>N/A</t>
        </is>
      </c>
      <c r="AK1498" t="inlineStr">
        <is>
          <t>N/A</t>
        </is>
      </c>
      <c r="AL1498" t="inlineStr">
        <is>
          <t>N/A</t>
        </is>
      </c>
      <c r="AM1498" t="inlineStr">
        <is>
          <t>N/A</t>
        </is>
      </c>
      <c r="AN1498" t="inlineStr">
        <is>
          <t>N/A</t>
        </is>
      </c>
      <c r="AO1498" t="inlineStr">
        <is>
          <t>N/A</t>
        </is>
      </c>
      <c r="AP1498" t="inlineStr">
        <is>
          <t>N/A</t>
        </is>
      </c>
      <c r="AQ1498" t="inlineStr">
        <is>
          <t>N/A</t>
        </is>
      </c>
      <c r="AR1498" t="inlineStr">
        <is>
          <t>N/A</t>
        </is>
      </c>
      <c r="AS1498" t="inlineStr">
        <is>
          <t>N/A</t>
        </is>
      </c>
      <c r="AT1498" t="inlineStr">
        <is>
          <t>N/A</t>
        </is>
      </c>
      <c r="AU1498" t="inlineStr">
        <is>
          <t>N/A</t>
        </is>
      </c>
      <c r="AV1498" t="inlineStr">
        <is>
          <t>N/A</t>
        </is>
      </c>
      <c r="AW1498" t="inlineStr">
        <is>
          <t>N/A</t>
        </is>
      </c>
      <c r="AX1498" t="inlineStr">
        <is>
          <t>N/A</t>
        </is>
      </c>
      <c r="AY1498" t="inlineStr">
        <is>
          <t>N/A</t>
        </is>
      </c>
      <c r="AZ1498" t="inlineStr">
        <is>
          <t>N/A</t>
        </is>
      </c>
      <c r="BA1498" t="inlineStr">
        <is>
          <t>N/A</t>
        </is>
      </c>
      <c r="BB1498" t="inlineStr">
        <is>
          <t>N/A</t>
        </is>
      </c>
      <c r="BC1498" t="inlineStr">
        <is>
          <t>N/A</t>
        </is>
      </c>
      <c r="BD1498" t="inlineStr">
        <is>
          <t>N/A</t>
        </is>
      </c>
      <c r="BE1498" t="inlineStr">
        <is>
          <t>N/A</t>
        </is>
      </c>
    </row>
    <row r="1499">
      <c r="A1499" t="inlineStr">
        <is>
          <t>WI211263377</t>
        </is>
      </c>
      <c r="B1499" t="inlineStr">
        <is>
          <t>DATA_VALIDATION</t>
        </is>
      </c>
      <c r="C1499" t="inlineStr">
        <is>
          <t>201340000509</t>
        </is>
      </c>
      <c r="D1499" t="inlineStr">
        <is>
          <t>Folder</t>
        </is>
      </c>
      <c r="E1499" s="2">
        <f>HYPERLINK("capsilon://?command=openfolder&amp;siteaddress=FAM.docvelocity-na8.net&amp;folderid=FXE7043AEC-A579-76F5-7774-9E727CBFD79A","FX21129901")</f>
        <v>0.0</v>
      </c>
      <c r="F1499" t="inlineStr">
        <is>
          <t/>
        </is>
      </c>
      <c r="G1499" t="inlineStr">
        <is>
          <t/>
        </is>
      </c>
      <c r="H1499" t="inlineStr">
        <is>
          <t>Mailitem</t>
        </is>
      </c>
      <c r="I1499" t="inlineStr">
        <is>
          <t>MI2112670503</t>
        </is>
      </c>
      <c r="J1499" t="n">
        <v>63.0</v>
      </c>
      <c r="K1499" t="inlineStr">
        <is>
          <t>COMPLETED</t>
        </is>
      </c>
      <c r="L1499" t="inlineStr">
        <is>
          <t>MARK_AS_COMPLETED</t>
        </is>
      </c>
      <c r="M1499" t="inlineStr">
        <is>
          <t>Queue</t>
        </is>
      </c>
      <c r="N1499" t="n">
        <v>1.0</v>
      </c>
      <c r="O1499" s="1" t="n">
        <v>44550.505474537036</v>
      </c>
      <c r="P1499" s="1" t="n">
        <v>44550.50702546296</v>
      </c>
      <c r="Q1499" t="n">
        <v>9.0</v>
      </c>
      <c r="R1499" t="n">
        <v>125.0</v>
      </c>
      <c r="S1499" t="b">
        <v>0</v>
      </c>
      <c r="T1499" t="inlineStr">
        <is>
          <t>N/A</t>
        </is>
      </c>
      <c r="U1499" t="b">
        <v>0</v>
      </c>
      <c r="V1499" t="inlineStr">
        <is>
          <t>Sumit Jarhad</t>
        </is>
      </c>
      <c r="W1499" s="1" t="n">
        <v>44550.50702546296</v>
      </c>
      <c r="X1499" t="n">
        <v>107.0</v>
      </c>
      <c r="Y1499" t="n">
        <v>0.0</v>
      </c>
      <c r="Z1499" t="n">
        <v>0.0</v>
      </c>
      <c r="AA1499" t="n">
        <v>0.0</v>
      </c>
      <c r="AB1499" t="n">
        <v>0.0</v>
      </c>
      <c r="AC1499" t="n">
        <v>0.0</v>
      </c>
      <c r="AD1499" t="n">
        <v>63.0</v>
      </c>
      <c r="AE1499" t="n">
        <v>51.0</v>
      </c>
      <c r="AF1499" t="n">
        <v>0.0</v>
      </c>
      <c r="AG1499" t="n">
        <v>3.0</v>
      </c>
      <c r="AH1499" t="inlineStr">
        <is>
          <t>N/A</t>
        </is>
      </c>
      <c r="AI1499" t="inlineStr">
        <is>
          <t>N/A</t>
        </is>
      </c>
      <c r="AJ1499" t="inlineStr">
        <is>
          <t>N/A</t>
        </is>
      </c>
      <c r="AK1499" t="inlineStr">
        <is>
          <t>N/A</t>
        </is>
      </c>
      <c r="AL1499" t="inlineStr">
        <is>
          <t>N/A</t>
        </is>
      </c>
      <c r="AM1499" t="inlineStr">
        <is>
          <t>N/A</t>
        </is>
      </c>
      <c r="AN1499" t="inlineStr">
        <is>
          <t>N/A</t>
        </is>
      </c>
      <c r="AO1499" t="inlineStr">
        <is>
          <t>N/A</t>
        </is>
      </c>
      <c r="AP1499" t="inlineStr">
        <is>
          <t>N/A</t>
        </is>
      </c>
      <c r="AQ1499" t="inlineStr">
        <is>
          <t>N/A</t>
        </is>
      </c>
      <c r="AR1499" t="inlineStr">
        <is>
          <t>N/A</t>
        </is>
      </c>
      <c r="AS1499" t="inlineStr">
        <is>
          <t>N/A</t>
        </is>
      </c>
      <c r="AT1499" t="inlineStr">
        <is>
          <t>N/A</t>
        </is>
      </c>
      <c r="AU1499" t="inlineStr">
        <is>
          <t>N/A</t>
        </is>
      </c>
      <c r="AV1499" t="inlineStr">
        <is>
          <t>N/A</t>
        </is>
      </c>
      <c r="AW1499" t="inlineStr">
        <is>
          <t>N/A</t>
        </is>
      </c>
      <c r="AX1499" t="inlineStr">
        <is>
          <t>N/A</t>
        </is>
      </c>
      <c r="AY1499" t="inlineStr">
        <is>
          <t>N/A</t>
        </is>
      </c>
      <c r="AZ1499" t="inlineStr">
        <is>
          <t>N/A</t>
        </is>
      </c>
      <c r="BA1499" t="inlineStr">
        <is>
          <t>N/A</t>
        </is>
      </c>
      <c r="BB1499" t="inlineStr">
        <is>
          <t>N/A</t>
        </is>
      </c>
      <c r="BC1499" t="inlineStr">
        <is>
          <t>N/A</t>
        </is>
      </c>
      <c r="BD1499" t="inlineStr">
        <is>
          <t>N/A</t>
        </is>
      </c>
      <c r="BE1499" t="inlineStr">
        <is>
          <t>N/A</t>
        </is>
      </c>
    </row>
    <row r="1500">
      <c r="A1500" t="inlineStr">
        <is>
          <t>WI211263450</t>
        </is>
      </c>
      <c r="B1500" t="inlineStr">
        <is>
          <t>DATA_VALIDATION</t>
        </is>
      </c>
      <c r="C1500" t="inlineStr">
        <is>
          <t>201300020005</t>
        </is>
      </c>
      <c r="D1500" t="inlineStr">
        <is>
          <t>Folder</t>
        </is>
      </c>
      <c r="E1500" s="2">
        <f>HYPERLINK("capsilon://?command=openfolder&amp;siteaddress=FAM.docvelocity-na8.net&amp;folderid=FX789F82EB-6484-1727-D2C4-DCBF6EA8AA9B","FX211115066")</f>
        <v>0.0</v>
      </c>
      <c r="F1500" t="inlineStr">
        <is>
          <t/>
        </is>
      </c>
      <c r="G1500" t="inlineStr">
        <is>
          <t/>
        </is>
      </c>
      <c r="H1500" t="inlineStr">
        <is>
          <t>Mailitem</t>
        </is>
      </c>
      <c r="I1500" t="inlineStr">
        <is>
          <t>MI2112669954</t>
        </is>
      </c>
      <c r="J1500" t="n">
        <v>174.0</v>
      </c>
      <c r="K1500" t="inlineStr">
        <is>
          <t>COMPLETED</t>
        </is>
      </c>
      <c r="L1500" t="inlineStr">
        <is>
          <t>MARK_AS_COMPLETED</t>
        </is>
      </c>
      <c r="M1500" t="inlineStr">
        <is>
          <t>Queue</t>
        </is>
      </c>
      <c r="N1500" t="n">
        <v>2.0</v>
      </c>
      <c r="O1500" s="1" t="n">
        <v>44550.509351851855</v>
      </c>
      <c r="P1500" s="1" t="n">
        <v>44550.57917824074</v>
      </c>
      <c r="Q1500" t="n">
        <v>1172.0</v>
      </c>
      <c r="R1500" t="n">
        <v>4861.0</v>
      </c>
      <c r="S1500" t="b">
        <v>0</v>
      </c>
      <c r="T1500" t="inlineStr">
        <is>
          <t>N/A</t>
        </is>
      </c>
      <c r="U1500" t="b">
        <v>1</v>
      </c>
      <c r="V1500" t="inlineStr">
        <is>
          <t>Suraj Toradmal</t>
        </is>
      </c>
      <c r="W1500" s="1" t="n">
        <v>44550.541875</v>
      </c>
      <c r="X1500" t="n">
        <v>2761.0</v>
      </c>
      <c r="Y1500" t="n">
        <v>262.0</v>
      </c>
      <c r="Z1500" t="n">
        <v>0.0</v>
      </c>
      <c r="AA1500" t="n">
        <v>262.0</v>
      </c>
      <c r="AB1500" t="n">
        <v>21.0</v>
      </c>
      <c r="AC1500" t="n">
        <v>185.0</v>
      </c>
      <c r="AD1500" t="n">
        <v>-88.0</v>
      </c>
      <c r="AE1500" t="n">
        <v>0.0</v>
      </c>
      <c r="AF1500" t="n">
        <v>0.0</v>
      </c>
      <c r="AG1500" t="n">
        <v>0.0</v>
      </c>
      <c r="AH1500" t="inlineStr">
        <is>
          <t>Dashrath Soren</t>
        </is>
      </c>
      <c r="AI1500" s="1" t="n">
        <v>44550.57917824074</v>
      </c>
      <c r="AJ1500" t="n">
        <v>1212.0</v>
      </c>
      <c r="AK1500" t="n">
        <v>3.0</v>
      </c>
      <c r="AL1500" t="n">
        <v>0.0</v>
      </c>
      <c r="AM1500" t="n">
        <v>3.0</v>
      </c>
      <c r="AN1500" t="n">
        <v>21.0</v>
      </c>
      <c r="AO1500" t="n">
        <v>3.0</v>
      </c>
      <c r="AP1500" t="n">
        <v>-91.0</v>
      </c>
      <c r="AQ1500" t="n">
        <v>0.0</v>
      </c>
      <c r="AR1500" t="n">
        <v>0.0</v>
      </c>
      <c r="AS1500" t="n">
        <v>0.0</v>
      </c>
      <c r="AT1500" t="inlineStr">
        <is>
          <t>N/A</t>
        </is>
      </c>
      <c r="AU1500" t="inlineStr">
        <is>
          <t>N/A</t>
        </is>
      </c>
      <c r="AV1500" t="inlineStr">
        <is>
          <t>N/A</t>
        </is>
      </c>
      <c r="AW1500" t="inlineStr">
        <is>
          <t>N/A</t>
        </is>
      </c>
      <c r="AX1500" t="inlineStr">
        <is>
          <t>N/A</t>
        </is>
      </c>
      <c r="AY1500" t="inlineStr">
        <is>
          <t>N/A</t>
        </is>
      </c>
      <c r="AZ1500" t="inlineStr">
        <is>
          <t>N/A</t>
        </is>
      </c>
      <c r="BA1500" t="inlineStr">
        <is>
          <t>N/A</t>
        </is>
      </c>
      <c r="BB1500" t="inlineStr">
        <is>
          <t>N/A</t>
        </is>
      </c>
      <c r="BC1500" t="inlineStr">
        <is>
          <t>N/A</t>
        </is>
      </c>
      <c r="BD1500" t="inlineStr">
        <is>
          <t>N/A</t>
        </is>
      </c>
      <c r="BE1500" t="inlineStr">
        <is>
          <t>N/A</t>
        </is>
      </c>
    </row>
    <row r="1501">
      <c r="A1501" t="inlineStr">
        <is>
          <t>WI211263475</t>
        </is>
      </c>
      <c r="B1501" t="inlineStr">
        <is>
          <t>DATA_VALIDATION</t>
        </is>
      </c>
      <c r="C1501" t="inlineStr">
        <is>
          <t>201340000509</t>
        </is>
      </c>
      <c r="D1501" t="inlineStr">
        <is>
          <t>Folder</t>
        </is>
      </c>
      <c r="E1501" s="2">
        <f>HYPERLINK("capsilon://?command=openfolder&amp;siteaddress=FAM.docvelocity-na8.net&amp;folderid=FXE7043AEC-A579-76F5-7774-9E727CBFD79A","FX21129901")</f>
        <v>0.0</v>
      </c>
      <c r="F1501" t="inlineStr">
        <is>
          <t/>
        </is>
      </c>
      <c r="G1501" t="inlineStr">
        <is>
          <t/>
        </is>
      </c>
      <c r="H1501" t="inlineStr">
        <is>
          <t>Mailitem</t>
        </is>
      </c>
      <c r="I1501" t="inlineStr">
        <is>
          <t>MI2112670503</t>
        </is>
      </c>
      <c r="J1501" t="n">
        <v>101.0</v>
      </c>
      <c r="K1501" t="inlineStr">
        <is>
          <t>COMPLETED</t>
        </is>
      </c>
      <c r="L1501" t="inlineStr">
        <is>
          <t>MARK_AS_COMPLETED</t>
        </is>
      </c>
      <c r="M1501" t="inlineStr">
        <is>
          <t>Queue</t>
        </is>
      </c>
      <c r="N1501" t="n">
        <v>2.0</v>
      </c>
      <c r="O1501" s="1" t="n">
        <v>44550.51107638889</v>
      </c>
      <c r="P1501" s="1" t="n">
        <v>44550.56269675926</v>
      </c>
      <c r="Q1501" t="n">
        <v>437.0</v>
      </c>
      <c r="R1501" t="n">
        <v>4023.0</v>
      </c>
      <c r="S1501" t="b">
        <v>0</v>
      </c>
      <c r="T1501" t="inlineStr">
        <is>
          <t>N/A</t>
        </is>
      </c>
      <c r="U1501" t="b">
        <v>1</v>
      </c>
      <c r="V1501" t="inlineStr">
        <is>
          <t>Amruta Erande</t>
        </is>
      </c>
      <c r="W1501" s="1" t="n">
        <v>44550.54959490741</v>
      </c>
      <c r="X1501" t="n">
        <v>3279.0</v>
      </c>
      <c r="Y1501" t="n">
        <v>93.0</v>
      </c>
      <c r="Z1501" t="n">
        <v>0.0</v>
      </c>
      <c r="AA1501" t="n">
        <v>93.0</v>
      </c>
      <c r="AB1501" t="n">
        <v>0.0</v>
      </c>
      <c r="AC1501" t="n">
        <v>46.0</v>
      </c>
      <c r="AD1501" t="n">
        <v>8.0</v>
      </c>
      <c r="AE1501" t="n">
        <v>0.0</v>
      </c>
      <c r="AF1501" t="n">
        <v>0.0</v>
      </c>
      <c r="AG1501" t="n">
        <v>0.0</v>
      </c>
      <c r="AH1501" t="inlineStr">
        <is>
          <t>Mohini Shinde</t>
        </is>
      </c>
      <c r="AI1501" s="1" t="n">
        <v>44550.56269675926</v>
      </c>
      <c r="AJ1501" t="n">
        <v>744.0</v>
      </c>
      <c r="AK1501" t="n">
        <v>1.0</v>
      </c>
      <c r="AL1501" t="n">
        <v>0.0</v>
      </c>
      <c r="AM1501" t="n">
        <v>1.0</v>
      </c>
      <c r="AN1501" t="n">
        <v>0.0</v>
      </c>
      <c r="AO1501" t="n">
        <v>1.0</v>
      </c>
      <c r="AP1501" t="n">
        <v>7.0</v>
      </c>
      <c r="AQ1501" t="n">
        <v>0.0</v>
      </c>
      <c r="AR1501" t="n">
        <v>0.0</v>
      </c>
      <c r="AS1501" t="n">
        <v>0.0</v>
      </c>
      <c r="AT1501" t="inlineStr">
        <is>
          <t>N/A</t>
        </is>
      </c>
      <c r="AU1501" t="inlineStr">
        <is>
          <t>N/A</t>
        </is>
      </c>
      <c r="AV1501" t="inlineStr">
        <is>
          <t>N/A</t>
        </is>
      </c>
      <c r="AW1501" t="inlineStr">
        <is>
          <t>N/A</t>
        </is>
      </c>
      <c r="AX1501" t="inlineStr">
        <is>
          <t>N/A</t>
        </is>
      </c>
      <c r="AY1501" t="inlineStr">
        <is>
          <t>N/A</t>
        </is>
      </c>
      <c r="AZ1501" t="inlineStr">
        <is>
          <t>N/A</t>
        </is>
      </c>
      <c r="BA1501" t="inlineStr">
        <is>
          <t>N/A</t>
        </is>
      </c>
      <c r="BB1501" t="inlineStr">
        <is>
          <t>N/A</t>
        </is>
      </c>
      <c r="BC1501" t="inlineStr">
        <is>
          <t>N/A</t>
        </is>
      </c>
      <c r="BD1501" t="inlineStr">
        <is>
          <t>N/A</t>
        </is>
      </c>
      <c r="BE1501" t="inlineStr">
        <is>
          <t>N/A</t>
        </is>
      </c>
    </row>
    <row r="1502">
      <c r="A1502" t="inlineStr">
        <is>
          <t>WI211263513</t>
        </is>
      </c>
      <c r="B1502" t="inlineStr">
        <is>
          <t>DATA_VALIDATION</t>
        </is>
      </c>
      <c r="C1502" t="inlineStr">
        <is>
          <t>201340000508</t>
        </is>
      </c>
      <c r="D1502" t="inlineStr">
        <is>
          <t>Folder</t>
        </is>
      </c>
      <c r="E1502" s="2">
        <f>HYPERLINK("capsilon://?command=openfolder&amp;siteaddress=FAM.docvelocity-na8.net&amp;folderid=FX31606931-D069-6EEB-1338-279419E97716","FX21129876")</f>
        <v>0.0</v>
      </c>
      <c r="F1502" t="inlineStr">
        <is>
          <t/>
        </is>
      </c>
      <c r="G1502" t="inlineStr">
        <is>
          <t/>
        </is>
      </c>
      <c r="H1502" t="inlineStr">
        <is>
          <t>Mailitem</t>
        </is>
      </c>
      <c r="I1502" t="inlineStr">
        <is>
          <t>MI2112670918</t>
        </is>
      </c>
      <c r="J1502" t="n">
        <v>94.0</v>
      </c>
      <c r="K1502" t="inlineStr">
        <is>
          <t>COMPLETED</t>
        </is>
      </c>
      <c r="L1502" t="inlineStr">
        <is>
          <t>MARK_AS_COMPLETED</t>
        </is>
      </c>
      <c r="M1502" t="inlineStr">
        <is>
          <t>Queue</t>
        </is>
      </c>
      <c r="N1502" t="n">
        <v>1.0</v>
      </c>
      <c r="O1502" s="1" t="n">
        <v>44550.513402777775</v>
      </c>
      <c r="P1502" s="1" t="n">
        <v>44550.54907407407</v>
      </c>
      <c r="Q1502" t="n">
        <v>2533.0</v>
      </c>
      <c r="R1502" t="n">
        <v>549.0</v>
      </c>
      <c r="S1502" t="b">
        <v>0</v>
      </c>
      <c r="T1502" t="inlineStr">
        <is>
          <t>N/A</t>
        </is>
      </c>
      <c r="U1502" t="b">
        <v>0</v>
      </c>
      <c r="V1502" t="inlineStr">
        <is>
          <t>Sumit Jarhad</t>
        </is>
      </c>
      <c r="W1502" s="1" t="n">
        <v>44550.54907407407</v>
      </c>
      <c r="X1502" t="n">
        <v>199.0</v>
      </c>
      <c r="Y1502" t="n">
        <v>0.0</v>
      </c>
      <c r="Z1502" t="n">
        <v>0.0</v>
      </c>
      <c r="AA1502" t="n">
        <v>0.0</v>
      </c>
      <c r="AB1502" t="n">
        <v>0.0</v>
      </c>
      <c r="AC1502" t="n">
        <v>0.0</v>
      </c>
      <c r="AD1502" t="n">
        <v>94.0</v>
      </c>
      <c r="AE1502" t="n">
        <v>82.0</v>
      </c>
      <c r="AF1502" t="n">
        <v>0.0</v>
      </c>
      <c r="AG1502" t="n">
        <v>3.0</v>
      </c>
      <c r="AH1502" t="inlineStr">
        <is>
          <t>N/A</t>
        </is>
      </c>
      <c r="AI1502" t="inlineStr">
        <is>
          <t>N/A</t>
        </is>
      </c>
      <c r="AJ1502" t="inlineStr">
        <is>
          <t>N/A</t>
        </is>
      </c>
      <c r="AK1502" t="inlineStr">
        <is>
          <t>N/A</t>
        </is>
      </c>
      <c r="AL1502" t="inlineStr">
        <is>
          <t>N/A</t>
        </is>
      </c>
      <c r="AM1502" t="inlineStr">
        <is>
          <t>N/A</t>
        </is>
      </c>
      <c r="AN1502" t="inlineStr">
        <is>
          <t>N/A</t>
        </is>
      </c>
      <c r="AO1502" t="inlineStr">
        <is>
          <t>N/A</t>
        </is>
      </c>
      <c r="AP1502" t="inlineStr">
        <is>
          <t>N/A</t>
        </is>
      </c>
      <c r="AQ1502" t="inlineStr">
        <is>
          <t>N/A</t>
        </is>
      </c>
      <c r="AR1502" t="inlineStr">
        <is>
          <t>N/A</t>
        </is>
      </c>
      <c r="AS1502" t="inlineStr">
        <is>
          <t>N/A</t>
        </is>
      </c>
      <c r="AT1502" t="inlineStr">
        <is>
          <t>N/A</t>
        </is>
      </c>
      <c r="AU1502" t="inlineStr">
        <is>
          <t>N/A</t>
        </is>
      </c>
      <c r="AV1502" t="inlineStr">
        <is>
          <t>N/A</t>
        </is>
      </c>
      <c r="AW1502" t="inlineStr">
        <is>
          <t>N/A</t>
        </is>
      </c>
      <c r="AX1502" t="inlineStr">
        <is>
          <t>N/A</t>
        </is>
      </c>
      <c r="AY1502" t="inlineStr">
        <is>
          <t>N/A</t>
        </is>
      </c>
      <c r="AZ1502" t="inlineStr">
        <is>
          <t>N/A</t>
        </is>
      </c>
      <c r="BA1502" t="inlineStr">
        <is>
          <t>N/A</t>
        </is>
      </c>
      <c r="BB1502" t="inlineStr">
        <is>
          <t>N/A</t>
        </is>
      </c>
      <c r="BC1502" t="inlineStr">
        <is>
          <t>N/A</t>
        </is>
      </c>
      <c r="BD1502" t="inlineStr">
        <is>
          <t>N/A</t>
        </is>
      </c>
      <c r="BE1502" t="inlineStr">
        <is>
          <t>N/A</t>
        </is>
      </c>
    </row>
    <row r="1503">
      <c r="A1503" t="inlineStr">
        <is>
          <t>WI211263528</t>
        </is>
      </c>
      <c r="B1503" t="inlineStr">
        <is>
          <t>DATA_VALIDATION</t>
        </is>
      </c>
      <c r="C1503" t="inlineStr">
        <is>
          <t>201340000508</t>
        </is>
      </c>
      <c r="D1503" t="inlineStr">
        <is>
          <t>Folder</t>
        </is>
      </c>
      <c r="E1503" s="2">
        <f>HYPERLINK("capsilon://?command=openfolder&amp;siteaddress=FAM.docvelocity-na8.net&amp;folderid=FX31606931-D069-6EEB-1338-279419E97716","FX21129876")</f>
        <v>0.0</v>
      </c>
      <c r="F1503" t="inlineStr">
        <is>
          <t/>
        </is>
      </c>
      <c r="G1503" t="inlineStr">
        <is>
          <t/>
        </is>
      </c>
      <c r="H1503" t="inlineStr">
        <is>
          <t>Mailitem</t>
        </is>
      </c>
      <c r="I1503" t="inlineStr">
        <is>
          <t>MI2112670961</t>
        </is>
      </c>
      <c r="J1503" t="n">
        <v>66.0</v>
      </c>
      <c r="K1503" t="inlineStr">
        <is>
          <t>COMPLETED</t>
        </is>
      </c>
      <c r="L1503" t="inlineStr">
        <is>
          <t>MARK_AS_COMPLETED</t>
        </is>
      </c>
      <c r="M1503" t="inlineStr">
        <is>
          <t>Queue</t>
        </is>
      </c>
      <c r="N1503" t="n">
        <v>2.0</v>
      </c>
      <c r="O1503" s="1" t="n">
        <v>44550.514340277776</v>
      </c>
      <c r="P1503" s="1" t="n">
        <v>44550.52462962963</v>
      </c>
      <c r="Q1503" t="n">
        <v>216.0</v>
      </c>
      <c r="R1503" t="n">
        <v>673.0</v>
      </c>
      <c r="S1503" t="b">
        <v>0</v>
      </c>
      <c r="T1503" t="inlineStr">
        <is>
          <t>N/A</t>
        </is>
      </c>
      <c r="U1503" t="b">
        <v>0</v>
      </c>
      <c r="V1503" t="inlineStr">
        <is>
          <t>Supriya Khape</t>
        </is>
      </c>
      <c r="W1503" s="1" t="n">
        <v>44550.51806712963</v>
      </c>
      <c r="X1503" t="n">
        <v>274.0</v>
      </c>
      <c r="Y1503" t="n">
        <v>52.0</v>
      </c>
      <c r="Z1503" t="n">
        <v>0.0</v>
      </c>
      <c r="AA1503" t="n">
        <v>52.0</v>
      </c>
      <c r="AB1503" t="n">
        <v>0.0</v>
      </c>
      <c r="AC1503" t="n">
        <v>14.0</v>
      </c>
      <c r="AD1503" t="n">
        <v>14.0</v>
      </c>
      <c r="AE1503" t="n">
        <v>0.0</v>
      </c>
      <c r="AF1503" t="n">
        <v>0.0</v>
      </c>
      <c r="AG1503" t="n">
        <v>0.0</v>
      </c>
      <c r="AH1503" t="inlineStr">
        <is>
          <t>Mohini Shinde</t>
        </is>
      </c>
      <c r="AI1503" s="1" t="n">
        <v>44550.52462962963</v>
      </c>
      <c r="AJ1503" t="n">
        <v>399.0</v>
      </c>
      <c r="AK1503" t="n">
        <v>0.0</v>
      </c>
      <c r="AL1503" t="n">
        <v>0.0</v>
      </c>
      <c r="AM1503" t="n">
        <v>0.0</v>
      </c>
      <c r="AN1503" t="n">
        <v>0.0</v>
      </c>
      <c r="AO1503" t="n">
        <v>2.0</v>
      </c>
      <c r="AP1503" t="n">
        <v>14.0</v>
      </c>
      <c r="AQ1503" t="n">
        <v>0.0</v>
      </c>
      <c r="AR1503" t="n">
        <v>0.0</v>
      </c>
      <c r="AS1503" t="n">
        <v>0.0</v>
      </c>
      <c r="AT1503" t="inlineStr">
        <is>
          <t>N/A</t>
        </is>
      </c>
      <c r="AU1503" t="inlineStr">
        <is>
          <t>N/A</t>
        </is>
      </c>
      <c r="AV1503" t="inlineStr">
        <is>
          <t>N/A</t>
        </is>
      </c>
      <c r="AW1503" t="inlineStr">
        <is>
          <t>N/A</t>
        </is>
      </c>
      <c r="AX1503" t="inlineStr">
        <is>
          <t>N/A</t>
        </is>
      </c>
      <c r="AY1503" t="inlineStr">
        <is>
          <t>N/A</t>
        </is>
      </c>
      <c r="AZ1503" t="inlineStr">
        <is>
          <t>N/A</t>
        </is>
      </c>
      <c r="BA1503" t="inlineStr">
        <is>
          <t>N/A</t>
        </is>
      </c>
      <c r="BB1503" t="inlineStr">
        <is>
          <t>N/A</t>
        </is>
      </c>
      <c r="BC1503" t="inlineStr">
        <is>
          <t>N/A</t>
        </is>
      </c>
      <c r="BD1503" t="inlineStr">
        <is>
          <t>N/A</t>
        </is>
      </c>
      <c r="BE1503" t="inlineStr">
        <is>
          <t>N/A</t>
        </is>
      </c>
    </row>
    <row r="1504">
      <c r="A1504" t="inlineStr">
        <is>
          <t>WI211263537</t>
        </is>
      </c>
      <c r="B1504" t="inlineStr">
        <is>
          <t>DATA_VALIDATION</t>
        </is>
      </c>
      <c r="C1504" t="inlineStr">
        <is>
          <t>201340000508</t>
        </is>
      </c>
      <c r="D1504" t="inlineStr">
        <is>
          <t>Folder</t>
        </is>
      </c>
      <c r="E1504" s="2">
        <f>HYPERLINK("capsilon://?command=openfolder&amp;siteaddress=FAM.docvelocity-na8.net&amp;folderid=FX31606931-D069-6EEB-1338-279419E97716","FX21129876")</f>
        <v>0.0</v>
      </c>
      <c r="F1504" t="inlineStr">
        <is>
          <t/>
        </is>
      </c>
      <c r="G1504" t="inlineStr">
        <is>
          <t/>
        </is>
      </c>
      <c r="H1504" t="inlineStr">
        <is>
          <t>Mailitem</t>
        </is>
      </c>
      <c r="I1504" t="inlineStr">
        <is>
          <t>MI2112670974</t>
        </is>
      </c>
      <c r="J1504" t="n">
        <v>28.0</v>
      </c>
      <c r="K1504" t="inlineStr">
        <is>
          <t>COMPLETED</t>
        </is>
      </c>
      <c r="L1504" t="inlineStr">
        <is>
          <t>MARK_AS_COMPLETED</t>
        </is>
      </c>
      <c r="M1504" t="inlineStr">
        <is>
          <t>Queue</t>
        </is>
      </c>
      <c r="N1504" t="n">
        <v>2.0</v>
      </c>
      <c r="O1504" s="1" t="n">
        <v>44550.51565972222</v>
      </c>
      <c r="P1504" s="1" t="n">
        <v>44550.52858796297</v>
      </c>
      <c r="Q1504" t="n">
        <v>444.0</v>
      </c>
      <c r="R1504" t="n">
        <v>673.0</v>
      </c>
      <c r="S1504" t="b">
        <v>0</v>
      </c>
      <c r="T1504" t="inlineStr">
        <is>
          <t>N/A</t>
        </is>
      </c>
      <c r="U1504" t="b">
        <v>0</v>
      </c>
      <c r="V1504" t="inlineStr">
        <is>
          <t>Ujwala Ajabe</t>
        </is>
      </c>
      <c r="W1504" s="1" t="n">
        <v>44550.51961805556</v>
      </c>
      <c r="X1504" t="n">
        <v>332.0</v>
      </c>
      <c r="Y1504" t="n">
        <v>21.0</v>
      </c>
      <c r="Z1504" t="n">
        <v>0.0</v>
      </c>
      <c r="AA1504" t="n">
        <v>21.0</v>
      </c>
      <c r="AB1504" t="n">
        <v>0.0</v>
      </c>
      <c r="AC1504" t="n">
        <v>4.0</v>
      </c>
      <c r="AD1504" t="n">
        <v>7.0</v>
      </c>
      <c r="AE1504" t="n">
        <v>0.0</v>
      </c>
      <c r="AF1504" t="n">
        <v>0.0</v>
      </c>
      <c r="AG1504" t="n">
        <v>0.0</v>
      </c>
      <c r="AH1504" t="inlineStr">
        <is>
          <t>Mohini Shinde</t>
        </is>
      </c>
      <c r="AI1504" s="1" t="n">
        <v>44550.52858796297</v>
      </c>
      <c r="AJ1504" t="n">
        <v>341.0</v>
      </c>
      <c r="AK1504" t="n">
        <v>0.0</v>
      </c>
      <c r="AL1504" t="n">
        <v>0.0</v>
      </c>
      <c r="AM1504" t="n">
        <v>0.0</v>
      </c>
      <c r="AN1504" t="n">
        <v>0.0</v>
      </c>
      <c r="AO1504" t="n">
        <v>0.0</v>
      </c>
      <c r="AP1504" t="n">
        <v>7.0</v>
      </c>
      <c r="AQ1504" t="n">
        <v>0.0</v>
      </c>
      <c r="AR1504" t="n">
        <v>0.0</v>
      </c>
      <c r="AS1504" t="n">
        <v>0.0</v>
      </c>
      <c r="AT1504" t="inlineStr">
        <is>
          <t>N/A</t>
        </is>
      </c>
      <c r="AU1504" t="inlineStr">
        <is>
          <t>N/A</t>
        </is>
      </c>
      <c r="AV1504" t="inlineStr">
        <is>
          <t>N/A</t>
        </is>
      </c>
      <c r="AW1504" t="inlineStr">
        <is>
          <t>N/A</t>
        </is>
      </c>
      <c r="AX1504" t="inlineStr">
        <is>
          <t>N/A</t>
        </is>
      </c>
      <c r="AY1504" t="inlineStr">
        <is>
          <t>N/A</t>
        </is>
      </c>
      <c r="AZ1504" t="inlineStr">
        <is>
          <t>N/A</t>
        </is>
      </c>
      <c r="BA1504" t="inlineStr">
        <is>
          <t>N/A</t>
        </is>
      </c>
      <c r="BB1504" t="inlineStr">
        <is>
          <t>N/A</t>
        </is>
      </c>
      <c r="BC1504" t="inlineStr">
        <is>
          <t>N/A</t>
        </is>
      </c>
      <c r="BD1504" t="inlineStr">
        <is>
          <t>N/A</t>
        </is>
      </c>
      <c r="BE1504" t="inlineStr">
        <is>
          <t>N/A</t>
        </is>
      </c>
    </row>
    <row r="1505">
      <c r="A1505" t="inlineStr">
        <is>
          <t>WI211263545</t>
        </is>
      </c>
      <c r="B1505" t="inlineStr">
        <is>
          <t>DATA_VALIDATION</t>
        </is>
      </c>
      <c r="C1505" t="inlineStr">
        <is>
          <t>201340000508</t>
        </is>
      </c>
      <c r="D1505" t="inlineStr">
        <is>
          <t>Folder</t>
        </is>
      </c>
      <c r="E1505" s="2">
        <f>HYPERLINK("capsilon://?command=openfolder&amp;siteaddress=FAM.docvelocity-na8.net&amp;folderid=FX31606931-D069-6EEB-1338-279419E97716","FX21129876")</f>
        <v>0.0</v>
      </c>
      <c r="F1505" t="inlineStr">
        <is>
          <t/>
        </is>
      </c>
      <c r="G1505" t="inlineStr">
        <is>
          <t/>
        </is>
      </c>
      <c r="H1505" t="inlineStr">
        <is>
          <t>Mailitem</t>
        </is>
      </c>
      <c r="I1505" t="inlineStr">
        <is>
          <t>MI2112670990</t>
        </is>
      </c>
      <c r="J1505" t="n">
        <v>66.0</v>
      </c>
      <c r="K1505" t="inlineStr">
        <is>
          <t>COMPLETED</t>
        </is>
      </c>
      <c r="L1505" t="inlineStr">
        <is>
          <t>MARK_AS_COMPLETED</t>
        </is>
      </c>
      <c r="M1505" t="inlineStr">
        <is>
          <t>Queue</t>
        </is>
      </c>
      <c r="N1505" t="n">
        <v>2.0</v>
      </c>
      <c r="O1505" s="1" t="n">
        <v>44550.5159375</v>
      </c>
      <c r="P1505" s="1" t="n">
        <v>44550.53157407408</v>
      </c>
      <c r="Q1505" t="n">
        <v>592.0</v>
      </c>
      <c r="R1505" t="n">
        <v>759.0</v>
      </c>
      <c r="S1505" t="b">
        <v>0</v>
      </c>
      <c r="T1505" t="inlineStr">
        <is>
          <t>N/A</t>
        </is>
      </c>
      <c r="U1505" t="b">
        <v>0</v>
      </c>
      <c r="V1505" t="inlineStr">
        <is>
          <t>Ujwala Ajabe</t>
        </is>
      </c>
      <c r="W1505" s="1" t="n">
        <v>44550.52364583333</v>
      </c>
      <c r="X1505" t="n">
        <v>347.0</v>
      </c>
      <c r="Y1505" t="n">
        <v>52.0</v>
      </c>
      <c r="Z1505" t="n">
        <v>0.0</v>
      </c>
      <c r="AA1505" t="n">
        <v>52.0</v>
      </c>
      <c r="AB1505" t="n">
        <v>0.0</v>
      </c>
      <c r="AC1505" t="n">
        <v>15.0</v>
      </c>
      <c r="AD1505" t="n">
        <v>14.0</v>
      </c>
      <c r="AE1505" t="n">
        <v>0.0</v>
      </c>
      <c r="AF1505" t="n">
        <v>0.0</v>
      </c>
      <c r="AG1505" t="n">
        <v>0.0</v>
      </c>
      <c r="AH1505" t="inlineStr">
        <is>
          <t>Dashrath Soren</t>
        </is>
      </c>
      <c r="AI1505" s="1" t="n">
        <v>44550.53157407408</v>
      </c>
      <c r="AJ1505" t="n">
        <v>412.0</v>
      </c>
      <c r="AK1505" t="n">
        <v>1.0</v>
      </c>
      <c r="AL1505" t="n">
        <v>0.0</v>
      </c>
      <c r="AM1505" t="n">
        <v>1.0</v>
      </c>
      <c r="AN1505" t="n">
        <v>0.0</v>
      </c>
      <c r="AO1505" t="n">
        <v>3.0</v>
      </c>
      <c r="AP1505" t="n">
        <v>13.0</v>
      </c>
      <c r="AQ1505" t="n">
        <v>0.0</v>
      </c>
      <c r="AR1505" t="n">
        <v>0.0</v>
      </c>
      <c r="AS1505" t="n">
        <v>0.0</v>
      </c>
      <c r="AT1505" t="inlineStr">
        <is>
          <t>N/A</t>
        </is>
      </c>
      <c r="AU1505" t="inlineStr">
        <is>
          <t>N/A</t>
        </is>
      </c>
      <c r="AV1505" t="inlineStr">
        <is>
          <t>N/A</t>
        </is>
      </c>
      <c r="AW1505" t="inlineStr">
        <is>
          <t>N/A</t>
        </is>
      </c>
      <c r="AX1505" t="inlineStr">
        <is>
          <t>N/A</t>
        </is>
      </c>
      <c r="AY1505" t="inlineStr">
        <is>
          <t>N/A</t>
        </is>
      </c>
      <c r="AZ1505" t="inlineStr">
        <is>
          <t>N/A</t>
        </is>
      </c>
      <c r="BA1505" t="inlineStr">
        <is>
          <t>N/A</t>
        </is>
      </c>
      <c r="BB1505" t="inlineStr">
        <is>
          <t>N/A</t>
        </is>
      </c>
      <c r="BC1505" t="inlineStr">
        <is>
          <t>N/A</t>
        </is>
      </c>
      <c r="BD1505" t="inlineStr">
        <is>
          <t>N/A</t>
        </is>
      </c>
      <c r="BE1505" t="inlineStr">
        <is>
          <t>N/A</t>
        </is>
      </c>
    </row>
    <row r="1506">
      <c r="A1506" t="inlineStr">
        <is>
          <t>WI211263550</t>
        </is>
      </c>
      <c r="B1506" t="inlineStr">
        <is>
          <t>DATA_VALIDATION</t>
        </is>
      </c>
      <c r="C1506" t="inlineStr">
        <is>
          <t>201340000506</t>
        </is>
      </c>
      <c r="D1506" t="inlineStr">
        <is>
          <t>Folder</t>
        </is>
      </c>
      <c r="E1506" s="2">
        <f>HYPERLINK("capsilon://?command=openfolder&amp;siteaddress=FAM.docvelocity-na8.net&amp;folderid=FX32A6CF2C-743B-79D1-308C-DA41C5552891","FX21129693")</f>
        <v>0.0</v>
      </c>
      <c r="F1506" t="inlineStr">
        <is>
          <t/>
        </is>
      </c>
      <c r="G1506" t="inlineStr">
        <is>
          <t/>
        </is>
      </c>
      <c r="H1506" t="inlineStr">
        <is>
          <t>Mailitem</t>
        </is>
      </c>
      <c r="I1506" t="inlineStr">
        <is>
          <t>MI2112671270</t>
        </is>
      </c>
      <c r="J1506" t="n">
        <v>56.0</v>
      </c>
      <c r="K1506" t="inlineStr">
        <is>
          <t>COMPLETED</t>
        </is>
      </c>
      <c r="L1506" t="inlineStr">
        <is>
          <t>MARK_AS_COMPLETED</t>
        </is>
      </c>
      <c r="M1506" t="inlineStr">
        <is>
          <t>Queue</t>
        </is>
      </c>
      <c r="N1506" t="n">
        <v>1.0</v>
      </c>
      <c r="O1506" s="1" t="n">
        <v>44550.516539351855</v>
      </c>
      <c r="P1506" s="1" t="n">
        <v>44550.55324074074</v>
      </c>
      <c r="Q1506" t="n">
        <v>2519.0</v>
      </c>
      <c r="R1506" t="n">
        <v>652.0</v>
      </c>
      <c r="S1506" t="b">
        <v>0</v>
      </c>
      <c r="T1506" t="inlineStr">
        <is>
          <t>N/A</t>
        </is>
      </c>
      <c r="U1506" t="b">
        <v>0</v>
      </c>
      <c r="V1506" t="inlineStr">
        <is>
          <t>Sumit Jarhad</t>
        </is>
      </c>
      <c r="W1506" s="1" t="n">
        <v>44550.55324074074</v>
      </c>
      <c r="X1506" t="n">
        <v>359.0</v>
      </c>
      <c r="Y1506" t="n">
        <v>0.0</v>
      </c>
      <c r="Z1506" t="n">
        <v>0.0</v>
      </c>
      <c r="AA1506" t="n">
        <v>0.0</v>
      </c>
      <c r="AB1506" t="n">
        <v>0.0</v>
      </c>
      <c r="AC1506" t="n">
        <v>0.0</v>
      </c>
      <c r="AD1506" t="n">
        <v>56.0</v>
      </c>
      <c r="AE1506" t="n">
        <v>42.0</v>
      </c>
      <c r="AF1506" t="n">
        <v>0.0</v>
      </c>
      <c r="AG1506" t="n">
        <v>6.0</v>
      </c>
      <c r="AH1506" t="inlineStr">
        <is>
          <t>N/A</t>
        </is>
      </c>
      <c r="AI1506" t="inlineStr">
        <is>
          <t>N/A</t>
        </is>
      </c>
      <c r="AJ1506" t="inlineStr">
        <is>
          <t>N/A</t>
        </is>
      </c>
      <c r="AK1506" t="inlineStr">
        <is>
          <t>N/A</t>
        </is>
      </c>
      <c r="AL1506" t="inlineStr">
        <is>
          <t>N/A</t>
        </is>
      </c>
      <c r="AM1506" t="inlineStr">
        <is>
          <t>N/A</t>
        </is>
      </c>
      <c r="AN1506" t="inlineStr">
        <is>
          <t>N/A</t>
        </is>
      </c>
      <c r="AO1506" t="inlineStr">
        <is>
          <t>N/A</t>
        </is>
      </c>
      <c r="AP1506" t="inlineStr">
        <is>
          <t>N/A</t>
        </is>
      </c>
      <c r="AQ1506" t="inlineStr">
        <is>
          <t>N/A</t>
        </is>
      </c>
      <c r="AR1506" t="inlineStr">
        <is>
          <t>N/A</t>
        </is>
      </c>
      <c r="AS1506" t="inlineStr">
        <is>
          <t>N/A</t>
        </is>
      </c>
      <c r="AT1506" t="inlineStr">
        <is>
          <t>N/A</t>
        </is>
      </c>
      <c r="AU1506" t="inlineStr">
        <is>
          <t>N/A</t>
        </is>
      </c>
      <c r="AV1506" t="inlineStr">
        <is>
          <t>N/A</t>
        </is>
      </c>
      <c r="AW1506" t="inlineStr">
        <is>
          <t>N/A</t>
        </is>
      </c>
      <c r="AX1506" t="inlineStr">
        <is>
          <t>N/A</t>
        </is>
      </c>
      <c r="AY1506" t="inlineStr">
        <is>
          <t>N/A</t>
        </is>
      </c>
      <c r="AZ1506" t="inlineStr">
        <is>
          <t>N/A</t>
        </is>
      </c>
      <c r="BA1506" t="inlineStr">
        <is>
          <t>N/A</t>
        </is>
      </c>
      <c r="BB1506" t="inlineStr">
        <is>
          <t>N/A</t>
        </is>
      </c>
      <c r="BC1506" t="inlineStr">
        <is>
          <t>N/A</t>
        </is>
      </c>
      <c r="BD1506" t="inlineStr">
        <is>
          <t>N/A</t>
        </is>
      </c>
      <c r="BE1506" t="inlineStr">
        <is>
          <t>N/A</t>
        </is>
      </c>
    </row>
    <row r="1507">
      <c r="A1507" t="inlineStr">
        <is>
          <t>WI211263567</t>
        </is>
      </c>
      <c r="B1507" t="inlineStr">
        <is>
          <t>DATA_VALIDATION</t>
        </is>
      </c>
      <c r="C1507" t="inlineStr">
        <is>
          <t>201130012947</t>
        </is>
      </c>
      <c r="D1507" t="inlineStr">
        <is>
          <t>Folder</t>
        </is>
      </c>
      <c r="E1507" s="2">
        <f>HYPERLINK("capsilon://?command=openfolder&amp;siteaddress=FAM.docvelocity-na8.net&amp;folderid=FX5A56E73C-5A32-B73E-B902-ED726F6B6CAE","FX21127854")</f>
        <v>0.0</v>
      </c>
      <c r="F1507" t="inlineStr">
        <is>
          <t/>
        </is>
      </c>
      <c r="G1507" t="inlineStr">
        <is>
          <t/>
        </is>
      </c>
      <c r="H1507" t="inlineStr">
        <is>
          <t>Mailitem</t>
        </is>
      </c>
      <c r="I1507" t="inlineStr">
        <is>
          <t>MI2112671459</t>
        </is>
      </c>
      <c r="J1507" t="n">
        <v>47.0</v>
      </c>
      <c r="K1507" t="inlineStr">
        <is>
          <t>COMPLETED</t>
        </is>
      </c>
      <c r="L1507" t="inlineStr">
        <is>
          <t>MARK_AS_COMPLETED</t>
        </is>
      </c>
      <c r="M1507" t="inlineStr">
        <is>
          <t>Queue</t>
        </is>
      </c>
      <c r="N1507" t="n">
        <v>2.0</v>
      </c>
      <c r="O1507" s="1" t="n">
        <v>44550.51871527778</v>
      </c>
      <c r="P1507" s="1" t="n">
        <v>44550.531747685185</v>
      </c>
      <c r="Q1507" t="n">
        <v>689.0</v>
      </c>
      <c r="R1507" t="n">
        <v>437.0</v>
      </c>
      <c r="S1507" t="b">
        <v>0</v>
      </c>
      <c r="T1507" t="inlineStr">
        <is>
          <t>N/A</t>
        </is>
      </c>
      <c r="U1507" t="b">
        <v>0</v>
      </c>
      <c r="V1507" t="inlineStr">
        <is>
          <t>Archana Bhujbal</t>
        </is>
      </c>
      <c r="W1507" s="1" t="n">
        <v>44550.52269675926</v>
      </c>
      <c r="X1507" t="n">
        <v>165.0</v>
      </c>
      <c r="Y1507" t="n">
        <v>39.0</v>
      </c>
      <c r="Z1507" t="n">
        <v>0.0</v>
      </c>
      <c r="AA1507" t="n">
        <v>39.0</v>
      </c>
      <c r="AB1507" t="n">
        <v>0.0</v>
      </c>
      <c r="AC1507" t="n">
        <v>5.0</v>
      </c>
      <c r="AD1507" t="n">
        <v>8.0</v>
      </c>
      <c r="AE1507" t="n">
        <v>0.0</v>
      </c>
      <c r="AF1507" t="n">
        <v>0.0</v>
      </c>
      <c r="AG1507" t="n">
        <v>0.0</v>
      </c>
      <c r="AH1507" t="inlineStr">
        <is>
          <t>Mohini Shinde</t>
        </is>
      </c>
      <c r="AI1507" s="1" t="n">
        <v>44550.531747685185</v>
      </c>
      <c r="AJ1507" t="n">
        <v>272.0</v>
      </c>
      <c r="AK1507" t="n">
        <v>0.0</v>
      </c>
      <c r="AL1507" t="n">
        <v>0.0</v>
      </c>
      <c r="AM1507" t="n">
        <v>0.0</v>
      </c>
      <c r="AN1507" t="n">
        <v>0.0</v>
      </c>
      <c r="AO1507" t="n">
        <v>0.0</v>
      </c>
      <c r="AP1507" t="n">
        <v>8.0</v>
      </c>
      <c r="AQ1507" t="n">
        <v>0.0</v>
      </c>
      <c r="AR1507" t="n">
        <v>0.0</v>
      </c>
      <c r="AS1507" t="n">
        <v>0.0</v>
      </c>
      <c r="AT1507" t="inlineStr">
        <is>
          <t>N/A</t>
        </is>
      </c>
      <c r="AU1507" t="inlineStr">
        <is>
          <t>N/A</t>
        </is>
      </c>
      <c r="AV1507" t="inlineStr">
        <is>
          <t>N/A</t>
        </is>
      </c>
      <c r="AW1507" t="inlineStr">
        <is>
          <t>N/A</t>
        </is>
      </c>
      <c r="AX1507" t="inlineStr">
        <is>
          <t>N/A</t>
        </is>
      </c>
      <c r="AY1507" t="inlineStr">
        <is>
          <t>N/A</t>
        </is>
      </c>
      <c r="AZ1507" t="inlineStr">
        <is>
          <t>N/A</t>
        </is>
      </c>
      <c r="BA1507" t="inlineStr">
        <is>
          <t>N/A</t>
        </is>
      </c>
      <c r="BB1507" t="inlineStr">
        <is>
          <t>N/A</t>
        </is>
      </c>
      <c r="BC1507" t="inlineStr">
        <is>
          <t>N/A</t>
        </is>
      </c>
      <c r="BD1507" t="inlineStr">
        <is>
          <t>N/A</t>
        </is>
      </c>
      <c r="BE1507" t="inlineStr">
        <is>
          <t>N/A</t>
        </is>
      </c>
    </row>
    <row r="1508">
      <c r="A1508" t="inlineStr">
        <is>
          <t>WI211263575</t>
        </is>
      </c>
      <c r="B1508" t="inlineStr">
        <is>
          <t>DATA_VALIDATION</t>
        </is>
      </c>
      <c r="C1508" t="inlineStr">
        <is>
          <t>201130012947</t>
        </is>
      </c>
      <c r="D1508" t="inlineStr">
        <is>
          <t>Folder</t>
        </is>
      </c>
      <c r="E1508" s="2">
        <f>HYPERLINK("capsilon://?command=openfolder&amp;siteaddress=FAM.docvelocity-na8.net&amp;folderid=FX5A56E73C-5A32-B73E-B902-ED726F6B6CAE","FX21127854")</f>
        <v>0.0</v>
      </c>
      <c r="F1508" t="inlineStr">
        <is>
          <t/>
        </is>
      </c>
      <c r="G1508" t="inlineStr">
        <is>
          <t/>
        </is>
      </c>
      <c r="H1508" t="inlineStr">
        <is>
          <t>Mailitem</t>
        </is>
      </c>
      <c r="I1508" t="inlineStr">
        <is>
          <t>MI2112671486</t>
        </is>
      </c>
      <c r="J1508" t="n">
        <v>47.0</v>
      </c>
      <c r="K1508" t="inlineStr">
        <is>
          <t>COMPLETED</t>
        </is>
      </c>
      <c r="L1508" t="inlineStr">
        <is>
          <t>MARK_AS_COMPLETED</t>
        </is>
      </c>
      <c r="M1508" t="inlineStr">
        <is>
          <t>Queue</t>
        </is>
      </c>
      <c r="N1508" t="n">
        <v>2.0</v>
      </c>
      <c r="O1508" s="1" t="n">
        <v>44550.51944444444</v>
      </c>
      <c r="P1508" s="1" t="n">
        <v>44550.53533564815</v>
      </c>
      <c r="Q1508" t="n">
        <v>776.0</v>
      </c>
      <c r="R1508" t="n">
        <v>597.0</v>
      </c>
      <c r="S1508" t="b">
        <v>0</v>
      </c>
      <c r="T1508" t="inlineStr">
        <is>
          <t>N/A</t>
        </is>
      </c>
      <c r="U1508" t="b">
        <v>0</v>
      </c>
      <c r="V1508" t="inlineStr">
        <is>
          <t>Archana Bhujbal</t>
        </is>
      </c>
      <c r="W1508" s="1" t="n">
        <v>44550.525868055556</v>
      </c>
      <c r="X1508" t="n">
        <v>273.0</v>
      </c>
      <c r="Y1508" t="n">
        <v>49.0</v>
      </c>
      <c r="Z1508" t="n">
        <v>0.0</v>
      </c>
      <c r="AA1508" t="n">
        <v>49.0</v>
      </c>
      <c r="AB1508" t="n">
        <v>0.0</v>
      </c>
      <c r="AC1508" t="n">
        <v>12.0</v>
      </c>
      <c r="AD1508" t="n">
        <v>-2.0</v>
      </c>
      <c r="AE1508" t="n">
        <v>0.0</v>
      </c>
      <c r="AF1508" t="n">
        <v>0.0</v>
      </c>
      <c r="AG1508" t="n">
        <v>0.0</v>
      </c>
      <c r="AH1508" t="inlineStr">
        <is>
          <t>Dashrath Soren</t>
        </is>
      </c>
      <c r="AI1508" s="1" t="n">
        <v>44550.53533564815</v>
      </c>
      <c r="AJ1508" t="n">
        <v>324.0</v>
      </c>
      <c r="AK1508" t="n">
        <v>0.0</v>
      </c>
      <c r="AL1508" t="n">
        <v>0.0</v>
      </c>
      <c r="AM1508" t="n">
        <v>0.0</v>
      </c>
      <c r="AN1508" t="n">
        <v>0.0</v>
      </c>
      <c r="AO1508" t="n">
        <v>0.0</v>
      </c>
      <c r="AP1508" t="n">
        <v>-2.0</v>
      </c>
      <c r="AQ1508" t="n">
        <v>0.0</v>
      </c>
      <c r="AR1508" t="n">
        <v>0.0</v>
      </c>
      <c r="AS1508" t="n">
        <v>0.0</v>
      </c>
      <c r="AT1508" t="inlineStr">
        <is>
          <t>N/A</t>
        </is>
      </c>
      <c r="AU1508" t="inlineStr">
        <is>
          <t>N/A</t>
        </is>
      </c>
      <c r="AV1508" t="inlineStr">
        <is>
          <t>N/A</t>
        </is>
      </c>
      <c r="AW1508" t="inlineStr">
        <is>
          <t>N/A</t>
        </is>
      </c>
      <c r="AX1508" t="inlineStr">
        <is>
          <t>N/A</t>
        </is>
      </c>
      <c r="AY1508" t="inlineStr">
        <is>
          <t>N/A</t>
        </is>
      </c>
      <c r="AZ1508" t="inlineStr">
        <is>
          <t>N/A</t>
        </is>
      </c>
      <c r="BA1508" t="inlineStr">
        <is>
          <t>N/A</t>
        </is>
      </c>
      <c r="BB1508" t="inlineStr">
        <is>
          <t>N/A</t>
        </is>
      </c>
      <c r="BC1508" t="inlineStr">
        <is>
          <t>N/A</t>
        </is>
      </c>
      <c r="BD1508" t="inlineStr">
        <is>
          <t>N/A</t>
        </is>
      </c>
      <c r="BE1508" t="inlineStr">
        <is>
          <t>N/A</t>
        </is>
      </c>
    </row>
    <row r="1509">
      <c r="A1509" t="inlineStr">
        <is>
          <t>WI211263630</t>
        </is>
      </c>
      <c r="B1509" t="inlineStr">
        <is>
          <t>DATA_VALIDATION</t>
        </is>
      </c>
      <c r="C1509" t="inlineStr">
        <is>
          <t>201130012947</t>
        </is>
      </c>
      <c r="D1509" t="inlineStr">
        <is>
          <t>Folder</t>
        </is>
      </c>
      <c r="E1509" s="2">
        <f>HYPERLINK("capsilon://?command=openfolder&amp;siteaddress=FAM.docvelocity-na8.net&amp;folderid=FX5A56E73C-5A32-B73E-B902-ED726F6B6CAE","FX21127854")</f>
        <v>0.0</v>
      </c>
      <c r="F1509" t="inlineStr">
        <is>
          <t/>
        </is>
      </c>
      <c r="G1509" t="inlineStr">
        <is>
          <t/>
        </is>
      </c>
      <c r="H1509" t="inlineStr">
        <is>
          <t>Mailitem</t>
        </is>
      </c>
      <c r="I1509" t="inlineStr">
        <is>
          <t>MI2112671599</t>
        </is>
      </c>
      <c r="J1509" t="n">
        <v>28.0</v>
      </c>
      <c r="K1509" t="inlineStr">
        <is>
          <t>COMPLETED</t>
        </is>
      </c>
      <c r="L1509" t="inlineStr">
        <is>
          <t>MARK_AS_COMPLETED</t>
        </is>
      </c>
      <c r="M1509" t="inlineStr">
        <is>
          <t>Queue</t>
        </is>
      </c>
      <c r="N1509" t="n">
        <v>2.0</v>
      </c>
      <c r="O1509" s="1" t="n">
        <v>44550.52361111111</v>
      </c>
      <c r="P1509" s="1" t="n">
        <v>44550.536875</v>
      </c>
      <c r="Q1509" t="n">
        <v>932.0</v>
      </c>
      <c r="R1509" t="n">
        <v>214.0</v>
      </c>
      <c r="S1509" t="b">
        <v>0</v>
      </c>
      <c r="T1509" t="inlineStr">
        <is>
          <t>N/A</t>
        </is>
      </c>
      <c r="U1509" t="b">
        <v>0</v>
      </c>
      <c r="V1509" t="inlineStr">
        <is>
          <t>Archana Bhujbal</t>
        </is>
      </c>
      <c r="W1509" s="1" t="n">
        <v>44550.52664351852</v>
      </c>
      <c r="X1509" t="n">
        <v>66.0</v>
      </c>
      <c r="Y1509" t="n">
        <v>21.0</v>
      </c>
      <c r="Z1509" t="n">
        <v>0.0</v>
      </c>
      <c r="AA1509" t="n">
        <v>21.0</v>
      </c>
      <c r="AB1509" t="n">
        <v>0.0</v>
      </c>
      <c r="AC1509" t="n">
        <v>0.0</v>
      </c>
      <c r="AD1509" t="n">
        <v>7.0</v>
      </c>
      <c r="AE1509" t="n">
        <v>0.0</v>
      </c>
      <c r="AF1509" t="n">
        <v>0.0</v>
      </c>
      <c r="AG1509" t="n">
        <v>0.0</v>
      </c>
      <c r="AH1509" t="inlineStr">
        <is>
          <t>Dashrath Soren</t>
        </is>
      </c>
      <c r="AI1509" s="1" t="n">
        <v>44550.536875</v>
      </c>
      <c r="AJ1509" t="n">
        <v>133.0</v>
      </c>
      <c r="AK1509" t="n">
        <v>0.0</v>
      </c>
      <c r="AL1509" t="n">
        <v>0.0</v>
      </c>
      <c r="AM1509" t="n">
        <v>0.0</v>
      </c>
      <c r="AN1509" t="n">
        <v>0.0</v>
      </c>
      <c r="AO1509" t="n">
        <v>0.0</v>
      </c>
      <c r="AP1509" t="n">
        <v>7.0</v>
      </c>
      <c r="AQ1509" t="n">
        <v>0.0</v>
      </c>
      <c r="AR1509" t="n">
        <v>0.0</v>
      </c>
      <c r="AS1509" t="n">
        <v>0.0</v>
      </c>
      <c r="AT1509" t="inlineStr">
        <is>
          <t>N/A</t>
        </is>
      </c>
      <c r="AU1509" t="inlineStr">
        <is>
          <t>N/A</t>
        </is>
      </c>
      <c r="AV1509" t="inlineStr">
        <is>
          <t>N/A</t>
        </is>
      </c>
      <c r="AW1509" t="inlineStr">
        <is>
          <t>N/A</t>
        </is>
      </c>
      <c r="AX1509" t="inlineStr">
        <is>
          <t>N/A</t>
        </is>
      </c>
      <c r="AY1509" t="inlineStr">
        <is>
          <t>N/A</t>
        </is>
      </c>
      <c r="AZ1509" t="inlineStr">
        <is>
          <t>N/A</t>
        </is>
      </c>
      <c r="BA1509" t="inlineStr">
        <is>
          <t>N/A</t>
        </is>
      </c>
      <c r="BB1509" t="inlineStr">
        <is>
          <t>N/A</t>
        </is>
      </c>
      <c r="BC1509" t="inlineStr">
        <is>
          <t>N/A</t>
        </is>
      </c>
      <c r="BD1509" t="inlineStr">
        <is>
          <t>N/A</t>
        </is>
      </c>
      <c r="BE1509" t="inlineStr">
        <is>
          <t>N/A</t>
        </is>
      </c>
    </row>
    <row r="1510">
      <c r="A1510" t="inlineStr">
        <is>
          <t>WI211263633</t>
        </is>
      </c>
      <c r="B1510" t="inlineStr">
        <is>
          <t>DATA_VALIDATION</t>
        </is>
      </c>
      <c r="C1510" t="inlineStr">
        <is>
          <t>201130012947</t>
        </is>
      </c>
      <c r="D1510" t="inlineStr">
        <is>
          <t>Folder</t>
        </is>
      </c>
      <c r="E1510" s="2">
        <f>HYPERLINK("capsilon://?command=openfolder&amp;siteaddress=FAM.docvelocity-na8.net&amp;folderid=FX5A56E73C-5A32-B73E-B902-ED726F6B6CAE","FX21127854")</f>
        <v>0.0</v>
      </c>
      <c r="F1510" t="inlineStr">
        <is>
          <t/>
        </is>
      </c>
      <c r="G1510" t="inlineStr">
        <is>
          <t/>
        </is>
      </c>
      <c r="H1510" t="inlineStr">
        <is>
          <t>Mailitem</t>
        </is>
      </c>
      <c r="I1510" t="inlineStr">
        <is>
          <t>MI2112671605</t>
        </is>
      </c>
      <c r="J1510" t="n">
        <v>28.0</v>
      </c>
      <c r="K1510" t="inlineStr">
        <is>
          <t>COMPLETED</t>
        </is>
      </c>
      <c r="L1510" t="inlineStr">
        <is>
          <t>MARK_AS_COMPLETED</t>
        </is>
      </c>
      <c r="M1510" t="inlineStr">
        <is>
          <t>Queue</t>
        </is>
      </c>
      <c r="N1510" t="n">
        <v>2.0</v>
      </c>
      <c r="O1510" s="1" t="n">
        <v>44550.523888888885</v>
      </c>
      <c r="P1510" s="1" t="n">
        <v>44550.538611111115</v>
      </c>
      <c r="Q1510" t="n">
        <v>1062.0</v>
      </c>
      <c r="R1510" t="n">
        <v>210.0</v>
      </c>
      <c r="S1510" t="b">
        <v>0</v>
      </c>
      <c r="T1510" t="inlineStr">
        <is>
          <t>N/A</t>
        </is>
      </c>
      <c r="U1510" t="b">
        <v>0</v>
      </c>
      <c r="V1510" t="inlineStr">
        <is>
          <t>Archana Bhujbal</t>
        </is>
      </c>
      <c r="W1510" s="1" t="n">
        <v>44550.52736111111</v>
      </c>
      <c r="X1510" t="n">
        <v>61.0</v>
      </c>
      <c r="Y1510" t="n">
        <v>21.0</v>
      </c>
      <c r="Z1510" t="n">
        <v>0.0</v>
      </c>
      <c r="AA1510" t="n">
        <v>21.0</v>
      </c>
      <c r="AB1510" t="n">
        <v>0.0</v>
      </c>
      <c r="AC1510" t="n">
        <v>0.0</v>
      </c>
      <c r="AD1510" t="n">
        <v>7.0</v>
      </c>
      <c r="AE1510" t="n">
        <v>0.0</v>
      </c>
      <c r="AF1510" t="n">
        <v>0.0</v>
      </c>
      <c r="AG1510" t="n">
        <v>0.0</v>
      </c>
      <c r="AH1510" t="inlineStr">
        <is>
          <t>Dashrath Soren</t>
        </is>
      </c>
      <c r="AI1510" s="1" t="n">
        <v>44550.538611111115</v>
      </c>
      <c r="AJ1510" t="n">
        <v>149.0</v>
      </c>
      <c r="AK1510" t="n">
        <v>0.0</v>
      </c>
      <c r="AL1510" t="n">
        <v>0.0</v>
      </c>
      <c r="AM1510" t="n">
        <v>0.0</v>
      </c>
      <c r="AN1510" t="n">
        <v>0.0</v>
      </c>
      <c r="AO1510" t="n">
        <v>0.0</v>
      </c>
      <c r="AP1510" t="n">
        <v>7.0</v>
      </c>
      <c r="AQ1510" t="n">
        <v>0.0</v>
      </c>
      <c r="AR1510" t="n">
        <v>0.0</v>
      </c>
      <c r="AS1510" t="n">
        <v>0.0</v>
      </c>
      <c r="AT1510" t="inlineStr">
        <is>
          <t>N/A</t>
        </is>
      </c>
      <c r="AU1510" t="inlineStr">
        <is>
          <t>N/A</t>
        </is>
      </c>
      <c r="AV1510" t="inlineStr">
        <is>
          <t>N/A</t>
        </is>
      </c>
      <c r="AW1510" t="inlineStr">
        <is>
          <t>N/A</t>
        </is>
      </c>
      <c r="AX1510" t="inlineStr">
        <is>
          <t>N/A</t>
        </is>
      </c>
      <c r="AY1510" t="inlineStr">
        <is>
          <t>N/A</t>
        </is>
      </c>
      <c r="AZ1510" t="inlineStr">
        <is>
          <t>N/A</t>
        </is>
      </c>
      <c r="BA1510" t="inlineStr">
        <is>
          <t>N/A</t>
        </is>
      </c>
      <c r="BB1510" t="inlineStr">
        <is>
          <t>N/A</t>
        </is>
      </c>
      <c r="BC1510" t="inlineStr">
        <is>
          <t>N/A</t>
        </is>
      </c>
      <c r="BD1510" t="inlineStr">
        <is>
          <t>N/A</t>
        </is>
      </c>
      <c r="BE1510" t="inlineStr">
        <is>
          <t>N/A</t>
        </is>
      </c>
    </row>
    <row r="1511">
      <c r="A1511" t="inlineStr">
        <is>
          <t>WI211263638</t>
        </is>
      </c>
      <c r="B1511" t="inlineStr">
        <is>
          <t>DATA_VALIDATION</t>
        </is>
      </c>
      <c r="C1511" t="inlineStr">
        <is>
          <t>201130012947</t>
        </is>
      </c>
      <c r="D1511" t="inlineStr">
        <is>
          <t>Folder</t>
        </is>
      </c>
      <c r="E1511" s="2">
        <f>HYPERLINK("capsilon://?command=openfolder&amp;siteaddress=FAM.docvelocity-na8.net&amp;folderid=FX5A56E73C-5A32-B73E-B902-ED726F6B6CAE","FX21127854")</f>
        <v>0.0</v>
      </c>
      <c r="F1511" t="inlineStr">
        <is>
          <t/>
        </is>
      </c>
      <c r="G1511" t="inlineStr">
        <is>
          <t/>
        </is>
      </c>
      <c r="H1511" t="inlineStr">
        <is>
          <t>Mailitem</t>
        </is>
      </c>
      <c r="I1511" t="inlineStr">
        <is>
          <t>MI2112671611</t>
        </is>
      </c>
      <c r="J1511" t="n">
        <v>28.0</v>
      </c>
      <c r="K1511" t="inlineStr">
        <is>
          <t>COMPLETED</t>
        </is>
      </c>
      <c r="L1511" t="inlineStr">
        <is>
          <t>MARK_AS_COMPLETED</t>
        </is>
      </c>
      <c r="M1511" t="inlineStr">
        <is>
          <t>Queue</t>
        </is>
      </c>
      <c r="N1511" t="n">
        <v>1.0</v>
      </c>
      <c r="O1511" s="1" t="n">
        <v>44550.52429398148</v>
      </c>
      <c r="P1511" s="1" t="n">
        <v>44550.563055555554</v>
      </c>
      <c r="Q1511" t="n">
        <v>2006.0</v>
      </c>
      <c r="R1511" t="n">
        <v>1343.0</v>
      </c>
      <c r="S1511" t="b">
        <v>0</v>
      </c>
      <c r="T1511" t="inlineStr">
        <is>
          <t>N/A</t>
        </is>
      </c>
      <c r="U1511" t="b">
        <v>0</v>
      </c>
      <c r="V1511" t="inlineStr">
        <is>
          <t>Sumit Jarhad</t>
        </is>
      </c>
      <c r="W1511" s="1" t="n">
        <v>44550.563055555554</v>
      </c>
      <c r="X1511" t="n">
        <v>148.0</v>
      </c>
      <c r="Y1511" t="n">
        <v>0.0</v>
      </c>
      <c r="Z1511" t="n">
        <v>0.0</v>
      </c>
      <c r="AA1511" t="n">
        <v>0.0</v>
      </c>
      <c r="AB1511" t="n">
        <v>0.0</v>
      </c>
      <c r="AC1511" t="n">
        <v>0.0</v>
      </c>
      <c r="AD1511" t="n">
        <v>28.0</v>
      </c>
      <c r="AE1511" t="n">
        <v>21.0</v>
      </c>
      <c r="AF1511" t="n">
        <v>0.0</v>
      </c>
      <c r="AG1511" t="n">
        <v>2.0</v>
      </c>
      <c r="AH1511" t="inlineStr">
        <is>
          <t>N/A</t>
        </is>
      </c>
      <c r="AI1511" t="inlineStr">
        <is>
          <t>N/A</t>
        </is>
      </c>
      <c r="AJ1511" t="inlineStr">
        <is>
          <t>N/A</t>
        </is>
      </c>
      <c r="AK1511" t="inlineStr">
        <is>
          <t>N/A</t>
        </is>
      </c>
      <c r="AL1511" t="inlineStr">
        <is>
          <t>N/A</t>
        </is>
      </c>
      <c r="AM1511" t="inlineStr">
        <is>
          <t>N/A</t>
        </is>
      </c>
      <c r="AN1511" t="inlineStr">
        <is>
          <t>N/A</t>
        </is>
      </c>
      <c r="AO1511" t="inlineStr">
        <is>
          <t>N/A</t>
        </is>
      </c>
      <c r="AP1511" t="inlineStr">
        <is>
          <t>N/A</t>
        </is>
      </c>
      <c r="AQ1511" t="inlineStr">
        <is>
          <t>N/A</t>
        </is>
      </c>
      <c r="AR1511" t="inlineStr">
        <is>
          <t>N/A</t>
        </is>
      </c>
      <c r="AS1511" t="inlineStr">
        <is>
          <t>N/A</t>
        </is>
      </c>
      <c r="AT1511" t="inlineStr">
        <is>
          <t>N/A</t>
        </is>
      </c>
      <c r="AU1511" t="inlineStr">
        <is>
          <t>N/A</t>
        </is>
      </c>
      <c r="AV1511" t="inlineStr">
        <is>
          <t>N/A</t>
        </is>
      </c>
      <c r="AW1511" t="inlineStr">
        <is>
          <t>N/A</t>
        </is>
      </c>
      <c r="AX1511" t="inlineStr">
        <is>
          <t>N/A</t>
        </is>
      </c>
      <c r="AY1511" t="inlineStr">
        <is>
          <t>N/A</t>
        </is>
      </c>
      <c r="AZ1511" t="inlineStr">
        <is>
          <t>N/A</t>
        </is>
      </c>
      <c r="BA1511" t="inlineStr">
        <is>
          <t>N/A</t>
        </is>
      </c>
      <c r="BB1511" t="inlineStr">
        <is>
          <t>N/A</t>
        </is>
      </c>
      <c r="BC1511" t="inlineStr">
        <is>
          <t>N/A</t>
        </is>
      </c>
      <c r="BD1511" t="inlineStr">
        <is>
          <t>N/A</t>
        </is>
      </c>
      <c r="BE1511" t="inlineStr">
        <is>
          <t>N/A</t>
        </is>
      </c>
    </row>
    <row r="1512">
      <c r="A1512" t="inlineStr">
        <is>
          <t>WI21126366</t>
        </is>
      </c>
      <c r="B1512" t="inlineStr">
        <is>
          <t>DATA_VALIDATION</t>
        </is>
      </c>
      <c r="C1512" t="inlineStr">
        <is>
          <t>201300020025</t>
        </is>
      </c>
      <c r="D1512" t="inlineStr">
        <is>
          <t>Folder</t>
        </is>
      </c>
      <c r="E1512" s="2">
        <f>HYPERLINK("capsilon://?command=openfolder&amp;siteaddress=FAM.docvelocity-na8.net&amp;folderid=FX6F3DFF41-BCB4-EA87-6099-35519E762110","FX2112987")</f>
        <v>0.0</v>
      </c>
      <c r="F1512" t="inlineStr">
        <is>
          <t/>
        </is>
      </c>
      <c r="G1512" t="inlineStr">
        <is>
          <t/>
        </is>
      </c>
      <c r="H1512" t="inlineStr">
        <is>
          <t>Mailitem</t>
        </is>
      </c>
      <c r="I1512" t="inlineStr">
        <is>
          <t>MI211268438</t>
        </is>
      </c>
      <c r="J1512" t="n">
        <v>79.0</v>
      </c>
      <c r="K1512" t="inlineStr">
        <is>
          <t>COMPLETED</t>
        </is>
      </c>
      <c r="L1512" t="inlineStr">
        <is>
          <t>MARK_AS_COMPLETED</t>
        </is>
      </c>
      <c r="M1512" t="inlineStr">
        <is>
          <t>Queue</t>
        </is>
      </c>
      <c r="N1512" t="n">
        <v>2.0</v>
      </c>
      <c r="O1512" s="1" t="n">
        <v>44532.471875</v>
      </c>
      <c r="P1512" s="1" t="n">
        <v>44532.65960648148</v>
      </c>
      <c r="Q1512" t="n">
        <v>15112.0</v>
      </c>
      <c r="R1512" t="n">
        <v>1108.0</v>
      </c>
      <c r="S1512" t="b">
        <v>0</v>
      </c>
      <c r="T1512" t="inlineStr">
        <is>
          <t>N/A</t>
        </is>
      </c>
      <c r="U1512" t="b">
        <v>0</v>
      </c>
      <c r="V1512" t="inlineStr">
        <is>
          <t>Snehal Sathe</t>
        </is>
      </c>
      <c r="W1512" s="1" t="n">
        <v>44532.48902777778</v>
      </c>
      <c r="X1512" t="n">
        <v>254.0</v>
      </c>
      <c r="Y1512" t="n">
        <v>69.0</v>
      </c>
      <c r="Z1512" t="n">
        <v>0.0</v>
      </c>
      <c r="AA1512" t="n">
        <v>69.0</v>
      </c>
      <c r="AB1512" t="n">
        <v>0.0</v>
      </c>
      <c r="AC1512" t="n">
        <v>28.0</v>
      </c>
      <c r="AD1512" t="n">
        <v>10.0</v>
      </c>
      <c r="AE1512" t="n">
        <v>0.0</v>
      </c>
      <c r="AF1512" t="n">
        <v>0.0</v>
      </c>
      <c r="AG1512" t="n">
        <v>0.0</v>
      </c>
      <c r="AH1512" t="inlineStr">
        <is>
          <t>Rohit Mawal</t>
        </is>
      </c>
      <c r="AI1512" s="1" t="n">
        <v>44532.65960648148</v>
      </c>
      <c r="AJ1512" t="n">
        <v>854.0</v>
      </c>
      <c r="AK1512" t="n">
        <v>2.0</v>
      </c>
      <c r="AL1512" t="n">
        <v>0.0</v>
      </c>
      <c r="AM1512" t="n">
        <v>2.0</v>
      </c>
      <c r="AN1512" t="n">
        <v>0.0</v>
      </c>
      <c r="AO1512" t="n">
        <v>2.0</v>
      </c>
      <c r="AP1512" t="n">
        <v>8.0</v>
      </c>
      <c r="AQ1512" t="n">
        <v>0.0</v>
      </c>
      <c r="AR1512" t="n">
        <v>0.0</v>
      </c>
      <c r="AS1512" t="n">
        <v>0.0</v>
      </c>
      <c r="AT1512" t="inlineStr">
        <is>
          <t>N/A</t>
        </is>
      </c>
      <c r="AU1512" t="inlineStr">
        <is>
          <t>N/A</t>
        </is>
      </c>
      <c r="AV1512" t="inlineStr">
        <is>
          <t>N/A</t>
        </is>
      </c>
      <c r="AW1512" t="inlineStr">
        <is>
          <t>N/A</t>
        </is>
      </c>
      <c r="AX1512" t="inlineStr">
        <is>
          <t>N/A</t>
        </is>
      </c>
      <c r="AY1512" t="inlineStr">
        <is>
          <t>N/A</t>
        </is>
      </c>
      <c r="AZ1512" t="inlineStr">
        <is>
          <t>N/A</t>
        </is>
      </c>
      <c r="BA1512" t="inlineStr">
        <is>
          <t>N/A</t>
        </is>
      </c>
      <c r="BB1512" t="inlineStr">
        <is>
          <t>N/A</t>
        </is>
      </c>
      <c r="BC1512" t="inlineStr">
        <is>
          <t>N/A</t>
        </is>
      </c>
      <c r="BD1512" t="inlineStr">
        <is>
          <t>N/A</t>
        </is>
      </c>
      <c r="BE1512" t="inlineStr">
        <is>
          <t>N/A</t>
        </is>
      </c>
    </row>
    <row r="1513">
      <c r="A1513" t="inlineStr">
        <is>
          <t>WI21126367</t>
        </is>
      </c>
      <c r="B1513" t="inlineStr">
        <is>
          <t>DATA_VALIDATION</t>
        </is>
      </c>
      <c r="C1513" t="inlineStr">
        <is>
          <t>201300020025</t>
        </is>
      </c>
      <c r="D1513" t="inlineStr">
        <is>
          <t>Folder</t>
        </is>
      </c>
      <c r="E1513" s="2">
        <f>HYPERLINK("capsilon://?command=openfolder&amp;siteaddress=FAM.docvelocity-na8.net&amp;folderid=FX6F3DFF41-BCB4-EA87-6099-35519E762110","FX2112987")</f>
        <v>0.0</v>
      </c>
      <c r="F1513" t="inlineStr">
        <is>
          <t/>
        </is>
      </c>
      <c r="G1513" t="inlineStr">
        <is>
          <t/>
        </is>
      </c>
      <c r="H1513" t="inlineStr">
        <is>
          <t>Mailitem</t>
        </is>
      </c>
      <c r="I1513" t="inlineStr">
        <is>
          <t>MI211268436</t>
        </is>
      </c>
      <c r="J1513" t="n">
        <v>79.0</v>
      </c>
      <c r="K1513" t="inlineStr">
        <is>
          <t>COMPLETED</t>
        </is>
      </c>
      <c r="L1513" t="inlineStr">
        <is>
          <t>MARK_AS_COMPLETED</t>
        </is>
      </c>
      <c r="M1513" t="inlineStr">
        <is>
          <t>Queue</t>
        </is>
      </c>
      <c r="N1513" t="n">
        <v>2.0</v>
      </c>
      <c r="O1513" s="1" t="n">
        <v>44532.47190972222</v>
      </c>
      <c r="P1513" s="1" t="n">
        <v>44532.653182870374</v>
      </c>
      <c r="Q1513" t="n">
        <v>15162.0</v>
      </c>
      <c r="R1513" t="n">
        <v>500.0</v>
      </c>
      <c r="S1513" t="b">
        <v>0</v>
      </c>
      <c r="T1513" t="inlineStr">
        <is>
          <t>N/A</t>
        </is>
      </c>
      <c r="U1513" t="b">
        <v>0</v>
      </c>
      <c r="V1513" t="inlineStr">
        <is>
          <t>Poonam Patil</t>
        </is>
      </c>
      <c r="W1513" s="1" t="n">
        <v>44532.49047453704</v>
      </c>
      <c r="X1513" t="n">
        <v>310.0</v>
      </c>
      <c r="Y1513" t="n">
        <v>69.0</v>
      </c>
      <c r="Z1513" t="n">
        <v>0.0</v>
      </c>
      <c r="AA1513" t="n">
        <v>69.0</v>
      </c>
      <c r="AB1513" t="n">
        <v>0.0</v>
      </c>
      <c r="AC1513" t="n">
        <v>12.0</v>
      </c>
      <c r="AD1513" t="n">
        <v>10.0</v>
      </c>
      <c r="AE1513" t="n">
        <v>0.0</v>
      </c>
      <c r="AF1513" t="n">
        <v>0.0</v>
      </c>
      <c r="AG1513" t="n">
        <v>0.0</v>
      </c>
      <c r="AH1513" t="inlineStr">
        <is>
          <t>Vikash Suryakanth Parmar</t>
        </is>
      </c>
      <c r="AI1513" s="1" t="n">
        <v>44532.653182870374</v>
      </c>
      <c r="AJ1513" t="n">
        <v>182.0</v>
      </c>
      <c r="AK1513" t="n">
        <v>0.0</v>
      </c>
      <c r="AL1513" t="n">
        <v>0.0</v>
      </c>
      <c r="AM1513" t="n">
        <v>0.0</v>
      </c>
      <c r="AN1513" t="n">
        <v>0.0</v>
      </c>
      <c r="AO1513" t="n">
        <v>0.0</v>
      </c>
      <c r="AP1513" t="n">
        <v>10.0</v>
      </c>
      <c r="AQ1513" t="n">
        <v>0.0</v>
      </c>
      <c r="AR1513" t="n">
        <v>0.0</v>
      </c>
      <c r="AS1513" t="n">
        <v>0.0</v>
      </c>
      <c r="AT1513" t="inlineStr">
        <is>
          <t>N/A</t>
        </is>
      </c>
      <c r="AU1513" t="inlineStr">
        <is>
          <t>N/A</t>
        </is>
      </c>
      <c r="AV1513" t="inlineStr">
        <is>
          <t>N/A</t>
        </is>
      </c>
      <c r="AW1513" t="inlineStr">
        <is>
          <t>N/A</t>
        </is>
      </c>
      <c r="AX1513" t="inlineStr">
        <is>
          <t>N/A</t>
        </is>
      </c>
      <c r="AY1513" t="inlineStr">
        <is>
          <t>N/A</t>
        </is>
      </c>
      <c r="AZ1513" t="inlineStr">
        <is>
          <t>N/A</t>
        </is>
      </c>
      <c r="BA1513" t="inlineStr">
        <is>
          <t>N/A</t>
        </is>
      </c>
      <c r="BB1513" t="inlineStr">
        <is>
          <t>N/A</t>
        </is>
      </c>
      <c r="BC1513" t="inlineStr">
        <is>
          <t>N/A</t>
        </is>
      </c>
      <c r="BD1513" t="inlineStr">
        <is>
          <t>N/A</t>
        </is>
      </c>
      <c r="BE1513" t="inlineStr">
        <is>
          <t>N/A</t>
        </is>
      </c>
    </row>
    <row r="1514">
      <c r="A1514" t="inlineStr">
        <is>
          <t>WI211263691</t>
        </is>
      </c>
      <c r="B1514" t="inlineStr">
        <is>
          <t>DATA_VALIDATION</t>
        </is>
      </c>
      <c r="C1514" t="inlineStr">
        <is>
          <t>201130012915</t>
        </is>
      </c>
      <c r="D1514" t="inlineStr">
        <is>
          <t>Folder</t>
        </is>
      </c>
      <c r="E1514" s="2">
        <f>HYPERLINK("capsilon://?command=openfolder&amp;siteaddress=FAM.docvelocity-na8.net&amp;folderid=FX5657C541-995B-1C4D-A363-D5052A916133","FX21124841")</f>
        <v>0.0</v>
      </c>
      <c r="F1514" t="inlineStr">
        <is>
          <t/>
        </is>
      </c>
      <c r="G1514" t="inlineStr">
        <is>
          <t/>
        </is>
      </c>
      <c r="H1514" t="inlineStr">
        <is>
          <t>Mailitem</t>
        </is>
      </c>
      <c r="I1514" t="inlineStr">
        <is>
          <t>MI2112671997</t>
        </is>
      </c>
      <c r="J1514" t="n">
        <v>129.0</v>
      </c>
      <c r="K1514" t="inlineStr">
        <is>
          <t>COMPLETED</t>
        </is>
      </c>
      <c r="L1514" t="inlineStr">
        <is>
          <t>MARK_AS_COMPLETED</t>
        </is>
      </c>
      <c r="M1514" t="inlineStr">
        <is>
          <t>Queue</t>
        </is>
      </c>
      <c r="N1514" t="n">
        <v>1.0</v>
      </c>
      <c r="O1514" s="1" t="n">
        <v>44550.528645833336</v>
      </c>
      <c r="P1514" s="1" t="n">
        <v>44550.557280092595</v>
      </c>
      <c r="Q1514" t="n">
        <v>1979.0</v>
      </c>
      <c r="R1514" t="n">
        <v>495.0</v>
      </c>
      <c r="S1514" t="b">
        <v>0</v>
      </c>
      <c r="T1514" t="inlineStr">
        <is>
          <t>N/A</t>
        </is>
      </c>
      <c r="U1514" t="b">
        <v>0</v>
      </c>
      <c r="V1514" t="inlineStr">
        <is>
          <t>Sumit Jarhad</t>
        </is>
      </c>
      <c r="W1514" s="1" t="n">
        <v>44550.557280092595</v>
      </c>
      <c r="X1514" t="n">
        <v>150.0</v>
      </c>
      <c r="Y1514" t="n">
        <v>0.0</v>
      </c>
      <c r="Z1514" t="n">
        <v>0.0</v>
      </c>
      <c r="AA1514" t="n">
        <v>0.0</v>
      </c>
      <c r="AB1514" t="n">
        <v>0.0</v>
      </c>
      <c r="AC1514" t="n">
        <v>0.0</v>
      </c>
      <c r="AD1514" t="n">
        <v>129.0</v>
      </c>
      <c r="AE1514" t="n">
        <v>110.0</v>
      </c>
      <c r="AF1514" t="n">
        <v>0.0</v>
      </c>
      <c r="AG1514" t="n">
        <v>6.0</v>
      </c>
      <c r="AH1514" t="inlineStr">
        <is>
          <t>N/A</t>
        </is>
      </c>
      <c r="AI1514" t="inlineStr">
        <is>
          <t>N/A</t>
        </is>
      </c>
      <c r="AJ1514" t="inlineStr">
        <is>
          <t>N/A</t>
        </is>
      </c>
      <c r="AK1514" t="inlineStr">
        <is>
          <t>N/A</t>
        </is>
      </c>
      <c r="AL1514" t="inlineStr">
        <is>
          <t>N/A</t>
        </is>
      </c>
      <c r="AM1514" t="inlineStr">
        <is>
          <t>N/A</t>
        </is>
      </c>
      <c r="AN1514" t="inlineStr">
        <is>
          <t>N/A</t>
        </is>
      </c>
      <c r="AO1514" t="inlineStr">
        <is>
          <t>N/A</t>
        </is>
      </c>
      <c r="AP1514" t="inlineStr">
        <is>
          <t>N/A</t>
        </is>
      </c>
      <c r="AQ1514" t="inlineStr">
        <is>
          <t>N/A</t>
        </is>
      </c>
      <c r="AR1514" t="inlineStr">
        <is>
          <t>N/A</t>
        </is>
      </c>
      <c r="AS1514" t="inlineStr">
        <is>
          <t>N/A</t>
        </is>
      </c>
      <c r="AT1514" t="inlineStr">
        <is>
          <t>N/A</t>
        </is>
      </c>
      <c r="AU1514" t="inlineStr">
        <is>
          <t>N/A</t>
        </is>
      </c>
      <c r="AV1514" t="inlineStr">
        <is>
          <t>N/A</t>
        </is>
      </c>
      <c r="AW1514" t="inlineStr">
        <is>
          <t>N/A</t>
        </is>
      </c>
      <c r="AX1514" t="inlineStr">
        <is>
          <t>N/A</t>
        </is>
      </c>
      <c r="AY1514" t="inlineStr">
        <is>
          <t>N/A</t>
        </is>
      </c>
      <c r="AZ1514" t="inlineStr">
        <is>
          <t>N/A</t>
        </is>
      </c>
      <c r="BA1514" t="inlineStr">
        <is>
          <t>N/A</t>
        </is>
      </c>
      <c r="BB1514" t="inlineStr">
        <is>
          <t>N/A</t>
        </is>
      </c>
      <c r="BC1514" t="inlineStr">
        <is>
          <t>N/A</t>
        </is>
      </c>
      <c r="BD1514" t="inlineStr">
        <is>
          <t>N/A</t>
        </is>
      </c>
      <c r="BE1514" t="inlineStr">
        <is>
          <t>N/A</t>
        </is>
      </c>
    </row>
    <row r="1515">
      <c r="A1515" t="inlineStr">
        <is>
          <t>WI211263715</t>
        </is>
      </c>
      <c r="B1515" t="inlineStr">
        <is>
          <t>DATA_VALIDATION</t>
        </is>
      </c>
      <c r="C1515" t="inlineStr">
        <is>
          <t>201330014351</t>
        </is>
      </c>
      <c r="D1515" t="inlineStr">
        <is>
          <t>Folder</t>
        </is>
      </c>
      <c r="E1515" s="2">
        <f>HYPERLINK("capsilon://?command=openfolder&amp;siteaddress=FAM.docvelocity-na8.net&amp;folderid=FX398FA983-322B-683D-4FF7-4606107D4C50","FX21128090")</f>
        <v>0.0</v>
      </c>
      <c r="F1515" t="inlineStr">
        <is>
          <t/>
        </is>
      </c>
      <c r="G1515" t="inlineStr">
        <is>
          <t/>
        </is>
      </c>
      <c r="H1515" t="inlineStr">
        <is>
          <t>Mailitem</t>
        </is>
      </c>
      <c r="I1515" t="inlineStr">
        <is>
          <t>MI2112672309</t>
        </is>
      </c>
      <c r="J1515" t="n">
        <v>68.0</v>
      </c>
      <c r="K1515" t="inlineStr">
        <is>
          <t>COMPLETED</t>
        </is>
      </c>
      <c r="L1515" t="inlineStr">
        <is>
          <t>MARK_AS_COMPLETED</t>
        </is>
      </c>
      <c r="M1515" t="inlineStr">
        <is>
          <t>Queue</t>
        </is>
      </c>
      <c r="N1515" t="n">
        <v>1.0</v>
      </c>
      <c r="O1515" s="1" t="n">
        <v>44550.531747685185</v>
      </c>
      <c r="P1515" s="1" t="n">
        <v>44550.55553240741</v>
      </c>
      <c r="Q1515" t="n">
        <v>1542.0</v>
      </c>
      <c r="R1515" t="n">
        <v>513.0</v>
      </c>
      <c r="S1515" t="b">
        <v>0</v>
      </c>
      <c r="T1515" t="inlineStr">
        <is>
          <t>N/A</t>
        </is>
      </c>
      <c r="U1515" t="b">
        <v>0</v>
      </c>
      <c r="V1515" t="inlineStr">
        <is>
          <t>Sumit Jarhad</t>
        </is>
      </c>
      <c r="W1515" s="1" t="n">
        <v>44550.55553240741</v>
      </c>
      <c r="X1515" t="n">
        <v>197.0</v>
      </c>
      <c r="Y1515" t="n">
        <v>0.0</v>
      </c>
      <c r="Z1515" t="n">
        <v>0.0</v>
      </c>
      <c r="AA1515" t="n">
        <v>0.0</v>
      </c>
      <c r="AB1515" t="n">
        <v>0.0</v>
      </c>
      <c r="AC1515" t="n">
        <v>0.0</v>
      </c>
      <c r="AD1515" t="n">
        <v>68.0</v>
      </c>
      <c r="AE1515" t="n">
        <v>56.0</v>
      </c>
      <c r="AF1515" t="n">
        <v>0.0</v>
      </c>
      <c r="AG1515" t="n">
        <v>5.0</v>
      </c>
      <c r="AH1515" t="inlineStr">
        <is>
          <t>N/A</t>
        </is>
      </c>
      <c r="AI1515" t="inlineStr">
        <is>
          <t>N/A</t>
        </is>
      </c>
      <c r="AJ1515" t="inlineStr">
        <is>
          <t>N/A</t>
        </is>
      </c>
      <c r="AK1515" t="inlineStr">
        <is>
          <t>N/A</t>
        </is>
      </c>
      <c r="AL1515" t="inlineStr">
        <is>
          <t>N/A</t>
        </is>
      </c>
      <c r="AM1515" t="inlineStr">
        <is>
          <t>N/A</t>
        </is>
      </c>
      <c r="AN1515" t="inlineStr">
        <is>
          <t>N/A</t>
        </is>
      </c>
      <c r="AO1515" t="inlineStr">
        <is>
          <t>N/A</t>
        </is>
      </c>
      <c r="AP1515" t="inlineStr">
        <is>
          <t>N/A</t>
        </is>
      </c>
      <c r="AQ1515" t="inlineStr">
        <is>
          <t>N/A</t>
        </is>
      </c>
      <c r="AR1515" t="inlineStr">
        <is>
          <t>N/A</t>
        </is>
      </c>
      <c r="AS1515" t="inlineStr">
        <is>
          <t>N/A</t>
        </is>
      </c>
      <c r="AT1515" t="inlineStr">
        <is>
          <t>N/A</t>
        </is>
      </c>
      <c r="AU1515" t="inlineStr">
        <is>
          <t>N/A</t>
        </is>
      </c>
      <c r="AV1515" t="inlineStr">
        <is>
          <t>N/A</t>
        </is>
      </c>
      <c r="AW1515" t="inlineStr">
        <is>
          <t>N/A</t>
        </is>
      </c>
      <c r="AX1515" t="inlineStr">
        <is>
          <t>N/A</t>
        </is>
      </c>
      <c r="AY1515" t="inlineStr">
        <is>
          <t>N/A</t>
        </is>
      </c>
      <c r="AZ1515" t="inlineStr">
        <is>
          <t>N/A</t>
        </is>
      </c>
      <c r="BA1515" t="inlineStr">
        <is>
          <t>N/A</t>
        </is>
      </c>
      <c r="BB1515" t="inlineStr">
        <is>
          <t>N/A</t>
        </is>
      </c>
      <c r="BC1515" t="inlineStr">
        <is>
          <t>N/A</t>
        </is>
      </c>
      <c r="BD1515" t="inlineStr">
        <is>
          <t>N/A</t>
        </is>
      </c>
      <c r="BE1515" t="inlineStr">
        <is>
          <t>N/A</t>
        </is>
      </c>
    </row>
    <row r="1516">
      <c r="A1516" t="inlineStr">
        <is>
          <t>WI21126376</t>
        </is>
      </c>
      <c r="B1516" t="inlineStr">
        <is>
          <t>DATA_VALIDATION</t>
        </is>
      </c>
      <c r="C1516" t="inlineStr">
        <is>
          <t>201300020025</t>
        </is>
      </c>
      <c r="D1516" t="inlineStr">
        <is>
          <t>Folder</t>
        </is>
      </c>
      <c r="E1516" s="2">
        <f>HYPERLINK("capsilon://?command=openfolder&amp;siteaddress=FAM.docvelocity-na8.net&amp;folderid=FX6F3DFF41-BCB4-EA87-6099-35519E762110","FX2112987")</f>
        <v>0.0</v>
      </c>
      <c r="F1516" t="inlineStr">
        <is>
          <t/>
        </is>
      </c>
      <c r="G1516" t="inlineStr">
        <is>
          <t/>
        </is>
      </c>
      <c r="H1516" t="inlineStr">
        <is>
          <t>Mailitem</t>
        </is>
      </c>
      <c r="I1516" t="inlineStr">
        <is>
          <t>MI211268474</t>
        </is>
      </c>
      <c r="J1516" t="n">
        <v>28.0</v>
      </c>
      <c r="K1516" t="inlineStr">
        <is>
          <t>COMPLETED</t>
        </is>
      </c>
      <c r="L1516" t="inlineStr">
        <is>
          <t>MARK_AS_COMPLETED</t>
        </is>
      </c>
      <c r="M1516" t="inlineStr">
        <is>
          <t>Queue</t>
        </is>
      </c>
      <c r="N1516" t="n">
        <v>2.0</v>
      </c>
      <c r="O1516" s="1" t="n">
        <v>44532.472916666666</v>
      </c>
      <c r="P1516" s="1" t="n">
        <v>44532.65106481482</v>
      </c>
      <c r="Q1516" t="n">
        <v>15217.0</v>
      </c>
      <c r="R1516" t="n">
        <v>175.0</v>
      </c>
      <c r="S1516" t="b">
        <v>0</v>
      </c>
      <c r="T1516" t="inlineStr">
        <is>
          <t>N/A</t>
        </is>
      </c>
      <c r="U1516" t="b">
        <v>0</v>
      </c>
      <c r="V1516" t="inlineStr">
        <is>
          <t>Snehal Sathe</t>
        </is>
      </c>
      <c r="W1516" s="1" t="n">
        <v>44532.489895833336</v>
      </c>
      <c r="X1516" t="n">
        <v>74.0</v>
      </c>
      <c r="Y1516" t="n">
        <v>21.0</v>
      </c>
      <c r="Z1516" t="n">
        <v>0.0</v>
      </c>
      <c r="AA1516" t="n">
        <v>21.0</v>
      </c>
      <c r="AB1516" t="n">
        <v>0.0</v>
      </c>
      <c r="AC1516" t="n">
        <v>4.0</v>
      </c>
      <c r="AD1516" t="n">
        <v>7.0</v>
      </c>
      <c r="AE1516" t="n">
        <v>0.0</v>
      </c>
      <c r="AF1516" t="n">
        <v>0.0</v>
      </c>
      <c r="AG1516" t="n">
        <v>0.0</v>
      </c>
      <c r="AH1516" t="inlineStr">
        <is>
          <t>Vikash Suryakanth Parmar</t>
        </is>
      </c>
      <c r="AI1516" s="1" t="n">
        <v>44532.65106481482</v>
      </c>
      <c r="AJ1516" t="n">
        <v>101.0</v>
      </c>
      <c r="AK1516" t="n">
        <v>0.0</v>
      </c>
      <c r="AL1516" t="n">
        <v>0.0</v>
      </c>
      <c r="AM1516" t="n">
        <v>0.0</v>
      </c>
      <c r="AN1516" t="n">
        <v>0.0</v>
      </c>
      <c r="AO1516" t="n">
        <v>0.0</v>
      </c>
      <c r="AP1516" t="n">
        <v>7.0</v>
      </c>
      <c r="AQ1516" t="n">
        <v>0.0</v>
      </c>
      <c r="AR1516" t="n">
        <v>0.0</v>
      </c>
      <c r="AS1516" t="n">
        <v>0.0</v>
      </c>
      <c r="AT1516" t="inlineStr">
        <is>
          <t>N/A</t>
        </is>
      </c>
      <c r="AU1516" t="inlineStr">
        <is>
          <t>N/A</t>
        </is>
      </c>
      <c r="AV1516" t="inlineStr">
        <is>
          <t>N/A</t>
        </is>
      </c>
      <c r="AW1516" t="inlineStr">
        <is>
          <t>N/A</t>
        </is>
      </c>
      <c r="AX1516" t="inlineStr">
        <is>
          <t>N/A</t>
        </is>
      </c>
      <c r="AY1516" t="inlineStr">
        <is>
          <t>N/A</t>
        </is>
      </c>
      <c r="AZ1516" t="inlineStr">
        <is>
          <t>N/A</t>
        </is>
      </c>
      <c r="BA1516" t="inlineStr">
        <is>
          <t>N/A</t>
        </is>
      </c>
      <c r="BB1516" t="inlineStr">
        <is>
          <t>N/A</t>
        </is>
      </c>
      <c r="BC1516" t="inlineStr">
        <is>
          <t>N/A</t>
        </is>
      </c>
      <c r="BD1516" t="inlineStr">
        <is>
          <t>N/A</t>
        </is>
      </c>
      <c r="BE1516" t="inlineStr">
        <is>
          <t>N/A</t>
        </is>
      </c>
    </row>
    <row r="1517">
      <c r="A1517" t="inlineStr">
        <is>
          <t>WI21126377</t>
        </is>
      </c>
      <c r="B1517" t="inlineStr">
        <is>
          <t>DATA_VALIDATION</t>
        </is>
      </c>
      <c r="C1517" t="inlineStr">
        <is>
          <t>201300020025</t>
        </is>
      </c>
      <c r="D1517" t="inlineStr">
        <is>
          <t>Folder</t>
        </is>
      </c>
      <c r="E1517" s="2">
        <f>HYPERLINK("capsilon://?command=openfolder&amp;siteaddress=FAM.docvelocity-na8.net&amp;folderid=FX6F3DFF41-BCB4-EA87-6099-35519E762110","FX2112987")</f>
        <v>0.0</v>
      </c>
      <c r="F1517" t="inlineStr">
        <is>
          <t/>
        </is>
      </c>
      <c r="G1517" t="inlineStr">
        <is>
          <t/>
        </is>
      </c>
      <c r="H1517" t="inlineStr">
        <is>
          <t>Mailitem</t>
        </is>
      </c>
      <c r="I1517" t="inlineStr">
        <is>
          <t>MI211268477</t>
        </is>
      </c>
      <c r="J1517" t="n">
        <v>28.0</v>
      </c>
      <c r="K1517" t="inlineStr">
        <is>
          <t>COMPLETED</t>
        </is>
      </c>
      <c r="L1517" t="inlineStr">
        <is>
          <t>MARK_AS_COMPLETED</t>
        </is>
      </c>
      <c r="M1517" t="inlineStr">
        <is>
          <t>Queue</t>
        </is>
      </c>
      <c r="N1517" t="n">
        <v>2.0</v>
      </c>
      <c r="O1517" s="1" t="n">
        <v>44532.47295138889</v>
      </c>
      <c r="P1517" s="1" t="n">
        <v>44532.65275462963</v>
      </c>
      <c r="Q1517" t="n">
        <v>15328.0</v>
      </c>
      <c r="R1517" t="n">
        <v>207.0</v>
      </c>
      <c r="S1517" t="b">
        <v>0</v>
      </c>
      <c r="T1517" t="inlineStr">
        <is>
          <t>N/A</t>
        </is>
      </c>
      <c r="U1517" t="b">
        <v>0</v>
      </c>
      <c r="V1517" t="inlineStr">
        <is>
          <t>Snehal Sathe</t>
        </is>
      </c>
      <c r="W1517" s="1" t="n">
        <v>44532.49082175926</v>
      </c>
      <c r="X1517" t="n">
        <v>79.0</v>
      </c>
      <c r="Y1517" t="n">
        <v>21.0</v>
      </c>
      <c r="Z1517" t="n">
        <v>0.0</v>
      </c>
      <c r="AA1517" t="n">
        <v>21.0</v>
      </c>
      <c r="AB1517" t="n">
        <v>0.0</v>
      </c>
      <c r="AC1517" t="n">
        <v>5.0</v>
      </c>
      <c r="AD1517" t="n">
        <v>7.0</v>
      </c>
      <c r="AE1517" t="n">
        <v>0.0</v>
      </c>
      <c r="AF1517" t="n">
        <v>0.0</v>
      </c>
      <c r="AG1517" t="n">
        <v>0.0</v>
      </c>
      <c r="AH1517" t="inlineStr">
        <is>
          <t>Dashrath Soren</t>
        </is>
      </c>
      <c r="AI1517" s="1" t="n">
        <v>44532.65275462963</v>
      </c>
      <c r="AJ1517" t="n">
        <v>128.0</v>
      </c>
      <c r="AK1517" t="n">
        <v>0.0</v>
      </c>
      <c r="AL1517" t="n">
        <v>0.0</v>
      </c>
      <c r="AM1517" t="n">
        <v>0.0</v>
      </c>
      <c r="AN1517" t="n">
        <v>0.0</v>
      </c>
      <c r="AO1517" t="n">
        <v>0.0</v>
      </c>
      <c r="AP1517" t="n">
        <v>7.0</v>
      </c>
      <c r="AQ1517" t="n">
        <v>0.0</v>
      </c>
      <c r="AR1517" t="n">
        <v>0.0</v>
      </c>
      <c r="AS1517" t="n">
        <v>0.0</v>
      </c>
      <c r="AT1517" t="inlineStr">
        <is>
          <t>N/A</t>
        </is>
      </c>
      <c r="AU1517" t="inlineStr">
        <is>
          <t>N/A</t>
        </is>
      </c>
      <c r="AV1517" t="inlineStr">
        <is>
          <t>N/A</t>
        </is>
      </c>
      <c r="AW1517" t="inlineStr">
        <is>
          <t>N/A</t>
        </is>
      </c>
      <c r="AX1517" t="inlineStr">
        <is>
          <t>N/A</t>
        </is>
      </c>
      <c r="AY1517" t="inlineStr">
        <is>
          <t>N/A</t>
        </is>
      </c>
      <c r="AZ1517" t="inlineStr">
        <is>
          <t>N/A</t>
        </is>
      </c>
      <c r="BA1517" t="inlineStr">
        <is>
          <t>N/A</t>
        </is>
      </c>
      <c r="BB1517" t="inlineStr">
        <is>
          <t>N/A</t>
        </is>
      </c>
      <c r="BC1517" t="inlineStr">
        <is>
          <t>N/A</t>
        </is>
      </c>
      <c r="BD1517" t="inlineStr">
        <is>
          <t>N/A</t>
        </is>
      </c>
      <c r="BE1517" t="inlineStr">
        <is>
          <t>N/A</t>
        </is>
      </c>
    </row>
    <row r="1518">
      <c r="A1518" t="inlineStr">
        <is>
          <t>WI211263872</t>
        </is>
      </c>
      <c r="B1518" t="inlineStr">
        <is>
          <t>DATA_VALIDATION</t>
        </is>
      </c>
      <c r="C1518" t="inlineStr">
        <is>
          <t>201330014354</t>
        </is>
      </c>
      <c r="D1518" t="inlineStr">
        <is>
          <t>Folder</t>
        </is>
      </c>
      <c r="E1518" s="2">
        <f>HYPERLINK("capsilon://?command=openfolder&amp;siteaddress=FAM.docvelocity-na8.net&amp;folderid=FX21237902-E562-D924-9F08-9D4D5AEC6D3A","FX21128172")</f>
        <v>0.0</v>
      </c>
      <c r="F1518" t="inlineStr">
        <is>
          <t/>
        </is>
      </c>
      <c r="G1518" t="inlineStr">
        <is>
          <t/>
        </is>
      </c>
      <c r="H1518" t="inlineStr">
        <is>
          <t>Mailitem</t>
        </is>
      </c>
      <c r="I1518" t="inlineStr">
        <is>
          <t>MI2112672667</t>
        </is>
      </c>
      <c r="J1518" t="n">
        <v>148.0</v>
      </c>
      <c r="K1518" t="inlineStr">
        <is>
          <t>COMPLETED</t>
        </is>
      </c>
      <c r="L1518" t="inlineStr">
        <is>
          <t>MARK_AS_COMPLETED</t>
        </is>
      </c>
      <c r="M1518" t="inlineStr">
        <is>
          <t>Queue</t>
        </is>
      </c>
      <c r="N1518" t="n">
        <v>1.0</v>
      </c>
      <c r="O1518" s="1" t="n">
        <v>44550.54107638889</v>
      </c>
      <c r="P1518" s="1" t="n">
        <v>44550.560520833336</v>
      </c>
      <c r="Q1518" t="n">
        <v>1184.0</v>
      </c>
      <c r="R1518" t="n">
        <v>496.0</v>
      </c>
      <c r="S1518" t="b">
        <v>0</v>
      </c>
      <c r="T1518" t="inlineStr">
        <is>
          <t>N/A</t>
        </is>
      </c>
      <c r="U1518" t="b">
        <v>0</v>
      </c>
      <c r="V1518" t="inlineStr">
        <is>
          <t>Sumit Jarhad</t>
        </is>
      </c>
      <c r="W1518" s="1" t="n">
        <v>44550.560520833336</v>
      </c>
      <c r="X1518" t="n">
        <v>279.0</v>
      </c>
      <c r="Y1518" t="n">
        <v>0.0</v>
      </c>
      <c r="Z1518" t="n">
        <v>0.0</v>
      </c>
      <c r="AA1518" t="n">
        <v>0.0</v>
      </c>
      <c r="AB1518" t="n">
        <v>0.0</v>
      </c>
      <c r="AC1518" t="n">
        <v>0.0</v>
      </c>
      <c r="AD1518" t="n">
        <v>148.0</v>
      </c>
      <c r="AE1518" t="n">
        <v>124.0</v>
      </c>
      <c r="AF1518" t="n">
        <v>0.0</v>
      </c>
      <c r="AG1518" t="n">
        <v>11.0</v>
      </c>
      <c r="AH1518" t="inlineStr">
        <is>
          <t>N/A</t>
        </is>
      </c>
      <c r="AI1518" t="inlineStr">
        <is>
          <t>N/A</t>
        </is>
      </c>
      <c r="AJ1518" t="inlineStr">
        <is>
          <t>N/A</t>
        </is>
      </c>
      <c r="AK1518" t="inlineStr">
        <is>
          <t>N/A</t>
        </is>
      </c>
      <c r="AL1518" t="inlineStr">
        <is>
          <t>N/A</t>
        </is>
      </c>
      <c r="AM1518" t="inlineStr">
        <is>
          <t>N/A</t>
        </is>
      </c>
      <c r="AN1518" t="inlineStr">
        <is>
          <t>N/A</t>
        </is>
      </c>
      <c r="AO1518" t="inlineStr">
        <is>
          <t>N/A</t>
        </is>
      </c>
      <c r="AP1518" t="inlineStr">
        <is>
          <t>N/A</t>
        </is>
      </c>
      <c r="AQ1518" t="inlineStr">
        <is>
          <t>N/A</t>
        </is>
      </c>
      <c r="AR1518" t="inlineStr">
        <is>
          <t>N/A</t>
        </is>
      </c>
      <c r="AS1518" t="inlineStr">
        <is>
          <t>N/A</t>
        </is>
      </c>
      <c r="AT1518" t="inlineStr">
        <is>
          <t>N/A</t>
        </is>
      </c>
      <c r="AU1518" t="inlineStr">
        <is>
          <t>N/A</t>
        </is>
      </c>
      <c r="AV1518" t="inlineStr">
        <is>
          <t>N/A</t>
        </is>
      </c>
      <c r="AW1518" t="inlineStr">
        <is>
          <t>N/A</t>
        </is>
      </c>
      <c r="AX1518" t="inlineStr">
        <is>
          <t>N/A</t>
        </is>
      </c>
      <c r="AY1518" t="inlineStr">
        <is>
          <t>N/A</t>
        </is>
      </c>
      <c r="AZ1518" t="inlineStr">
        <is>
          <t>N/A</t>
        </is>
      </c>
      <c r="BA1518" t="inlineStr">
        <is>
          <t>N/A</t>
        </is>
      </c>
      <c r="BB1518" t="inlineStr">
        <is>
          <t>N/A</t>
        </is>
      </c>
      <c r="BC1518" t="inlineStr">
        <is>
          <t>N/A</t>
        </is>
      </c>
      <c r="BD1518" t="inlineStr">
        <is>
          <t>N/A</t>
        </is>
      </c>
      <c r="BE1518" t="inlineStr">
        <is>
          <t>N/A</t>
        </is>
      </c>
    </row>
    <row r="1519">
      <c r="A1519" t="inlineStr">
        <is>
          <t>WI211263888</t>
        </is>
      </c>
      <c r="B1519" t="inlineStr">
        <is>
          <t>DATA_VALIDATION</t>
        </is>
      </c>
      <c r="C1519" t="inlineStr">
        <is>
          <t>201308007984</t>
        </is>
      </c>
      <c r="D1519" t="inlineStr">
        <is>
          <t>Folder</t>
        </is>
      </c>
      <c r="E1519" s="2">
        <f>HYPERLINK("capsilon://?command=openfolder&amp;siteaddress=FAM.docvelocity-na8.net&amp;folderid=FXAC1B02FB-C018-796E-7043-D683C6C832B6","FX21129858")</f>
        <v>0.0</v>
      </c>
      <c r="F1519" t="inlineStr">
        <is>
          <t/>
        </is>
      </c>
      <c r="G1519" t="inlineStr">
        <is>
          <t/>
        </is>
      </c>
      <c r="H1519" t="inlineStr">
        <is>
          <t>Mailitem</t>
        </is>
      </c>
      <c r="I1519" t="inlineStr">
        <is>
          <t>MI2112672853</t>
        </is>
      </c>
      <c r="J1519" t="n">
        <v>112.0</v>
      </c>
      <c r="K1519" t="inlineStr">
        <is>
          <t>COMPLETED</t>
        </is>
      </c>
      <c r="L1519" t="inlineStr">
        <is>
          <t>MARK_AS_COMPLETED</t>
        </is>
      </c>
      <c r="M1519" t="inlineStr">
        <is>
          <t>Queue</t>
        </is>
      </c>
      <c r="N1519" t="n">
        <v>1.0</v>
      </c>
      <c r="O1519" s="1" t="n">
        <v>44550.54293981481</v>
      </c>
      <c r="P1519" s="1" t="n">
        <v>44550.56133101852</v>
      </c>
      <c r="Q1519" t="n">
        <v>1253.0</v>
      </c>
      <c r="R1519" t="n">
        <v>336.0</v>
      </c>
      <c r="S1519" t="b">
        <v>0</v>
      </c>
      <c r="T1519" t="inlineStr">
        <is>
          <t>N/A</t>
        </is>
      </c>
      <c r="U1519" t="b">
        <v>0</v>
      </c>
      <c r="V1519" t="inlineStr">
        <is>
          <t>Sumit Jarhad</t>
        </is>
      </c>
      <c r="W1519" s="1" t="n">
        <v>44550.56133101852</v>
      </c>
      <c r="X1519" t="n">
        <v>69.0</v>
      </c>
      <c r="Y1519" t="n">
        <v>0.0</v>
      </c>
      <c r="Z1519" t="n">
        <v>0.0</v>
      </c>
      <c r="AA1519" t="n">
        <v>0.0</v>
      </c>
      <c r="AB1519" t="n">
        <v>0.0</v>
      </c>
      <c r="AC1519" t="n">
        <v>0.0</v>
      </c>
      <c r="AD1519" t="n">
        <v>112.0</v>
      </c>
      <c r="AE1519" t="n">
        <v>100.0</v>
      </c>
      <c r="AF1519" t="n">
        <v>0.0</v>
      </c>
      <c r="AG1519" t="n">
        <v>3.0</v>
      </c>
      <c r="AH1519" t="inlineStr">
        <is>
          <t>N/A</t>
        </is>
      </c>
      <c r="AI1519" t="inlineStr">
        <is>
          <t>N/A</t>
        </is>
      </c>
      <c r="AJ1519" t="inlineStr">
        <is>
          <t>N/A</t>
        </is>
      </c>
      <c r="AK1519" t="inlineStr">
        <is>
          <t>N/A</t>
        </is>
      </c>
      <c r="AL1519" t="inlineStr">
        <is>
          <t>N/A</t>
        </is>
      </c>
      <c r="AM1519" t="inlineStr">
        <is>
          <t>N/A</t>
        </is>
      </c>
      <c r="AN1519" t="inlineStr">
        <is>
          <t>N/A</t>
        </is>
      </c>
      <c r="AO1519" t="inlineStr">
        <is>
          <t>N/A</t>
        </is>
      </c>
      <c r="AP1519" t="inlineStr">
        <is>
          <t>N/A</t>
        </is>
      </c>
      <c r="AQ1519" t="inlineStr">
        <is>
          <t>N/A</t>
        </is>
      </c>
      <c r="AR1519" t="inlineStr">
        <is>
          <t>N/A</t>
        </is>
      </c>
      <c r="AS1519" t="inlineStr">
        <is>
          <t>N/A</t>
        </is>
      </c>
      <c r="AT1519" t="inlineStr">
        <is>
          <t>N/A</t>
        </is>
      </c>
      <c r="AU1519" t="inlineStr">
        <is>
          <t>N/A</t>
        </is>
      </c>
      <c r="AV1519" t="inlineStr">
        <is>
          <t>N/A</t>
        </is>
      </c>
      <c r="AW1519" t="inlineStr">
        <is>
          <t>N/A</t>
        </is>
      </c>
      <c r="AX1519" t="inlineStr">
        <is>
          <t>N/A</t>
        </is>
      </c>
      <c r="AY1519" t="inlineStr">
        <is>
          <t>N/A</t>
        </is>
      </c>
      <c r="AZ1519" t="inlineStr">
        <is>
          <t>N/A</t>
        </is>
      </c>
      <c r="BA1519" t="inlineStr">
        <is>
          <t>N/A</t>
        </is>
      </c>
      <c r="BB1519" t="inlineStr">
        <is>
          <t>N/A</t>
        </is>
      </c>
      <c r="BC1519" t="inlineStr">
        <is>
          <t>N/A</t>
        </is>
      </c>
      <c r="BD1519" t="inlineStr">
        <is>
          <t>N/A</t>
        </is>
      </c>
      <c r="BE1519" t="inlineStr">
        <is>
          <t>N/A</t>
        </is>
      </c>
    </row>
    <row r="1520">
      <c r="A1520" t="inlineStr">
        <is>
          <t>WI211263891</t>
        </is>
      </c>
      <c r="B1520" t="inlineStr">
        <is>
          <t>DATA_VALIDATION</t>
        </is>
      </c>
      <c r="C1520" t="inlineStr">
        <is>
          <t>201130012950</t>
        </is>
      </c>
      <c r="D1520" t="inlineStr">
        <is>
          <t>Folder</t>
        </is>
      </c>
      <c r="E1520" s="2">
        <f>HYPERLINK("capsilon://?command=openfolder&amp;siteaddress=FAM.docvelocity-na8.net&amp;folderid=FXB995BC2E-9A63-AC0A-923D-3CA0E786927D","FX21127911")</f>
        <v>0.0</v>
      </c>
      <c r="F1520" t="inlineStr">
        <is>
          <t/>
        </is>
      </c>
      <c r="G1520" t="inlineStr">
        <is>
          <t/>
        </is>
      </c>
      <c r="H1520" t="inlineStr">
        <is>
          <t>Mailitem</t>
        </is>
      </c>
      <c r="I1520" t="inlineStr">
        <is>
          <t>MI2112672938</t>
        </is>
      </c>
      <c r="J1520" t="n">
        <v>28.0</v>
      </c>
      <c r="K1520" t="inlineStr">
        <is>
          <t>COMPLETED</t>
        </is>
      </c>
      <c r="L1520" t="inlineStr">
        <is>
          <t>MARK_AS_COMPLETED</t>
        </is>
      </c>
      <c r="M1520" t="inlineStr">
        <is>
          <t>Queue</t>
        </is>
      </c>
      <c r="N1520" t="n">
        <v>2.0</v>
      </c>
      <c r="O1520" s="1" t="n">
        <v>44550.543217592596</v>
      </c>
      <c r="P1520" s="1" t="n">
        <v>44550.557222222225</v>
      </c>
      <c r="Q1520" t="n">
        <v>1002.0</v>
      </c>
      <c r="R1520" t="n">
        <v>208.0</v>
      </c>
      <c r="S1520" t="b">
        <v>0</v>
      </c>
      <c r="T1520" t="inlineStr">
        <is>
          <t>N/A</t>
        </is>
      </c>
      <c r="U1520" t="b">
        <v>0</v>
      </c>
      <c r="V1520" t="inlineStr">
        <is>
          <t>Sanjay Kharade</t>
        </is>
      </c>
      <c r="W1520" s="1" t="n">
        <v>44550.54690972222</v>
      </c>
      <c r="X1520" t="n">
        <v>70.0</v>
      </c>
      <c r="Y1520" t="n">
        <v>21.0</v>
      </c>
      <c r="Z1520" t="n">
        <v>0.0</v>
      </c>
      <c r="AA1520" t="n">
        <v>21.0</v>
      </c>
      <c r="AB1520" t="n">
        <v>0.0</v>
      </c>
      <c r="AC1520" t="n">
        <v>0.0</v>
      </c>
      <c r="AD1520" t="n">
        <v>7.0</v>
      </c>
      <c r="AE1520" t="n">
        <v>0.0</v>
      </c>
      <c r="AF1520" t="n">
        <v>0.0</v>
      </c>
      <c r="AG1520" t="n">
        <v>0.0</v>
      </c>
      <c r="AH1520" t="inlineStr">
        <is>
          <t>Vikash Suryakanth Parmar</t>
        </is>
      </c>
      <c r="AI1520" s="1" t="n">
        <v>44550.557222222225</v>
      </c>
      <c r="AJ1520" t="n">
        <v>138.0</v>
      </c>
      <c r="AK1520" t="n">
        <v>0.0</v>
      </c>
      <c r="AL1520" t="n">
        <v>0.0</v>
      </c>
      <c r="AM1520" t="n">
        <v>0.0</v>
      </c>
      <c r="AN1520" t="n">
        <v>0.0</v>
      </c>
      <c r="AO1520" t="n">
        <v>0.0</v>
      </c>
      <c r="AP1520" t="n">
        <v>7.0</v>
      </c>
      <c r="AQ1520" t="n">
        <v>0.0</v>
      </c>
      <c r="AR1520" t="n">
        <v>0.0</v>
      </c>
      <c r="AS1520" t="n">
        <v>0.0</v>
      </c>
      <c r="AT1520" t="inlineStr">
        <is>
          <t>N/A</t>
        </is>
      </c>
      <c r="AU1520" t="inlineStr">
        <is>
          <t>N/A</t>
        </is>
      </c>
      <c r="AV1520" t="inlineStr">
        <is>
          <t>N/A</t>
        </is>
      </c>
      <c r="AW1520" t="inlineStr">
        <is>
          <t>N/A</t>
        </is>
      </c>
      <c r="AX1520" t="inlineStr">
        <is>
          <t>N/A</t>
        </is>
      </c>
      <c r="AY1520" t="inlineStr">
        <is>
          <t>N/A</t>
        </is>
      </c>
      <c r="AZ1520" t="inlineStr">
        <is>
          <t>N/A</t>
        </is>
      </c>
      <c r="BA1520" t="inlineStr">
        <is>
          <t>N/A</t>
        </is>
      </c>
      <c r="BB1520" t="inlineStr">
        <is>
          <t>N/A</t>
        </is>
      </c>
      <c r="BC1520" t="inlineStr">
        <is>
          <t>N/A</t>
        </is>
      </c>
      <c r="BD1520" t="inlineStr">
        <is>
          <t>N/A</t>
        </is>
      </c>
      <c r="BE1520" t="inlineStr">
        <is>
          <t>N/A</t>
        </is>
      </c>
    </row>
    <row r="1521">
      <c r="A1521" t="inlineStr">
        <is>
          <t>WI211263893</t>
        </is>
      </c>
      <c r="B1521" t="inlineStr">
        <is>
          <t>DATA_VALIDATION</t>
        </is>
      </c>
      <c r="C1521" t="inlineStr">
        <is>
          <t>201130012950</t>
        </is>
      </c>
      <c r="D1521" t="inlineStr">
        <is>
          <t>Folder</t>
        </is>
      </c>
      <c r="E1521" s="2">
        <f>HYPERLINK("capsilon://?command=openfolder&amp;siteaddress=FAM.docvelocity-na8.net&amp;folderid=FXB995BC2E-9A63-AC0A-923D-3CA0E786927D","FX21127911")</f>
        <v>0.0</v>
      </c>
      <c r="F1521" t="inlineStr">
        <is>
          <t/>
        </is>
      </c>
      <c r="G1521" t="inlineStr">
        <is>
          <t/>
        </is>
      </c>
      <c r="H1521" t="inlineStr">
        <is>
          <t>Mailitem</t>
        </is>
      </c>
      <c r="I1521" t="inlineStr">
        <is>
          <t>MI2112672939</t>
        </is>
      </c>
      <c r="J1521" t="n">
        <v>28.0</v>
      </c>
      <c r="K1521" t="inlineStr">
        <is>
          <t>COMPLETED</t>
        </is>
      </c>
      <c r="L1521" t="inlineStr">
        <is>
          <t>MARK_AS_COMPLETED</t>
        </is>
      </c>
      <c r="M1521" t="inlineStr">
        <is>
          <t>Queue</t>
        </is>
      </c>
      <c r="N1521" t="n">
        <v>2.0</v>
      </c>
      <c r="O1521" s="1" t="n">
        <v>44550.54351851852</v>
      </c>
      <c r="P1521" s="1" t="n">
        <v>44550.558703703704</v>
      </c>
      <c r="Q1521" t="n">
        <v>1124.0</v>
      </c>
      <c r="R1521" t="n">
        <v>188.0</v>
      </c>
      <c r="S1521" t="b">
        <v>0</v>
      </c>
      <c r="T1521" t="inlineStr">
        <is>
          <t>N/A</t>
        </is>
      </c>
      <c r="U1521" t="b">
        <v>0</v>
      </c>
      <c r="V1521" t="inlineStr">
        <is>
          <t>Sanjay Kharade</t>
        </is>
      </c>
      <c r="W1521" s="1" t="n">
        <v>44550.547847222224</v>
      </c>
      <c r="X1521" t="n">
        <v>61.0</v>
      </c>
      <c r="Y1521" t="n">
        <v>21.0</v>
      </c>
      <c r="Z1521" t="n">
        <v>0.0</v>
      </c>
      <c r="AA1521" t="n">
        <v>21.0</v>
      </c>
      <c r="AB1521" t="n">
        <v>0.0</v>
      </c>
      <c r="AC1521" t="n">
        <v>0.0</v>
      </c>
      <c r="AD1521" t="n">
        <v>7.0</v>
      </c>
      <c r="AE1521" t="n">
        <v>0.0</v>
      </c>
      <c r="AF1521" t="n">
        <v>0.0</v>
      </c>
      <c r="AG1521" t="n">
        <v>0.0</v>
      </c>
      <c r="AH1521" t="inlineStr">
        <is>
          <t>Vikash Suryakanth Parmar</t>
        </is>
      </c>
      <c r="AI1521" s="1" t="n">
        <v>44550.558703703704</v>
      </c>
      <c r="AJ1521" t="n">
        <v>127.0</v>
      </c>
      <c r="AK1521" t="n">
        <v>0.0</v>
      </c>
      <c r="AL1521" t="n">
        <v>0.0</v>
      </c>
      <c r="AM1521" t="n">
        <v>0.0</v>
      </c>
      <c r="AN1521" t="n">
        <v>0.0</v>
      </c>
      <c r="AO1521" t="n">
        <v>0.0</v>
      </c>
      <c r="AP1521" t="n">
        <v>7.0</v>
      </c>
      <c r="AQ1521" t="n">
        <v>0.0</v>
      </c>
      <c r="AR1521" t="n">
        <v>0.0</v>
      </c>
      <c r="AS1521" t="n">
        <v>0.0</v>
      </c>
      <c r="AT1521" t="inlineStr">
        <is>
          <t>N/A</t>
        </is>
      </c>
      <c r="AU1521" t="inlineStr">
        <is>
          <t>N/A</t>
        </is>
      </c>
      <c r="AV1521" t="inlineStr">
        <is>
          <t>N/A</t>
        </is>
      </c>
      <c r="AW1521" t="inlineStr">
        <is>
          <t>N/A</t>
        </is>
      </c>
      <c r="AX1521" t="inlineStr">
        <is>
          <t>N/A</t>
        </is>
      </c>
      <c r="AY1521" t="inlineStr">
        <is>
          <t>N/A</t>
        </is>
      </c>
      <c r="AZ1521" t="inlineStr">
        <is>
          <t>N/A</t>
        </is>
      </c>
      <c r="BA1521" t="inlineStr">
        <is>
          <t>N/A</t>
        </is>
      </c>
      <c r="BB1521" t="inlineStr">
        <is>
          <t>N/A</t>
        </is>
      </c>
      <c r="BC1521" t="inlineStr">
        <is>
          <t>N/A</t>
        </is>
      </c>
      <c r="BD1521" t="inlineStr">
        <is>
          <t>N/A</t>
        </is>
      </c>
      <c r="BE1521" t="inlineStr">
        <is>
          <t>N/A</t>
        </is>
      </c>
    </row>
    <row r="1522">
      <c r="A1522" t="inlineStr">
        <is>
          <t>WI211263907</t>
        </is>
      </c>
      <c r="B1522" t="inlineStr">
        <is>
          <t>DATA_VALIDATION</t>
        </is>
      </c>
      <c r="C1522" t="inlineStr">
        <is>
          <t>201130012950</t>
        </is>
      </c>
      <c r="D1522" t="inlineStr">
        <is>
          <t>Folder</t>
        </is>
      </c>
      <c r="E1522" s="2">
        <f>HYPERLINK("capsilon://?command=openfolder&amp;siteaddress=FAM.docvelocity-na8.net&amp;folderid=FXB995BC2E-9A63-AC0A-923D-3CA0E786927D","FX21127911")</f>
        <v>0.0</v>
      </c>
      <c r="F1522" t="inlineStr">
        <is>
          <t/>
        </is>
      </c>
      <c r="G1522" t="inlineStr">
        <is>
          <t/>
        </is>
      </c>
      <c r="H1522" t="inlineStr">
        <is>
          <t>Mailitem</t>
        </is>
      </c>
      <c r="I1522" t="inlineStr">
        <is>
          <t>MI2112672967</t>
        </is>
      </c>
      <c r="J1522" t="n">
        <v>32.0</v>
      </c>
      <c r="K1522" t="inlineStr">
        <is>
          <t>COMPLETED</t>
        </is>
      </c>
      <c r="L1522" t="inlineStr">
        <is>
          <t>MARK_AS_COMPLETED</t>
        </is>
      </c>
      <c r="M1522" t="inlineStr">
        <is>
          <t>Queue</t>
        </is>
      </c>
      <c r="N1522" t="n">
        <v>2.0</v>
      </c>
      <c r="O1522" s="1" t="n">
        <v>44550.544756944444</v>
      </c>
      <c r="P1522" s="1" t="n">
        <v>44550.56244212963</v>
      </c>
      <c r="Q1522" t="n">
        <v>898.0</v>
      </c>
      <c r="R1522" t="n">
        <v>630.0</v>
      </c>
      <c r="S1522" t="b">
        <v>0</v>
      </c>
      <c r="T1522" t="inlineStr">
        <is>
          <t>N/A</t>
        </is>
      </c>
      <c r="U1522" t="b">
        <v>0</v>
      </c>
      <c r="V1522" t="inlineStr">
        <is>
          <t>Sanjay Kharade</t>
        </is>
      </c>
      <c r="W1522" s="1" t="n">
        <v>44550.551412037035</v>
      </c>
      <c r="X1522" t="n">
        <v>307.0</v>
      </c>
      <c r="Y1522" t="n">
        <v>36.0</v>
      </c>
      <c r="Z1522" t="n">
        <v>0.0</v>
      </c>
      <c r="AA1522" t="n">
        <v>36.0</v>
      </c>
      <c r="AB1522" t="n">
        <v>0.0</v>
      </c>
      <c r="AC1522" t="n">
        <v>24.0</v>
      </c>
      <c r="AD1522" t="n">
        <v>-4.0</v>
      </c>
      <c r="AE1522" t="n">
        <v>0.0</v>
      </c>
      <c r="AF1522" t="n">
        <v>0.0</v>
      </c>
      <c r="AG1522" t="n">
        <v>0.0</v>
      </c>
      <c r="AH1522" t="inlineStr">
        <is>
          <t>Vikash Suryakanth Parmar</t>
        </is>
      </c>
      <c r="AI1522" s="1" t="n">
        <v>44550.56244212963</v>
      </c>
      <c r="AJ1522" t="n">
        <v>323.0</v>
      </c>
      <c r="AK1522" t="n">
        <v>1.0</v>
      </c>
      <c r="AL1522" t="n">
        <v>0.0</v>
      </c>
      <c r="AM1522" t="n">
        <v>1.0</v>
      </c>
      <c r="AN1522" t="n">
        <v>0.0</v>
      </c>
      <c r="AO1522" t="n">
        <v>1.0</v>
      </c>
      <c r="AP1522" t="n">
        <v>-5.0</v>
      </c>
      <c r="AQ1522" t="n">
        <v>0.0</v>
      </c>
      <c r="AR1522" t="n">
        <v>0.0</v>
      </c>
      <c r="AS1522" t="n">
        <v>0.0</v>
      </c>
      <c r="AT1522" t="inlineStr">
        <is>
          <t>N/A</t>
        </is>
      </c>
      <c r="AU1522" t="inlineStr">
        <is>
          <t>N/A</t>
        </is>
      </c>
      <c r="AV1522" t="inlineStr">
        <is>
          <t>N/A</t>
        </is>
      </c>
      <c r="AW1522" t="inlineStr">
        <is>
          <t>N/A</t>
        </is>
      </c>
      <c r="AX1522" t="inlineStr">
        <is>
          <t>N/A</t>
        </is>
      </c>
      <c r="AY1522" t="inlineStr">
        <is>
          <t>N/A</t>
        </is>
      </c>
      <c r="AZ1522" t="inlineStr">
        <is>
          <t>N/A</t>
        </is>
      </c>
      <c r="BA1522" t="inlineStr">
        <is>
          <t>N/A</t>
        </is>
      </c>
      <c r="BB1522" t="inlineStr">
        <is>
          <t>N/A</t>
        </is>
      </c>
      <c r="BC1522" t="inlineStr">
        <is>
          <t>N/A</t>
        </is>
      </c>
      <c r="BD1522" t="inlineStr">
        <is>
          <t>N/A</t>
        </is>
      </c>
      <c r="BE1522" t="inlineStr">
        <is>
          <t>N/A</t>
        </is>
      </c>
    </row>
    <row r="1523">
      <c r="A1523" t="inlineStr">
        <is>
          <t>WI211263932</t>
        </is>
      </c>
      <c r="B1523" t="inlineStr">
        <is>
          <t>DATA_VALIDATION</t>
        </is>
      </c>
      <c r="C1523" t="inlineStr">
        <is>
          <t>201130012950</t>
        </is>
      </c>
      <c r="D1523" t="inlineStr">
        <is>
          <t>Folder</t>
        </is>
      </c>
      <c r="E1523" s="2">
        <f>HYPERLINK("capsilon://?command=openfolder&amp;siteaddress=FAM.docvelocity-na8.net&amp;folderid=FXB995BC2E-9A63-AC0A-923D-3CA0E786927D","FX21127911")</f>
        <v>0.0</v>
      </c>
      <c r="F1523" t="inlineStr">
        <is>
          <t/>
        </is>
      </c>
      <c r="G1523" t="inlineStr">
        <is>
          <t/>
        </is>
      </c>
      <c r="H1523" t="inlineStr">
        <is>
          <t>Mailitem</t>
        </is>
      </c>
      <c r="I1523" t="inlineStr">
        <is>
          <t>MI2112672975</t>
        </is>
      </c>
      <c r="J1523" t="n">
        <v>32.0</v>
      </c>
      <c r="K1523" t="inlineStr">
        <is>
          <t>COMPLETED</t>
        </is>
      </c>
      <c r="L1523" t="inlineStr">
        <is>
          <t>MARK_AS_COMPLETED</t>
        </is>
      </c>
      <c r="M1523" t="inlineStr">
        <is>
          <t>Queue</t>
        </is>
      </c>
      <c r="N1523" t="n">
        <v>2.0</v>
      </c>
      <c r="O1523" s="1" t="n">
        <v>44550.54604166667</v>
      </c>
      <c r="P1523" s="1" t="n">
        <v>44550.56451388889</v>
      </c>
      <c r="Q1523" t="n">
        <v>1158.0</v>
      </c>
      <c r="R1523" t="n">
        <v>438.0</v>
      </c>
      <c r="S1523" t="b">
        <v>0</v>
      </c>
      <c r="T1523" t="inlineStr">
        <is>
          <t>N/A</t>
        </is>
      </c>
      <c r="U1523" t="b">
        <v>0</v>
      </c>
      <c r="V1523" t="inlineStr">
        <is>
          <t>Sanjay Kharade</t>
        </is>
      </c>
      <c r="W1523" s="1" t="n">
        <v>44550.55443287037</v>
      </c>
      <c r="X1523" t="n">
        <v>260.0</v>
      </c>
      <c r="Y1523" t="n">
        <v>36.0</v>
      </c>
      <c r="Z1523" t="n">
        <v>0.0</v>
      </c>
      <c r="AA1523" t="n">
        <v>36.0</v>
      </c>
      <c r="AB1523" t="n">
        <v>0.0</v>
      </c>
      <c r="AC1523" t="n">
        <v>24.0</v>
      </c>
      <c r="AD1523" t="n">
        <v>-4.0</v>
      </c>
      <c r="AE1523" t="n">
        <v>0.0</v>
      </c>
      <c r="AF1523" t="n">
        <v>0.0</v>
      </c>
      <c r="AG1523" t="n">
        <v>0.0</v>
      </c>
      <c r="AH1523" t="inlineStr">
        <is>
          <t>Vikash Suryakanth Parmar</t>
        </is>
      </c>
      <c r="AI1523" s="1" t="n">
        <v>44550.56451388889</v>
      </c>
      <c r="AJ1523" t="n">
        <v>178.0</v>
      </c>
      <c r="AK1523" t="n">
        <v>1.0</v>
      </c>
      <c r="AL1523" t="n">
        <v>0.0</v>
      </c>
      <c r="AM1523" t="n">
        <v>1.0</v>
      </c>
      <c r="AN1523" t="n">
        <v>0.0</v>
      </c>
      <c r="AO1523" t="n">
        <v>1.0</v>
      </c>
      <c r="AP1523" t="n">
        <v>-5.0</v>
      </c>
      <c r="AQ1523" t="n">
        <v>0.0</v>
      </c>
      <c r="AR1523" t="n">
        <v>0.0</v>
      </c>
      <c r="AS1523" t="n">
        <v>0.0</v>
      </c>
      <c r="AT1523" t="inlineStr">
        <is>
          <t>N/A</t>
        </is>
      </c>
      <c r="AU1523" t="inlineStr">
        <is>
          <t>N/A</t>
        </is>
      </c>
      <c r="AV1523" t="inlineStr">
        <is>
          <t>N/A</t>
        </is>
      </c>
      <c r="AW1523" t="inlineStr">
        <is>
          <t>N/A</t>
        </is>
      </c>
      <c r="AX1523" t="inlineStr">
        <is>
          <t>N/A</t>
        </is>
      </c>
      <c r="AY1523" t="inlineStr">
        <is>
          <t>N/A</t>
        </is>
      </c>
      <c r="AZ1523" t="inlineStr">
        <is>
          <t>N/A</t>
        </is>
      </c>
      <c r="BA1523" t="inlineStr">
        <is>
          <t>N/A</t>
        </is>
      </c>
      <c r="BB1523" t="inlineStr">
        <is>
          <t>N/A</t>
        </is>
      </c>
      <c r="BC1523" t="inlineStr">
        <is>
          <t>N/A</t>
        </is>
      </c>
      <c r="BD1523" t="inlineStr">
        <is>
          <t>N/A</t>
        </is>
      </c>
      <c r="BE1523" t="inlineStr">
        <is>
          <t>N/A</t>
        </is>
      </c>
    </row>
    <row r="1524">
      <c r="A1524" t="inlineStr">
        <is>
          <t>WI211263937</t>
        </is>
      </c>
      <c r="B1524" t="inlineStr">
        <is>
          <t>DATA_VALIDATION</t>
        </is>
      </c>
      <c r="C1524" t="inlineStr">
        <is>
          <t>201300020121</t>
        </is>
      </c>
      <c r="D1524" t="inlineStr">
        <is>
          <t>Folder</t>
        </is>
      </c>
      <c r="E1524" s="2">
        <f>HYPERLINK("capsilon://?command=openfolder&amp;siteaddress=FAM.docvelocity-na8.net&amp;folderid=FXD2DA207C-B54E-2A47-C9DE-98AA166F7533","FX21124587")</f>
        <v>0.0</v>
      </c>
      <c r="F1524" t="inlineStr">
        <is>
          <t/>
        </is>
      </c>
      <c r="G1524" t="inlineStr">
        <is>
          <t/>
        </is>
      </c>
      <c r="H1524" t="inlineStr">
        <is>
          <t>Mailitem</t>
        </is>
      </c>
      <c r="I1524" t="inlineStr">
        <is>
          <t>MI2112673130</t>
        </is>
      </c>
      <c r="J1524" t="n">
        <v>28.0</v>
      </c>
      <c r="K1524" t="inlineStr">
        <is>
          <t>COMPLETED</t>
        </is>
      </c>
      <c r="L1524" t="inlineStr">
        <is>
          <t>MARK_AS_COMPLETED</t>
        </is>
      </c>
      <c r="M1524" t="inlineStr">
        <is>
          <t>Queue</t>
        </is>
      </c>
      <c r="N1524" t="n">
        <v>2.0</v>
      </c>
      <c r="O1524" s="1" t="n">
        <v>44550.54646990741</v>
      </c>
      <c r="P1524" s="1" t="n">
        <v>44550.566516203704</v>
      </c>
      <c r="Q1524" t="n">
        <v>948.0</v>
      </c>
      <c r="R1524" t="n">
        <v>784.0</v>
      </c>
      <c r="S1524" t="b">
        <v>0</v>
      </c>
      <c r="T1524" t="inlineStr">
        <is>
          <t>N/A</t>
        </is>
      </c>
      <c r="U1524" t="b">
        <v>0</v>
      </c>
      <c r="V1524" t="inlineStr">
        <is>
          <t>Ujwala Ajabe</t>
        </is>
      </c>
      <c r="W1524" s="1" t="n">
        <v>44550.557534722226</v>
      </c>
      <c r="X1524" t="n">
        <v>454.0</v>
      </c>
      <c r="Y1524" t="n">
        <v>21.0</v>
      </c>
      <c r="Z1524" t="n">
        <v>0.0</v>
      </c>
      <c r="AA1524" t="n">
        <v>21.0</v>
      </c>
      <c r="AB1524" t="n">
        <v>0.0</v>
      </c>
      <c r="AC1524" t="n">
        <v>17.0</v>
      </c>
      <c r="AD1524" t="n">
        <v>7.0</v>
      </c>
      <c r="AE1524" t="n">
        <v>0.0</v>
      </c>
      <c r="AF1524" t="n">
        <v>0.0</v>
      </c>
      <c r="AG1524" t="n">
        <v>0.0</v>
      </c>
      <c r="AH1524" t="inlineStr">
        <is>
          <t>Mohini Shinde</t>
        </is>
      </c>
      <c r="AI1524" s="1" t="n">
        <v>44550.566516203704</v>
      </c>
      <c r="AJ1524" t="n">
        <v>330.0</v>
      </c>
      <c r="AK1524" t="n">
        <v>0.0</v>
      </c>
      <c r="AL1524" t="n">
        <v>0.0</v>
      </c>
      <c r="AM1524" t="n">
        <v>0.0</v>
      </c>
      <c r="AN1524" t="n">
        <v>0.0</v>
      </c>
      <c r="AO1524" t="n">
        <v>0.0</v>
      </c>
      <c r="AP1524" t="n">
        <v>7.0</v>
      </c>
      <c r="AQ1524" t="n">
        <v>0.0</v>
      </c>
      <c r="AR1524" t="n">
        <v>0.0</v>
      </c>
      <c r="AS1524" t="n">
        <v>0.0</v>
      </c>
      <c r="AT1524" t="inlineStr">
        <is>
          <t>N/A</t>
        </is>
      </c>
      <c r="AU1524" t="inlineStr">
        <is>
          <t>N/A</t>
        </is>
      </c>
      <c r="AV1524" t="inlineStr">
        <is>
          <t>N/A</t>
        </is>
      </c>
      <c r="AW1524" t="inlineStr">
        <is>
          <t>N/A</t>
        </is>
      </c>
      <c r="AX1524" t="inlineStr">
        <is>
          <t>N/A</t>
        </is>
      </c>
      <c r="AY1524" t="inlineStr">
        <is>
          <t>N/A</t>
        </is>
      </c>
      <c r="AZ1524" t="inlineStr">
        <is>
          <t>N/A</t>
        </is>
      </c>
      <c r="BA1524" t="inlineStr">
        <is>
          <t>N/A</t>
        </is>
      </c>
      <c r="BB1524" t="inlineStr">
        <is>
          <t>N/A</t>
        </is>
      </c>
      <c r="BC1524" t="inlineStr">
        <is>
          <t>N/A</t>
        </is>
      </c>
      <c r="BD1524" t="inlineStr">
        <is>
          <t>N/A</t>
        </is>
      </c>
      <c r="BE1524" t="inlineStr">
        <is>
          <t>N/A</t>
        </is>
      </c>
    </row>
    <row r="1525">
      <c r="A1525" t="inlineStr">
        <is>
          <t>WI211263940</t>
        </is>
      </c>
      <c r="B1525" t="inlineStr">
        <is>
          <t>DATA_VALIDATION</t>
        </is>
      </c>
      <c r="C1525" t="inlineStr">
        <is>
          <t>201300020121</t>
        </is>
      </c>
      <c r="D1525" t="inlineStr">
        <is>
          <t>Folder</t>
        </is>
      </c>
      <c r="E1525" s="2">
        <f>HYPERLINK("capsilon://?command=openfolder&amp;siteaddress=FAM.docvelocity-na8.net&amp;folderid=FXD2DA207C-B54E-2A47-C9DE-98AA166F7533","FX21124587")</f>
        <v>0.0</v>
      </c>
      <c r="F1525" t="inlineStr">
        <is>
          <t/>
        </is>
      </c>
      <c r="G1525" t="inlineStr">
        <is>
          <t/>
        </is>
      </c>
      <c r="H1525" t="inlineStr">
        <is>
          <t>Mailitem</t>
        </is>
      </c>
      <c r="I1525" t="inlineStr">
        <is>
          <t>MI2112673181</t>
        </is>
      </c>
      <c r="J1525" t="n">
        <v>28.0</v>
      </c>
      <c r="K1525" t="inlineStr">
        <is>
          <t>COMPLETED</t>
        </is>
      </c>
      <c r="L1525" t="inlineStr">
        <is>
          <t>MARK_AS_COMPLETED</t>
        </is>
      </c>
      <c r="M1525" t="inlineStr">
        <is>
          <t>Queue</t>
        </is>
      </c>
      <c r="N1525" t="n">
        <v>2.0</v>
      </c>
      <c r="O1525" s="1" t="n">
        <v>44550.54673611111</v>
      </c>
      <c r="P1525" s="1" t="n">
        <v>44550.564722222225</v>
      </c>
      <c r="Q1525" t="n">
        <v>1477.0</v>
      </c>
      <c r="R1525" t="n">
        <v>77.0</v>
      </c>
      <c r="S1525" t="b">
        <v>0</v>
      </c>
      <c r="T1525" t="inlineStr">
        <is>
          <t>N/A</t>
        </is>
      </c>
      <c r="U1525" t="b">
        <v>0</v>
      </c>
      <c r="V1525" t="inlineStr">
        <is>
          <t>Sanjay Kharade</t>
        </is>
      </c>
      <c r="W1525" s="1" t="n">
        <v>44550.555138888885</v>
      </c>
      <c r="X1525" t="n">
        <v>60.0</v>
      </c>
      <c r="Y1525" t="n">
        <v>0.0</v>
      </c>
      <c r="Z1525" t="n">
        <v>0.0</v>
      </c>
      <c r="AA1525" t="n">
        <v>0.0</v>
      </c>
      <c r="AB1525" t="n">
        <v>21.0</v>
      </c>
      <c r="AC1525" t="n">
        <v>0.0</v>
      </c>
      <c r="AD1525" t="n">
        <v>28.0</v>
      </c>
      <c r="AE1525" t="n">
        <v>0.0</v>
      </c>
      <c r="AF1525" t="n">
        <v>0.0</v>
      </c>
      <c r="AG1525" t="n">
        <v>0.0</v>
      </c>
      <c r="AH1525" t="inlineStr">
        <is>
          <t>Vikash Suryakanth Parmar</t>
        </is>
      </c>
      <c r="AI1525" s="1" t="n">
        <v>44550.564722222225</v>
      </c>
      <c r="AJ1525" t="n">
        <v>17.0</v>
      </c>
      <c r="AK1525" t="n">
        <v>0.0</v>
      </c>
      <c r="AL1525" t="n">
        <v>0.0</v>
      </c>
      <c r="AM1525" t="n">
        <v>0.0</v>
      </c>
      <c r="AN1525" t="n">
        <v>21.0</v>
      </c>
      <c r="AO1525" t="n">
        <v>0.0</v>
      </c>
      <c r="AP1525" t="n">
        <v>28.0</v>
      </c>
      <c r="AQ1525" t="n">
        <v>0.0</v>
      </c>
      <c r="AR1525" t="n">
        <v>0.0</v>
      </c>
      <c r="AS1525" t="n">
        <v>0.0</v>
      </c>
      <c r="AT1525" t="inlineStr">
        <is>
          <t>N/A</t>
        </is>
      </c>
      <c r="AU1525" t="inlineStr">
        <is>
          <t>N/A</t>
        </is>
      </c>
      <c r="AV1525" t="inlineStr">
        <is>
          <t>N/A</t>
        </is>
      </c>
      <c r="AW1525" t="inlineStr">
        <is>
          <t>N/A</t>
        </is>
      </c>
      <c r="AX1525" t="inlineStr">
        <is>
          <t>N/A</t>
        </is>
      </c>
      <c r="AY1525" t="inlineStr">
        <is>
          <t>N/A</t>
        </is>
      </c>
      <c r="AZ1525" t="inlineStr">
        <is>
          <t>N/A</t>
        </is>
      </c>
      <c r="BA1525" t="inlineStr">
        <is>
          <t>N/A</t>
        </is>
      </c>
      <c r="BB1525" t="inlineStr">
        <is>
          <t>N/A</t>
        </is>
      </c>
      <c r="BC1525" t="inlineStr">
        <is>
          <t>N/A</t>
        </is>
      </c>
      <c r="BD1525" t="inlineStr">
        <is>
          <t>N/A</t>
        </is>
      </c>
      <c r="BE1525" t="inlineStr">
        <is>
          <t>N/A</t>
        </is>
      </c>
    </row>
    <row r="1526">
      <c r="A1526" t="inlineStr">
        <is>
          <t>WI211263947</t>
        </is>
      </c>
      <c r="B1526" t="inlineStr">
        <is>
          <t>DATA_VALIDATION</t>
        </is>
      </c>
      <c r="C1526" t="inlineStr">
        <is>
          <t>201300020121</t>
        </is>
      </c>
      <c r="D1526" t="inlineStr">
        <is>
          <t>Folder</t>
        </is>
      </c>
      <c r="E1526" s="2">
        <f>HYPERLINK("capsilon://?command=openfolder&amp;siteaddress=FAM.docvelocity-na8.net&amp;folderid=FXD2DA207C-B54E-2A47-C9DE-98AA166F7533","FX21124587")</f>
        <v>0.0</v>
      </c>
      <c r="F1526" t="inlineStr">
        <is>
          <t/>
        </is>
      </c>
      <c r="G1526" t="inlineStr">
        <is>
          <t/>
        </is>
      </c>
      <c r="H1526" t="inlineStr">
        <is>
          <t>Mailitem</t>
        </is>
      </c>
      <c r="I1526" t="inlineStr">
        <is>
          <t>MI2112673205</t>
        </is>
      </c>
      <c r="J1526" t="n">
        <v>28.0</v>
      </c>
      <c r="K1526" t="inlineStr">
        <is>
          <t>COMPLETED</t>
        </is>
      </c>
      <c r="L1526" t="inlineStr">
        <is>
          <t>MARK_AS_COMPLETED</t>
        </is>
      </c>
      <c r="M1526" t="inlineStr">
        <is>
          <t>Queue</t>
        </is>
      </c>
      <c r="N1526" t="n">
        <v>2.0</v>
      </c>
      <c r="O1526" s="1" t="n">
        <v>44550.547060185185</v>
      </c>
      <c r="P1526" s="1" t="n">
        <v>44550.56989583333</v>
      </c>
      <c r="Q1526" t="n">
        <v>1482.0</v>
      </c>
      <c r="R1526" t="n">
        <v>491.0</v>
      </c>
      <c r="S1526" t="b">
        <v>0</v>
      </c>
      <c r="T1526" t="inlineStr">
        <is>
          <t>N/A</t>
        </is>
      </c>
      <c r="U1526" t="b">
        <v>0</v>
      </c>
      <c r="V1526" t="inlineStr">
        <is>
          <t>Sanjay Kharade</t>
        </is>
      </c>
      <c r="W1526" s="1" t="n">
        <v>44550.55740740741</v>
      </c>
      <c r="X1526" t="n">
        <v>195.0</v>
      </c>
      <c r="Y1526" t="n">
        <v>21.0</v>
      </c>
      <c r="Z1526" t="n">
        <v>0.0</v>
      </c>
      <c r="AA1526" t="n">
        <v>21.0</v>
      </c>
      <c r="AB1526" t="n">
        <v>0.0</v>
      </c>
      <c r="AC1526" t="n">
        <v>17.0</v>
      </c>
      <c r="AD1526" t="n">
        <v>7.0</v>
      </c>
      <c r="AE1526" t="n">
        <v>0.0</v>
      </c>
      <c r="AF1526" t="n">
        <v>0.0</v>
      </c>
      <c r="AG1526" t="n">
        <v>0.0</v>
      </c>
      <c r="AH1526" t="inlineStr">
        <is>
          <t>Mohini Shinde</t>
        </is>
      </c>
      <c r="AI1526" s="1" t="n">
        <v>44550.56989583333</v>
      </c>
      <c r="AJ1526" t="n">
        <v>291.0</v>
      </c>
      <c r="AK1526" t="n">
        <v>0.0</v>
      </c>
      <c r="AL1526" t="n">
        <v>0.0</v>
      </c>
      <c r="AM1526" t="n">
        <v>0.0</v>
      </c>
      <c r="AN1526" t="n">
        <v>0.0</v>
      </c>
      <c r="AO1526" t="n">
        <v>0.0</v>
      </c>
      <c r="AP1526" t="n">
        <v>7.0</v>
      </c>
      <c r="AQ1526" t="n">
        <v>0.0</v>
      </c>
      <c r="AR1526" t="n">
        <v>0.0</v>
      </c>
      <c r="AS1526" t="n">
        <v>0.0</v>
      </c>
      <c r="AT1526" t="inlineStr">
        <is>
          <t>N/A</t>
        </is>
      </c>
      <c r="AU1526" t="inlineStr">
        <is>
          <t>N/A</t>
        </is>
      </c>
      <c r="AV1526" t="inlineStr">
        <is>
          <t>N/A</t>
        </is>
      </c>
      <c r="AW1526" t="inlineStr">
        <is>
          <t>N/A</t>
        </is>
      </c>
      <c r="AX1526" t="inlineStr">
        <is>
          <t>N/A</t>
        </is>
      </c>
      <c r="AY1526" t="inlineStr">
        <is>
          <t>N/A</t>
        </is>
      </c>
      <c r="AZ1526" t="inlineStr">
        <is>
          <t>N/A</t>
        </is>
      </c>
      <c r="BA1526" t="inlineStr">
        <is>
          <t>N/A</t>
        </is>
      </c>
      <c r="BB1526" t="inlineStr">
        <is>
          <t>N/A</t>
        </is>
      </c>
      <c r="BC1526" t="inlineStr">
        <is>
          <t>N/A</t>
        </is>
      </c>
      <c r="BD1526" t="inlineStr">
        <is>
          <t>N/A</t>
        </is>
      </c>
      <c r="BE1526" t="inlineStr">
        <is>
          <t>N/A</t>
        </is>
      </c>
    </row>
    <row r="1527">
      <c r="A1527" t="inlineStr">
        <is>
          <t>WI211263951</t>
        </is>
      </c>
      <c r="B1527" t="inlineStr">
        <is>
          <t>DATA_VALIDATION</t>
        </is>
      </c>
      <c r="C1527" t="inlineStr">
        <is>
          <t>201300020121</t>
        </is>
      </c>
      <c r="D1527" t="inlineStr">
        <is>
          <t>Folder</t>
        </is>
      </c>
      <c r="E1527" s="2">
        <f>HYPERLINK("capsilon://?command=openfolder&amp;siteaddress=FAM.docvelocity-na8.net&amp;folderid=FXD2DA207C-B54E-2A47-C9DE-98AA166F7533","FX21124587")</f>
        <v>0.0</v>
      </c>
      <c r="F1527" t="inlineStr">
        <is>
          <t/>
        </is>
      </c>
      <c r="G1527" t="inlineStr">
        <is>
          <t/>
        </is>
      </c>
      <c r="H1527" t="inlineStr">
        <is>
          <t>Mailitem</t>
        </is>
      </c>
      <c r="I1527" t="inlineStr">
        <is>
          <t>MI2112673209</t>
        </is>
      </c>
      <c r="J1527" t="n">
        <v>28.0</v>
      </c>
      <c r="K1527" t="inlineStr">
        <is>
          <t>COMPLETED</t>
        </is>
      </c>
      <c r="L1527" t="inlineStr">
        <is>
          <t>MARK_AS_COMPLETED</t>
        </is>
      </c>
      <c r="M1527" t="inlineStr">
        <is>
          <t>Queue</t>
        </is>
      </c>
      <c r="N1527" t="n">
        <v>2.0</v>
      </c>
      <c r="O1527" s="1" t="n">
        <v>44550.54733796296</v>
      </c>
      <c r="P1527" s="1" t="n">
        <v>44550.570069444446</v>
      </c>
      <c r="Q1527" t="n">
        <v>1863.0</v>
      </c>
      <c r="R1527" t="n">
        <v>101.0</v>
      </c>
      <c r="S1527" t="b">
        <v>0</v>
      </c>
      <c r="T1527" t="inlineStr">
        <is>
          <t>N/A</t>
        </is>
      </c>
      <c r="U1527" t="b">
        <v>0</v>
      </c>
      <c r="V1527" t="inlineStr">
        <is>
          <t>Sanjay Kharade</t>
        </is>
      </c>
      <c r="W1527" s="1" t="n">
        <v>44550.557708333334</v>
      </c>
      <c r="X1527" t="n">
        <v>25.0</v>
      </c>
      <c r="Y1527" t="n">
        <v>0.0</v>
      </c>
      <c r="Z1527" t="n">
        <v>0.0</v>
      </c>
      <c r="AA1527" t="n">
        <v>0.0</v>
      </c>
      <c r="AB1527" t="n">
        <v>21.0</v>
      </c>
      <c r="AC1527" t="n">
        <v>0.0</v>
      </c>
      <c r="AD1527" t="n">
        <v>28.0</v>
      </c>
      <c r="AE1527" t="n">
        <v>0.0</v>
      </c>
      <c r="AF1527" t="n">
        <v>0.0</v>
      </c>
      <c r="AG1527" t="n">
        <v>0.0</v>
      </c>
      <c r="AH1527" t="inlineStr">
        <is>
          <t>Mohini Shinde</t>
        </is>
      </c>
      <c r="AI1527" s="1" t="n">
        <v>44550.570069444446</v>
      </c>
      <c r="AJ1527" t="n">
        <v>14.0</v>
      </c>
      <c r="AK1527" t="n">
        <v>0.0</v>
      </c>
      <c r="AL1527" t="n">
        <v>0.0</v>
      </c>
      <c r="AM1527" t="n">
        <v>0.0</v>
      </c>
      <c r="AN1527" t="n">
        <v>21.0</v>
      </c>
      <c r="AO1527" t="n">
        <v>0.0</v>
      </c>
      <c r="AP1527" t="n">
        <v>28.0</v>
      </c>
      <c r="AQ1527" t="n">
        <v>0.0</v>
      </c>
      <c r="AR1527" t="n">
        <v>0.0</v>
      </c>
      <c r="AS1527" t="n">
        <v>0.0</v>
      </c>
      <c r="AT1527" t="inlineStr">
        <is>
          <t>N/A</t>
        </is>
      </c>
      <c r="AU1527" t="inlineStr">
        <is>
          <t>N/A</t>
        </is>
      </c>
      <c r="AV1527" t="inlineStr">
        <is>
          <t>N/A</t>
        </is>
      </c>
      <c r="AW1527" t="inlineStr">
        <is>
          <t>N/A</t>
        </is>
      </c>
      <c r="AX1527" t="inlineStr">
        <is>
          <t>N/A</t>
        </is>
      </c>
      <c r="AY1527" t="inlineStr">
        <is>
          <t>N/A</t>
        </is>
      </c>
      <c r="AZ1527" t="inlineStr">
        <is>
          <t>N/A</t>
        </is>
      </c>
      <c r="BA1527" t="inlineStr">
        <is>
          <t>N/A</t>
        </is>
      </c>
      <c r="BB1527" t="inlineStr">
        <is>
          <t>N/A</t>
        </is>
      </c>
      <c r="BC1527" t="inlineStr">
        <is>
          <t>N/A</t>
        </is>
      </c>
      <c r="BD1527" t="inlineStr">
        <is>
          <t>N/A</t>
        </is>
      </c>
      <c r="BE1527" t="inlineStr">
        <is>
          <t>N/A</t>
        </is>
      </c>
    </row>
    <row r="1528">
      <c r="A1528" t="inlineStr">
        <is>
          <t>WI211263978</t>
        </is>
      </c>
      <c r="B1528" t="inlineStr">
        <is>
          <t>DATA_VALIDATION</t>
        </is>
      </c>
      <c r="C1528" t="inlineStr">
        <is>
          <t>201300020121</t>
        </is>
      </c>
      <c r="D1528" t="inlineStr">
        <is>
          <t>Folder</t>
        </is>
      </c>
      <c r="E1528" s="2">
        <f>HYPERLINK("capsilon://?command=openfolder&amp;siteaddress=FAM.docvelocity-na8.net&amp;folderid=FXD2DA207C-B54E-2A47-C9DE-98AA166F7533","FX21124587")</f>
        <v>0.0</v>
      </c>
      <c r="F1528" t="inlineStr">
        <is>
          <t/>
        </is>
      </c>
      <c r="G1528" t="inlineStr">
        <is>
          <t/>
        </is>
      </c>
      <c r="H1528" t="inlineStr">
        <is>
          <t>Mailitem</t>
        </is>
      </c>
      <c r="I1528" t="inlineStr">
        <is>
          <t>MI2112673225</t>
        </is>
      </c>
      <c r="J1528" t="n">
        <v>55.0</v>
      </c>
      <c r="K1528" t="inlineStr">
        <is>
          <t>COMPLETED</t>
        </is>
      </c>
      <c r="L1528" t="inlineStr">
        <is>
          <t>MARK_AS_COMPLETED</t>
        </is>
      </c>
      <c r="M1528" t="inlineStr">
        <is>
          <t>Queue</t>
        </is>
      </c>
      <c r="N1528" t="n">
        <v>2.0</v>
      </c>
      <c r="O1528" s="1" t="n">
        <v>44550.54971064815</v>
      </c>
      <c r="P1528" s="1" t="n">
        <v>44550.57440972222</v>
      </c>
      <c r="Q1528" t="n">
        <v>681.0</v>
      </c>
      <c r="R1528" t="n">
        <v>1453.0</v>
      </c>
      <c r="S1528" t="b">
        <v>0</v>
      </c>
      <c r="T1528" t="inlineStr">
        <is>
          <t>N/A</t>
        </is>
      </c>
      <c r="U1528" t="b">
        <v>0</v>
      </c>
      <c r="V1528" t="inlineStr">
        <is>
          <t>Ujwala Ajabe</t>
        </is>
      </c>
      <c r="W1528" s="1" t="n">
        <v>44550.57003472222</v>
      </c>
      <c r="X1528" t="n">
        <v>1079.0</v>
      </c>
      <c r="Y1528" t="n">
        <v>65.0</v>
      </c>
      <c r="Z1528" t="n">
        <v>0.0</v>
      </c>
      <c r="AA1528" t="n">
        <v>65.0</v>
      </c>
      <c r="AB1528" t="n">
        <v>0.0</v>
      </c>
      <c r="AC1528" t="n">
        <v>35.0</v>
      </c>
      <c r="AD1528" t="n">
        <v>-10.0</v>
      </c>
      <c r="AE1528" t="n">
        <v>0.0</v>
      </c>
      <c r="AF1528" t="n">
        <v>0.0</v>
      </c>
      <c r="AG1528" t="n">
        <v>0.0</v>
      </c>
      <c r="AH1528" t="inlineStr">
        <is>
          <t>Mohini Shinde</t>
        </is>
      </c>
      <c r="AI1528" s="1" t="n">
        <v>44550.57440972222</v>
      </c>
      <c r="AJ1528" t="n">
        <v>374.0</v>
      </c>
      <c r="AK1528" t="n">
        <v>1.0</v>
      </c>
      <c r="AL1528" t="n">
        <v>0.0</v>
      </c>
      <c r="AM1528" t="n">
        <v>1.0</v>
      </c>
      <c r="AN1528" t="n">
        <v>0.0</v>
      </c>
      <c r="AO1528" t="n">
        <v>1.0</v>
      </c>
      <c r="AP1528" t="n">
        <v>-11.0</v>
      </c>
      <c r="AQ1528" t="n">
        <v>0.0</v>
      </c>
      <c r="AR1528" t="n">
        <v>0.0</v>
      </c>
      <c r="AS1528" t="n">
        <v>0.0</v>
      </c>
      <c r="AT1528" t="inlineStr">
        <is>
          <t>N/A</t>
        </is>
      </c>
      <c r="AU1528" t="inlineStr">
        <is>
          <t>N/A</t>
        </is>
      </c>
      <c r="AV1528" t="inlineStr">
        <is>
          <t>N/A</t>
        </is>
      </c>
      <c r="AW1528" t="inlineStr">
        <is>
          <t>N/A</t>
        </is>
      </c>
      <c r="AX1528" t="inlineStr">
        <is>
          <t>N/A</t>
        </is>
      </c>
      <c r="AY1528" t="inlineStr">
        <is>
          <t>N/A</t>
        </is>
      </c>
      <c r="AZ1528" t="inlineStr">
        <is>
          <t>N/A</t>
        </is>
      </c>
      <c r="BA1528" t="inlineStr">
        <is>
          <t>N/A</t>
        </is>
      </c>
      <c r="BB1528" t="inlineStr">
        <is>
          <t>N/A</t>
        </is>
      </c>
      <c r="BC1528" t="inlineStr">
        <is>
          <t>N/A</t>
        </is>
      </c>
      <c r="BD1528" t="inlineStr">
        <is>
          <t>N/A</t>
        </is>
      </c>
      <c r="BE1528" t="inlineStr">
        <is>
          <t>N/A</t>
        </is>
      </c>
    </row>
    <row r="1529">
      <c r="A1529" t="inlineStr">
        <is>
          <t>WI211263984</t>
        </is>
      </c>
      <c r="B1529" t="inlineStr">
        <is>
          <t>DATA_VALIDATION</t>
        </is>
      </c>
      <c r="C1529" t="inlineStr">
        <is>
          <t>201308007889</t>
        </is>
      </c>
      <c r="D1529" t="inlineStr">
        <is>
          <t>Folder</t>
        </is>
      </c>
      <c r="E1529" s="2">
        <f>HYPERLINK("capsilon://?command=openfolder&amp;siteaddress=FAM.docvelocity-na8.net&amp;folderid=FX392CD3AD-B07F-F5B1-A266-2CAADBA339B5","FX2112780")</f>
        <v>0.0</v>
      </c>
      <c r="F1529" t="inlineStr">
        <is>
          <t/>
        </is>
      </c>
      <c r="G1529" t="inlineStr">
        <is>
          <t/>
        </is>
      </c>
      <c r="H1529" t="inlineStr">
        <is>
          <t>Mailitem</t>
        </is>
      </c>
      <c r="I1529" t="inlineStr">
        <is>
          <t>MI2112673241</t>
        </is>
      </c>
      <c r="J1529" t="n">
        <v>38.0</v>
      </c>
      <c r="K1529" t="inlineStr">
        <is>
          <t>COMPLETED</t>
        </is>
      </c>
      <c r="L1529" t="inlineStr">
        <is>
          <t>MARK_AS_COMPLETED</t>
        </is>
      </c>
      <c r="M1529" t="inlineStr">
        <is>
          <t>Queue</t>
        </is>
      </c>
      <c r="N1529" t="n">
        <v>2.0</v>
      </c>
      <c r="O1529" s="1" t="n">
        <v>44550.55006944444</v>
      </c>
      <c r="P1529" s="1" t="n">
        <v>44550.57121527778</v>
      </c>
      <c r="Q1529" t="n">
        <v>1713.0</v>
      </c>
      <c r="R1529" t="n">
        <v>114.0</v>
      </c>
      <c r="S1529" t="b">
        <v>0</v>
      </c>
      <c r="T1529" t="inlineStr">
        <is>
          <t>N/A</t>
        </is>
      </c>
      <c r="U1529" t="b">
        <v>0</v>
      </c>
      <c r="V1529" t="inlineStr">
        <is>
          <t>Sanjay Kharade</t>
        </is>
      </c>
      <c r="W1529" s="1" t="n">
        <v>44550.55862268519</v>
      </c>
      <c r="X1529" t="n">
        <v>78.0</v>
      </c>
      <c r="Y1529" t="n">
        <v>0.0</v>
      </c>
      <c r="Z1529" t="n">
        <v>0.0</v>
      </c>
      <c r="AA1529" t="n">
        <v>0.0</v>
      </c>
      <c r="AB1529" t="n">
        <v>37.0</v>
      </c>
      <c r="AC1529" t="n">
        <v>0.0</v>
      </c>
      <c r="AD1529" t="n">
        <v>38.0</v>
      </c>
      <c r="AE1529" t="n">
        <v>0.0</v>
      </c>
      <c r="AF1529" t="n">
        <v>0.0</v>
      </c>
      <c r="AG1529" t="n">
        <v>0.0</v>
      </c>
      <c r="AH1529" t="inlineStr">
        <is>
          <t>Vikash Suryakanth Parmar</t>
        </is>
      </c>
      <c r="AI1529" s="1" t="n">
        <v>44550.57121527778</v>
      </c>
      <c r="AJ1529" t="n">
        <v>36.0</v>
      </c>
      <c r="AK1529" t="n">
        <v>0.0</v>
      </c>
      <c r="AL1529" t="n">
        <v>0.0</v>
      </c>
      <c r="AM1529" t="n">
        <v>0.0</v>
      </c>
      <c r="AN1529" t="n">
        <v>37.0</v>
      </c>
      <c r="AO1529" t="n">
        <v>0.0</v>
      </c>
      <c r="AP1529" t="n">
        <v>38.0</v>
      </c>
      <c r="AQ1529" t="n">
        <v>0.0</v>
      </c>
      <c r="AR1529" t="n">
        <v>0.0</v>
      </c>
      <c r="AS1529" t="n">
        <v>0.0</v>
      </c>
      <c r="AT1529" t="inlineStr">
        <is>
          <t>N/A</t>
        </is>
      </c>
      <c r="AU1529" t="inlineStr">
        <is>
          <t>N/A</t>
        </is>
      </c>
      <c r="AV1529" t="inlineStr">
        <is>
          <t>N/A</t>
        </is>
      </c>
      <c r="AW1529" t="inlineStr">
        <is>
          <t>N/A</t>
        </is>
      </c>
      <c r="AX1529" t="inlineStr">
        <is>
          <t>N/A</t>
        </is>
      </c>
      <c r="AY1529" t="inlineStr">
        <is>
          <t>N/A</t>
        </is>
      </c>
      <c r="AZ1529" t="inlineStr">
        <is>
          <t>N/A</t>
        </is>
      </c>
      <c r="BA1529" t="inlineStr">
        <is>
          <t>N/A</t>
        </is>
      </c>
      <c r="BB1529" t="inlineStr">
        <is>
          <t>N/A</t>
        </is>
      </c>
      <c r="BC1529" t="inlineStr">
        <is>
          <t>N/A</t>
        </is>
      </c>
      <c r="BD1529" t="inlineStr">
        <is>
          <t>N/A</t>
        </is>
      </c>
      <c r="BE1529" t="inlineStr">
        <is>
          <t>N/A</t>
        </is>
      </c>
    </row>
    <row r="1530">
      <c r="A1530" t="inlineStr">
        <is>
          <t>WI211264009</t>
        </is>
      </c>
      <c r="B1530" t="inlineStr">
        <is>
          <t>DATA_VALIDATION</t>
        </is>
      </c>
      <c r="C1530" t="inlineStr">
        <is>
          <t>201300020121</t>
        </is>
      </c>
      <c r="D1530" t="inlineStr">
        <is>
          <t>Folder</t>
        </is>
      </c>
      <c r="E1530" s="2">
        <f>HYPERLINK("capsilon://?command=openfolder&amp;siteaddress=FAM.docvelocity-na8.net&amp;folderid=FXD2DA207C-B54E-2A47-C9DE-98AA166F7533","FX21124587")</f>
        <v>0.0</v>
      </c>
      <c r="F1530" t="inlineStr">
        <is>
          <t/>
        </is>
      </c>
      <c r="G1530" t="inlineStr">
        <is>
          <t/>
        </is>
      </c>
      <c r="H1530" t="inlineStr">
        <is>
          <t>Mailitem</t>
        </is>
      </c>
      <c r="I1530" t="inlineStr">
        <is>
          <t>MI2112673264</t>
        </is>
      </c>
      <c r="J1530" t="n">
        <v>55.0</v>
      </c>
      <c r="K1530" t="inlineStr">
        <is>
          <t>COMPLETED</t>
        </is>
      </c>
      <c r="L1530" t="inlineStr">
        <is>
          <t>MARK_AS_COMPLETED</t>
        </is>
      </c>
      <c r="M1530" t="inlineStr">
        <is>
          <t>Queue</t>
        </is>
      </c>
      <c r="N1530" t="n">
        <v>2.0</v>
      </c>
      <c r="O1530" s="1" t="n">
        <v>44550.55231481481</v>
      </c>
      <c r="P1530" s="1" t="n">
        <v>44550.57597222222</v>
      </c>
      <c r="Q1530" t="n">
        <v>1335.0</v>
      </c>
      <c r="R1530" t="n">
        <v>709.0</v>
      </c>
      <c r="S1530" t="b">
        <v>0</v>
      </c>
      <c r="T1530" t="inlineStr">
        <is>
          <t>N/A</t>
        </is>
      </c>
      <c r="U1530" t="b">
        <v>0</v>
      </c>
      <c r="V1530" t="inlineStr">
        <is>
          <t>Sanjay Kharade</t>
        </is>
      </c>
      <c r="W1530" s="1" t="n">
        <v>44550.56207175926</v>
      </c>
      <c r="X1530" t="n">
        <v>298.0</v>
      </c>
      <c r="Y1530" t="n">
        <v>65.0</v>
      </c>
      <c r="Z1530" t="n">
        <v>0.0</v>
      </c>
      <c r="AA1530" t="n">
        <v>65.0</v>
      </c>
      <c r="AB1530" t="n">
        <v>0.0</v>
      </c>
      <c r="AC1530" t="n">
        <v>29.0</v>
      </c>
      <c r="AD1530" t="n">
        <v>-10.0</v>
      </c>
      <c r="AE1530" t="n">
        <v>0.0</v>
      </c>
      <c r="AF1530" t="n">
        <v>0.0</v>
      </c>
      <c r="AG1530" t="n">
        <v>0.0</v>
      </c>
      <c r="AH1530" t="inlineStr">
        <is>
          <t>Vikash Suryakanth Parmar</t>
        </is>
      </c>
      <c r="AI1530" s="1" t="n">
        <v>44550.57597222222</v>
      </c>
      <c r="AJ1530" t="n">
        <v>411.0</v>
      </c>
      <c r="AK1530" t="n">
        <v>0.0</v>
      </c>
      <c r="AL1530" t="n">
        <v>0.0</v>
      </c>
      <c r="AM1530" t="n">
        <v>0.0</v>
      </c>
      <c r="AN1530" t="n">
        <v>0.0</v>
      </c>
      <c r="AO1530" t="n">
        <v>0.0</v>
      </c>
      <c r="AP1530" t="n">
        <v>-10.0</v>
      </c>
      <c r="AQ1530" t="n">
        <v>0.0</v>
      </c>
      <c r="AR1530" t="n">
        <v>0.0</v>
      </c>
      <c r="AS1530" t="n">
        <v>0.0</v>
      </c>
      <c r="AT1530" t="inlineStr">
        <is>
          <t>N/A</t>
        </is>
      </c>
      <c r="AU1530" t="inlineStr">
        <is>
          <t>N/A</t>
        </is>
      </c>
      <c r="AV1530" t="inlineStr">
        <is>
          <t>N/A</t>
        </is>
      </c>
      <c r="AW1530" t="inlineStr">
        <is>
          <t>N/A</t>
        </is>
      </c>
      <c r="AX1530" t="inlineStr">
        <is>
          <t>N/A</t>
        </is>
      </c>
      <c r="AY1530" t="inlineStr">
        <is>
          <t>N/A</t>
        </is>
      </c>
      <c r="AZ1530" t="inlineStr">
        <is>
          <t>N/A</t>
        </is>
      </c>
      <c r="BA1530" t="inlineStr">
        <is>
          <t>N/A</t>
        </is>
      </c>
      <c r="BB1530" t="inlineStr">
        <is>
          <t>N/A</t>
        </is>
      </c>
      <c r="BC1530" t="inlineStr">
        <is>
          <t>N/A</t>
        </is>
      </c>
      <c r="BD1530" t="inlineStr">
        <is>
          <t>N/A</t>
        </is>
      </c>
      <c r="BE1530" t="inlineStr">
        <is>
          <t>N/A</t>
        </is>
      </c>
    </row>
    <row r="1531">
      <c r="A1531" t="inlineStr">
        <is>
          <t>WI211264019</t>
        </is>
      </c>
      <c r="B1531" t="inlineStr">
        <is>
          <t>DATA_VALIDATION</t>
        </is>
      </c>
      <c r="C1531" t="inlineStr">
        <is>
          <t>201300020121</t>
        </is>
      </c>
      <c r="D1531" t="inlineStr">
        <is>
          <t>Folder</t>
        </is>
      </c>
      <c r="E1531" s="2">
        <f>HYPERLINK("capsilon://?command=openfolder&amp;siteaddress=FAM.docvelocity-na8.net&amp;folderid=FXD2DA207C-B54E-2A47-C9DE-98AA166F7533","FX21124587")</f>
        <v>0.0</v>
      </c>
      <c r="F1531" t="inlineStr">
        <is>
          <t/>
        </is>
      </c>
      <c r="G1531" t="inlineStr">
        <is>
          <t/>
        </is>
      </c>
      <c r="H1531" t="inlineStr">
        <is>
          <t>Mailitem</t>
        </is>
      </c>
      <c r="I1531" t="inlineStr">
        <is>
          <t>MI2112673401</t>
        </is>
      </c>
      <c r="J1531" t="n">
        <v>32.0</v>
      </c>
      <c r="K1531" t="inlineStr">
        <is>
          <t>COMPLETED</t>
        </is>
      </c>
      <c r="L1531" t="inlineStr">
        <is>
          <t>MARK_AS_COMPLETED</t>
        </is>
      </c>
      <c r="M1531" t="inlineStr">
        <is>
          <t>Queue</t>
        </is>
      </c>
      <c r="N1531" t="n">
        <v>1.0</v>
      </c>
      <c r="O1531" s="1" t="n">
        <v>44550.55337962963</v>
      </c>
      <c r="P1531" s="1" t="n">
        <v>44550.565034722225</v>
      </c>
      <c r="Q1531" t="n">
        <v>757.0</v>
      </c>
      <c r="R1531" t="n">
        <v>250.0</v>
      </c>
      <c r="S1531" t="b">
        <v>0</v>
      </c>
      <c r="T1531" t="inlineStr">
        <is>
          <t>N/A</t>
        </is>
      </c>
      <c r="U1531" t="b">
        <v>0</v>
      </c>
      <c r="V1531" t="inlineStr">
        <is>
          <t>Sumit Jarhad</t>
        </is>
      </c>
      <c r="W1531" s="1" t="n">
        <v>44550.565034722225</v>
      </c>
      <c r="X1531" t="n">
        <v>170.0</v>
      </c>
      <c r="Y1531" t="n">
        <v>0.0</v>
      </c>
      <c r="Z1531" t="n">
        <v>0.0</v>
      </c>
      <c r="AA1531" t="n">
        <v>0.0</v>
      </c>
      <c r="AB1531" t="n">
        <v>0.0</v>
      </c>
      <c r="AC1531" t="n">
        <v>0.0</v>
      </c>
      <c r="AD1531" t="n">
        <v>32.0</v>
      </c>
      <c r="AE1531" t="n">
        <v>27.0</v>
      </c>
      <c r="AF1531" t="n">
        <v>0.0</v>
      </c>
      <c r="AG1531" t="n">
        <v>5.0</v>
      </c>
      <c r="AH1531" t="inlineStr">
        <is>
          <t>N/A</t>
        </is>
      </c>
      <c r="AI1531" t="inlineStr">
        <is>
          <t>N/A</t>
        </is>
      </c>
      <c r="AJ1531" t="inlineStr">
        <is>
          <t>N/A</t>
        </is>
      </c>
      <c r="AK1531" t="inlineStr">
        <is>
          <t>N/A</t>
        </is>
      </c>
      <c r="AL1531" t="inlineStr">
        <is>
          <t>N/A</t>
        </is>
      </c>
      <c r="AM1531" t="inlineStr">
        <is>
          <t>N/A</t>
        </is>
      </c>
      <c r="AN1531" t="inlineStr">
        <is>
          <t>N/A</t>
        </is>
      </c>
      <c r="AO1531" t="inlineStr">
        <is>
          <t>N/A</t>
        </is>
      </c>
      <c r="AP1531" t="inlineStr">
        <is>
          <t>N/A</t>
        </is>
      </c>
      <c r="AQ1531" t="inlineStr">
        <is>
          <t>N/A</t>
        </is>
      </c>
      <c r="AR1531" t="inlineStr">
        <is>
          <t>N/A</t>
        </is>
      </c>
      <c r="AS1531" t="inlineStr">
        <is>
          <t>N/A</t>
        </is>
      </c>
      <c r="AT1531" t="inlineStr">
        <is>
          <t>N/A</t>
        </is>
      </c>
      <c r="AU1531" t="inlineStr">
        <is>
          <t>N/A</t>
        </is>
      </c>
      <c r="AV1531" t="inlineStr">
        <is>
          <t>N/A</t>
        </is>
      </c>
      <c r="AW1531" t="inlineStr">
        <is>
          <t>N/A</t>
        </is>
      </c>
      <c r="AX1531" t="inlineStr">
        <is>
          <t>N/A</t>
        </is>
      </c>
      <c r="AY1531" t="inlineStr">
        <is>
          <t>N/A</t>
        </is>
      </c>
      <c r="AZ1531" t="inlineStr">
        <is>
          <t>N/A</t>
        </is>
      </c>
      <c r="BA1531" t="inlineStr">
        <is>
          <t>N/A</t>
        </is>
      </c>
      <c r="BB1531" t="inlineStr">
        <is>
          <t>N/A</t>
        </is>
      </c>
      <c r="BC1531" t="inlineStr">
        <is>
          <t>N/A</t>
        </is>
      </c>
      <c r="BD1531" t="inlineStr">
        <is>
          <t>N/A</t>
        </is>
      </c>
      <c r="BE1531" t="inlineStr">
        <is>
          <t>N/A</t>
        </is>
      </c>
    </row>
    <row r="1532">
      <c r="A1532" t="inlineStr">
        <is>
          <t>WI21126406</t>
        </is>
      </c>
      <c r="B1532" t="inlineStr">
        <is>
          <t>DATA_VALIDATION</t>
        </is>
      </c>
      <c r="C1532" t="inlineStr">
        <is>
          <t>201300019988</t>
        </is>
      </c>
      <c r="D1532" t="inlineStr">
        <is>
          <t>Folder</t>
        </is>
      </c>
      <c r="E1532" s="2">
        <f>HYPERLINK("capsilon://?command=openfolder&amp;siteaddress=FAM.docvelocity-na8.net&amp;folderid=FX1625DF75-9DAF-41C4-3AAE-CB0502D8216F","FX211114849")</f>
        <v>0.0</v>
      </c>
      <c r="F1532" t="inlineStr">
        <is>
          <t/>
        </is>
      </c>
      <c r="G1532" t="inlineStr">
        <is>
          <t/>
        </is>
      </c>
      <c r="H1532" t="inlineStr">
        <is>
          <t>Mailitem</t>
        </is>
      </c>
      <c r="I1532" t="inlineStr">
        <is>
          <t>MI211268704</t>
        </is>
      </c>
      <c r="J1532" t="n">
        <v>351.0</v>
      </c>
      <c r="K1532" t="inlineStr">
        <is>
          <t>COMPLETED</t>
        </is>
      </c>
      <c r="L1532" t="inlineStr">
        <is>
          <t>MARK_AS_COMPLETED</t>
        </is>
      </c>
      <c r="M1532" t="inlineStr">
        <is>
          <t>Queue</t>
        </is>
      </c>
      <c r="N1532" t="n">
        <v>1.0</v>
      </c>
      <c r="O1532" s="1" t="n">
        <v>44532.475486111114</v>
      </c>
      <c r="P1532" s="1" t="n">
        <v>44532.544386574074</v>
      </c>
      <c r="Q1532" t="n">
        <v>5433.0</v>
      </c>
      <c r="R1532" t="n">
        <v>520.0</v>
      </c>
      <c r="S1532" t="b">
        <v>0</v>
      </c>
      <c r="T1532" t="inlineStr">
        <is>
          <t>N/A</t>
        </is>
      </c>
      <c r="U1532" t="b">
        <v>0</v>
      </c>
      <c r="V1532" t="inlineStr">
        <is>
          <t>Sumit Jarhad</t>
        </is>
      </c>
      <c r="W1532" s="1" t="n">
        <v>44532.544386574074</v>
      </c>
      <c r="X1532" t="n">
        <v>358.0</v>
      </c>
      <c r="Y1532" t="n">
        <v>0.0</v>
      </c>
      <c r="Z1532" t="n">
        <v>0.0</v>
      </c>
      <c r="AA1532" t="n">
        <v>0.0</v>
      </c>
      <c r="AB1532" t="n">
        <v>0.0</v>
      </c>
      <c r="AC1532" t="n">
        <v>0.0</v>
      </c>
      <c r="AD1532" t="n">
        <v>351.0</v>
      </c>
      <c r="AE1532" t="n">
        <v>315.0</v>
      </c>
      <c r="AF1532" t="n">
        <v>0.0</v>
      </c>
      <c r="AG1532" t="n">
        <v>12.0</v>
      </c>
      <c r="AH1532" t="inlineStr">
        <is>
          <t>N/A</t>
        </is>
      </c>
      <c r="AI1532" t="inlineStr">
        <is>
          <t>N/A</t>
        </is>
      </c>
      <c r="AJ1532" t="inlineStr">
        <is>
          <t>N/A</t>
        </is>
      </c>
      <c r="AK1532" t="inlineStr">
        <is>
          <t>N/A</t>
        </is>
      </c>
      <c r="AL1532" t="inlineStr">
        <is>
          <t>N/A</t>
        </is>
      </c>
      <c r="AM1532" t="inlineStr">
        <is>
          <t>N/A</t>
        </is>
      </c>
      <c r="AN1532" t="inlineStr">
        <is>
          <t>N/A</t>
        </is>
      </c>
      <c r="AO1532" t="inlineStr">
        <is>
          <t>N/A</t>
        </is>
      </c>
      <c r="AP1532" t="inlineStr">
        <is>
          <t>N/A</t>
        </is>
      </c>
      <c r="AQ1532" t="inlineStr">
        <is>
          <t>N/A</t>
        </is>
      </c>
      <c r="AR1532" t="inlineStr">
        <is>
          <t>N/A</t>
        </is>
      </c>
      <c r="AS1532" t="inlineStr">
        <is>
          <t>N/A</t>
        </is>
      </c>
      <c r="AT1532" t="inlineStr">
        <is>
          <t>N/A</t>
        </is>
      </c>
      <c r="AU1532" t="inlineStr">
        <is>
          <t>N/A</t>
        </is>
      </c>
      <c r="AV1532" t="inlineStr">
        <is>
          <t>N/A</t>
        </is>
      </c>
      <c r="AW1532" t="inlineStr">
        <is>
          <t>N/A</t>
        </is>
      </c>
      <c r="AX1532" t="inlineStr">
        <is>
          <t>N/A</t>
        </is>
      </c>
      <c r="AY1532" t="inlineStr">
        <is>
          <t>N/A</t>
        </is>
      </c>
      <c r="AZ1532" t="inlineStr">
        <is>
          <t>N/A</t>
        </is>
      </c>
      <c r="BA1532" t="inlineStr">
        <is>
          <t>N/A</t>
        </is>
      </c>
      <c r="BB1532" t="inlineStr">
        <is>
          <t>N/A</t>
        </is>
      </c>
      <c r="BC1532" t="inlineStr">
        <is>
          <t>N/A</t>
        </is>
      </c>
      <c r="BD1532" t="inlineStr">
        <is>
          <t>N/A</t>
        </is>
      </c>
      <c r="BE1532" t="inlineStr">
        <is>
          <t>N/A</t>
        </is>
      </c>
    </row>
    <row r="1533">
      <c r="A1533" t="inlineStr">
        <is>
          <t>WI211264070</t>
        </is>
      </c>
      <c r="B1533" t="inlineStr">
        <is>
          <t>DATA_VALIDATION</t>
        </is>
      </c>
      <c r="C1533" t="inlineStr">
        <is>
          <t>201300019934</t>
        </is>
      </c>
      <c r="D1533" t="inlineStr">
        <is>
          <t>Folder</t>
        </is>
      </c>
      <c r="E1533" s="2">
        <f>HYPERLINK("capsilon://?command=openfolder&amp;siteaddress=FAM.docvelocity-na8.net&amp;folderid=FX89E21E90-01BE-CF3E-DE41-A69E01EFBC40","FX211114031")</f>
        <v>0.0</v>
      </c>
      <c r="F1533" t="inlineStr">
        <is>
          <t/>
        </is>
      </c>
      <c r="G1533" t="inlineStr">
        <is>
          <t/>
        </is>
      </c>
      <c r="H1533" t="inlineStr">
        <is>
          <t>Mailitem</t>
        </is>
      </c>
      <c r="I1533" t="inlineStr">
        <is>
          <t>MI2112673777</t>
        </is>
      </c>
      <c r="J1533" t="n">
        <v>173.0</v>
      </c>
      <c r="K1533" t="inlineStr">
        <is>
          <t>COMPLETED</t>
        </is>
      </c>
      <c r="L1533" t="inlineStr">
        <is>
          <t>MARK_AS_COMPLETED</t>
        </is>
      </c>
      <c r="M1533" t="inlineStr">
        <is>
          <t>Queue</t>
        </is>
      </c>
      <c r="N1533" t="n">
        <v>2.0</v>
      </c>
      <c r="O1533" s="1" t="n">
        <v>44550.55637731482</v>
      </c>
      <c r="P1533" s="1" t="n">
        <v>44550.644421296296</v>
      </c>
      <c r="Q1533" t="n">
        <v>4148.0</v>
      </c>
      <c r="R1533" t="n">
        <v>3459.0</v>
      </c>
      <c r="S1533" t="b">
        <v>0</v>
      </c>
      <c r="T1533" t="inlineStr">
        <is>
          <t>N/A</t>
        </is>
      </c>
      <c r="U1533" t="b">
        <v>0</v>
      </c>
      <c r="V1533" t="inlineStr">
        <is>
          <t>Amruta Erande</t>
        </is>
      </c>
      <c r="W1533" s="1" t="n">
        <v>44550.59646990741</v>
      </c>
      <c r="X1533" t="n">
        <v>3008.0</v>
      </c>
      <c r="Y1533" t="n">
        <v>127.0</v>
      </c>
      <c r="Z1533" t="n">
        <v>0.0</v>
      </c>
      <c r="AA1533" t="n">
        <v>127.0</v>
      </c>
      <c r="AB1533" t="n">
        <v>0.0</v>
      </c>
      <c r="AC1533" t="n">
        <v>33.0</v>
      </c>
      <c r="AD1533" t="n">
        <v>46.0</v>
      </c>
      <c r="AE1533" t="n">
        <v>0.0</v>
      </c>
      <c r="AF1533" t="n">
        <v>0.0</v>
      </c>
      <c r="AG1533" t="n">
        <v>0.0</v>
      </c>
      <c r="AH1533" t="inlineStr">
        <is>
          <t>Vikash Suryakanth Parmar</t>
        </is>
      </c>
      <c r="AI1533" s="1" t="n">
        <v>44550.644421296296</v>
      </c>
      <c r="AJ1533" t="n">
        <v>446.0</v>
      </c>
      <c r="AK1533" t="n">
        <v>1.0</v>
      </c>
      <c r="AL1533" t="n">
        <v>0.0</v>
      </c>
      <c r="AM1533" t="n">
        <v>1.0</v>
      </c>
      <c r="AN1533" t="n">
        <v>0.0</v>
      </c>
      <c r="AO1533" t="n">
        <v>1.0</v>
      </c>
      <c r="AP1533" t="n">
        <v>45.0</v>
      </c>
      <c r="AQ1533" t="n">
        <v>0.0</v>
      </c>
      <c r="AR1533" t="n">
        <v>0.0</v>
      </c>
      <c r="AS1533" t="n">
        <v>0.0</v>
      </c>
      <c r="AT1533" t="inlineStr">
        <is>
          <t>N/A</t>
        </is>
      </c>
      <c r="AU1533" t="inlineStr">
        <is>
          <t>N/A</t>
        </is>
      </c>
      <c r="AV1533" t="inlineStr">
        <is>
          <t>N/A</t>
        </is>
      </c>
      <c r="AW1533" t="inlineStr">
        <is>
          <t>N/A</t>
        </is>
      </c>
      <c r="AX1533" t="inlineStr">
        <is>
          <t>N/A</t>
        </is>
      </c>
      <c r="AY1533" t="inlineStr">
        <is>
          <t>N/A</t>
        </is>
      </c>
      <c r="AZ1533" t="inlineStr">
        <is>
          <t>N/A</t>
        </is>
      </c>
      <c r="BA1533" t="inlineStr">
        <is>
          <t>N/A</t>
        </is>
      </c>
      <c r="BB1533" t="inlineStr">
        <is>
          <t>N/A</t>
        </is>
      </c>
      <c r="BC1533" t="inlineStr">
        <is>
          <t>N/A</t>
        </is>
      </c>
      <c r="BD1533" t="inlineStr">
        <is>
          <t>N/A</t>
        </is>
      </c>
      <c r="BE1533" t="inlineStr">
        <is>
          <t>N/A</t>
        </is>
      </c>
    </row>
    <row r="1534">
      <c r="A1534" t="inlineStr">
        <is>
          <t>WI211264135</t>
        </is>
      </c>
      <c r="B1534" t="inlineStr">
        <is>
          <t>DATA_VALIDATION</t>
        </is>
      </c>
      <c r="C1534" t="inlineStr">
        <is>
          <t>201340000494</t>
        </is>
      </c>
      <c r="D1534" t="inlineStr">
        <is>
          <t>Folder</t>
        </is>
      </c>
      <c r="E1534" s="2">
        <f>HYPERLINK("capsilon://?command=openfolder&amp;siteaddress=FAM.docvelocity-na8.net&amp;folderid=FXDF73DF2A-09D2-109C-33AD-886F4E670081","FX21128374")</f>
        <v>0.0</v>
      </c>
      <c r="F1534" t="inlineStr">
        <is>
          <t/>
        </is>
      </c>
      <c r="G1534" t="inlineStr">
        <is>
          <t/>
        </is>
      </c>
      <c r="H1534" t="inlineStr">
        <is>
          <t>Mailitem</t>
        </is>
      </c>
      <c r="I1534" t="inlineStr">
        <is>
          <t>MI2112673996</t>
        </is>
      </c>
      <c r="J1534" t="n">
        <v>238.0</v>
      </c>
      <c r="K1534" t="inlineStr">
        <is>
          <t>COMPLETED</t>
        </is>
      </c>
      <c r="L1534" t="inlineStr">
        <is>
          <t>MARK_AS_COMPLETED</t>
        </is>
      </c>
      <c r="M1534" t="inlineStr">
        <is>
          <t>Queue</t>
        </is>
      </c>
      <c r="N1534" t="n">
        <v>1.0</v>
      </c>
      <c r="O1534" s="1" t="n">
        <v>44550.559641203705</v>
      </c>
      <c r="P1534" s="1" t="n">
        <v>44550.56763888889</v>
      </c>
      <c r="Q1534" t="n">
        <v>447.0</v>
      </c>
      <c r="R1534" t="n">
        <v>244.0</v>
      </c>
      <c r="S1534" t="b">
        <v>0</v>
      </c>
      <c r="T1534" t="inlineStr">
        <is>
          <t>N/A</t>
        </is>
      </c>
      <c r="U1534" t="b">
        <v>0</v>
      </c>
      <c r="V1534" t="inlineStr">
        <is>
          <t>Sumit Jarhad</t>
        </is>
      </c>
      <c r="W1534" s="1" t="n">
        <v>44550.56763888889</v>
      </c>
      <c r="X1534" t="n">
        <v>224.0</v>
      </c>
      <c r="Y1534" t="n">
        <v>0.0</v>
      </c>
      <c r="Z1534" t="n">
        <v>0.0</v>
      </c>
      <c r="AA1534" t="n">
        <v>0.0</v>
      </c>
      <c r="AB1534" t="n">
        <v>0.0</v>
      </c>
      <c r="AC1534" t="n">
        <v>0.0</v>
      </c>
      <c r="AD1534" t="n">
        <v>238.0</v>
      </c>
      <c r="AE1534" t="n">
        <v>207.0</v>
      </c>
      <c r="AF1534" t="n">
        <v>0.0</v>
      </c>
      <c r="AG1534" t="n">
        <v>9.0</v>
      </c>
      <c r="AH1534" t="inlineStr">
        <is>
          <t>N/A</t>
        </is>
      </c>
      <c r="AI1534" t="inlineStr">
        <is>
          <t>N/A</t>
        </is>
      </c>
      <c r="AJ1534" t="inlineStr">
        <is>
          <t>N/A</t>
        </is>
      </c>
      <c r="AK1534" t="inlineStr">
        <is>
          <t>N/A</t>
        </is>
      </c>
      <c r="AL1534" t="inlineStr">
        <is>
          <t>N/A</t>
        </is>
      </c>
      <c r="AM1534" t="inlineStr">
        <is>
          <t>N/A</t>
        </is>
      </c>
      <c r="AN1534" t="inlineStr">
        <is>
          <t>N/A</t>
        </is>
      </c>
      <c r="AO1534" t="inlineStr">
        <is>
          <t>N/A</t>
        </is>
      </c>
      <c r="AP1534" t="inlineStr">
        <is>
          <t>N/A</t>
        </is>
      </c>
      <c r="AQ1534" t="inlineStr">
        <is>
          <t>N/A</t>
        </is>
      </c>
      <c r="AR1534" t="inlineStr">
        <is>
          <t>N/A</t>
        </is>
      </c>
      <c r="AS1534" t="inlineStr">
        <is>
          <t>N/A</t>
        </is>
      </c>
      <c r="AT1534" t="inlineStr">
        <is>
          <t>N/A</t>
        </is>
      </c>
      <c r="AU1534" t="inlineStr">
        <is>
          <t>N/A</t>
        </is>
      </c>
      <c r="AV1534" t="inlineStr">
        <is>
          <t>N/A</t>
        </is>
      </c>
      <c r="AW1534" t="inlineStr">
        <is>
          <t>N/A</t>
        </is>
      </c>
      <c r="AX1534" t="inlineStr">
        <is>
          <t>N/A</t>
        </is>
      </c>
      <c r="AY1534" t="inlineStr">
        <is>
          <t>N/A</t>
        </is>
      </c>
      <c r="AZ1534" t="inlineStr">
        <is>
          <t>N/A</t>
        </is>
      </c>
      <c r="BA1534" t="inlineStr">
        <is>
          <t>N/A</t>
        </is>
      </c>
      <c r="BB1534" t="inlineStr">
        <is>
          <t>N/A</t>
        </is>
      </c>
      <c r="BC1534" t="inlineStr">
        <is>
          <t>N/A</t>
        </is>
      </c>
      <c r="BD1534" t="inlineStr">
        <is>
          <t>N/A</t>
        </is>
      </c>
      <c r="BE1534" t="inlineStr">
        <is>
          <t>N/A</t>
        </is>
      </c>
    </row>
    <row r="1535">
      <c r="A1535" t="inlineStr">
        <is>
          <t>WI21126418</t>
        </is>
      </c>
      <c r="B1535" t="inlineStr">
        <is>
          <t>DATA_VALIDATION</t>
        </is>
      </c>
      <c r="C1535" t="inlineStr">
        <is>
          <t>201130012808</t>
        </is>
      </c>
      <c r="D1535" t="inlineStr">
        <is>
          <t>Folder</t>
        </is>
      </c>
      <c r="E1535" s="2">
        <f>HYPERLINK("capsilon://?command=openfolder&amp;siteaddress=FAM.docvelocity-na8.net&amp;folderid=FXE3071462-8C9E-CCE2-98C9-1F0CD4B48FE4","FX211111987")</f>
        <v>0.0</v>
      </c>
      <c r="F1535" t="inlineStr">
        <is>
          <t/>
        </is>
      </c>
      <c r="G1535" t="inlineStr">
        <is>
          <t/>
        </is>
      </c>
      <c r="H1535" t="inlineStr">
        <is>
          <t>Mailitem</t>
        </is>
      </c>
      <c r="I1535" t="inlineStr">
        <is>
          <t>MI211268801</t>
        </is>
      </c>
      <c r="J1535" t="n">
        <v>28.0</v>
      </c>
      <c r="K1535" t="inlineStr">
        <is>
          <t>COMPLETED</t>
        </is>
      </c>
      <c r="L1535" t="inlineStr">
        <is>
          <t>MARK_AS_COMPLETED</t>
        </is>
      </c>
      <c r="M1535" t="inlineStr">
        <is>
          <t>Queue</t>
        </is>
      </c>
      <c r="N1535" t="n">
        <v>2.0</v>
      </c>
      <c r="O1535" s="1" t="n">
        <v>44532.47613425926</v>
      </c>
      <c r="P1535" s="1" t="n">
        <v>44532.6544212963</v>
      </c>
      <c r="Q1535" t="n">
        <v>15073.0</v>
      </c>
      <c r="R1535" t="n">
        <v>331.0</v>
      </c>
      <c r="S1535" t="b">
        <v>0</v>
      </c>
      <c r="T1535" t="inlineStr">
        <is>
          <t>N/A</t>
        </is>
      </c>
      <c r="U1535" t="b">
        <v>0</v>
      </c>
      <c r="V1535" t="inlineStr">
        <is>
          <t>Snehal Sathe</t>
        </is>
      </c>
      <c r="W1535" s="1" t="n">
        <v>44532.49292824074</v>
      </c>
      <c r="X1535" t="n">
        <v>181.0</v>
      </c>
      <c r="Y1535" t="n">
        <v>21.0</v>
      </c>
      <c r="Z1535" t="n">
        <v>0.0</v>
      </c>
      <c r="AA1535" t="n">
        <v>21.0</v>
      </c>
      <c r="AB1535" t="n">
        <v>0.0</v>
      </c>
      <c r="AC1535" t="n">
        <v>11.0</v>
      </c>
      <c r="AD1535" t="n">
        <v>7.0</v>
      </c>
      <c r="AE1535" t="n">
        <v>0.0</v>
      </c>
      <c r="AF1535" t="n">
        <v>0.0</v>
      </c>
      <c r="AG1535" t="n">
        <v>0.0</v>
      </c>
      <c r="AH1535" t="inlineStr">
        <is>
          <t>Dashrath Soren</t>
        </is>
      </c>
      <c r="AI1535" s="1" t="n">
        <v>44532.6544212963</v>
      </c>
      <c r="AJ1535" t="n">
        <v>143.0</v>
      </c>
      <c r="AK1535" t="n">
        <v>0.0</v>
      </c>
      <c r="AL1535" t="n">
        <v>0.0</v>
      </c>
      <c r="AM1535" t="n">
        <v>0.0</v>
      </c>
      <c r="AN1535" t="n">
        <v>0.0</v>
      </c>
      <c r="AO1535" t="n">
        <v>0.0</v>
      </c>
      <c r="AP1535" t="n">
        <v>7.0</v>
      </c>
      <c r="AQ1535" t="n">
        <v>0.0</v>
      </c>
      <c r="AR1535" t="n">
        <v>0.0</v>
      </c>
      <c r="AS1535" t="n">
        <v>0.0</v>
      </c>
      <c r="AT1535" t="inlineStr">
        <is>
          <t>N/A</t>
        </is>
      </c>
      <c r="AU1535" t="inlineStr">
        <is>
          <t>N/A</t>
        </is>
      </c>
      <c r="AV1535" t="inlineStr">
        <is>
          <t>N/A</t>
        </is>
      </c>
      <c r="AW1535" t="inlineStr">
        <is>
          <t>N/A</t>
        </is>
      </c>
      <c r="AX1535" t="inlineStr">
        <is>
          <t>N/A</t>
        </is>
      </c>
      <c r="AY1535" t="inlineStr">
        <is>
          <t>N/A</t>
        </is>
      </c>
      <c r="AZ1535" t="inlineStr">
        <is>
          <t>N/A</t>
        </is>
      </c>
      <c r="BA1535" t="inlineStr">
        <is>
          <t>N/A</t>
        </is>
      </c>
      <c r="BB1535" t="inlineStr">
        <is>
          <t>N/A</t>
        </is>
      </c>
      <c r="BC1535" t="inlineStr">
        <is>
          <t>N/A</t>
        </is>
      </c>
      <c r="BD1535" t="inlineStr">
        <is>
          <t>N/A</t>
        </is>
      </c>
      <c r="BE1535" t="inlineStr">
        <is>
          <t>N/A</t>
        </is>
      </c>
    </row>
    <row r="1536">
      <c r="A1536" t="inlineStr">
        <is>
          <t>WI211264258</t>
        </is>
      </c>
      <c r="B1536" t="inlineStr">
        <is>
          <t>DATA_VALIDATION</t>
        </is>
      </c>
      <c r="C1536" t="inlineStr">
        <is>
          <t>201300020315</t>
        </is>
      </c>
      <c r="D1536" t="inlineStr">
        <is>
          <t>Folder</t>
        </is>
      </c>
      <c r="E1536" s="2">
        <f>HYPERLINK("capsilon://?command=openfolder&amp;siteaddress=FAM.docvelocity-na8.net&amp;folderid=FXAEC7E08A-BEE5-2A7D-0199-9F431DBA06CB","FX21128288")</f>
        <v>0.0</v>
      </c>
      <c r="F1536" t="inlineStr">
        <is>
          <t/>
        </is>
      </c>
      <c r="G1536" t="inlineStr">
        <is>
          <t/>
        </is>
      </c>
      <c r="H1536" t="inlineStr">
        <is>
          <t>Mailitem</t>
        </is>
      </c>
      <c r="I1536" t="inlineStr">
        <is>
          <t>MI2112675335</t>
        </is>
      </c>
      <c r="J1536" t="n">
        <v>161.0</v>
      </c>
      <c r="K1536" t="inlineStr">
        <is>
          <t>COMPLETED</t>
        </is>
      </c>
      <c r="L1536" t="inlineStr">
        <is>
          <t>MARK_AS_COMPLETED</t>
        </is>
      </c>
      <c r="M1536" t="inlineStr">
        <is>
          <t>Queue</t>
        </is>
      </c>
      <c r="N1536" t="n">
        <v>2.0</v>
      </c>
      <c r="O1536" s="1" t="n">
        <v>44550.565787037034</v>
      </c>
      <c r="P1536" s="1" t="n">
        <v>44550.648564814815</v>
      </c>
      <c r="Q1536" t="n">
        <v>5135.0</v>
      </c>
      <c r="R1536" t="n">
        <v>2017.0</v>
      </c>
      <c r="S1536" t="b">
        <v>0</v>
      </c>
      <c r="T1536" t="inlineStr">
        <is>
          <t>N/A</t>
        </is>
      </c>
      <c r="U1536" t="b">
        <v>0</v>
      </c>
      <c r="V1536" t="inlineStr">
        <is>
          <t>Ujwala Ajabe</t>
        </is>
      </c>
      <c r="W1536" s="1" t="n">
        <v>44550.588784722226</v>
      </c>
      <c r="X1536" t="n">
        <v>1619.0</v>
      </c>
      <c r="Y1536" t="n">
        <v>111.0</v>
      </c>
      <c r="Z1536" t="n">
        <v>0.0</v>
      </c>
      <c r="AA1536" t="n">
        <v>111.0</v>
      </c>
      <c r="AB1536" t="n">
        <v>0.0</v>
      </c>
      <c r="AC1536" t="n">
        <v>42.0</v>
      </c>
      <c r="AD1536" t="n">
        <v>50.0</v>
      </c>
      <c r="AE1536" t="n">
        <v>0.0</v>
      </c>
      <c r="AF1536" t="n">
        <v>0.0</v>
      </c>
      <c r="AG1536" t="n">
        <v>0.0</v>
      </c>
      <c r="AH1536" t="inlineStr">
        <is>
          <t>Vikash Suryakanth Parmar</t>
        </is>
      </c>
      <c r="AI1536" s="1" t="n">
        <v>44550.648564814815</v>
      </c>
      <c r="AJ1536" t="n">
        <v>357.0</v>
      </c>
      <c r="AK1536" t="n">
        <v>4.0</v>
      </c>
      <c r="AL1536" t="n">
        <v>0.0</v>
      </c>
      <c r="AM1536" t="n">
        <v>4.0</v>
      </c>
      <c r="AN1536" t="n">
        <v>0.0</v>
      </c>
      <c r="AO1536" t="n">
        <v>4.0</v>
      </c>
      <c r="AP1536" t="n">
        <v>46.0</v>
      </c>
      <c r="AQ1536" t="n">
        <v>0.0</v>
      </c>
      <c r="AR1536" t="n">
        <v>0.0</v>
      </c>
      <c r="AS1536" t="n">
        <v>0.0</v>
      </c>
      <c r="AT1536" t="inlineStr">
        <is>
          <t>N/A</t>
        </is>
      </c>
      <c r="AU1536" t="inlineStr">
        <is>
          <t>N/A</t>
        </is>
      </c>
      <c r="AV1536" t="inlineStr">
        <is>
          <t>N/A</t>
        </is>
      </c>
      <c r="AW1536" t="inlineStr">
        <is>
          <t>N/A</t>
        </is>
      </c>
      <c r="AX1536" t="inlineStr">
        <is>
          <t>N/A</t>
        </is>
      </c>
      <c r="AY1536" t="inlineStr">
        <is>
          <t>N/A</t>
        </is>
      </c>
      <c r="AZ1536" t="inlineStr">
        <is>
          <t>N/A</t>
        </is>
      </c>
      <c r="BA1536" t="inlineStr">
        <is>
          <t>N/A</t>
        </is>
      </c>
      <c r="BB1536" t="inlineStr">
        <is>
          <t>N/A</t>
        </is>
      </c>
      <c r="BC1536" t="inlineStr">
        <is>
          <t>N/A</t>
        </is>
      </c>
      <c r="BD1536" t="inlineStr">
        <is>
          <t>N/A</t>
        </is>
      </c>
      <c r="BE1536" t="inlineStr">
        <is>
          <t>N/A</t>
        </is>
      </c>
    </row>
    <row r="1537">
      <c r="A1537" t="inlineStr">
        <is>
          <t>WI211264262</t>
        </is>
      </c>
      <c r="B1537" t="inlineStr">
        <is>
          <t>DATA_VALIDATION</t>
        </is>
      </c>
      <c r="C1537" t="inlineStr">
        <is>
          <t>201300020315</t>
        </is>
      </c>
      <c r="D1537" t="inlineStr">
        <is>
          <t>Folder</t>
        </is>
      </c>
      <c r="E1537" s="2">
        <f>HYPERLINK("capsilon://?command=openfolder&amp;siteaddress=FAM.docvelocity-na8.net&amp;folderid=FXAEC7E08A-BEE5-2A7D-0199-9F431DBA06CB","FX21128288")</f>
        <v>0.0</v>
      </c>
      <c r="F1537" t="inlineStr">
        <is>
          <t/>
        </is>
      </c>
      <c r="G1537" t="inlineStr">
        <is>
          <t/>
        </is>
      </c>
      <c r="H1537" t="inlineStr">
        <is>
          <t>Mailitem</t>
        </is>
      </c>
      <c r="I1537" t="inlineStr">
        <is>
          <t>MI2112675342</t>
        </is>
      </c>
      <c r="J1537" t="n">
        <v>150.0</v>
      </c>
      <c r="K1537" t="inlineStr">
        <is>
          <t>COMPLETED</t>
        </is>
      </c>
      <c r="L1537" t="inlineStr">
        <is>
          <t>MARK_AS_COMPLETED</t>
        </is>
      </c>
      <c r="M1537" t="inlineStr">
        <is>
          <t>Queue</t>
        </is>
      </c>
      <c r="N1537" t="n">
        <v>2.0</v>
      </c>
      <c r="O1537" s="1" t="n">
        <v>44550.567395833335</v>
      </c>
      <c r="P1537" s="1" t="n">
        <v>44550.67564814815</v>
      </c>
      <c r="Q1537" t="n">
        <v>7675.0</v>
      </c>
      <c r="R1537" t="n">
        <v>1678.0</v>
      </c>
      <c r="S1537" t="b">
        <v>0</v>
      </c>
      <c r="T1537" t="inlineStr">
        <is>
          <t>N/A</t>
        </is>
      </c>
      <c r="U1537" t="b">
        <v>0</v>
      </c>
      <c r="V1537" t="inlineStr">
        <is>
          <t>Archana Bhujbal</t>
        </is>
      </c>
      <c r="W1537" s="1" t="n">
        <v>44550.581238425926</v>
      </c>
      <c r="X1537" t="n">
        <v>821.0</v>
      </c>
      <c r="Y1537" t="n">
        <v>106.0</v>
      </c>
      <c r="Z1537" t="n">
        <v>0.0</v>
      </c>
      <c r="AA1537" t="n">
        <v>106.0</v>
      </c>
      <c r="AB1537" t="n">
        <v>0.0</v>
      </c>
      <c r="AC1537" t="n">
        <v>49.0</v>
      </c>
      <c r="AD1537" t="n">
        <v>44.0</v>
      </c>
      <c r="AE1537" t="n">
        <v>0.0</v>
      </c>
      <c r="AF1537" t="n">
        <v>0.0</v>
      </c>
      <c r="AG1537" t="n">
        <v>0.0</v>
      </c>
      <c r="AH1537" t="inlineStr">
        <is>
          <t>Rohit Mawal</t>
        </is>
      </c>
      <c r="AI1537" s="1" t="n">
        <v>44550.67564814815</v>
      </c>
      <c r="AJ1537" t="n">
        <v>779.0</v>
      </c>
      <c r="AK1537" t="n">
        <v>1.0</v>
      </c>
      <c r="AL1537" t="n">
        <v>0.0</v>
      </c>
      <c r="AM1537" t="n">
        <v>1.0</v>
      </c>
      <c r="AN1537" t="n">
        <v>0.0</v>
      </c>
      <c r="AO1537" t="n">
        <v>1.0</v>
      </c>
      <c r="AP1537" t="n">
        <v>43.0</v>
      </c>
      <c r="AQ1537" t="n">
        <v>0.0</v>
      </c>
      <c r="AR1537" t="n">
        <v>0.0</v>
      </c>
      <c r="AS1537" t="n">
        <v>0.0</v>
      </c>
      <c r="AT1537" t="inlineStr">
        <is>
          <t>N/A</t>
        </is>
      </c>
      <c r="AU1537" t="inlineStr">
        <is>
          <t>N/A</t>
        </is>
      </c>
      <c r="AV1537" t="inlineStr">
        <is>
          <t>N/A</t>
        </is>
      </c>
      <c r="AW1537" t="inlineStr">
        <is>
          <t>N/A</t>
        </is>
      </c>
      <c r="AX1537" t="inlineStr">
        <is>
          <t>N/A</t>
        </is>
      </c>
      <c r="AY1537" t="inlineStr">
        <is>
          <t>N/A</t>
        </is>
      </c>
      <c r="AZ1537" t="inlineStr">
        <is>
          <t>N/A</t>
        </is>
      </c>
      <c r="BA1537" t="inlineStr">
        <is>
          <t>N/A</t>
        </is>
      </c>
      <c r="BB1537" t="inlineStr">
        <is>
          <t>N/A</t>
        </is>
      </c>
      <c r="BC1537" t="inlineStr">
        <is>
          <t>N/A</t>
        </is>
      </c>
      <c r="BD1537" t="inlineStr">
        <is>
          <t>N/A</t>
        </is>
      </c>
      <c r="BE1537" t="inlineStr">
        <is>
          <t>N/A</t>
        </is>
      </c>
    </row>
    <row r="1538">
      <c r="A1538" t="inlineStr">
        <is>
          <t>WI211264264</t>
        </is>
      </c>
      <c r="B1538" t="inlineStr">
        <is>
          <t>DATA_VALIDATION</t>
        </is>
      </c>
      <c r="C1538" t="inlineStr">
        <is>
          <t>201300020315</t>
        </is>
      </c>
      <c r="D1538" t="inlineStr">
        <is>
          <t>Folder</t>
        </is>
      </c>
      <c r="E1538" s="2">
        <f>HYPERLINK("capsilon://?command=openfolder&amp;siteaddress=FAM.docvelocity-na8.net&amp;folderid=FXAEC7E08A-BEE5-2A7D-0199-9F431DBA06CB","FX21128288")</f>
        <v>0.0</v>
      </c>
      <c r="F1538" t="inlineStr">
        <is>
          <t/>
        </is>
      </c>
      <c r="G1538" t="inlineStr">
        <is>
          <t/>
        </is>
      </c>
      <c r="H1538" t="inlineStr">
        <is>
          <t>Mailitem</t>
        </is>
      </c>
      <c r="I1538" t="inlineStr">
        <is>
          <t>MI2112675385</t>
        </is>
      </c>
      <c r="J1538" t="n">
        <v>28.0</v>
      </c>
      <c r="K1538" t="inlineStr">
        <is>
          <t>COMPLETED</t>
        </is>
      </c>
      <c r="L1538" t="inlineStr">
        <is>
          <t>MARK_AS_COMPLETED</t>
        </is>
      </c>
      <c r="M1538" t="inlineStr">
        <is>
          <t>Queue</t>
        </is>
      </c>
      <c r="N1538" t="n">
        <v>2.0</v>
      </c>
      <c r="O1538" s="1" t="n">
        <v>44550.567824074074</v>
      </c>
      <c r="P1538" s="1" t="n">
        <v>44550.580347222225</v>
      </c>
      <c r="Q1538" t="n">
        <v>352.0</v>
      </c>
      <c r="R1538" t="n">
        <v>730.0</v>
      </c>
      <c r="S1538" t="b">
        <v>0</v>
      </c>
      <c r="T1538" t="inlineStr">
        <is>
          <t>N/A</t>
        </is>
      </c>
      <c r="U1538" t="b">
        <v>0</v>
      </c>
      <c r="V1538" t="inlineStr">
        <is>
          <t>Sumit Jarhad</t>
        </is>
      </c>
      <c r="W1538" s="1" t="n">
        <v>44550.570763888885</v>
      </c>
      <c r="X1538" t="n">
        <v>218.0</v>
      </c>
      <c r="Y1538" t="n">
        <v>21.0</v>
      </c>
      <c r="Z1538" t="n">
        <v>0.0</v>
      </c>
      <c r="AA1538" t="n">
        <v>21.0</v>
      </c>
      <c r="AB1538" t="n">
        <v>0.0</v>
      </c>
      <c r="AC1538" t="n">
        <v>2.0</v>
      </c>
      <c r="AD1538" t="n">
        <v>7.0</v>
      </c>
      <c r="AE1538" t="n">
        <v>0.0</v>
      </c>
      <c r="AF1538" t="n">
        <v>0.0</v>
      </c>
      <c r="AG1538" t="n">
        <v>0.0</v>
      </c>
      <c r="AH1538" t="inlineStr">
        <is>
          <t>Mohini Shinde</t>
        </is>
      </c>
      <c r="AI1538" s="1" t="n">
        <v>44550.580347222225</v>
      </c>
      <c r="AJ1538" t="n">
        <v>512.0</v>
      </c>
      <c r="AK1538" t="n">
        <v>1.0</v>
      </c>
      <c r="AL1538" t="n">
        <v>0.0</v>
      </c>
      <c r="AM1538" t="n">
        <v>1.0</v>
      </c>
      <c r="AN1538" t="n">
        <v>0.0</v>
      </c>
      <c r="AO1538" t="n">
        <v>1.0</v>
      </c>
      <c r="AP1538" t="n">
        <v>6.0</v>
      </c>
      <c r="AQ1538" t="n">
        <v>0.0</v>
      </c>
      <c r="AR1538" t="n">
        <v>0.0</v>
      </c>
      <c r="AS1538" t="n">
        <v>0.0</v>
      </c>
      <c r="AT1538" t="inlineStr">
        <is>
          <t>N/A</t>
        </is>
      </c>
      <c r="AU1538" t="inlineStr">
        <is>
          <t>N/A</t>
        </is>
      </c>
      <c r="AV1538" t="inlineStr">
        <is>
          <t>N/A</t>
        </is>
      </c>
      <c r="AW1538" t="inlineStr">
        <is>
          <t>N/A</t>
        </is>
      </c>
      <c r="AX1538" t="inlineStr">
        <is>
          <t>N/A</t>
        </is>
      </c>
      <c r="AY1538" t="inlineStr">
        <is>
          <t>N/A</t>
        </is>
      </c>
      <c r="AZ1538" t="inlineStr">
        <is>
          <t>N/A</t>
        </is>
      </c>
      <c r="BA1538" t="inlineStr">
        <is>
          <t>N/A</t>
        </is>
      </c>
      <c r="BB1538" t="inlineStr">
        <is>
          <t>N/A</t>
        </is>
      </c>
      <c r="BC1538" t="inlineStr">
        <is>
          <t>N/A</t>
        </is>
      </c>
      <c r="BD1538" t="inlineStr">
        <is>
          <t>N/A</t>
        </is>
      </c>
      <c r="BE1538" t="inlineStr">
        <is>
          <t>N/A</t>
        </is>
      </c>
    </row>
    <row r="1539">
      <c r="A1539" t="inlineStr">
        <is>
          <t>WI21126427</t>
        </is>
      </c>
      <c r="B1539" t="inlineStr">
        <is>
          <t>DATA_VALIDATION</t>
        </is>
      </c>
      <c r="C1539" t="inlineStr">
        <is>
          <t>201130012808</t>
        </is>
      </c>
      <c r="D1539" t="inlineStr">
        <is>
          <t>Folder</t>
        </is>
      </c>
      <c r="E1539" s="2">
        <f>HYPERLINK("capsilon://?command=openfolder&amp;siteaddress=FAM.docvelocity-na8.net&amp;folderid=FXE3071462-8C9E-CCE2-98C9-1F0CD4B48FE4","FX211111987")</f>
        <v>0.0</v>
      </c>
      <c r="F1539" t="inlineStr">
        <is>
          <t/>
        </is>
      </c>
      <c r="G1539" t="inlineStr">
        <is>
          <t/>
        </is>
      </c>
      <c r="H1539" t="inlineStr">
        <is>
          <t>Mailitem</t>
        </is>
      </c>
      <c r="I1539" t="inlineStr">
        <is>
          <t>MI211268848</t>
        </is>
      </c>
      <c r="J1539" t="n">
        <v>28.0</v>
      </c>
      <c r="K1539" t="inlineStr">
        <is>
          <t>COMPLETED</t>
        </is>
      </c>
      <c r="L1539" t="inlineStr">
        <is>
          <t>MARK_AS_COMPLETED</t>
        </is>
      </c>
      <c r="M1539" t="inlineStr">
        <is>
          <t>Queue</t>
        </is>
      </c>
      <c r="N1539" t="n">
        <v>2.0</v>
      </c>
      <c r="O1539" s="1" t="n">
        <v>44532.476493055554</v>
      </c>
      <c r="P1539" s="1" t="n">
        <v>44532.65456018518</v>
      </c>
      <c r="Q1539" t="n">
        <v>15065.0</v>
      </c>
      <c r="R1539" t="n">
        <v>320.0</v>
      </c>
      <c r="S1539" t="b">
        <v>0</v>
      </c>
      <c r="T1539" t="inlineStr">
        <is>
          <t>N/A</t>
        </is>
      </c>
      <c r="U1539" t="b">
        <v>0</v>
      </c>
      <c r="V1539" t="inlineStr">
        <is>
          <t>Poonam Patil</t>
        </is>
      </c>
      <c r="W1539" s="1" t="n">
        <v>44532.493946759256</v>
      </c>
      <c r="X1539" t="n">
        <v>202.0</v>
      </c>
      <c r="Y1539" t="n">
        <v>21.0</v>
      </c>
      <c r="Z1539" t="n">
        <v>0.0</v>
      </c>
      <c r="AA1539" t="n">
        <v>21.0</v>
      </c>
      <c r="AB1539" t="n">
        <v>0.0</v>
      </c>
      <c r="AC1539" t="n">
        <v>8.0</v>
      </c>
      <c r="AD1539" t="n">
        <v>7.0</v>
      </c>
      <c r="AE1539" t="n">
        <v>0.0</v>
      </c>
      <c r="AF1539" t="n">
        <v>0.0</v>
      </c>
      <c r="AG1539" t="n">
        <v>0.0</v>
      </c>
      <c r="AH1539" t="inlineStr">
        <is>
          <t>Vikash Suryakanth Parmar</t>
        </is>
      </c>
      <c r="AI1539" s="1" t="n">
        <v>44532.65456018518</v>
      </c>
      <c r="AJ1539" t="n">
        <v>118.0</v>
      </c>
      <c r="AK1539" t="n">
        <v>0.0</v>
      </c>
      <c r="AL1539" t="n">
        <v>0.0</v>
      </c>
      <c r="AM1539" t="n">
        <v>0.0</v>
      </c>
      <c r="AN1539" t="n">
        <v>0.0</v>
      </c>
      <c r="AO1539" t="n">
        <v>0.0</v>
      </c>
      <c r="AP1539" t="n">
        <v>7.0</v>
      </c>
      <c r="AQ1539" t="n">
        <v>0.0</v>
      </c>
      <c r="AR1539" t="n">
        <v>0.0</v>
      </c>
      <c r="AS1539" t="n">
        <v>0.0</v>
      </c>
      <c r="AT1539" t="inlineStr">
        <is>
          <t>N/A</t>
        </is>
      </c>
      <c r="AU1539" t="inlineStr">
        <is>
          <t>N/A</t>
        </is>
      </c>
      <c r="AV1539" t="inlineStr">
        <is>
          <t>N/A</t>
        </is>
      </c>
      <c r="AW1539" t="inlineStr">
        <is>
          <t>N/A</t>
        </is>
      </c>
      <c r="AX1539" t="inlineStr">
        <is>
          <t>N/A</t>
        </is>
      </c>
      <c r="AY1539" t="inlineStr">
        <is>
          <t>N/A</t>
        </is>
      </c>
      <c r="AZ1539" t="inlineStr">
        <is>
          <t>N/A</t>
        </is>
      </c>
      <c r="BA1539" t="inlineStr">
        <is>
          <t>N/A</t>
        </is>
      </c>
      <c r="BB1539" t="inlineStr">
        <is>
          <t>N/A</t>
        </is>
      </c>
      <c r="BC1539" t="inlineStr">
        <is>
          <t>N/A</t>
        </is>
      </c>
      <c r="BD1539" t="inlineStr">
        <is>
          <t>N/A</t>
        </is>
      </c>
      <c r="BE1539" t="inlineStr">
        <is>
          <t>N/A</t>
        </is>
      </c>
    </row>
    <row r="1540">
      <c r="A1540" t="inlineStr">
        <is>
          <t>WI211264289</t>
        </is>
      </c>
      <c r="B1540" t="inlineStr">
        <is>
          <t>DATA_VALIDATION</t>
        </is>
      </c>
      <c r="C1540" t="inlineStr">
        <is>
          <t>201300020315</t>
        </is>
      </c>
      <c r="D1540" t="inlineStr">
        <is>
          <t>Folder</t>
        </is>
      </c>
      <c r="E1540" s="2">
        <f>HYPERLINK("capsilon://?command=openfolder&amp;siteaddress=FAM.docvelocity-na8.net&amp;folderid=FXAEC7E08A-BEE5-2A7D-0199-9F431DBA06CB","FX21128288")</f>
        <v>0.0</v>
      </c>
      <c r="F1540" t="inlineStr">
        <is>
          <t/>
        </is>
      </c>
      <c r="G1540" t="inlineStr">
        <is>
          <t/>
        </is>
      </c>
      <c r="H1540" t="inlineStr">
        <is>
          <t>Mailitem</t>
        </is>
      </c>
      <c r="I1540" t="inlineStr">
        <is>
          <t>MI2112675398</t>
        </is>
      </c>
      <c r="J1540" t="n">
        <v>153.0</v>
      </c>
      <c r="K1540" t="inlineStr">
        <is>
          <t>COMPLETED</t>
        </is>
      </c>
      <c r="L1540" t="inlineStr">
        <is>
          <t>MARK_AS_COMPLETED</t>
        </is>
      </c>
      <c r="M1540" t="inlineStr">
        <is>
          <t>Queue</t>
        </is>
      </c>
      <c r="N1540" t="n">
        <v>2.0</v>
      </c>
      <c r="O1540" s="1" t="n">
        <v>44550.56952546296</v>
      </c>
      <c r="P1540" s="1" t="n">
        <v>44550.68479166667</v>
      </c>
      <c r="Q1540" t="n">
        <v>7475.0</v>
      </c>
      <c r="R1540" t="n">
        <v>2484.0</v>
      </c>
      <c r="S1540" t="b">
        <v>0</v>
      </c>
      <c r="T1540" t="inlineStr">
        <is>
          <t>N/A</t>
        </is>
      </c>
      <c r="U1540" t="b">
        <v>0</v>
      </c>
      <c r="V1540" t="inlineStr">
        <is>
          <t>Ketan Pathak</t>
        </is>
      </c>
      <c r="W1540" s="1" t="n">
        <v>44550.62501157408</v>
      </c>
      <c r="X1540" t="n">
        <v>1640.0</v>
      </c>
      <c r="Y1540" t="n">
        <v>106.0</v>
      </c>
      <c r="Z1540" t="n">
        <v>0.0</v>
      </c>
      <c r="AA1540" t="n">
        <v>106.0</v>
      </c>
      <c r="AB1540" t="n">
        <v>0.0</v>
      </c>
      <c r="AC1540" t="n">
        <v>48.0</v>
      </c>
      <c r="AD1540" t="n">
        <v>47.0</v>
      </c>
      <c r="AE1540" t="n">
        <v>0.0</v>
      </c>
      <c r="AF1540" t="n">
        <v>0.0</v>
      </c>
      <c r="AG1540" t="n">
        <v>0.0</v>
      </c>
      <c r="AH1540" t="inlineStr">
        <is>
          <t>Rohit Mawal</t>
        </is>
      </c>
      <c r="AI1540" s="1" t="n">
        <v>44550.68479166667</v>
      </c>
      <c r="AJ1540" t="n">
        <v>789.0</v>
      </c>
      <c r="AK1540" t="n">
        <v>0.0</v>
      </c>
      <c r="AL1540" t="n">
        <v>0.0</v>
      </c>
      <c r="AM1540" t="n">
        <v>0.0</v>
      </c>
      <c r="AN1540" t="n">
        <v>0.0</v>
      </c>
      <c r="AO1540" t="n">
        <v>0.0</v>
      </c>
      <c r="AP1540" t="n">
        <v>47.0</v>
      </c>
      <c r="AQ1540" t="n">
        <v>0.0</v>
      </c>
      <c r="AR1540" t="n">
        <v>0.0</v>
      </c>
      <c r="AS1540" t="n">
        <v>0.0</v>
      </c>
      <c r="AT1540" t="inlineStr">
        <is>
          <t>N/A</t>
        </is>
      </c>
      <c r="AU1540" t="inlineStr">
        <is>
          <t>N/A</t>
        </is>
      </c>
      <c r="AV1540" t="inlineStr">
        <is>
          <t>N/A</t>
        </is>
      </c>
      <c r="AW1540" t="inlineStr">
        <is>
          <t>N/A</t>
        </is>
      </c>
      <c r="AX1540" t="inlineStr">
        <is>
          <t>N/A</t>
        </is>
      </c>
      <c r="AY1540" t="inlineStr">
        <is>
          <t>N/A</t>
        </is>
      </c>
      <c r="AZ1540" t="inlineStr">
        <is>
          <t>N/A</t>
        </is>
      </c>
      <c r="BA1540" t="inlineStr">
        <is>
          <t>N/A</t>
        </is>
      </c>
      <c r="BB1540" t="inlineStr">
        <is>
          <t>N/A</t>
        </is>
      </c>
      <c r="BC1540" t="inlineStr">
        <is>
          <t>N/A</t>
        </is>
      </c>
      <c r="BD1540" t="inlineStr">
        <is>
          <t>N/A</t>
        </is>
      </c>
      <c r="BE1540" t="inlineStr">
        <is>
          <t>N/A</t>
        </is>
      </c>
    </row>
    <row r="1541">
      <c r="A1541" t="inlineStr">
        <is>
          <t>WI211264328</t>
        </is>
      </c>
      <c r="B1541" t="inlineStr">
        <is>
          <t>DATA_VALIDATION</t>
        </is>
      </c>
      <c r="C1541" t="inlineStr">
        <is>
          <t>201300020315</t>
        </is>
      </c>
      <c r="D1541" t="inlineStr">
        <is>
          <t>Folder</t>
        </is>
      </c>
      <c r="E1541" s="2">
        <f>HYPERLINK("capsilon://?command=openfolder&amp;siteaddress=FAM.docvelocity-na8.net&amp;folderid=FXAEC7E08A-BEE5-2A7D-0199-9F431DBA06CB","FX21128288")</f>
        <v>0.0</v>
      </c>
      <c r="F1541" t="inlineStr">
        <is>
          <t/>
        </is>
      </c>
      <c r="G1541" t="inlineStr">
        <is>
          <t/>
        </is>
      </c>
      <c r="H1541" t="inlineStr">
        <is>
          <t>Mailitem</t>
        </is>
      </c>
      <c r="I1541" t="inlineStr">
        <is>
          <t>MI2112675403</t>
        </is>
      </c>
      <c r="J1541" t="n">
        <v>102.0</v>
      </c>
      <c r="K1541" t="inlineStr">
        <is>
          <t>COMPLETED</t>
        </is>
      </c>
      <c r="L1541" t="inlineStr">
        <is>
          <t>MARK_AS_COMPLETED</t>
        </is>
      </c>
      <c r="M1541" t="inlineStr">
        <is>
          <t>Queue</t>
        </is>
      </c>
      <c r="N1541" t="n">
        <v>2.0</v>
      </c>
      <c r="O1541" s="1" t="n">
        <v>44550.57108796296</v>
      </c>
      <c r="P1541" s="1" t="n">
        <v>44550.68840277778</v>
      </c>
      <c r="Q1541" t="n">
        <v>8208.0</v>
      </c>
      <c r="R1541" t="n">
        <v>1928.0</v>
      </c>
      <c r="S1541" t="b">
        <v>0</v>
      </c>
      <c r="T1541" t="inlineStr">
        <is>
          <t>N/A</t>
        </is>
      </c>
      <c r="U1541" t="b">
        <v>0</v>
      </c>
      <c r="V1541" t="inlineStr">
        <is>
          <t>Suraj Toradmal</t>
        </is>
      </c>
      <c r="W1541" s="1" t="n">
        <v>44550.613657407404</v>
      </c>
      <c r="X1541" t="n">
        <v>884.0</v>
      </c>
      <c r="Y1541" t="n">
        <v>106.0</v>
      </c>
      <c r="Z1541" t="n">
        <v>0.0</v>
      </c>
      <c r="AA1541" t="n">
        <v>106.0</v>
      </c>
      <c r="AB1541" t="n">
        <v>0.0</v>
      </c>
      <c r="AC1541" t="n">
        <v>45.0</v>
      </c>
      <c r="AD1541" t="n">
        <v>-4.0</v>
      </c>
      <c r="AE1541" t="n">
        <v>0.0</v>
      </c>
      <c r="AF1541" t="n">
        <v>0.0</v>
      </c>
      <c r="AG1541" t="n">
        <v>0.0</v>
      </c>
      <c r="AH1541" t="inlineStr">
        <is>
          <t>Mohini Shinde</t>
        </is>
      </c>
      <c r="AI1541" s="1" t="n">
        <v>44550.68840277778</v>
      </c>
      <c r="AJ1541" t="n">
        <v>171.0</v>
      </c>
      <c r="AK1541" t="n">
        <v>0.0</v>
      </c>
      <c r="AL1541" t="n">
        <v>0.0</v>
      </c>
      <c r="AM1541" t="n">
        <v>0.0</v>
      </c>
      <c r="AN1541" t="n">
        <v>0.0</v>
      </c>
      <c r="AO1541" t="n">
        <v>0.0</v>
      </c>
      <c r="AP1541" t="n">
        <v>-4.0</v>
      </c>
      <c r="AQ1541" t="n">
        <v>0.0</v>
      </c>
      <c r="AR1541" t="n">
        <v>0.0</v>
      </c>
      <c r="AS1541" t="n">
        <v>0.0</v>
      </c>
      <c r="AT1541" t="inlineStr">
        <is>
          <t>N/A</t>
        </is>
      </c>
      <c r="AU1541" t="inlineStr">
        <is>
          <t>N/A</t>
        </is>
      </c>
      <c r="AV1541" t="inlineStr">
        <is>
          <t>N/A</t>
        </is>
      </c>
      <c r="AW1541" t="inlineStr">
        <is>
          <t>N/A</t>
        </is>
      </c>
      <c r="AX1541" t="inlineStr">
        <is>
          <t>N/A</t>
        </is>
      </c>
      <c r="AY1541" t="inlineStr">
        <is>
          <t>N/A</t>
        </is>
      </c>
      <c r="AZ1541" t="inlineStr">
        <is>
          <t>N/A</t>
        </is>
      </c>
      <c r="BA1541" t="inlineStr">
        <is>
          <t>N/A</t>
        </is>
      </c>
      <c r="BB1541" t="inlineStr">
        <is>
          <t>N/A</t>
        </is>
      </c>
      <c r="BC1541" t="inlineStr">
        <is>
          <t>N/A</t>
        </is>
      </c>
      <c r="BD1541" t="inlineStr">
        <is>
          <t>N/A</t>
        </is>
      </c>
      <c r="BE1541" t="inlineStr">
        <is>
          <t>N/A</t>
        </is>
      </c>
    </row>
    <row r="1542">
      <c r="A1542" t="inlineStr">
        <is>
          <t>WI211264337</t>
        </is>
      </c>
      <c r="B1542" t="inlineStr">
        <is>
          <t>DATA_VALIDATION</t>
        </is>
      </c>
      <c r="C1542" t="inlineStr">
        <is>
          <t>201300020315</t>
        </is>
      </c>
      <c r="D1542" t="inlineStr">
        <is>
          <t>Folder</t>
        </is>
      </c>
      <c r="E1542" s="2">
        <f>HYPERLINK("capsilon://?command=openfolder&amp;siteaddress=FAM.docvelocity-na8.net&amp;folderid=FXAEC7E08A-BEE5-2A7D-0199-9F431DBA06CB","FX21128288")</f>
        <v>0.0</v>
      </c>
      <c r="F1542" t="inlineStr">
        <is>
          <t/>
        </is>
      </c>
      <c r="G1542" t="inlineStr">
        <is>
          <t/>
        </is>
      </c>
      <c r="H1542" t="inlineStr">
        <is>
          <t>Mailitem</t>
        </is>
      </c>
      <c r="I1542" t="inlineStr">
        <is>
          <t>MI2112675453</t>
        </is>
      </c>
      <c r="J1542" t="n">
        <v>28.0</v>
      </c>
      <c r="K1542" t="inlineStr">
        <is>
          <t>COMPLETED</t>
        </is>
      </c>
      <c r="L1542" t="inlineStr">
        <is>
          <t>MARK_AS_COMPLETED</t>
        </is>
      </c>
      <c r="M1542" t="inlineStr">
        <is>
          <t>Queue</t>
        </is>
      </c>
      <c r="N1542" t="n">
        <v>2.0</v>
      </c>
      <c r="O1542" s="1" t="n">
        <v>44550.57144675926</v>
      </c>
      <c r="P1542" s="1" t="n">
        <v>44550.578564814816</v>
      </c>
      <c r="Q1542" t="n">
        <v>312.0</v>
      </c>
      <c r="R1542" t="n">
        <v>303.0</v>
      </c>
      <c r="S1542" t="b">
        <v>0</v>
      </c>
      <c r="T1542" t="inlineStr">
        <is>
          <t>N/A</t>
        </is>
      </c>
      <c r="U1542" t="b">
        <v>0</v>
      </c>
      <c r="V1542" t="inlineStr">
        <is>
          <t>Sumit Jarhad</t>
        </is>
      </c>
      <c r="W1542" s="1" t="n">
        <v>44550.572916666664</v>
      </c>
      <c r="X1542" t="n">
        <v>79.0</v>
      </c>
      <c r="Y1542" t="n">
        <v>21.0</v>
      </c>
      <c r="Z1542" t="n">
        <v>0.0</v>
      </c>
      <c r="AA1542" t="n">
        <v>21.0</v>
      </c>
      <c r="AB1542" t="n">
        <v>0.0</v>
      </c>
      <c r="AC1542" t="n">
        <v>7.0</v>
      </c>
      <c r="AD1542" t="n">
        <v>7.0</v>
      </c>
      <c r="AE1542" t="n">
        <v>0.0</v>
      </c>
      <c r="AF1542" t="n">
        <v>0.0</v>
      </c>
      <c r="AG1542" t="n">
        <v>0.0</v>
      </c>
      <c r="AH1542" t="inlineStr">
        <is>
          <t>Vikash Suryakanth Parmar</t>
        </is>
      </c>
      <c r="AI1542" s="1" t="n">
        <v>44550.578564814816</v>
      </c>
      <c r="AJ1542" t="n">
        <v>224.0</v>
      </c>
      <c r="AK1542" t="n">
        <v>0.0</v>
      </c>
      <c r="AL1542" t="n">
        <v>0.0</v>
      </c>
      <c r="AM1542" t="n">
        <v>0.0</v>
      </c>
      <c r="AN1542" t="n">
        <v>0.0</v>
      </c>
      <c r="AO1542" t="n">
        <v>0.0</v>
      </c>
      <c r="AP1542" t="n">
        <v>7.0</v>
      </c>
      <c r="AQ1542" t="n">
        <v>0.0</v>
      </c>
      <c r="AR1542" t="n">
        <v>0.0</v>
      </c>
      <c r="AS1542" t="n">
        <v>0.0</v>
      </c>
      <c r="AT1542" t="inlineStr">
        <is>
          <t>N/A</t>
        </is>
      </c>
      <c r="AU1542" t="inlineStr">
        <is>
          <t>N/A</t>
        </is>
      </c>
      <c r="AV1542" t="inlineStr">
        <is>
          <t>N/A</t>
        </is>
      </c>
      <c r="AW1542" t="inlineStr">
        <is>
          <t>N/A</t>
        </is>
      </c>
      <c r="AX1542" t="inlineStr">
        <is>
          <t>N/A</t>
        </is>
      </c>
      <c r="AY1542" t="inlineStr">
        <is>
          <t>N/A</t>
        </is>
      </c>
      <c r="AZ1542" t="inlineStr">
        <is>
          <t>N/A</t>
        </is>
      </c>
      <c r="BA1542" t="inlineStr">
        <is>
          <t>N/A</t>
        </is>
      </c>
      <c r="BB1542" t="inlineStr">
        <is>
          <t>N/A</t>
        </is>
      </c>
      <c r="BC1542" t="inlineStr">
        <is>
          <t>N/A</t>
        </is>
      </c>
      <c r="BD1542" t="inlineStr">
        <is>
          <t>N/A</t>
        </is>
      </c>
      <c r="BE1542" t="inlineStr">
        <is>
          <t>N/A</t>
        </is>
      </c>
    </row>
    <row r="1543">
      <c r="A1543" t="inlineStr">
        <is>
          <t>WI21126434</t>
        </is>
      </c>
      <c r="B1543" t="inlineStr">
        <is>
          <t>DATA_VALIDATION</t>
        </is>
      </c>
      <c r="C1543" t="inlineStr">
        <is>
          <t>201130012808</t>
        </is>
      </c>
      <c r="D1543" t="inlineStr">
        <is>
          <t>Folder</t>
        </is>
      </c>
      <c r="E1543" s="2">
        <f>HYPERLINK("capsilon://?command=openfolder&amp;siteaddress=FAM.docvelocity-na8.net&amp;folderid=FXE3071462-8C9E-CCE2-98C9-1F0CD4B48FE4","FX211111987")</f>
        <v>0.0</v>
      </c>
      <c r="F1543" t="inlineStr">
        <is>
          <t/>
        </is>
      </c>
      <c r="G1543" t="inlineStr">
        <is>
          <t/>
        </is>
      </c>
      <c r="H1543" t="inlineStr">
        <is>
          <t>Mailitem</t>
        </is>
      </c>
      <c r="I1543" t="inlineStr">
        <is>
          <t>MI211268899</t>
        </is>
      </c>
      <c r="J1543" t="n">
        <v>32.0</v>
      </c>
      <c r="K1543" t="inlineStr">
        <is>
          <t>COMPLETED</t>
        </is>
      </c>
      <c r="L1543" t="inlineStr">
        <is>
          <t>MARK_AS_COMPLETED</t>
        </is>
      </c>
      <c r="M1543" t="inlineStr">
        <is>
          <t>Queue</t>
        </is>
      </c>
      <c r="N1543" t="n">
        <v>2.0</v>
      </c>
      <c r="O1543" s="1" t="n">
        <v>44532.476956018516</v>
      </c>
      <c r="P1543" s="1" t="n">
        <v>44532.65723379629</v>
      </c>
      <c r="Q1543" t="n">
        <v>15172.0</v>
      </c>
      <c r="R1543" t="n">
        <v>404.0</v>
      </c>
      <c r="S1543" t="b">
        <v>0</v>
      </c>
      <c r="T1543" t="inlineStr">
        <is>
          <t>N/A</t>
        </is>
      </c>
      <c r="U1543" t="b">
        <v>0</v>
      </c>
      <c r="V1543" t="inlineStr">
        <is>
          <t>Snehal Sathe</t>
        </is>
      </c>
      <c r="W1543" s="1" t="n">
        <v>44532.495034722226</v>
      </c>
      <c r="X1543" t="n">
        <v>162.0</v>
      </c>
      <c r="Y1543" t="n">
        <v>30.0</v>
      </c>
      <c r="Z1543" t="n">
        <v>0.0</v>
      </c>
      <c r="AA1543" t="n">
        <v>30.0</v>
      </c>
      <c r="AB1543" t="n">
        <v>0.0</v>
      </c>
      <c r="AC1543" t="n">
        <v>11.0</v>
      </c>
      <c r="AD1543" t="n">
        <v>2.0</v>
      </c>
      <c r="AE1543" t="n">
        <v>0.0</v>
      </c>
      <c r="AF1543" t="n">
        <v>0.0</v>
      </c>
      <c r="AG1543" t="n">
        <v>0.0</v>
      </c>
      <c r="AH1543" t="inlineStr">
        <is>
          <t>Dashrath Soren</t>
        </is>
      </c>
      <c r="AI1543" s="1" t="n">
        <v>44532.65723379629</v>
      </c>
      <c r="AJ1543" t="n">
        <v>242.0</v>
      </c>
      <c r="AK1543" t="n">
        <v>1.0</v>
      </c>
      <c r="AL1543" t="n">
        <v>0.0</v>
      </c>
      <c r="AM1543" t="n">
        <v>1.0</v>
      </c>
      <c r="AN1543" t="n">
        <v>0.0</v>
      </c>
      <c r="AO1543" t="n">
        <v>1.0</v>
      </c>
      <c r="AP1543" t="n">
        <v>1.0</v>
      </c>
      <c r="AQ1543" t="n">
        <v>0.0</v>
      </c>
      <c r="AR1543" t="n">
        <v>0.0</v>
      </c>
      <c r="AS1543" t="n">
        <v>0.0</v>
      </c>
      <c r="AT1543" t="inlineStr">
        <is>
          <t>N/A</t>
        </is>
      </c>
      <c r="AU1543" t="inlineStr">
        <is>
          <t>N/A</t>
        </is>
      </c>
      <c r="AV1543" t="inlineStr">
        <is>
          <t>N/A</t>
        </is>
      </c>
      <c r="AW1543" t="inlineStr">
        <is>
          <t>N/A</t>
        </is>
      </c>
      <c r="AX1543" t="inlineStr">
        <is>
          <t>N/A</t>
        </is>
      </c>
      <c r="AY1543" t="inlineStr">
        <is>
          <t>N/A</t>
        </is>
      </c>
      <c r="AZ1543" t="inlineStr">
        <is>
          <t>N/A</t>
        </is>
      </c>
      <c r="BA1543" t="inlineStr">
        <is>
          <t>N/A</t>
        </is>
      </c>
      <c r="BB1543" t="inlineStr">
        <is>
          <t>N/A</t>
        </is>
      </c>
      <c r="BC1543" t="inlineStr">
        <is>
          <t>N/A</t>
        </is>
      </c>
      <c r="BD1543" t="inlineStr">
        <is>
          <t>N/A</t>
        </is>
      </c>
      <c r="BE1543" t="inlineStr">
        <is>
          <t>N/A</t>
        </is>
      </c>
    </row>
    <row r="1544">
      <c r="A1544" t="inlineStr">
        <is>
          <t>WI211264359</t>
        </is>
      </c>
      <c r="B1544" t="inlineStr">
        <is>
          <t>DATA_VALIDATION</t>
        </is>
      </c>
      <c r="C1544" t="inlineStr">
        <is>
          <t>201340000508</t>
        </is>
      </c>
      <c r="D1544" t="inlineStr">
        <is>
          <t>Folder</t>
        </is>
      </c>
      <c r="E1544" s="2">
        <f>HYPERLINK("capsilon://?command=openfolder&amp;siteaddress=FAM.docvelocity-na8.net&amp;folderid=FX31606931-D069-6EEB-1338-279419E97716","FX21129876")</f>
        <v>0.0</v>
      </c>
      <c r="F1544" t="inlineStr">
        <is>
          <t/>
        </is>
      </c>
      <c r="G1544" t="inlineStr">
        <is>
          <t/>
        </is>
      </c>
      <c r="H1544" t="inlineStr">
        <is>
          <t>Mailitem</t>
        </is>
      </c>
      <c r="I1544" t="inlineStr">
        <is>
          <t>MI2112670918</t>
        </is>
      </c>
      <c r="J1544" t="n">
        <v>152.0</v>
      </c>
      <c r="K1544" t="inlineStr">
        <is>
          <t>COMPLETED</t>
        </is>
      </c>
      <c r="L1544" t="inlineStr">
        <is>
          <t>MARK_AS_COMPLETED</t>
        </is>
      </c>
      <c r="M1544" t="inlineStr">
        <is>
          <t>Queue</t>
        </is>
      </c>
      <c r="N1544" t="n">
        <v>2.0</v>
      </c>
      <c r="O1544" s="1" t="n">
        <v>44550.57268518519</v>
      </c>
      <c r="P1544" s="1" t="n">
        <v>44550.60327546296</v>
      </c>
      <c r="Q1544" t="n">
        <v>1018.0</v>
      </c>
      <c r="R1544" t="n">
        <v>1625.0</v>
      </c>
      <c r="S1544" t="b">
        <v>0</v>
      </c>
      <c r="T1544" t="inlineStr">
        <is>
          <t>N/A</t>
        </is>
      </c>
      <c r="U1544" t="b">
        <v>1</v>
      </c>
      <c r="V1544" t="inlineStr">
        <is>
          <t>Archana Bhujbal</t>
        </is>
      </c>
      <c r="W1544" s="1" t="n">
        <v>44550.59318287037</v>
      </c>
      <c r="X1544" t="n">
        <v>1031.0</v>
      </c>
      <c r="Y1544" t="n">
        <v>138.0</v>
      </c>
      <c r="Z1544" t="n">
        <v>0.0</v>
      </c>
      <c r="AA1544" t="n">
        <v>138.0</v>
      </c>
      <c r="AB1544" t="n">
        <v>0.0</v>
      </c>
      <c r="AC1544" t="n">
        <v>51.0</v>
      </c>
      <c r="AD1544" t="n">
        <v>14.0</v>
      </c>
      <c r="AE1544" t="n">
        <v>0.0</v>
      </c>
      <c r="AF1544" t="n">
        <v>0.0</v>
      </c>
      <c r="AG1544" t="n">
        <v>0.0</v>
      </c>
      <c r="AH1544" t="inlineStr">
        <is>
          <t>Dashrath Soren</t>
        </is>
      </c>
      <c r="AI1544" s="1" t="n">
        <v>44550.60327546296</v>
      </c>
      <c r="AJ1544" t="n">
        <v>566.0</v>
      </c>
      <c r="AK1544" t="n">
        <v>0.0</v>
      </c>
      <c r="AL1544" t="n">
        <v>0.0</v>
      </c>
      <c r="AM1544" t="n">
        <v>0.0</v>
      </c>
      <c r="AN1544" t="n">
        <v>0.0</v>
      </c>
      <c r="AO1544" t="n">
        <v>0.0</v>
      </c>
      <c r="AP1544" t="n">
        <v>14.0</v>
      </c>
      <c r="AQ1544" t="n">
        <v>0.0</v>
      </c>
      <c r="AR1544" t="n">
        <v>0.0</v>
      </c>
      <c r="AS1544" t="n">
        <v>0.0</v>
      </c>
      <c r="AT1544" t="inlineStr">
        <is>
          <t>N/A</t>
        </is>
      </c>
      <c r="AU1544" t="inlineStr">
        <is>
          <t>N/A</t>
        </is>
      </c>
      <c r="AV1544" t="inlineStr">
        <is>
          <t>N/A</t>
        </is>
      </c>
      <c r="AW1544" t="inlineStr">
        <is>
          <t>N/A</t>
        </is>
      </c>
      <c r="AX1544" t="inlineStr">
        <is>
          <t>N/A</t>
        </is>
      </c>
      <c r="AY1544" t="inlineStr">
        <is>
          <t>N/A</t>
        </is>
      </c>
      <c r="AZ1544" t="inlineStr">
        <is>
          <t>N/A</t>
        </is>
      </c>
      <c r="BA1544" t="inlineStr">
        <is>
          <t>N/A</t>
        </is>
      </c>
      <c r="BB1544" t="inlineStr">
        <is>
          <t>N/A</t>
        </is>
      </c>
      <c r="BC1544" t="inlineStr">
        <is>
          <t>N/A</t>
        </is>
      </c>
      <c r="BD1544" t="inlineStr">
        <is>
          <t>N/A</t>
        </is>
      </c>
      <c r="BE1544" t="inlineStr">
        <is>
          <t>N/A</t>
        </is>
      </c>
    </row>
    <row r="1545">
      <c r="A1545" t="inlineStr">
        <is>
          <t>WI21126438</t>
        </is>
      </c>
      <c r="B1545" t="inlineStr">
        <is>
          <t>DATA_VALIDATION</t>
        </is>
      </c>
      <c r="C1545" t="inlineStr">
        <is>
          <t>201130012808</t>
        </is>
      </c>
      <c r="D1545" t="inlineStr">
        <is>
          <t>Folder</t>
        </is>
      </c>
      <c r="E1545" s="2">
        <f>HYPERLINK("capsilon://?command=openfolder&amp;siteaddress=FAM.docvelocity-na8.net&amp;folderid=FXE3071462-8C9E-CCE2-98C9-1F0CD4B48FE4","FX211111987")</f>
        <v>0.0</v>
      </c>
      <c r="F1545" t="inlineStr">
        <is>
          <t/>
        </is>
      </c>
      <c r="G1545" t="inlineStr">
        <is>
          <t/>
        </is>
      </c>
      <c r="H1545" t="inlineStr">
        <is>
          <t>Mailitem</t>
        </is>
      </c>
      <c r="I1545" t="inlineStr">
        <is>
          <t>MI211268940</t>
        </is>
      </c>
      <c r="J1545" t="n">
        <v>32.0</v>
      </c>
      <c r="K1545" t="inlineStr">
        <is>
          <t>COMPLETED</t>
        </is>
      </c>
      <c r="L1545" t="inlineStr">
        <is>
          <t>MARK_AS_COMPLETED</t>
        </is>
      </c>
      <c r="M1545" t="inlineStr">
        <is>
          <t>Queue</t>
        </is>
      </c>
      <c r="N1545" t="n">
        <v>2.0</v>
      </c>
      <c r="O1545" s="1" t="n">
        <v>44532.4774537037</v>
      </c>
      <c r="P1545" s="1" t="n">
        <v>44532.657314814816</v>
      </c>
      <c r="Q1545" t="n">
        <v>15190.0</v>
      </c>
      <c r="R1545" t="n">
        <v>350.0</v>
      </c>
      <c r="S1545" t="b">
        <v>0</v>
      </c>
      <c r="T1545" t="inlineStr">
        <is>
          <t>N/A</t>
        </is>
      </c>
      <c r="U1545" t="b">
        <v>0</v>
      </c>
      <c r="V1545" t="inlineStr">
        <is>
          <t>Poonam Patil</t>
        </is>
      </c>
      <c r="W1545" s="1" t="n">
        <v>44532.495150462964</v>
      </c>
      <c r="X1545" t="n">
        <v>104.0</v>
      </c>
      <c r="Y1545" t="n">
        <v>33.0</v>
      </c>
      <c r="Z1545" t="n">
        <v>0.0</v>
      </c>
      <c r="AA1545" t="n">
        <v>33.0</v>
      </c>
      <c r="AB1545" t="n">
        <v>0.0</v>
      </c>
      <c r="AC1545" t="n">
        <v>11.0</v>
      </c>
      <c r="AD1545" t="n">
        <v>-1.0</v>
      </c>
      <c r="AE1545" t="n">
        <v>0.0</v>
      </c>
      <c r="AF1545" t="n">
        <v>0.0</v>
      </c>
      <c r="AG1545" t="n">
        <v>0.0</v>
      </c>
      <c r="AH1545" t="inlineStr">
        <is>
          <t>Smriti Gauchan</t>
        </is>
      </c>
      <c r="AI1545" s="1" t="n">
        <v>44532.657314814816</v>
      </c>
      <c r="AJ1545" t="n">
        <v>246.0</v>
      </c>
      <c r="AK1545" t="n">
        <v>0.0</v>
      </c>
      <c r="AL1545" t="n">
        <v>0.0</v>
      </c>
      <c r="AM1545" t="n">
        <v>0.0</v>
      </c>
      <c r="AN1545" t="n">
        <v>0.0</v>
      </c>
      <c r="AO1545" t="n">
        <v>0.0</v>
      </c>
      <c r="AP1545" t="n">
        <v>-1.0</v>
      </c>
      <c r="AQ1545" t="n">
        <v>0.0</v>
      </c>
      <c r="AR1545" t="n">
        <v>0.0</v>
      </c>
      <c r="AS1545" t="n">
        <v>0.0</v>
      </c>
      <c r="AT1545" t="inlineStr">
        <is>
          <t>N/A</t>
        </is>
      </c>
      <c r="AU1545" t="inlineStr">
        <is>
          <t>N/A</t>
        </is>
      </c>
      <c r="AV1545" t="inlineStr">
        <is>
          <t>N/A</t>
        </is>
      </c>
      <c r="AW1545" t="inlineStr">
        <is>
          <t>N/A</t>
        </is>
      </c>
      <c r="AX1545" t="inlineStr">
        <is>
          <t>N/A</t>
        </is>
      </c>
      <c r="AY1545" t="inlineStr">
        <is>
          <t>N/A</t>
        </is>
      </c>
      <c r="AZ1545" t="inlineStr">
        <is>
          <t>N/A</t>
        </is>
      </c>
      <c r="BA1545" t="inlineStr">
        <is>
          <t>N/A</t>
        </is>
      </c>
      <c r="BB1545" t="inlineStr">
        <is>
          <t>N/A</t>
        </is>
      </c>
      <c r="BC1545" t="inlineStr">
        <is>
          <t>N/A</t>
        </is>
      </c>
      <c r="BD1545" t="inlineStr">
        <is>
          <t>N/A</t>
        </is>
      </c>
      <c r="BE1545" t="inlineStr">
        <is>
          <t>N/A</t>
        </is>
      </c>
    </row>
    <row r="1546">
      <c r="A1546" t="inlineStr">
        <is>
          <t>WI211264409</t>
        </is>
      </c>
      <c r="B1546" t="inlineStr">
        <is>
          <t>DATA_VALIDATION</t>
        </is>
      </c>
      <c r="C1546" t="inlineStr">
        <is>
          <t>201308007950</t>
        </is>
      </c>
      <c r="D1546" t="inlineStr">
        <is>
          <t>Folder</t>
        </is>
      </c>
      <c r="E1546" s="2">
        <f>HYPERLINK("capsilon://?command=openfolder&amp;siteaddress=FAM.docvelocity-na8.net&amp;folderid=FX173257C6-924E-ED79-773C-0E9737A5687F","FX21127870")</f>
        <v>0.0</v>
      </c>
      <c r="F1546" t="inlineStr">
        <is>
          <t/>
        </is>
      </c>
      <c r="G1546" t="inlineStr">
        <is>
          <t/>
        </is>
      </c>
      <c r="H1546" t="inlineStr">
        <is>
          <t>Mailitem</t>
        </is>
      </c>
      <c r="I1546" t="inlineStr">
        <is>
          <t>MI2112675762</t>
        </is>
      </c>
      <c r="J1546" t="n">
        <v>328.0</v>
      </c>
      <c r="K1546" t="inlineStr">
        <is>
          <t>COMPLETED</t>
        </is>
      </c>
      <c r="L1546" t="inlineStr">
        <is>
          <t>MARK_AS_COMPLETED</t>
        </is>
      </c>
      <c r="M1546" t="inlineStr">
        <is>
          <t>Queue</t>
        </is>
      </c>
      <c r="N1546" t="n">
        <v>1.0</v>
      </c>
      <c r="O1546" s="1" t="n">
        <v>44550.577627314815</v>
      </c>
      <c r="P1546" s="1" t="n">
        <v>44550.65425925926</v>
      </c>
      <c r="Q1546" t="n">
        <v>5110.0</v>
      </c>
      <c r="R1546" t="n">
        <v>1511.0</v>
      </c>
      <c r="S1546" t="b">
        <v>0</v>
      </c>
      <c r="T1546" t="inlineStr">
        <is>
          <t>N/A</t>
        </is>
      </c>
      <c r="U1546" t="b">
        <v>0</v>
      </c>
      <c r="V1546" t="inlineStr">
        <is>
          <t>Sumit Jarhad</t>
        </is>
      </c>
      <c r="W1546" s="1" t="n">
        <v>44550.65425925926</v>
      </c>
      <c r="X1546" t="n">
        <v>1015.0</v>
      </c>
      <c r="Y1546" t="n">
        <v>0.0</v>
      </c>
      <c r="Z1546" t="n">
        <v>0.0</v>
      </c>
      <c r="AA1546" t="n">
        <v>0.0</v>
      </c>
      <c r="AB1546" t="n">
        <v>0.0</v>
      </c>
      <c r="AC1546" t="n">
        <v>0.0</v>
      </c>
      <c r="AD1546" t="n">
        <v>328.0</v>
      </c>
      <c r="AE1546" t="n">
        <v>277.0</v>
      </c>
      <c r="AF1546" t="n">
        <v>0.0</v>
      </c>
      <c r="AG1546" t="n">
        <v>49.0</v>
      </c>
      <c r="AH1546" t="inlineStr">
        <is>
          <t>N/A</t>
        </is>
      </c>
      <c r="AI1546" t="inlineStr">
        <is>
          <t>N/A</t>
        </is>
      </c>
      <c r="AJ1546" t="inlineStr">
        <is>
          <t>N/A</t>
        </is>
      </c>
      <c r="AK1546" t="inlineStr">
        <is>
          <t>N/A</t>
        </is>
      </c>
      <c r="AL1546" t="inlineStr">
        <is>
          <t>N/A</t>
        </is>
      </c>
      <c r="AM1546" t="inlineStr">
        <is>
          <t>N/A</t>
        </is>
      </c>
      <c r="AN1546" t="inlineStr">
        <is>
          <t>N/A</t>
        </is>
      </c>
      <c r="AO1546" t="inlineStr">
        <is>
          <t>N/A</t>
        </is>
      </c>
      <c r="AP1546" t="inlineStr">
        <is>
          <t>N/A</t>
        </is>
      </c>
      <c r="AQ1546" t="inlineStr">
        <is>
          <t>N/A</t>
        </is>
      </c>
      <c r="AR1546" t="inlineStr">
        <is>
          <t>N/A</t>
        </is>
      </c>
      <c r="AS1546" t="inlineStr">
        <is>
          <t>N/A</t>
        </is>
      </c>
      <c r="AT1546" t="inlineStr">
        <is>
          <t>N/A</t>
        </is>
      </c>
      <c r="AU1546" t="inlineStr">
        <is>
          <t>N/A</t>
        </is>
      </c>
      <c r="AV1546" t="inlineStr">
        <is>
          <t>N/A</t>
        </is>
      </c>
      <c r="AW1546" t="inlineStr">
        <is>
          <t>N/A</t>
        </is>
      </c>
      <c r="AX1546" t="inlineStr">
        <is>
          <t>N/A</t>
        </is>
      </c>
      <c r="AY1546" t="inlineStr">
        <is>
          <t>N/A</t>
        </is>
      </c>
      <c r="AZ1546" t="inlineStr">
        <is>
          <t>N/A</t>
        </is>
      </c>
      <c r="BA1546" t="inlineStr">
        <is>
          <t>N/A</t>
        </is>
      </c>
      <c r="BB1546" t="inlineStr">
        <is>
          <t>N/A</t>
        </is>
      </c>
      <c r="BC1546" t="inlineStr">
        <is>
          <t>N/A</t>
        </is>
      </c>
      <c r="BD1546" t="inlineStr">
        <is>
          <t>N/A</t>
        </is>
      </c>
      <c r="BE1546" t="inlineStr">
        <is>
          <t>N/A</t>
        </is>
      </c>
    </row>
    <row r="1547">
      <c r="A1547" t="inlineStr">
        <is>
          <t>WI211264416</t>
        </is>
      </c>
      <c r="B1547" t="inlineStr">
        <is>
          <t>DATA_VALIDATION</t>
        </is>
      </c>
      <c r="C1547" t="inlineStr">
        <is>
          <t>201340000506</t>
        </is>
      </c>
      <c r="D1547" t="inlineStr">
        <is>
          <t>Folder</t>
        </is>
      </c>
      <c r="E1547" s="2">
        <f>HYPERLINK("capsilon://?command=openfolder&amp;siteaddress=FAM.docvelocity-na8.net&amp;folderid=FX32A6CF2C-743B-79D1-308C-DA41C5552891","FX21129693")</f>
        <v>0.0</v>
      </c>
      <c r="F1547" t="inlineStr">
        <is>
          <t/>
        </is>
      </c>
      <c r="G1547" t="inlineStr">
        <is>
          <t/>
        </is>
      </c>
      <c r="H1547" t="inlineStr">
        <is>
          <t>Mailitem</t>
        </is>
      </c>
      <c r="I1547" t="inlineStr">
        <is>
          <t>MI2112671270</t>
        </is>
      </c>
      <c r="J1547" t="n">
        <v>168.0</v>
      </c>
      <c r="K1547" t="inlineStr">
        <is>
          <t>COMPLETED</t>
        </is>
      </c>
      <c r="L1547" t="inlineStr">
        <is>
          <t>MARK_AS_COMPLETED</t>
        </is>
      </c>
      <c r="M1547" t="inlineStr">
        <is>
          <t>Queue</t>
        </is>
      </c>
      <c r="N1547" t="n">
        <v>2.0</v>
      </c>
      <c r="O1547" s="1" t="n">
        <v>44550.578726851854</v>
      </c>
      <c r="P1547" s="1" t="n">
        <v>44550.624444444446</v>
      </c>
      <c r="Q1547" t="n">
        <v>1444.0</v>
      </c>
      <c r="R1547" t="n">
        <v>2506.0</v>
      </c>
      <c r="S1547" t="b">
        <v>0</v>
      </c>
      <c r="T1547" t="inlineStr">
        <is>
          <t>N/A</t>
        </is>
      </c>
      <c r="U1547" t="b">
        <v>1</v>
      </c>
      <c r="V1547" t="inlineStr">
        <is>
          <t>Ketan Pathak</t>
        </is>
      </c>
      <c r="W1547" s="1" t="n">
        <v>44550.60603009259</v>
      </c>
      <c r="X1547" t="n">
        <v>1873.0</v>
      </c>
      <c r="Y1547" t="n">
        <v>126.0</v>
      </c>
      <c r="Z1547" t="n">
        <v>0.0</v>
      </c>
      <c r="AA1547" t="n">
        <v>126.0</v>
      </c>
      <c r="AB1547" t="n">
        <v>0.0</v>
      </c>
      <c r="AC1547" t="n">
        <v>84.0</v>
      </c>
      <c r="AD1547" t="n">
        <v>42.0</v>
      </c>
      <c r="AE1547" t="n">
        <v>0.0</v>
      </c>
      <c r="AF1547" t="n">
        <v>0.0</v>
      </c>
      <c r="AG1547" t="n">
        <v>0.0</v>
      </c>
      <c r="AH1547" t="inlineStr">
        <is>
          <t>Vikash Suryakanth Parmar</t>
        </is>
      </c>
      <c r="AI1547" s="1" t="n">
        <v>44550.624444444446</v>
      </c>
      <c r="AJ1547" t="n">
        <v>608.0</v>
      </c>
      <c r="AK1547" t="n">
        <v>2.0</v>
      </c>
      <c r="AL1547" t="n">
        <v>0.0</v>
      </c>
      <c r="AM1547" t="n">
        <v>2.0</v>
      </c>
      <c r="AN1547" t="n">
        <v>0.0</v>
      </c>
      <c r="AO1547" t="n">
        <v>2.0</v>
      </c>
      <c r="AP1547" t="n">
        <v>40.0</v>
      </c>
      <c r="AQ1547" t="n">
        <v>0.0</v>
      </c>
      <c r="AR1547" t="n">
        <v>0.0</v>
      </c>
      <c r="AS1547" t="n">
        <v>0.0</v>
      </c>
      <c r="AT1547" t="inlineStr">
        <is>
          <t>N/A</t>
        </is>
      </c>
      <c r="AU1547" t="inlineStr">
        <is>
          <t>N/A</t>
        </is>
      </c>
      <c r="AV1547" t="inlineStr">
        <is>
          <t>N/A</t>
        </is>
      </c>
      <c r="AW1547" t="inlineStr">
        <is>
          <t>N/A</t>
        </is>
      </c>
      <c r="AX1547" t="inlineStr">
        <is>
          <t>N/A</t>
        </is>
      </c>
      <c r="AY1547" t="inlineStr">
        <is>
          <t>N/A</t>
        </is>
      </c>
      <c r="AZ1547" t="inlineStr">
        <is>
          <t>N/A</t>
        </is>
      </c>
      <c r="BA1547" t="inlineStr">
        <is>
          <t>N/A</t>
        </is>
      </c>
      <c r="BB1547" t="inlineStr">
        <is>
          <t>N/A</t>
        </is>
      </c>
      <c r="BC1547" t="inlineStr">
        <is>
          <t>N/A</t>
        </is>
      </c>
      <c r="BD1547" t="inlineStr">
        <is>
          <t>N/A</t>
        </is>
      </c>
      <c r="BE1547" t="inlineStr">
        <is>
          <t>N/A</t>
        </is>
      </c>
    </row>
    <row r="1548">
      <c r="A1548" t="inlineStr">
        <is>
          <t>WI211264438</t>
        </is>
      </c>
      <c r="B1548" t="inlineStr">
        <is>
          <t>DATA_VALIDATION</t>
        </is>
      </c>
      <c r="C1548" t="inlineStr">
        <is>
          <t>201330014351</t>
        </is>
      </c>
      <c r="D1548" t="inlineStr">
        <is>
          <t>Folder</t>
        </is>
      </c>
      <c r="E1548" s="2">
        <f>HYPERLINK("capsilon://?command=openfolder&amp;siteaddress=FAM.docvelocity-na8.net&amp;folderid=FX398FA983-322B-683D-4FF7-4606107D4C50","FX21128090")</f>
        <v>0.0</v>
      </c>
      <c r="F1548" t="inlineStr">
        <is>
          <t/>
        </is>
      </c>
      <c r="G1548" t="inlineStr">
        <is>
          <t/>
        </is>
      </c>
      <c r="H1548" t="inlineStr">
        <is>
          <t>Mailitem</t>
        </is>
      </c>
      <c r="I1548" t="inlineStr">
        <is>
          <t>MI2112672309</t>
        </is>
      </c>
      <c r="J1548" t="n">
        <v>176.0</v>
      </c>
      <c r="K1548" t="inlineStr">
        <is>
          <t>COMPLETED</t>
        </is>
      </c>
      <c r="L1548" t="inlineStr">
        <is>
          <t>MARK_AS_COMPLETED</t>
        </is>
      </c>
      <c r="M1548" t="inlineStr">
        <is>
          <t>Queue</t>
        </is>
      </c>
      <c r="N1548" t="n">
        <v>2.0</v>
      </c>
      <c r="O1548" s="1" t="n">
        <v>44550.57991898148</v>
      </c>
      <c r="P1548" s="1" t="n">
        <v>44550.61650462963</v>
      </c>
      <c r="Q1548" t="n">
        <v>1440.0</v>
      </c>
      <c r="R1548" t="n">
        <v>1721.0</v>
      </c>
      <c r="S1548" t="b">
        <v>0</v>
      </c>
      <c r="T1548" t="inlineStr">
        <is>
          <t>N/A</t>
        </is>
      </c>
      <c r="U1548" t="b">
        <v>1</v>
      </c>
      <c r="V1548" t="inlineStr">
        <is>
          <t>Sanjay Kharade</t>
        </is>
      </c>
      <c r="W1548" s="1" t="n">
        <v>44550.598599537036</v>
      </c>
      <c r="X1548" t="n">
        <v>569.0</v>
      </c>
      <c r="Y1548" t="n">
        <v>157.0</v>
      </c>
      <c r="Z1548" t="n">
        <v>0.0</v>
      </c>
      <c r="AA1548" t="n">
        <v>157.0</v>
      </c>
      <c r="AB1548" t="n">
        <v>0.0</v>
      </c>
      <c r="AC1548" t="n">
        <v>63.0</v>
      </c>
      <c r="AD1548" t="n">
        <v>19.0</v>
      </c>
      <c r="AE1548" t="n">
        <v>0.0</v>
      </c>
      <c r="AF1548" t="n">
        <v>0.0</v>
      </c>
      <c r="AG1548" t="n">
        <v>0.0</v>
      </c>
      <c r="AH1548" t="inlineStr">
        <is>
          <t>Dashrath Soren</t>
        </is>
      </c>
      <c r="AI1548" s="1" t="n">
        <v>44550.61650462963</v>
      </c>
      <c r="AJ1548" t="n">
        <v>1142.0</v>
      </c>
      <c r="AK1548" t="n">
        <v>4.0</v>
      </c>
      <c r="AL1548" t="n">
        <v>0.0</v>
      </c>
      <c r="AM1548" t="n">
        <v>4.0</v>
      </c>
      <c r="AN1548" t="n">
        <v>0.0</v>
      </c>
      <c r="AO1548" t="n">
        <v>4.0</v>
      </c>
      <c r="AP1548" t="n">
        <v>15.0</v>
      </c>
      <c r="AQ1548" t="n">
        <v>0.0</v>
      </c>
      <c r="AR1548" t="n">
        <v>0.0</v>
      </c>
      <c r="AS1548" t="n">
        <v>0.0</v>
      </c>
      <c r="AT1548" t="inlineStr">
        <is>
          <t>N/A</t>
        </is>
      </c>
      <c r="AU1548" t="inlineStr">
        <is>
          <t>N/A</t>
        </is>
      </c>
      <c r="AV1548" t="inlineStr">
        <is>
          <t>N/A</t>
        </is>
      </c>
      <c r="AW1548" t="inlineStr">
        <is>
          <t>N/A</t>
        </is>
      </c>
      <c r="AX1548" t="inlineStr">
        <is>
          <t>N/A</t>
        </is>
      </c>
      <c r="AY1548" t="inlineStr">
        <is>
          <t>N/A</t>
        </is>
      </c>
      <c r="AZ1548" t="inlineStr">
        <is>
          <t>N/A</t>
        </is>
      </c>
      <c r="BA1548" t="inlineStr">
        <is>
          <t>N/A</t>
        </is>
      </c>
      <c r="BB1548" t="inlineStr">
        <is>
          <t>N/A</t>
        </is>
      </c>
      <c r="BC1548" t="inlineStr">
        <is>
          <t>N/A</t>
        </is>
      </c>
      <c r="BD1548" t="inlineStr">
        <is>
          <t>N/A</t>
        </is>
      </c>
      <c r="BE1548" t="inlineStr">
        <is>
          <t>N/A</t>
        </is>
      </c>
    </row>
    <row r="1549">
      <c r="A1549" t="inlineStr">
        <is>
          <t>WI211264455</t>
        </is>
      </c>
      <c r="B1549" t="inlineStr">
        <is>
          <t>DATA_VALIDATION</t>
        </is>
      </c>
      <c r="C1549" t="inlineStr">
        <is>
          <t>201130012915</t>
        </is>
      </c>
      <c r="D1549" t="inlineStr">
        <is>
          <t>Folder</t>
        </is>
      </c>
      <c r="E1549" s="2">
        <f>HYPERLINK("capsilon://?command=openfolder&amp;siteaddress=FAM.docvelocity-na8.net&amp;folderid=FX5657C541-995B-1C4D-A363-D5052A916133","FX21124841")</f>
        <v>0.0</v>
      </c>
      <c r="F1549" t="inlineStr">
        <is>
          <t/>
        </is>
      </c>
      <c r="G1549" t="inlineStr">
        <is>
          <t/>
        </is>
      </c>
      <c r="H1549" t="inlineStr">
        <is>
          <t>Mailitem</t>
        </is>
      </c>
      <c r="I1549" t="inlineStr">
        <is>
          <t>MI2112671997</t>
        </is>
      </c>
      <c r="J1549" t="n">
        <v>333.0</v>
      </c>
      <c r="K1549" t="inlineStr">
        <is>
          <t>COMPLETED</t>
        </is>
      </c>
      <c r="L1549" t="inlineStr">
        <is>
          <t>MARK_AS_COMPLETED</t>
        </is>
      </c>
      <c r="M1549" t="inlineStr">
        <is>
          <t>Queue</t>
        </is>
      </c>
      <c r="N1549" t="n">
        <v>2.0</v>
      </c>
      <c r="O1549" s="1" t="n">
        <v>44550.58130787037</v>
      </c>
      <c r="P1549" s="1" t="n">
        <v>44550.632152777776</v>
      </c>
      <c r="Q1549" t="n">
        <v>1508.0</v>
      </c>
      <c r="R1549" t="n">
        <v>2885.0</v>
      </c>
      <c r="S1549" t="b">
        <v>0</v>
      </c>
      <c r="T1549" t="inlineStr">
        <is>
          <t>N/A</t>
        </is>
      </c>
      <c r="U1549" t="b">
        <v>1</v>
      </c>
      <c r="V1549" t="inlineStr">
        <is>
          <t>Ujwala Ajabe</t>
        </is>
      </c>
      <c r="W1549" s="1" t="n">
        <v>44550.614224537036</v>
      </c>
      <c r="X1549" t="n">
        <v>2198.0</v>
      </c>
      <c r="Y1549" t="n">
        <v>230.0</v>
      </c>
      <c r="Z1549" t="n">
        <v>0.0</v>
      </c>
      <c r="AA1549" t="n">
        <v>230.0</v>
      </c>
      <c r="AB1549" t="n">
        <v>0.0</v>
      </c>
      <c r="AC1549" t="n">
        <v>93.0</v>
      </c>
      <c r="AD1549" t="n">
        <v>103.0</v>
      </c>
      <c r="AE1549" t="n">
        <v>0.0</v>
      </c>
      <c r="AF1549" t="n">
        <v>0.0</v>
      </c>
      <c r="AG1549" t="n">
        <v>0.0</v>
      </c>
      <c r="AH1549" t="inlineStr">
        <is>
          <t>Vikash Suryakanth Parmar</t>
        </is>
      </c>
      <c r="AI1549" s="1" t="n">
        <v>44550.632152777776</v>
      </c>
      <c r="AJ1549" t="n">
        <v>665.0</v>
      </c>
      <c r="AK1549" t="n">
        <v>0.0</v>
      </c>
      <c r="AL1549" t="n">
        <v>0.0</v>
      </c>
      <c r="AM1549" t="n">
        <v>0.0</v>
      </c>
      <c r="AN1549" t="n">
        <v>0.0</v>
      </c>
      <c r="AO1549" t="n">
        <v>0.0</v>
      </c>
      <c r="AP1549" t="n">
        <v>103.0</v>
      </c>
      <c r="AQ1549" t="n">
        <v>0.0</v>
      </c>
      <c r="AR1549" t="n">
        <v>0.0</v>
      </c>
      <c r="AS1549" t="n">
        <v>0.0</v>
      </c>
      <c r="AT1549" t="inlineStr">
        <is>
          <t>N/A</t>
        </is>
      </c>
      <c r="AU1549" t="inlineStr">
        <is>
          <t>N/A</t>
        </is>
      </c>
      <c r="AV1549" t="inlineStr">
        <is>
          <t>N/A</t>
        </is>
      </c>
      <c r="AW1549" t="inlineStr">
        <is>
          <t>N/A</t>
        </is>
      </c>
      <c r="AX1549" t="inlineStr">
        <is>
          <t>N/A</t>
        </is>
      </c>
      <c r="AY1549" t="inlineStr">
        <is>
          <t>N/A</t>
        </is>
      </c>
      <c r="AZ1549" t="inlineStr">
        <is>
          <t>N/A</t>
        </is>
      </c>
      <c r="BA1549" t="inlineStr">
        <is>
          <t>N/A</t>
        </is>
      </c>
      <c r="BB1549" t="inlineStr">
        <is>
          <t>N/A</t>
        </is>
      </c>
      <c r="BC1549" t="inlineStr">
        <is>
          <t>N/A</t>
        </is>
      </c>
      <c r="BD1549" t="inlineStr">
        <is>
          <t>N/A</t>
        </is>
      </c>
      <c r="BE1549" t="inlineStr">
        <is>
          <t>N/A</t>
        </is>
      </c>
    </row>
    <row r="1550">
      <c r="A1550" t="inlineStr">
        <is>
          <t>WI211264456</t>
        </is>
      </c>
      <c r="B1550" t="inlineStr">
        <is>
          <t>DATA_VALIDATION</t>
        </is>
      </c>
      <c r="C1550" t="inlineStr">
        <is>
          <t>201300020390</t>
        </is>
      </c>
      <c r="D1550" t="inlineStr">
        <is>
          <t>Folder</t>
        </is>
      </c>
      <c r="E1550" s="2">
        <f>HYPERLINK("capsilon://?command=openfolder&amp;siteaddress=FAM.docvelocity-na8.net&amp;folderid=FX0C952C70-5743-6C4F-A124-5C5922CC5166","FX21129386")</f>
        <v>0.0</v>
      </c>
      <c r="F1550" t="inlineStr">
        <is>
          <t/>
        </is>
      </c>
      <c r="G1550" t="inlineStr">
        <is>
          <t/>
        </is>
      </c>
      <c r="H1550" t="inlineStr">
        <is>
          <t>Mailitem</t>
        </is>
      </c>
      <c r="I1550" t="inlineStr">
        <is>
          <t>MI2112676541</t>
        </is>
      </c>
      <c r="J1550" t="n">
        <v>30.0</v>
      </c>
      <c r="K1550" t="inlineStr">
        <is>
          <t>COMPLETED</t>
        </is>
      </c>
      <c r="L1550" t="inlineStr">
        <is>
          <t>MARK_AS_COMPLETED</t>
        </is>
      </c>
      <c r="M1550" t="inlineStr">
        <is>
          <t>Queue</t>
        </is>
      </c>
      <c r="N1550" t="n">
        <v>2.0</v>
      </c>
      <c r="O1550" s="1" t="n">
        <v>44550.5815162037</v>
      </c>
      <c r="P1550" s="1" t="n">
        <v>44550.67965277778</v>
      </c>
      <c r="Q1550" t="n">
        <v>8298.0</v>
      </c>
      <c r="R1550" t="n">
        <v>181.0</v>
      </c>
      <c r="S1550" t="b">
        <v>0</v>
      </c>
      <c r="T1550" t="inlineStr">
        <is>
          <t>N/A</t>
        </is>
      </c>
      <c r="U1550" t="b">
        <v>0</v>
      </c>
      <c r="V1550" t="inlineStr">
        <is>
          <t>Archana Bhujbal</t>
        </is>
      </c>
      <c r="W1550" s="1" t="n">
        <v>44550.61019675926</v>
      </c>
      <c r="X1550" t="n">
        <v>64.0</v>
      </c>
      <c r="Y1550" t="n">
        <v>11.0</v>
      </c>
      <c r="Z1550" t="n">
        <v>0.0</v>
      </c>
      <c r="AA1550" t="n">
        <v>11.0</v>
      </c>
      <c r="AB1550" t="n">
        <v>0.0</v>
      </c>
      <c r="AC1550" t="n">
        <v>2.0</v>
      </c>
      <c r="AD1550" t="n">
        <v>19.0</v>
      </c>
      <c r="AE1550" t="n">
        <v>0.0</v>
      </c>
      <c r="AF1550" t="n">
        <v>0.0</v>
      </c>
      <c r="AG1550" t="n">
        <v>0.0</v>
      </c>
      <c r="AH1550" t="inlineStr">
        <is>
          <t>Dashrath Soren</t>
        </is>
      </c>
      <c r="AI1550" s="1" t="n">
        <v>44550.67965277778</v>
      </c>
      <c r="AJ1550" t="n">
        <v>117.0</v>
      </c>
      <c r="AK1550" t="n">
        <v>0.0</v>
      </c>
      <c r="AL1550" t="n">
        <v>0.0</v>
      </c>
      <c r="AM1550" t="n">
        <v>0.0</v>
      </c>
      <c r="AN1550" t="n">
        <v>0.0</v>
      </c>
      <c r="AO1550" t="n">
        <v>0.0</v>
      </c>
      <c r="AP1550" t="n">
        <v>19.0</v>
      </c>
      <c r="AQ1550" t="n">
        <v>0.0</v>
      </c>
      <c r="AR1550" t="n">
        <v>0.0</v>
      </c>
      <c r="AS1550" t="n">
        <v>0.0</v>
      </c>
      <c r="AT1550" t="inlineStr">
        <is>
          <t>N/A</t>
        </is>
      </c>
      <c r="AU1550" t="inlineStr">
        <is>
          <t>N/A</t>
        </is>
      </c>
      <c r="AV1550" t="inlineStr">
        <is>
          <t>N/A</t>
        </is>
      </c>
      <c r="AW1550" t="inlineStr">
        <is>
          <t>N/A</t>
        </is>
      </c>
      <c r="AX1550" t="inlineStr">
        <is>
          <t>N/A</t>
        </is>
      </c>
      <c r="AY1550" t="inlineStr">
        <is>
          <t>N/A</t>
        </is>
      </c>
      <c r="AZ1550" t="inlineStr">
        <is>
          <t>N/A</t>
        </is>
      </c>
      <c r="BA1550" t="inlineStr">
        <is>
          <t>N/A</t>
        </is>
      </c>
      <c r="BB1550" t="inlineStr">
        <is>
          <t>N/A</t>
        </is>
      </c>
      <c r="BC1550" t="inlineStr">
        <is>
          <t>N/A</t>
        </is>
      </c>
      <c r="BD1550" t="inlineStr">
        <is>
          <t>N/A</t>
        </is>
      </c>
      <c r="BE1550" t="inlineStr">
        <is>
          <t>N/A</t>
        </is>
      </c>
    </row>
    <row r="1551">
      <c r="A1551" t="inlineStr">
        <is>
          <t>WI211264458</t>
        </is>
      </c>
      <c r="B1551" t="inlineStr">
        <is>
          <t>DATA_VALIDATION</t>
        </is>
      </c>
      <c r="C1551" t="inlineStr">
        <is>
          <t>201340000506</t>
        </is>
      </c>
      <c r="D1551" t="inlineStr">
        <is>
          <t>Folder</t>
        </is>
      </c>
      <c r="E1551" s="2">
        <f>HYPERLINK("capsilon://?command=openfolder&amp;siteaddress=FAM.docvelocity-na8.net&amp;folderid=FX32A6CF2C-743B-79D1-308C-DA41C5552891","FX21129693")</f>
        <v>0.0</v>
      </c>
      <c r="F1551" t="inlineStr">
        <is>
          <t/>
        </is>
      </c>
      <c r="G1551" t="inlineStr">
        <is>
          <t/>
        </is>
      </c>
      <c r="H1551" t="inlineStr">
        <is>
          <t>Mailitem</t>
        </is>
      </c>
      <c r="I1551" t="inlineStr">
        <is>
          <t>MI2112676577</t>
        </is>
      </c>
      <c r="J1551" t="n">
        <v>33.0</v>
      </c>
      <c r="K1551" t="inlineStr">
        <is>
          <t>COMPLETED</t>
        </is>
      </c>
      <c r="L1551" t="inlineStr">
        <is>
          <t>MARK_AS_COMPLETED</t>
        </is>
      </c>
      <c r="M1551" t="inlineStr">
        <is>
          <t>Queue</t>
        </is>
      </c>
      <c r="N1551" t="n">
        <v>2.0</v>
      </c>
      <c r="O1551" s="1" t="n">
        <v>44550.58174768519</v>
      </c>
      <c r="P1551" s="1" t="n">
        <v>44550.68318287037</v>
      </c>
      <c r="Q1551" t="n">
        <v>8416.0</v>
      </c>
      <c r="R1551" t="n">
        <v>348.0</v>
      </c>
      <c r="S1551" t="b">
        <v>0</v>
      </c>
      <c r="T1551" t="inlineStr">
        <is>
          <t>N/A</t>
        </is>
      </c>
      <c r="U1551" t="b">
        <v>0</v>
      </c>
      <c r="V1551" t="inlineStr">
        <is>
          <t>Archana Bhujbal</t>
        </is>
      </c>
      <c r="W1551" s="1" t="n">
        <v>44550.61070601852</v>
      </c>
      <c r="X1551" t="n">
        <v>43.0</v>
      </c>
      <c r="Y1551" t="n">
        <v>9.0</v>
      </c>
      <c r="Z1551" t="n">
        <v>0.0</v>
      </c>
      <c r="AA1551" t="n">
        <v>9.0</v>
      </c>
      <c r="AB1551" t="n">
        <v>0.0</v>
      </c>
      <c r="AC1551" t="n">
        <v>1.0</v>
      </c>
      <c r="AD1551" t="n">
        <v>24.0</v>
      </c>
      <c r="AE1551" t="n">
        <v>0.0</v>
      </c>
      <c r="AF1551" t="n">
        <v>0.0</v>
      </c>
      <c r="AG1551" t="n">
        <v>0.0</v>
      </c>
      <c r="AH1551" t="inlineStr">
        <is>
          <t>Dashrath Soren</t>
        </is>
      </c>
      <c r="AI1551" s="1" t="n">
        <v>44550.68318287037</v>
      </c>
      <c r="AJ1551" t="n">
        <v>305.0</v>
      </c>
      <c r="AK1551" t="n">
        <v>1.0</v>
      </c>
      <c r="AL1551" t="n">
        <v>0.0</v>
      </c>
      <c r="AM1551" t="n">
        <v>1.0</v>
      </c>
      <c r="AN1551" t="n">
        <v>0.0</v>
      </c>
      <c r="AO1551" t="n">
        <v>1.0</v>
      </c>
      <c r="AP1551" t="n">
        <v>23.0</v>
      </c>
      <c r="AQ1551" t="n">
        <v>0.0</v>
      </c>
      <c r="AR1551" t="n">
        <v>0.0</v>
      </c>
      <c r="AS1551" t="n">
        <v>0.0</v>
      </c>
      <c r="AT1551" t="inlineStr">
        <is>
          <t>N/A</t>
        </is>
      </c>
      <c r="AU1551" t="inlineStr">
        <is>
          <t>N/A</t>
        </is>
      </c>
      <c r="AV1551" t="inlineStr">
        <is>
          <t>N/A</t>
        </is>
      </c>
      <c r="AW1551" t="inlineStr">
        <is>
          <t>N/A</t>
        </is>
      </c>
      <c r="AX1551" t="inlineStr">
        <is>
          <t>N/A</t>
        </is>
      </c>
      <c r="AY1551" t="inlineStr">
        <is>
          <t>N/A</t>
        </is>
      </c>
      <c r="AZ1551" t="inlineStr">
        <is>
          <t>N/A</t>
        </is>
      </c>
      <c r="BA1551" t="inlineStr">
        <is>
          <t>N/A</t>
        </is>
      </c>
      <c r="BB1551" t="inlineStr">
        <is>
          <t>N/A</t>
        </is>
      </c>
      <c r="BC1551" t="inlineStr">
        <is>
          <t>N/A</t>
        </is>
      </c>
      <c r="BD1551" t="inlineStr">
        <is>
          <t>N/A</t>
        </is>
      </c>
      <c r="BE1551" t="inlineStr">
        <is>
          <t>N/A</t>
        </is>
      </c>
    </row>
    <row r="1552">
      <c r="A1552" t="inlineStr">
        <is>
          <t>WI211264476</t>
        </is>
      </c>
      <c r="B1552" t="inlineStr">
        <is>
          <t>DATA_VALIDATION</t>
        </is>
      </c>
      <c r="C1552" t="inlineStr">
        <is>
          <t>201330014354</t>
        </is>
      </c>
      <c r="D1552" t="inlineStr">
        <is>
          <t>Folder</t>
        </is>
      </c>
      <c r="E1552" s="2">
        <f>HYPERLINK("capsilon://?command=openfolder&amp;siteaddress=FAM.docvelocity-na8.net&amp;folderid=FX21237902-E562-D924-9F08-9D4D5AEC6D3A","FX21128172")</f>
        <v>0.0</v>
      </c>
      <c r="F1552" t="inlineStr">
        <is>
          <t/>
        </is>
      </c>
      <c r="G1552" t="inlineStr">
        <is>
          <t/>
        </is>
      </c>
      <c r="H1552" t="inlineStr">
        <is>
          <t>Mailitem</t>
        </is>
      </c>
      <c r="I1552" t="inlineStr">
        <is>
          <t>MI2112672667</t>
        </is>
      </c>
      <c r="J1552" t="n">
        <v>416.0</v>
      </c>
      <c r="K1552" t="inlineStr">
        <is>
          <t>COMPLETED</t>
        </is>
      </c>
      <c r="L1552" t="inlineStr">
        <is>
          <t>MARK_AS_COMPLETED</t>
        </is>
      </c>
      <c r="M1552" t="inlineStr">
        <is>
          <t>Queue</t>
        </is>
      </c>
      <c r="N1552" t="n">
        <v>2.0</v>
      </c>
      <c r="O1552" s="1" t="n">
        <v>44550.58375</v>
      </c>
      <c r="P1552" s="1" t="n">
        <v>44550.64894675926</v>
      </c>
      <c r="Q1552" t="n">
        <v>2131.0</v>
      </c>
      <c r="R1552" t="n">
        <v>3502.0</v>
      </c>
      <c r="S1552" t="b">
        <v>0</v>
      </c>
      <c r="T1552" t="inlineStr">
        <is>
          <t>N/A</t>
        </is>
      </c>
      <c r="U1552" t="b">
        <v>1</v>
      </c>
      <c r="V1552" t="inlineStr">
        <is>
          <t>Archana Bhujbal</t>
        </is>
      </c>
      <c r="W1552" s="1" t="n">
        <v>44550.609189814815</v>
      </c>
      <c r="X1552" t="n">
        <v>1382.0</v>
      </c>
      <c r="Y1552" t="n">
        <v>357.0</v>
      </c>
      <c r="Z1552" t="n">
        <v>0.0</v>
      </c>
      <c r="AA1552" t="n">
        <v>357.0</v>
      </c>
      <c r="AB1552" t="n">
        <v>0.0</v>
      </c>
      <c r="AC1552" t="n">
        <v>151.0</v>
      </c>
      <c r="AD1552" t="n">
        <v>59.0</v>
      </c>
      <c r="AE1552" t="n">
        <v>0.0</v>
      </c>
      <c r="AF1552" t="n">
        <v>0.0</v>
      </c>
      <c r="AG1552" t="n">
        <v>0.0</v>
      </c>
      <c r="AH1552" t="inlineStr">
        <is>
          <t>Dashrath Soren</t>
        </is>
      </c>
      <c r="AI1552" s="1" t="n">
        <v>44550.64894675926</v>
      </c>
      <c r="AJ1552" t="n">
        <v>2087.0</v>
      </c>
      <c r="AK1552" t="n">
        <v>0.0</v>
      </c>
      <c r="AL1552" t="n">
        <v>0.0</v>
      </c>
      <c r="AM1552" t="n">
        <v>0.0</v>
      </c>
      <c r="AN1552" t="n">
        <v>0.0</v>
      </c>
      <c r="AO1552" t="n">
        <v>0.0</v>
      </c>
      <c r="AP1552" t="n">
        <v>59.0</v>
      </c>
      <c r="AQ1552" t="n">
        <v>0.0</v>
      </c>
      <c r="AR1552" t="n">
        <v>0.0</v>
      </c>
      <c r="AS1552" t="n">
        <v>0.0</v>
      </c>
      <c r="AT1552" t="inlineStr">
        <is>
          <t>N/A</t>
        </is>
      </c>
      <c r="AU1552" t="inlineStr">
        <is>
          <t>N/A</t>
        </is>
      </c>
      <c r="AV1552" t="inlineStr">
        <is>
          <t>N/A</t>
        </is>
      </c>
      <c r="AW1552" t="inlineStr">
        <is>
          <t>N/A</t>
        </is>
      </c>
      <c r="AX1552" t="inlineStr">
        <is>
          <t>N/A</t>
        </is>
      </c>
      <c r="AY1552" t="inlineStr">
        <is>
          <t>N/A</t>
        </is>
      </c>
      <c r="AZ1552" t="inlineStr">
        <is>
          <t>N/A</t>
        </is>
      </c>
      <c r="BA1552" t="inlineStr">
        <is>
          <t>N/A</t>
        </is>
      </c>
      <c r="BB1552" t="inlineStr">
        <is>
          <t>N/A</t>
        </is>
      </c>
      <c r="BC1552" t="inlineStr">
        <is>
          <t>N/A</t>
        </is>
      </c>
      <c r="BD1552" t="inlineStr">
        <is>
          <t>N/A</t>
        </is>
      </c>
      <c r="BE1552" t="inlineStr">
        <is>
          <t>N/A</t>
        </is>
      </c>
    </row>
    <row r="1553">
      <c r="A1553" t="inlineStr">
        <is>
          <t>WI211264515</t>
        </is>
      </c>
      <c r="B1553" t="inlineStr">
        <is>
          <t>DATA_VALIDATION</t>
        </is>
      </c>
      <c r="C1553" t="inlineStr">
        <is>
          <t>201330004297</t>
        </is>
      </c>
      <c r="D1553" t="inlineStr">
        <is>
          <t>Folder</t>
        </is>
      </c>
      <c r="E1553" s="2">
        <f>HYPERLINK("capsilon://?command=openfolder&amp;siteaddress=FAM.docvelocity-na8.net&amp;folderid=FX7DE5AF40-E668-D4F1-8EFD-F131148C3A58","FX211210172")</f>
        <v>0.0</v>
      </c>
      <c r="F1553" t="inlineStr">
        <is>
          <t/>
        </is>
      </c>
      <c r="G1553" t="inlineStr">
        <is>
          <t/>
        </is>
      </c>
      <c r="H1553" t="inlineStr">
        <is>
          <t>Mailitem</t>
        </is>
      </c>
      <c r="I1553" t="inlineStr">
        <is>
          <t>MI2112676893</t>
        </is>
      </c>
      <c r="J1553" t="n">
        <v>193.0</v>
      </c>
      <c r="K1553" t="inlineStr">
        <is>
          <t>COMPLETED</t>
        </is>
      </c>
      <c r="L1553" t="inlineStr">
        <is>
          <t>MARK_AS_COMPLETED</t>
        </is>
      </c>
      <c r="M1553" t="inlineStr">
        <is>
          <t>Queue</t>
        </is>
      </c>
      <c r="N1553" t="n">
        <v>1.0</v>
      </c>
      <c r="O1553" s="1" t="n">
        <v>44550.588472222225</v>
      </c>
      <c r="P1553" s="1" t="n">
        <v>44550.65803240741</v>
      </c>
      <c r="Q1553" t="n">
        <v>5552.0</v>
      </c>
      <c r="R1553" t="n">
        <v>458.0</v>
      </c>
      <c r="S1553" t="b">
        <v>0</v>
      </c>
      <c r="T1553" t="inlineStr">
        <is>
          <t>N/A</t>
        </is>
      </c>
      <c r="U1553" t="b">
        <v>0</v>
      </c>
      <c r="V1553" t="inlineStr">
        <is>
          <t>Sumit Jarhad</t>
        </is>
      </c>
      <c r="W1553" s="1" t="n">
        <v>44550.65803240741</v>
      </c>
      <c r="X1553" t="n">
        <v>325.0</v>
      </c>
      <c r="Y1553" t="n">
        <v>0.0</v>
      </c>
      <c r="Z1553" t="n">
        <v>0.0</v>
      </c>
      <c r="AA1553" t="n">
        <v>0.0</v>
      </c>
      <c r="AB1553" t="n">
        <v>0.0</v>
      </c>
      <c r="AC1553" t="n">
        <v>0.0</v>
      </c>
      <c r="AD1553" t="n">
        <v>193.0</v>
      </c>
      <c r="AE1553" t="n">
        <v>171.0</v>
      </c>
      <c r="AF1553" t="n">
        <v>0.0</v>
      </c>
      <c r="AG1553" t="n">
        <v>17.0</v>
      </c>
      <c r="AH1553" t="inlineStr">
        <is>
          <t>N/A</t>
        </is>
      </c>
      <c r="AI1553" t="inlineStr">
        <is>
          <t>N/A</t>
        </is>
      </c>
      <c r="AJ1553" t="inlineStr">
        <is>
          <t>N/A</t>
        </is>
      </c>
      <c r="AK1553" t="inlineStr">
        <is>
          <t>N/A</t>
        </is>
      </c>
      <c r="AL1553" t="inlineStr">
        <is>
          <t>N/A</t>
        </is>
      </c>
      <c r="AM1553" t="inlineStr">
        <is>
          <t>N/A</t>
        </is>
      </c>
      <c r="AN1553" t="inlineStr">
        <is>
          <t>N/A</t>
        </is>
      </c>
      <c r="AO1553" t="inlineStr">
        <is>
          <t>N/A</t>
        </is>
      </c>
      <c r="AP1553" t="inlineStr">
        <is>
          <t>N/A</t>
        </is>
      </c>
      <c r="AQ1553" t="inlineStr">
        <is>
          <t>N/A</t>
        </is>
      </c>
      <c r="AR1553" t="inlineStr">
        <is>
          <t>N/A</t>
        </is>
      </c>
      <c r="AS1553" t="inlineStr">
        <is>
          <t>N/A</t>
        </is>
      </c>
      <c r="AT1553" t="inlineStr">
        <is>
          <t>N/A</t>
        </is>
      </c>
      <c r="AU1553" t="inlineStr">
        <is>
          <t>N/A</t>
        </is>
      </c>
      <c r="AV1553" t="inlineStr">
        <is>
          <t>N/A</t>
        </is>
      </c>
      <c r="AW1553" t="inlineStr">
        <is>
          <t>N/A</t>
        </is>
      </c>
      <c r="AX1553" t="inlineStr">
        <is>
          <t>N/A</t>
        </is>
      </c>
      <c r="AY1553" t="inlineStr">
        <is>
          <t>N/A</t>
        </is>
      </c>
      <c r="AZ1553" t="inlineStr">
        <is>
          <t>N/A</t>
        </is>
      </c>
      <c r="BA1553" t="inlineStr">
        <is>
          <t>N/A</t>
        </is>
      </c>
      <c r="BB1553" t="inlineStr">
        <is>
          <t>N/A</t>
        </is>
      </c>
      <c r="BC1553" t="inlineStr">
        <is>
          <t>N/A</t>
        </is>
      </c>
      <c r="BD1553" t="inlineStr">
        <is>
          <t>N/A</t>
        </is>
      </c>
      <c r="BE1553" t="inlineStr">
        <is>
          <t>N/A</t>
        </is>
      </c>
    </row>
    <row r="1554">
      <c r="A1554" t="inlineStr">
        <is>
          <t>WI211264525</t>
        </is>
      </c>
      <c r="B1554" t="inlineStr">
        <is>
          <t>DATA_VALIDATION</t>
        </is>
      </c>
      <c r="C1554" t="inlineStr">
        <is>
          <t>201308007984</t>
        </is>
      </c>
      <c r="D1554" t="inlineStr">
        <is>
          <t>Folder</t>
        </is>
      </c>
      <c r="E1554" s="2">
        <f>HYPERLINK("capsilon://?command=openfolder&amp;siteaddress=FAM.docvelocity-na8.net&amp;folderid=FXAC1B02FB-C018-796E-7043-D683C6C832B6","FX21129858")</f>
        <v>0.0</v>
      </c>
      <c r="F1554" t="inlineStr">
        <is>
          <t/>
        </is>
      </c>
      <c r="G1554" t="inlineStr">
        <is>
          <t/>
        </is>
      </c>
      <c r="H1554" t="inlineStr">
        <is>
          <t>Mailitem</t>
        </is>
      </c>
      <c r="I1554" t="inlineStr">
        <is>
          <t>MI2112672853</t>
        </is>
      </c>
      <c r="J1554" t="n">
        <v>196.0</v>
      </c>
      <c r="K1554" t="inlineStr">
        <is>
          <t>COMPLETED</t>
        </is>
      </c>
      <c r="L1554" t="inlineStr">
        <is>
          <t>MARK_AS_COMPLETED</t>
        </is>
      </c>
      <c r="M1554" t="inlineStr">
        <is>
          <t>Queue</t>
        </is>
      </c>
      <c r="N1554" t="n">
        <v>2.0</v>
      </c>
      <c r="O1554" s="1" t="n">
        <v>44550.58967592593</v>
      </c>
      <c r="P1554" s="1" t="n">
        <v>44550.63688657407</v>
      </c>
      <c r="Q1554" t="n">
        <v>3379.0</v>
      </c>
      <c r="R1554" t="n">
        <v>700.0</v>
      </c>
      <c r="S1554" t="b">
        <v>0</v>
      </c>
      <c r="T1554" t="inlineStr">
        <is>
          <t>N/A</t>
        </is>
      </c>
      <c r="U1554" t="b">
        <v>1</v>
      </c>
      <c r="V1554" t="inlineStr">
        <is>
          <t>Sumit Jarhad</t>
        </is>
      </c>
      <c r="W1554" s="1" t="n">
        <v>44550.59564814815</v>
      </c>
      <c r="X1554" t="n">
        <v>292.0</v>
      </c>
      <c r="Y1554" t="n">
        <v>119.0</v>
      </c>
      <c r="Z1554" t="n">
        <v>0.0</v>
      </c>
      <c r="AA1554" t="n">
        <v>119.0</v>
      </c>
      <c r="AB1554" t="n">
        <v>0.0</v>
      </c>
      <c r="AC1554" t="n">
        <v>43.0</v>
      </c>
      <c r="AD1554" t="n">
        <v>77.0</v>
      </c>
      <c r="AE1554" t="n">
        <v>0.0</v>
      </c>
      <c r="AF1554" t="n">
        <v>0.0</v>
      </c>
      <c r="AG1554" t="n">
        <v>0.0</v>
      </c>
      <c r="AH1554" t="inlineStr">
        <is>
          <t>Vikash Suryakanth Parmar</t>
        </is>
      </c>
      <c r="AI1554" s="1" t="n">
        <v>44550.63688657407</v>
      </c>
      <c r="AJ1554" t="n">
        <v>408.0</v>
      </c>
      <c r="AK1554" t="n">
        <v>0.0</v>
      </c>
      <c r="AL1554" t="n">
        <v>0.0</v>
      </c>
      <c r="AM1554" t="n">
        <v>0.0</v>
      </c>
      <c r="AN1554" t="n">
        <v>0.0</v>
      </c>
      <c r="AO1554" t="n">
        <v>0.0</v>
      </c>
      <c r="AP1554" t="n">
        <v>77.0</v>
      </c>
      <c r="AQ1554" t="n">
        <v>0.0</v>
      </c>
      <c r="AR1554" t="n">
        <v>0.0</v>
      </c>
      <c r="AS1554" t="n">
        <v>0.0</v>
      </c>
      <c r="AT1554" t="inlineStr">
        <is>
          <t>N/A</t>
        </is>
      </c>
      <c r="AU1554" t="inlineStr">
        <is>
          <t>N/A</t>
        </is>
      </c>
      <c r="AV1554" t="inlineStr">
        <is>
          <t>N/A</t>
        </is>
      </c>
      <c r="AW1554" t="inlineStr">
        <is>
          <t>N/A</t>
        </is>
      </c>
      <c r="AX1554" t="inlineStr">
        <is>
          <t>N/A</t>
        </is>
      </c>
      <c r="AY1554" t="inlineStr">
        <is>
          <t>N/A</t>
        </is>
      </c>
      <c r="AZ1554" t="inlineStr">
        <is>
          <t>N/A</t>
        </is>
      </c>
      <c r="BA1554" t="inlineStr">
        <is>
          <t>N/A</t>
        </is>
      </c>
      <c r="BB1554" t="inlineStr">
        <is>
          <t>N/A</t>
        </is>
      </c>
      <c r="BC1554" t="inlineStr">
        <is>
          <t>N/A</t>
        </is>
      </c>
      <c r="BD1554" t="inlineStr">
        <is>
          <t>N/A</t>
        </is>
      </c>
      <c r="BE1554" t="inlineStr">
        <is>
          <t>N/A</t>
        </is>
      </c>
    </row>
    <row r="1555">
      <c r="A1555" t="inlineStr">
        <is>
          <t>WI211264546</t>
        </is>
      </c>
      <c r="B1555" t="inlineStr">
        <is>
          <t>DATA_VALIDATION</t>
        </is>
      </c>
      <c r="C1555" t="inlineStr">
        <is>
          <t>201300020447</t>
        </is>
      </c>
      <c r="D1555" t="inlineStr">
        <is>
          <t>Folder</t>
        </is>
      </c>
      <c r="E1555" s="2">
        <f>HYPERLINK("capsilon://?command=openfolder&amp;siteaddress=FAM.docvelocity-na8.net&amp;folderid=FXDDDB3C7E-87AA-B979-8A9C-02A590FD9332","FX211210112")</f>
        <v>0.0</v>
      </c>
      <c r="F1555" t="inlineStr">
        <is>
          <t/>
        </is>
      </c>
      <c r="G1555" t="inlineStr">
        <is>
          <t/>
        </is>
      </c>
      <c r="H1555" t="inlineStr">
        <is>
          <t>Mailitem</t>
        </is>
      </c>
      <c r="I1555" t="inlineStr">
        <is>
          <t>MI2112677059</t>
        </is>
      </c>
      <c r="J1555" t="n">
        <v>105.0</v>
      </c>
      <c r="K1555" t="inlineStr">
        <is>
          <t>COMPLETED</t>
        </is>
      </c>
      <c r="L1555" t="inlineStr">
        <is>
          <t>MARK_AS_COMPLETED</t>
        </is>
      </c>
      <c r="M1555" t="inlineStr">
        <is>
          <t>Queue</t>
        </is>
      </c>
      <c r="N1555" t="n">
        <v>1.0</v>
      </c>
      <c r="O1555" s="1" t="n">
        <v>44550.59162037037</v>
      </c>
      <c r="P1555" s="1" t="n">
        <v>44550.660578703704</v>
      </c>
      <c r="Q1555" t="n">
        <v>5567.0</v>
      </c>
      <c r="R1555" t="n">
        <v>391.0</v>
      </c>
      <c r="S1555" t="b">
        <v>0</v>
      </c>
      <c r="T1555" t="inlineStr">
        <is>
          <t>N/A</t>
        </is>
      </c>
      <c r="U1555" t="b">
        <v>0</v>
      </c>
      <c r="V1555" t="inlineStr">
        <is>
          <t>Sumit Jarhad</t>
        </is>
      </c>
      <c r="W1555" s="1" t="n">
        <v>44550.660578703704</v>
      </c>
      <c r="X1555" t="n">
        <v>219.0</v>
      </c>
      <c r="Y1555" t="n">
        <v>0.0</v>
      </c>
      <c r="Z1555" t="n">
        <v>0.0</v>
      </c>
      <c r="AA1555" t="n">
        <v>0.0</v>
      </c>
      <c r="AB1555" t="n">
        <v>0.0</v>
      </c>
      <c r="AC1555" t="n">
        <v>0.0</v>
      </c>
      <c r="AD1555" t="n">
        <v>105.0</v>
      </c>
      <c r="AE1555" t="n">
        <v>93.0</v>
      </c>
      <c r="AF1555" t="n">
        <v>0.0</v>
      </c>
      <c r="AG1555" t="n">
        <v>6.0</v>
      </c>
      <c r="AH1555" t="inlineStr">
        <is>
          <t>N/A</t>
        </is>
      </c>
      <c r="AI1555" t="inlineStr">
        <is>
          <t>N/A</t>
        </is>
      </c>
      <c r="AJ1555" t="inlineStr">
        <is>
          <t>N/A</t>
        </is>
      </c>
      <c r="AK1555" t="inlineStr">
        <is>
          <t>N/A</t>
        </is>
      </c>
      <c r="AL1555" t="inlineStr">
        <is>
          <t>N/A</t>
        </is>
      </c>
      <c r="AM1555" t="inlineStr">
        <is>
          <t>N/A</t>
        </is>
      </c>
      <c r="AN1555" t="inlineStr">
        <is>
          <t>N/A</t>
        </is>
      </c>
      <c r="AO1555" t="inlineStr">
        <is>
          <t>N/A</t>
        </is>
      </c>
      <c r="AP1555" t="inlineStr">
        <is>
          <t>N/A</t>
        </is>
      </c>
      <c r="AQ1555" t="inlineStr">
        <is>
          <t>N/A</t>
        </is>
      </c>
      <c r="AR1555" t="inlineStr">
        <is>
          <t>N/A</t>
        </is>
      </c>
      <c r="AS1555" t="inlineStr">
        <is>
          <t>N/A</t>
        </is>
      </c>
      <c r="AT1555" t="inlineStr">
        <is>
          <t>N/A</t>
        </is>
      </c>
      <c r="AU1555" t="inlineStr">
        <is>
          <t>N/A</t>
        </is>
      </c>
      <c r="AV1555" t="inlineStr">
        <is>
          <t>N/A</t>
        </is>
      </c>
      <c r="AW1555" t="inlineStr">
        <is>
          <t>N/A</t>
        </is>
      </c>
      <c r="AX1555" t="inlineStr">
        <is>
          <t>N/A</t>
        </is>
      </c>
      <c r="AY1555" t="inlineStr">
        <is>
          <t>N/A</t>
        </is>
      </c>
      <c r="AZ1555" t="inlineStr">
        <is>
          <t>N/A</t>
        </is>
      </c>
      <c r="BA1555" t="inlineStr">
        <is>
          <t>N/A</t>
        </is>
      </c>
      <c r="BB1555" t="inlineStr">
        <is>
          <t>N/A</t>
        </is>
      </c>
      <c r="BC1555" t="inlineStr">
        <is>
          <t>N/A</t>
        </is>
      </c>
      <c r="BD1555" t="inlineStr">
        <is>
          <t>N/A</t>
        </is>
      </c>
      <c r="BE1555" t="inlineStr">
        <is>
          <t>N/A</t>
        </is>
      </c>
    </row>
    <row r="1556">
      <c r="A1556" t="inlineStr">
        <is>
          <t>WI211264549</t>
        </is>
      </c>
      <c r="B1556" t="inlineStr">
        <is>
          <t>DATA_VALIDATION</t>
        </is>
      </c>
      <c r="C1556" t="inlineStr">
        <is>
          <t>201130012947</t>
        </is>
      </c>
      <c r="D1556" t="inlineStr">
        <is>
          <t>Folder</t>
        </is>
      </c>
      <c r="E1556" s="2">
        <f>HYPERLINK("capsilon://?command=openfolder&amp;siteaddress=FAM.docvelocity-na8.net&amp;folderid=FX5A56E73C-5A32-B73E-B902-ED726F6B6CAE","FX21127854")</f>
        <v>0.0</v>
      </c>
      <c r="F1556" t="inlineStr">
        <is>
          <t/>
        </is>
      </c>
      <c r="G1556" t="inlineStr">
        <is>
          <t/>
        </is>
      </c>
      <c r="H1556" t="inlineStr">
        <is>
          <t>Mailitem</t>
        </is>
      </c>
      <c r="I1556" t="inlineStr">
        <is>
          <t>MI2112671611</t>
        </is>
      </c>
      <c r="J1556" t="n">
        <v>56.0</v>
      </c>
      <c r="K1556" t="inlineStr">
        <is>
          <t>COMPLETED</t>
        </is>
      </c>
      <c r="L1556" t="inlineStr">
        <is>
          <t>MARK_AS_COMPLETED</t>
        </is>
      </c>
      <c r="M1556" t="inlineStr">
        <is>
          <t>Queue</t>
        </is>
      </c>
      <c r="N1556" t="n">
        <v>2.0</v>
      </c>
      <c r="O1556" s="1" t="n">
        <v>44550.59185185185</v>
      </c>
      <c r="P1556" s="1" t="n">
        <v>44550.63885416667</v>
      </c>
      <c r="Q1556" t="n">
        <v>3778.0</v>
      </c>
      <c r="R1556" t="n">
        <v>283.0</v>
      </c>
      <c r="S1556" t="b">
        <v>0</v>
      </c>
      <c r="T1556" t="inlineStr">
        <is>
          <t>N/A</t>
        </is>
      </c>
      <c r="U1556" t="b">
        <v>1</v>
      </c>
      <c r="V1556" t="inlineStr">
        <is>
          <t>Sumit Jarhad</t>
        </is>
      </c>
      <c r="W1556" s="1" t="n">
        <v>44550.596979166665</v>
      </c>
      <c r="X1556" t="n">
        <v>114.0</v>
      </c>
      <c r="Y1556" t="n">
        <v>42.0</v>
      </c>
      <c r="Z1556" t="n">
        <v>0.0</v>
      </c>
      <c r="AA1556" t="n">
        <v>42.0</v>
      </c>
      <c r="AB1556" t="n">
        <v>0.0</v>
      </c>
      <c r="AC1556" t="n">
        <v>3.0</v>
      </c>
      <c r="AD1556" t="n">
        <v>14.0</v>
      </c>
      <c r="AE1556" t="n">
        <v>0.0</v>
      </c>
      <c r="AF1556" t="n">
        <v>0.0</v>
      </c>
      <c r="AG1556" t="n">
        <v>0.0</v>
      </c>
      <c r="AH1556" t="inlineStr">
        <is>
          <t>Vikash Suryakanth Parmar</t>
        </is>
      </c>
      <c r="AI1556" s="1" t="n">
        <v>44550.63885416667</v>
      </c>
      <c r="AJ1556" t="n">
        <v>169.0</v>
      </c>
      <c r="AK1556" t="n">
        <v>0.0</v>
      </c>
      <c r="AL1556" t="n">
        <v>0.0</v>
      </c>
      <c r="AM1556" t="n">
        <v>0.0</v>
      </c>
      <c r="AN1556" t="n">
        <v>0.0</v>
      </c>
      <c r="AO1556" t="n">
        <v>0.0</v>
      </c>
      <c r="AP1556" t="n">
        <v>14.0</v>
      </c>
      <c r="AQ1556" t="n">
        <v>0.0</v>
      </c>
      <c r="AR1556" t="n">
        <v>0.0</v>
      </c>
      <c r="AS1556" t="n">
        <v>0.0</v>
      </c>
      <c r="AT1556" t="inlineStr">
        <is>
          <t>N/A</t>
        </is>
      </c>
      <c r="AU1556" t="inlineStr">
        <is>
          <t>N/A</t>
        </is>
      </c>
      <c r="AV1556" t="inlineStr">
        <is>
          <t>N/A</t>
        </is>
      </c>
      <c r="AW1556" t="inlineStr">
        <is>
          <t>N/A</t>
        </is>
      </c>
      <c r="AX1556" t="inlineStr">
        <is>
          <t>N/A</t>
        </is>
      </c>
      <c r="AY1556" t="inlineStr">
        <is>
          <t>N/A</t>
        </is>
      </c>
      <c r="AZ1556" t="inlineStr">
        <is>
          <t>N/A</t>
        </is>
      </c>
      <c r="BA1556" t="inlineStr">
        <is>
          <t>N/A</t>
        </is>
      </c>
      <c r="BB1556" t="inlineStr">
        <is>
          <t>N/A</t>
        </is>
      </c>
      <c r="BC1556" t="inlineStr">
        <is>
          <t>N/A</t>
        </is>
      </c>
      <c r="BD1556" t="inlineStr">
        <is>
          <t>N/A</t>
        </is>
      </c>
      <c r="BE1556" t="inlineStr">
        <is>
          <t>N/A</t>
        </is>
      </c>
    </row>
    <row r="1557">
      <c r="A1557" t="inlineStr">
        <is>
          <t>WI211264558</t>
        </is>
      </c>
      <c r="B1557" t="inlineStr">
        <is>
          <t>DATA_VALIDATION</t>
        </is>
      </c>
      <c r="C1557" t="inlineStr">
        <is>
          <t>201300020121</t>
        </is>
      </c>
      <c r="D1557" t="inlineStr">
        <is>
          <t>Folder</t>
        </is>
      </c>
      <c r="E1557" s="2">
        <f>HYPERLINK("capsilon://?command=openfolder&amp;siteaddress=FAM.docvelocity-na8.net&amp;folderid=FXD2DA207C-B54E-2A47-C9DE-98AA166F7533","FX21124587")</f>
        <v>0.0</v>
      </c>
      <c r="F1557" t="inlineStr">
        <is>
          <t/>
        </is>
      </c>
      <c r="G1557" t="inlineStr">
        <is>
          <t/>
        </is>
      </c>
      <c r="H1557" t="inlineStr">
        <is>
          <t>Mailitem</t>
        </is>
      </c>
      <c r="I1557" t="inlineStr">
        <is>
          <t>MI2112673401</t>
        </is>
      </c>
      <c r="J1557" t="n">
        <v>160.0</v>
      </c>
      <c r="K1557" t="inlineStr">
        <is>
          <t>COMPLETED</t>
        </is>
      </c>
      <c r="L1557" t="inlineStr">
        <is>
          <t>MARK_AS_COMPLETED</t>
        </is>
      </c>
      <c r="M1557" t="inlineStr">
        <is>
          <t>Queue</t>
        </is>
      </c>
      <c r="N1557" t="n">
        <v>2.0</v>
      </c>
      <c r="O1557" s="1" t="n">
        <v>44550.592199074075</v>
      </c>
      <c r="P1557" s="1" t="n">
        <v>44550.63924768518</v>
      </c>
      <c r="Q1557" t="n">
        <v>3721.0</v>
      </c>
      <c r="R1557" t="n">
        <v>344.0</v>
      </c>
      <c r="S1557" t="b">
        <v>0</v>
      </c>
      <c r="T1557" t="inlineStr">
        <is>
          <t>N/A</t>
        </is>
      </c>
      <c r="U1557" t="b">
        <v>1</v>
      </c>
      <c r="V1557" t="inlineStr">
        <is>
          <t>Nisha Verma</t>
        </is>
      </c>
      <c r="W1557" s="1" t="n">
        <v>44550.60303240741</v>
      </c>
      <c r="X1557" t="n">
        <v>254.0</v>
      </c>
      <c r="Y1557" t="n">
        <v>0.0</v>
      </c>
      <c r="Z1557" t="n">
        <v>0.0</v>
      </c>
      <c r="AA1557" t="n">
        <v>0.0</v>
      </c>
      <c r="AB1557" t="n">
        <v>135.0</v>
      </c>
      <c r="AC1557" t="n">
        <v>0.0</v>
      </c>
      <c r="AD1557" t="n">
        <v>160.0</v>
      </c>
      <c r="AE1557" t="n">
        <v>0.0</v>
      </c>
      <c r="AF1557" t="n">
        <v>0.0</v>
      </c>
      <c r="AG1557" t="n">
        <v>0.0</v>
      </c>
      <c r="AH1557" t="inlineStr">
        <is>
          <t>Vikash Suryakanth Parmar</t>
        </is>
      </c>
      <c r="AI1557" s="1" t="n">
        <v>44550.63924768518</v>
      </c>
      <c r="AJ1557" t="n">
        <v>33.0</v>
      </c>
      <c r="AK1557" t="n">
        <v>0.0</v>
      </c>
      <c r="AL1557" t="n">
        <v>0.0</v>
      </c>
      <c r="AM1557" t="n">
        <v>0.0</v>
      </c>
      <c r="AN1557" t="n">
        <v>135.0</v>
      </c>
      <c r="AO1557" t="n">
        <v>0.0</v>
      </c>
      <c r="AP1557" t="n">
        <v>160.0</v>
      </c>
      <c r="AQ1557" t="n">
        <v>0.0</v>
      </c>
      <c r="AR1557" t="n">
        <v>0.0</v>
      </c>
      <c r="AS1557" t="n">
        <v>0.0</v>
      </c>
      <c r="AT1557" t="inlineStr">
        <is>
          <t>N/A</t>
        </is>
      </c>
      <c r="AU1557" t="inlineStr">
        <is>
          <t>N/A</t>
        </is>
      </c>
      <c r="AV1557" t="inlineStr">
        <is>
          <t>N/A</t>
        </is>
      </c>
      <c r="AW1557" t="inlineStr">
        <is>
          <t>N/A</t>
        </is>
      </c>
      <c r="AX1557" t="inlineStr">
        <is>
          <t>N/A</t>
        </is>
      </c>
      <c r="AY1557" t="inlineStr">
        <is>
          <t>N/A</t>
        </is>
      </c>
      <c r="AZ1557" t="inlineStr">
        <is>
          <t>N/A</t>
        </is>
      </c>
      <c r="BA1557" t="inlineStr">
        <is>
          <t>N/A</t>
        </is>
      </c>
      <c r="BB1557" t="inlineStr">
        <is>
          <t>N/A</t>
        </is>
      </c>
      <c r="BC1557" t="inlineStr">
        <is>
          <t>N/A</t>
        </is>
      </c>
      <c r="BD1557" t="inlineStr">
        <is>
          <t>N/A</t>
        </is>
      </c>
      <c r="BE1557" t="inlineStr">
        <is>
          <t>N/A</t>
        </is>
      </c>
    </row>
    <row r="1558">
      <c r="A1558" t="inlineStr">
        <is>
          <t>WI211264580</t>
        </is>
      </c>
      <c r="B1558" t="inlineStr">
        <is>
          <t>DATA_VALIDATION</t>
        </is>
      </c>
      <c r="C1558" t="inlineStr">
        <is>
          <t>201340000494</t>
        </is>
      </c>
      <c r="D1558" t="inlineStr">
        <is>
          <t>Folder</t>
        </is>
      </c>
      <c r="E1558" s="2">
        <f>HYPERLINK("capsilon://?command=openfolder&amp;siteaddress=FAM.docvelocity-na8.net&amp;folderid=FXDF73DF2A-09D2-109C-33AD-886F4E670081","FX21128374")</f>
        <v>0.0</v>
      </c>
      <c r="F1558" t="inlineStr">
        <is>
          <t/>
        </is>
      </c>
      <c r="G1558" t="inlineStr">
        <is>
          <t/>
        </is>
      </c>
      <c r="H1558" t="inlineStr">
        <is>
          <t>Mailitem</t>
        </is>
      </c>
      <c r="I1558" t="inlineStr">
        <is>
          <t>MI2112673996</t>
        </is>
      </c>
      <c r="J1558" t="n">
        <v>541.0</v>
      </c>
      <c r="K1558" t="inlineStr">
        <is>
          <t>COMPLETED</t>
        </is>
      </c>
      <c r="L1558" t="inlineStr">
        <is>
          <t>MARK_AS_COMPLETED</t>
        </is>
      </c>
      <c r="M1558" t="inlineStr">
        <is>
          <t>Queue</t>
        </is>
      </c>
      <c r="N1558" t="n">
        <v>2.0</v>
      </c>
      <c r="O1558" s="1" t="n">
        <v>44550.593935185185</v>
      </c>
      <c r="P1558" s="1" t="n">
        <v>44550.82141203704</v>
      </c>
      <c r="Q1558" t="n">
        <v>5830.0</v>
      </c>
      <c r="R1558" t="n">
        <v>13824.0</v>
      </c>
      <c r="S1558" t="b">
        <v>0</v>
      </c>
      <c r="T1558" t="inlineStr">
        <is>
          <t>N/A</t>
        </is>
      </c>
      <c r="U1558" t="b">
        <v>1</v>
      </c>
      <c r="V1558" t="inlineStr">
        <is>
          <t>Nisha Verma</t>
        </is>
      </c>
      <c r="W1558" s="1" t="n">
        <v>44550.74099537037</v>
      </c>
      <c r="X1558" t="n">
        <v>11630.0</v>
      </c>
      <c r="Y1558" t="n">
        <v>429.0</v>
      </c>
      <c r="Z1558" t="n">
        <v>0.0</v>
      </c>
      <c r="AA1558" t="n">
        <v>429.0</v>
      </c>
      <c r="AB1558" t="n">
        <v>374.0</v>
      </c>
      <c r="AC1558" t="n">
        <v>334.0</v>
      </c>
      <c r="AD1558" t="n">
        <v>112.0</v>
      </c>
      <c r="AE1558" t="n">
        <v>0.0</v>
      </c>
      <c r="AF1558" t="n">
        <v>0.0</v>
      </c>
      <c r="AG1558" t="n">
        <v>0.0</v>
      </c>
      <c r="AH1558" t="inlineStr">
        <is>
          <t>Dashrath Soren</t>
        </is>
      </c>
      <c r="AI1558" s="1" t="n">
        <v>44550.82141203704</v>
      </c>
      <c r="AJ1558" t="n">
        <v>2163.0</v>
      </c>
      <c r="AK1558" t="n">
        <v>12.0</v>
      </c>
      <c r="AL1558" t="n">
        <v>0.0</v>
      </c>
      <c r="AM1558" t="n">
        <v>12.0</v>
      </c>
      <c r="AN1558" t="n">
        <v>187.0</v>
      </c>
      <c r="AO1558" t="n">
        <v>15.0</v>
      </c>
      <c r="AP1558" t="n">
        <v>100.0</v>
      </c>
      <c r="AQ1558" t="n">
        <v>0.0</v>
      </c>
      <c r="AR1558" t="n">
        <v>0.0</v>
      </c>
      <c r="AS1558" t="n">
        <v>0.0</v>
      </c>
      <c r="AT1558" t="inlineStr">
        <is>
          <t>N/A</t>
        </is>
      </c>
      <c r="AU1558" t="inlineStr">
        <is>
          <t>N/A</t>
        </is>
      </c>
      <c r="AV1558" t="inlineStr">
        <is>
          <t>N/A</t>
        </is>
      </c>
      <c r="AW1558" t="inlineStr">
        <is>
          <t>N/A</t>
        </is>
      </c>
      <c r="AX1558" t="inlineStr">
        <is>
          <t>N/A</t>
        </is>
      </c>
      <c r="AY1558" t="inlineStr">
        <is>
          <t>N/A</t>
        </is>
      </c>
      <c r="AZ1558" t="inlineStr">
        <is>
          <t>N/A</t>
        </is>
      </c>
      <c r="BA1558" t="inlineStr">
        <is>
          <t>N/A</t>
        </is>
      </c>
      <c r="BB1558" t="inlineStr">
        <is>
          <t>N/A</t>
        </is>
      </c>
      <c r="BC1558" t="inlineStr">
        <is>
          <t>N/A</t>
        </is>
      </c>
      <c r="BD1558" t="inlineStr">
        <is>
          <t>N/A</t>
        </is>
      </c>
      <c r="BE1558" t="inlineStr">
        <is>
          <t>N/A</t>
        </is>
      </c>
    </row>
    <row r="1559">
      <c r="A1559" t="inlineStr">
        <is>
          <t>WI211264623</t>
        </is>
      </c>
      <c r="B1559" t="inlineStr">
        <is>
          <t>DATA_VALIDATION</t>
        </is>
      </c>
      <c r="C1559" t="inlineStr">
        <is>
          <t>201300020443</t>
        </is>
      </c>
      <c r="D1559" t="inlineStr">
        <is>
          <t>Folder</t>
        </is>
      </c>
      <c r="E1559" s="2">
        <f>HYPERLINK("capsilon://?command=openfolder&amp;siteaddress=FAM.docvelocity-na8.net&amp;folderid=FX1774A2AD-C9D7-E6C4-0969-3FEF35FD42BF","FX211210046")</f>
        <v>0.0</v>
      </c>
      <c r="F1559" t="inlineStr">
        <is>
          <t/>
        </is>
      </c>
      <c r="G1559" t="inlineStr">
        <is>
          <t/>
        </is>
      </c>
      <c r="H1559" t="inlineStr">
        <is>
          <t>Mailitem</t>
        </is>
      </c>
      <c r="I1559" t="inlineStr">
        <is>
          <t>MI2112677689</t>
        </is>
      </c>
      <c r="J1559" t="n">
        <v>50.0</v>
      </c>
      <c r="K1559" t="inlineStr">
        <is>
          <t>COMPLETED</t>
        </is>
      </c>
      <c r="L1559" t="inlineStr">
        <is>
          <t>MARK_AS_COMPLETED</t>
        </is>
      </c>
      <c r="M1559" t="inlineStr">
        <is>
          <t>Queue</t>
        </is>
      </c>
      <c r="N1559" t="n">
        <v>1.0</v>
      </c>
      <c r="O1559" s="1" t="n">
        <v>44550.598275462966</v>
      </c>
      <c r="P1559" s="1" t="n">
        <v>44550.66280092593</v>
      </c>
      <c r="Q1559" t="n">
        <v>5270.0</v>
      </c>
      <c r="R1559" t="n">
        <v>305.0</v>
      </c>
      <c r="S1559" t="b">
        <v>0</v>
      </c>
      <c r="T1559" t="inlineStr">
        <is>
          <t>N/A</t>
        </is>
      </c>
      <c r="U1559" t="b">
        <v>0</v>
      </c>
      <c r="V1559" t="inlineStr">
        <is>
          <t>Sumit Jarhad</t>
        </is>
      </c>
      <c r="W1559" s="1" t="n">
        <v>44550.66280092593</v>
      </c>
      <c r="X1559" t="n">
        <v>178.0</v>
      </c>
      <c r="Y1559" t="n">
        <v>0.0</v>
      </c>
      <c r="Z1559" t="n">
        <v>0.0</v>
      </c>
      <c r="AA1559" t="n">
        <v>0.0</v>
      </c>
      <c r="AB1559" t="n">
        <v>0.0</v>
      </c>
      <c r="AC1559" t="n">
        <v>0.0</v>
      </c>
      <c r="AD1559" t="n">
        <v>50.0</v>
      </c>
      <c r="AE1559" t="n">
        <v>45.0</v>
      </c>
      <c r="AF1559" t="n">
        <v>0.0</v>
      </c>
      <c r="AG1559" t="n">
        <v>6.0</v>
      </c>
      <c r="AH1559" t="inlineStr">
        <is>
          <t>N/A</t>
        </is>
      </c>
      <c r="AI1559" t="inlineStr">
        <is>
          <t>N/A</t>
        </is>
      </c>
      <c r="AJ1559" t="inlineStr">
        <is>
          <t>N/A</t>
        </is>
      </c>
      <c r="AK1559" t="inlineStr">
        <is>
          <t>N/A</t>
        </is>
      </c>
      <c r="AL1559" t="inlineStr">
        <is>
          <t>N/A</t>
        </is>
      </c>
      <c r="AM1559" t="inlineStr">
        <is>
          <t>N/A</t>
        </is>
      </c>
      <c r="AN1559" t="inlineStr">
        <is>
          <t>N/A</t>
        </is>
      </c>
      <c r="AO1559" t="inlineStr">
        <is>
          <t>N/A</t>
        </is>
      </c>
      <c r="AP1559" t="inlineStr">
        <is>
          <t>N/A</t>
        </is>
      </c>
      <c r="AQ1559" t="inlineStr">
        <is>
          <t>N/A</t>
        </is>
      </c>
      <c r="AR1559" t="inlineStr">
        <is>
          <t>N/A</t>
        </is>
      </c>
      <c r="AS1559" t="inlineStr">
        <is>
          <t>N/A</t>
        </is>
      </c>
      <c r="AT1559" t="inlineStr">
        <is>
          <t>N/A</t>
        </is>
      </c>
      <c r="AU1559" t="inlineStr">
        <is>
          <t>N/A</t>
        </is>
      </c>
      <c r="AV1559" t="inlineStr">
        <is>
          <t>N/A</t>
        </is>
      </c>
      <c r="AW1559" t="inlineStr">
        <is>
          <t>N/A</t>
        </is>
      </c>
      <c r="AX1559" t="inlineStr">
        <is>
          <t>N/A</t>
        </is>
      </c>
      <c r="AY1559" t="inlineStr">
        <is>
          <t>N/A</t>
        </is>
      </c>
      <c r="AZ1559" t="inlineStr">
        <is>
          <t>N/A</t>
        </is>
      </c>
      <c r="BA1559" t="inlineStr">
        <is>
          <t>N/A</t>
        </is>
      </c>
      <c r="BB1559" t="inlineStr">
        <is>
          <t>N/A</t>
        </is>
      </c>
      <c r="BC1559" t="inlineStr">
        <is>
          <t>N/A</t>
        </is>
      </c>
      <c r="BD1559" t="inlineStr">
        <is>
          <t>N/A</t>
        </is>
      </c>
      <c r="BE1559" t="inlineStr">
        <is>
          <t>N/A</t>
        </is>
      </c>
    </row>
    <row r="1560">
      <c r="A1560" t="inlineStr">
        <is>
          <t>WI211264626</t>
        </is>
      </c>
      <c r="B1560" t="inlineStr">
        <is>
          <t>DATA_VALIDATION</t>
        </is>
      </c>
      <c r="C1560" t="inlineStr">
        <is>
          <t>201300020443</t>
        </is>
      </c>
      <c r="D1560" t="inlineStr">
        <is>
          <t>Folder</t>
        </is>
      </c>
      <c r="E1560" s="2">
        <f>HYPERLINK("capsilon://?command=openfolder&amp;siteaddress=FAM.docvelocity-na8.net&amp;folderid=FX1774A2AD-C9D7-E6C4-0969-3FEF35FD42BF","FX211210046")</f>
        <v>0.0</v>
      </c>
      <c r="F1560" t="inlineStr">
        <is>
          <t/>
        </is>
      </c>
      <c r="G1560" t="inlineStr">
        <is>
          <t/>
        </is>
      </c>
      <c r="H1560" t="inlineStr">
        <is>
          <t>Mailitem</t>
        </is>
      </c>
      <c r="I1560" t="inlineStr">
        <is>
          <t>MI2112677698</t>
        </is>
      </c>
      <c r="J1560" t="n">
        <v>66.0</v>
      </c>
      <c r="K1560" t="inlineStr">
        <is>
          <t>COMPLETED</t>
        </is>
      </c>
      <c r="L1560" t="inlineStr">
        <is>
          <t>MARK_AS_COMPLETED</t>
        </is>
      </c>
      <c r="M1560" t="inlineStr">
        <is>
          <t>Queue</t>
        </is>
      </c>
      <c r="N1560" t="n">
        <v>2.0</v>
      </c>
      <c r="O1560" s="1" t="n">
        <v>44550.598599537036</v>
      </c>
      <c r="P1560" s="1" t="n">
        <v>44550.68662037037</v>
      </c>
      <c r="Q1560" t="n">
        <v>7107.0</v>
      </c>
      <c r="R1560" t="n">
        <v>498.0</v>
      </c>
      <c r="S1560" t="b">
        <v>0</v>
      </c>
      <c r="T1560" t="inlineStr">
        <is>
          <t>N/A</t>
        </is>
      </c>
      <c r="U1560" t="b">
        <v>0</v>
      </c>
      <c r="V1560" t="inlineStr">
        <is>
          <t>Archana Bhujbal</t>
        </is>
      </c>
      <c r="W1560" s="1" t="n">
        <v>44550.61341435185</v>
      </c>
      <c r="X1560" t="n">
        <v>202.0</v>
      </c>
      <c r="Y1560" t="n">
        <v>52.0</v>
      </c>
      <c r="Z1560" t="n">
        <v>0.0</v>
      </c>
      <c r="AA1560" t="n">
        <v>52.0</v>
      </c>
      <c r="AB1560" t="n">
        <v>0.0</v>
      </c>
      <c r="AC1560" t="n">
        <v>37.0</v>
      </c>
      <c r="AD1560" t="n">
        <v>14.0</v>
      </c>
      <c r="AE1560" t="n">
        <v>0.0</v>
      </c>
      <c r="AF1560" t="n">
        <v>0.0</v>
      </c>
      <c r="AG1560" t="n">
        <v>0.0</v>
      </c>
      <c r="AH1560" t="inlineStr">
        <is>
          <t>Dashrath Soren</t>
        </is>
      </c>
      <c r="AI1560" s="1" t="n">
        <v>44550.68662037037</v>
      </c>
      <c r="AJ1560" t="n">
        <v>296.0</v>
      </c>
      <c r="AK1560" t="n">
        <v>0.0</v>
      </c>
      <c r="AL1560" t="n">
        <v>0.0</v>
      </c>
      <c r="AM1560" t="n">
        <v>0.0</v>
      </c>
      <c r="AN1560" t="n">
        <v>0.0</v>
      </c>
      <c r="AO1560" t="n">
        <v>0.0</v>
      </c>
      <c r="AP1560" t="n">
        <v>14.0</v>
      </c>
      <c r="AQ1560" t="n">
        <v>0.0</v>
      </c>
      <c r="AR1560" t="n">
        <v>0.0</v>
      </c>
      <c r="AS1560" t="n">
        <v>0.0</v>
      </c>
      <c r="AT1560" t="inlineStr">
        <is>
          <t>N/A</t>
        </is>
      </c>
      <c r="AU1560" t="inlineStr">
        <is>
          <t>N/A</t>
        </is>
      </c>
      <c r="AV1560" t="inlineStr">
        <is>
          <t>N/A</t>
        </is>
      </c>
      <c r="AW1560" t="inlineStr">
        <is>
          <t>N/A</t>
        </is>
      </c>
      <c r="AX1560" t="inlineStr">
        <is>
          <t>N/A</t>
        </is>
      </c>
      <c r="AY1560" t="inlineStr">
        <is>
          <t>N/A</t>
        </is>
      </c>
      <c r="AZ1560" t="inlineStr">
        <is>
          <t>N/A</t>
        </is>
      </c>
      <c r="BA1560" t="inlineStr">
        <is>
          <t>N/A</t>
        </is>
      </c>
      <c r="BB1560" t="inlineStr">
        <is>
          <t>N/A</t>
        </is>
      </c>
      <c r="BC1560" t="inlineStr">
        <is>
          <t>N/A</t>
        </is>
      </c>
      <c r="BD1560" t="inlineStr">
        <is>
          <t>N/A</t>
        </is>
      </c>
      <c r="BE1560" t="inlineStr">
        <is>
          <t>N/A</t>
        </is>
      </c>
    </row>
    <row r="1561">
      <c r="A1561" t="inlineStr">
        <is>
          <t>WI211264628</t>
        </is>
      </c>
      <c r="B1561" t="inlineStr">
        <is>
          <t>DATA_VALIDATION</t>
        </is>
      </c>
      <c r="C1561" t="inlineStr">
        <is>
          <t>201300020443</t>
        </is>
      </c>
      <c r="D1561" t="inlineStr">
        <is>
          <t>Folder</t>
        </is>
      </c>
      <c r="E1561" s="2">
        <f>HYPERLINK("capsilon://?command=openfolder&amp;siteaddress=FAM.docvelocity-na8.net&amp;folderid=FX1774A2AD-C9D7-E6C4-0969-3FEF35FD42BF","FX211210046")</f>
        <v>0.0</v>
      </c>
      <c r="F1561" t="inlineStr">
        <is>
          <t/>
        </is>
      </c>
      <c r="G1561" t="inlineStr">
        <is>
          <t/>
        </is>
      </c>
      <c r="H1561" t="inlineStr">
        <is>
          <t>Mailitem</t>
        </is>
      </c>
      <c r="I1561" t="inlineStr">
        <is>
          <t>MI2112677712</t>
        </is>
      </c>
      <c r="J1561" t="n">
        <v>28.0</v>
      </c>
      <c r="K1561" t="inlineStr">
        <is>
          <t>COMPLETED</t>
        </is>
      </c>
      <c r="L1561" t="inlineStr">
        <is>
          <t>MARK_AS_COMPLETED</t>
        </is>
      </c>
      <c r="M1561" t="inlineStr">
        <is>
          <t>Queue</t>
        </is>
      </c>
      <c r="N1561" t="n">
        <v>2.0</v>
      </c>
      <c r="O1561" s="1" t="n">
        <v>44550.59887731481</v>
      </c>
      <c r="P1561" s="1" t="n">
        <v>44550.68763888889</v>
      </c>
      <c r="Q1561" t="n">
        <v>7237.0</v>
      </c>
      <c r="R1561" t="n">
        <v>432.0</v>
      </c>
      <c r="S1561" t="b">
        <v>0</v>
      </c>
      <c r="T1561" t="inlineStr">
        <is>
          <t>N/A</t>
        </is>
      </c>
      <c r="U1561" t="b">
        <v>0</v>
      </c>
      <c r="V1561" t="inlineStr">
        <is>
          <t>Archana Bhujbal</t>
        </is>
      </c>
      <c r="W1561" s="1" t="n">
        <v>44550.615590277775</v>
      </c>
      <c r="X1561" t="n">
        <v>187.0</v>
      </c>
      <c r="Y1561" t="n">
        <v>21.0</v>
      </c>
      <c r="Z1561" t="n">
        <v>0.0</v>
      </c>
      <c r="AA1561" t="n">
        <v>21.0</v>
      </c>
      <c r="AB1561" t="n">
        <v>0.0</v>
      </c>
      <c r="AC1561" t="n">
        <v>19.0</v>
      </c>
      <c r="AD1561" t="n">
        <v>7.0</v>
      </c>
      <c r="AE1561" t="n">
        <v>0.0</v>
      </c>
      <c r="AF1561" t="n">
        <v>0.0</v>
      </c>
      <c r="AG1561" t="n">
        <v>0.0</v>
      </c>
      <c r="AH1561" t="inlineStr">
        <is>
          <t>Rohit Mawal</t>
        </is>
      </c>
      <c r="AI1561" s="1" t="n">
        <v>44550.68763888889</v>
      </c>
      <c r="AJ1561" t="n">
        <v>245.0</v>
      </c>
      <c r="AK1561" t="n">
        <v>0.0</v>
      </c>
      <c r="AL1561" t="n">
        <v>0.0</v>
      </c>
      <c r="AM1561" t="n">
        <v>0.0</v>
      </c>
      <c r="AN1561" t="n">
        <v>0.0</v>
      </c>
      <c r="AO1561" t="n">
        <v>0.0</v>
      </c>
      <c r="AP1561" t="n">
        <v>7.0</v>
      </c>
      <c r="AQ1561" t="n">
        <v>0.0</v>
      </c>
      <c r="AR1561" t="n">
        <v>0.0</v>
      </c>
      <c r="AS1561" t="n">
        <v>0.0</v>
      </c>
      <c r="AT1561" t="inlineStr">
        <is>
          <t>N/A</t>
        </is>
      </c>
      <c r="AU1561" t="inlineStr">
        <is>
          <t>N/A</t>
        </is>
      </c>
      <c r="AV1561" t="inlineStr">
        <is>
          <t>N/A</t>
        </is>
      </c>
      <c r="AW1561" t="inlineStr">
        <is>
          <t>N/A</t>
        </is>
      </c>
      <c r="AX1561" t="inlineStr">
        <is>
          <t>N/A</t>
        </is>
      </c>
      <c r="AY1561" t="inlineStr">
        <is>
          <t>N/A</t>
        </is>
      </c>
      <c r="AZ1561" t="inlineStr">
        <is>
          <t>N/A</t>
        </is>
      </c>
      <c r="BA1561" t="inlineStr">
        <is>
          <t>N/A</t>
        </is>
      </c>
      <c r="BB1561" t="inlineStr">
        <is>
          <t>N/A</t>
        </is>
      </c>
      <c r="BC1561" t="inlineStr">
        <is>
          <t>N/A</t>
        </is>
      </c>
      <c r="BD1561" t="inlineStr">
        <is>
          <t>N/A</t>
        </is>
      </c>
      <c r="BE1561" t="inlineStr">
        <is>
          <t>N/A</t>
        </is>
      </c>
    </row>
    <row r="1562">
      <c r="A1562" t="inlineStr">
        <is>
          <t>WI211264636</t>
        </is>
      </c>
      <c r="B1562" t="inlineStr">
        <is>
          <t>DATA_VALIDATION</t>
        </is>
      </c>
      <c r="C1562" t="inlineStr">
        <is>
          <t>201300020443</t>
        </is>
      </c>
      <c r="D1562" t="inlineStr">
        <is>
          <t>Folder</t>
        </is>
      </c>
      <c r="E1562" s="2">
        <f>HYPERLINK("capsilon://?command=openfolder&amp;siteaddress=FAM.docvelocity-na8.net&amp;folderid=FX1774A2AD-C9D7-E6C4-0969-3FEF35FD42BF","FX211210046")</f>
        <v>0.0</v>
      </c>
      <c r="F1562" t="inlineStr">
        <is>
          <t/>
        </is>
      </c>
      <c r="G1562" t="inlineStr">
        <is>
          <t/>
        </is>
      </c>
      <c r="H1562" t="inlineStr">
        <is>
          <t>Mailitem</t>
        </is>
      </c>
      <c r="I1562" t="inlineStr">
        <is>
          <t>MI2112677725</t>
        </is>
      </c>
      <c r="J1562" t="n">
        <v>110.0</v>
      </c>
      <c r="K1562" t="inlineStr">
        <is>
          <t>COMPLETED</t>
        </is>
      </c>
      <c r="L1562" t="inlineStr">
        <is>
          <t>MARK_AS_COMPLETED</t>
        </is>
      </c>
      <c r="M1562" t="inlineStr">
        <is>
          <t>Queue</t>
        </is>
      </c>
      <c r="N1562" t="n">
        <v>2.0</v>
      </c>
      <c r="O1562" s="1" t="n">
        <v>44550.59993055555</v>
      </c>
      <c r="P1562" s="1" t="n">
        <v>44550.69131944444</v>
      </c>
      <c r="Q1562" t="n">
        <v>5529.0</v>
      </c>
      <c r="R1562" t="n">
        <v>2367.0</v>
      </c>
      <c r="S1562" t="b">
        <v>0</v>
      </c>
      <c r="T1562" t="inlineStr">
        <is>
          <t>N/A</t>
        </is>
      </c>
      <c r="U1562" t="b">
        <v>0</v>
      </c>
      <c r="V1562" t="inlineStr">
        <is>
          <t>Amruta Erande</t>
        </is>
      </c>
      <c r="W1562" s="1" t="n">
        <v>44550.64854166667</v>
      </c>
      <c r="X1562" t="n">
        <v>1905.0</v>
      </c>
      <c r="Y1562" t="n">
        <v>79.0</v>
      </c>
      <c r="Z1562" t="n">
        <v>0.0</v>
      </c>
      <c r="AA1562" t="n">
        <v>79.0</v>
      </c>
      <c r="AB1562" t="n">
        <v>0.0</v>
      </c>
      <c r="AC1562" t="n">
        <v>49.0</v>
      </c>
      <c r="AD1562" t="n">
        <v>31.0</v>
      </c>
      <c r="AE1562" t="n">
        <v>0.0</v>
      </c>
      <c r="AF1562" t="n">
        <v>0.0</v>
      </c>
      <c r="AG1562" t="n">
        <v>0.0</v>
      </c>
      <c r="AH1562" t="inlineStr">
        <is>
          <t>Rohit Mawal</t>
        </is>
      </c>
      <c r="AI1562" s="1" t="n">
        <v>44550.69131944444</v>
      </c>
      <c r="AJ1562" t="n">
        <v>317.0</v>
      </c>
      <c r="AK1562" t="n">
        <v>0.0</v>
      </c>
      <c r="AL1562" t="n">
        <v>0.0</v>
      </c>
      <c r="AM1562" t="n">
        <v>0.0</v>
      </c>
      <c r="AN1562" t="n">
        <v>0.0</v>
      </c>
      <c r="AO1562" t="n">
        <v>0.0</v>
      </c>
      <c r="AP1562" t="n">
        <v>31.0</v>
      </c>
      <c r="AQ1562" t="n">
        <v>0.0</v>
      </c>
      <c r="AR1562" t="n">
        <v>0.0</v>
      </c>
      <c r="AS1562" t="n">
        <v>0.0</v>
      </c>
      <c r="AT1562" t="inlineStr">
        <is>
          <t>N/A</t>
        </is>
      </c>
      <c r="AU1562" t="inlineStr">
        <is>
          <t>N/A</t>
        </is>
      </c>
      <c r="AV1562" t="inlineStr">
        <is>
          <t>N/A</t>
        </is>
      </c>
      <c r="AW1562" t="inlineStr">
        <is>
          <t>N/A</t>
        </is>
      </c>
      <c r="AX1562" t="inlineStr">
        <is>
          <t>N/A</t>
        </is>
      </c>
      <c r="AY1562" t="inlineStr">
        <is>
          <t>N/A</t>
        </is>
      </c>
      <c r="AZ1562" t="inlineStr">
        <is>
          <t>N/A</t>
        </is>
      </c>
      <c r="BA1562" t="inlineStr">
        <is>
          <t>N/A</t>
        </is>
      </c>
      <c r="BB1562" t="inlineStr">
        <is>
          <t>N/A</t>
        </is>
      </c>
      <c r="BC1562" t="inlineStr">
        <is>
          <t>N/A</t>
        </is>
      </c>
      <c r="BD1562" t="inlineStr">
        <is>
          <t>N/A</t>
        </is>
      </c>
      <c r="BE1562" t="inlineStr">
        <is>
          <t>N/A</t>
        </is>
      </c>
    </row>
    <row r="1563">
      <c r="A1563" t="inlineStr">
        <is>
          <t>WI211264638</t>
        </is>
      </c>
      <c r="B1563" t="inlineStr">
        <is>
          <t>DATA_VALIDATION</t>
        </is>
      </c>
      <c r="C1563" t="inlineStr">
        <is>
          <t>201300020443</t>
        </is>
      </c>
      <c r="D1563" t="inlineStr">
        <is>
          <t>Folder</t>
        </is>
      </c>
      <c r="E1563" s="2">
        <f>HYPERLINK("capsilon://?command=openfolder&amp;siteaddress=FAM.docvelocity-na8.net&amp;folderid=FX1774A2AD-C9D7-E6C4-0969-3FEF35FD42BF","FX211210046")</f>
        <v>0.0</v>
      </c>
      <c r="F1563" t="inlineStr">
        <is>
          <t/>
        </is>
      </c>
      <c r="G1563" t="inlineStr">
        <is>
          <t/>
        </is>
      </c>
      <c r="H1563" t="inlineStr">
        <is>
          <t>Mailitem</t>
        </is>
      </c>
      <c r="I1563" t="inlineStr">
        <is>
          <t>MI2112677842</t>
        </is>
      </c>
      <c r="J1563" t="n">
        <v>66.0</v>
      </c>
      <c r="K1563" t="inlineStr">
        <is>
          <t>COMPLETED</t>
        </is>
      </c>
      <c r="L1563" t="inlineStr">
        <is>
          <t>MARK_AS_COMPLETED</t>
        </is>
      </c>
      <c r="M1563" t="inlineStr">
        <is>
          <t>Queue</t>
        </is>
      </c>
      <c r="N1563" t="n">
        <v>2.0</v>
      </c>
      <c r="O1563" s="1" t="n">
        <v>44550.600277777776</v>
      </c>
      <c r="P1563" s="1" t="n">
        <v>44550.694131944445</v>
      </c>
      <c r="Q1563" t="n">
        <v>7039.0</v>
      </c>
      <c r="R1563" t="n">
        <v>1070.0</v>
      </c>
      <c r="S1563" t="b">
        <v>0</v>
      </c>
      <c r="T1563" t="inlineStr">
        <is>
          <t>N/A</t>
        </is>
      </c>
      <c r="U1563" t="b">
        <v>0</v>
      </c>
      <c r="V1563" t="inlineStr">
        <is>
          <t>Suraj Toradmal</t>
        </is>
      </c>
      <c r="W1563" s="1" t="n">
        <v>44550.62167824074</v>
      </c>
      <c r="X1563" t="n">
        <v>576.0</v>
      </c>
      <c r="Y1563" t="n">
        <v>52.0</v>
      </c>
      <c r="Z1563" t="n">
        <v>0.0</v>
      </c>
      <c r="AA1563" t="n">
        <v>52.0</v>
      </c>
      <c r="AB1563" t="n">
        <v>0.0</v>
      </c>
      <c r="AC1563" t="n">
        <v>32.0</v>
      </c>
      <c r="AD1563" t="n">
        <v>14.0</v>
      </c>
      <c r="AE1563" t="n">
        <v>0.0</v>
      </c>
      <c r="AF1563" t="n">
        <v>0.0</v>
      </c>
      <c r="AG1563" t="n">
        <v>0.0</v>
      </c>
      <c r="AH1563" t="inlineStr">
        <is>
          <t>Mohini Shinde</t>
        </is>
      </c>
      <c r="AI1563" s="1" t="n">
        <v>44550.694131944445</v>
      </c>
      <c r="AJ1563" t="n">
        <v>494.0</v>
      </c>
      <c r="AK1563" t="n">
        <v>3.0</v>
      </c>
      <c r="AL1563" t="n">
        <v>0.0</v>
      </c>
      <c r="AM1563" t="n">
        <v>3.0</v>
      </c>
      <c r="AN1563" t="n">
        <v>0.0</v>
      </c>
      <c r="AO1563" t="n">
        <v>3.0</v>
      </c>
      <c r="AP1563" t="n">
        <v>11.0</v>
      </c>
      <c r="AQ1563" t="n">
        <v>0.0</v>
      </c>
      <c r="AR1563" t="n">
        <v>0.0</v>
      </c>
      <c r="AS1563" t="n">
        <v>0.0</v>
      </c>
      <c r="AT1563" t="inlineStr">
        <is>
          <t>N/A</t>
        </is>
      </c>
      <c r="AU1563" t="inlineStr">
        <is>
          <t>N/A</t>
        </is>
      </c>
      <c r="AV1563" t="inlineStr">
        <is>
          <t>N/A</t>
        </is>
      </c>
      <c r="AW1563" t="inlineStr">
        <is>
          <t>N/A</t>
        </is>
      </c>
      <c r="AX1563" t="inlineStr">
        <is>
          <t>N/A</t>
        </is>
      </c>
      <c r="AY1563" t="inlineStr">
        <is>
          <t>N/A</t>
        </is>
      </c>
      <c r="AZ1563" t="inlineStr">
        <is>
          <t>N/A</t>
        </is>
      </c>
      <c r="BA1563" t="inlineStr">
        <is>
          <t>N/A</t>
        </is>
      </c>
      <c r="BB1563" t="inlineStr">
        <is>
          <t>N/A</t>
        </is>
      </c>
      <c r="BC1563" t="inlineStr">
        <is>
          <t>N/A</t>
        </is>
      </c>
      <c r="BD1563" t="inlineStr">
        <is>
          <t>N/A</t>
        </is>
      </c>
      <c r="BE1563" t="inlineStr">
        <is>
          <t>N/A</t>
        </is>
      </c>
    </row>
    <row r="1564">
      <c r="A1564" t="inlineStr">
        <is>
          <t>WI211264643</t>
        </is>
      </c>
      <c r="B1564" t="inlineStr">
        <is>
          <t>DATA_VALIDATION</t>
        </is>
      </c>
      <c r="C1564" t="inlineStr">
        <is>
          <t>201300020443</t>
        </is>
      </c>
      <c r="D1564" t="inlineStr">
        <is>
          <t>Folder</t>
        </is>
      </c>
      <c r="E1564" s="2">
        <f>HYPERLINK("capsilon://?command=openfolder&amp;siteaddress=FAM.docvelocity-na8.net&amp;folderid=FX1774A2AD-C9D7-E6C4-0969-3FEF35FD42BF","FX211210046")</f>
        <v>0.0</v>
      </c>
      <c r="F1564" t="inlineStr">
        <is>
          <t/>
        </is>
      </c>
      <c r="G1564" t="inlineStr">
        <is>
          <t/>
        </is>
      </c>
      <c r="H1564" t="inlineStr">
        <is>
          <t>Mailitem</t>
        </is>
      </c>
      <c r="I1564" t="inlineStr">
        <is>
          <t>MI2112677861</t>
        </is>
      </c>
      <c r="J1564" t="n">
        <v>66.0</v>
      </c>
      <c r="K1564" t="inlineStr">
        <is>
          <t>COMPLETED</t>
        </is>
      </c>
      <c r="L1564" t="inlineStr">
        <is>
          <t>MARK_AS_COMPLETED</t>
        </is>
      </c>
      <c r="M1564" t="inlineStr">
        <is>
          <t>Queue</t>
        </is>
      </c>
      <c r="N1564" t="n">
        <v>2.0</v>
      </c>
      <c r="O1564" s="1" t="n">
        <v>44550.60068287037</v>
      </c>
      <c r="P1564" s="1" t="n">
        <v>44550.69428240741</v>
      </c>
      <c r="Q1564" t="n">
        <v>7398.0</v>
      </c>
      <c r="R1564" t="n">
        <v>689.0</v>
      </c>
      <c r="S1564" t="b">
        <v>0</v>
      </c>
      <c r="T1564" t="inlineStr">
        <is>
          <t>N/A</t>
        </is>
      </c>
      <c r="U1564" t="b">
        <v>0</v>
      </c>
      <c r="V1564" t="inlineStr">
        <is>
          <t>Archana Bhujbal</t>
        </is>
      </c>
      <c r="W1564" s="1" t="n">
        <v>44550.64699074074</v>
      </c>
      <c r="X1564" t="n">
        <v>364.0</v>
      </c>
      <c r="Y1564" t="n">
        <v>52.0</v>
      </c>
      <c r="Z1564" t="n">
        <v>0.0</v>
      </c>
      <c r="AA1564" t="n">
        <v>52.0</v>
      </c>
      <c r="AB1564" t="n">
        <v>0.0</v>
      </c>
      <c r="AC1564" t="n">
        <v>22.0</v>
      </c>
      <c r="AD1564" t="n">
        <v>14.0</v>
      </c>
      <c r="AE1564" t="n">
        <v>0.0</v>
      </c>
      <c r="AF1564" t="n">
        <v>0.0</v>
      </c>
      <c r="AG1564" t="n">
        <v>0.0</v>
      </c>
      <c r="AH1564" t="inlineStr">
        <is>
          <t>Rohit Mawal</t>
        </is>
      </c>
      <c r="AI1564" s="1" t="n">
        <v>44550.69428240741</v>
      </c>
      <c r="AJ1564" t="n">
        <v>256.0</v>
      </c>
      <c r="AK1564" t="n">
        <v>0.0</v>
      </c>
      <c r="AL1564" t="n">
        <v>0.0</v>
      </c>
      <c r="AM1564" t="n">
        <v>0.0</v>
      </c>
      <c r="AN1564" t="n">
        <v>0.0</v>
      </c>
      <c r="AO1564" t="n">
        <v>0.0</v>
      </c>
      <c r="AP1564" t="n">
        <v>14.0</v>
      </c>
      <c r="AQ1564" t="n">
        <v>0.0</v>
      </c>
      <c r="AR1564" t="n">
        <v>0.0</v>
      </c>
      <c r="AS1564" t="n">
        <v>0.0</v>
      </c>
      <c r="AT1564" t="inlineStr">
        <is>
          <t>N/A</t>
        </is>
      </c>
      <c r="AU1564" t="inlineStr">
        <is>
          <t>N/A</t>
        </is>
      </c>
      <c r="AV1564" t="inlineStr">
        <is>
          <t>N/A</t>
        </is>
      </c>
      <c r="AW1564" t="inlineStr">
        <is>
          <t>N/A</t>
        </is>
      </c>
      <c r="AX1564" t="inlineStr">
        <is>
          <t>N/A</t>
        </is>
      </c>
      <c r="AY1564" t="inlineStr">
        <is>
          <t>N/A</t>
        </is>
      </c>
      <c r="AZ1564" t="inlineStr">
        <is>
          <t>N/A</t>
        </is>
      </c>
      <c r="BA1564" t="inlineStr">
        <is>
          <t>N/A</t>
        </is>
      </c>
      <c r="BB1564" t="inlineStr">
        <is>
          <t>N/A</t>
        </is>
      </c>
      <c r="BC1564" t="inlineStr">
        <is>
          <t>N/A</t>
        </is>
      </c>
      <c r="BD1564" t="inlineStr">
        <is>
          <t>N/A</t>
        </is>
      </c>
      <c r="BE1564" t="inlineStr">
        <is>
          <t>N/A</t>
        </is>
      </c>
    </row>
    <row r="1565">
      <c r="A1565" t="inlineStr">
        <is>
          <t>WI211264724</t>
        </is>
      </c>
      <c r="B1565" t="inlineStr">
        <is>
          <t>DATA_VALIDATION</t>
        </is>
      </c>
      <c r="C1565" t="inlineStr">
        <is>
          <t>201348000235</t>
        </is>
      </c>
      <c r="D1565" t="inlineStr">
        <is>
          <t>Folder</t>
        </is>
      </c>
      <c r="E1565" s="2">
        <f>HYPERLINK("capsilon://?command=openfolder&amp;siteaddress=FAM.docvelocity-na8.net&amp;folderid=FXEB8DC5BC-8101-FC9C-5266-E5E6D174A9B5","FX211210023")</f>
        <v>0.0</v>
      </c>
      <c r="F1565" t="inlineStr">
        <is>
          <t/>
        </is>
      </c>
      <c r="G1565" t="inlineStr">
        <is>
          <t/>
        </is>
      </c>
      <c r="H1565" t="inlineStr">
        <is>
          <t>Mailitem</t>
        </is>
      </c>
      <c r="I1565" t="inlineStr">
        <is>
          <t>MI2112680228</t>
        </is>
      </c>
      <c r="J1565" t="n">
        <v>188.0</v>
      </c>
      <c r="K1565" t="inlineStr">
        <is>
          <t>COMPLETED</t>
        </is>
      </c>
      <c r="L1565" t="inlineStr">
        <is>
          <t>MARK_AS_COMPLETED</t>
        </is>
      </c>
      <c r="M1565" t="inlineStr">
        <is>
          <t>Queue</t>
        </is>
      </c>
      <c r="N1565" t="n">
        <v>1.0</v>
      </c>
      <c r="O1565" s="1" t="n">
        <v>44550.60878472222</v>
      </c>
      <c r="P1565" s="1" t="n">
        <v>44550.66436342592</v>
      </c>
      <c r="Q1565" t="n">
        <v>4507.0</v>
      </c>
      <c r="R1565" t="n">
        <v>295.0</v>
      </c>
      <c r="S1565" t="b">
        <v>0</v>
      </c>
      <c r="T1565" t="inlineStr">
        <is>
          <t>N/A</t>
        </is>
      </c>
      <c r="U1565" t="b">
        <v>0</v>
      </c>
      <c r="V1565" t="inlineStr">
        <is>
          <t>Sumit Jarhad</t>
        </is>
      </c>
      <c r="W1565" s="1" t="n">
        <v>44550.66436342592</v>
      </c>
      <c r="X1565" t="n">
        <v>128.0</v>
      </c>
      <c r="Y1565" t="n">
        <v>0.0</v>
      </c>
      <c r="Z1565" t="n">
        <v>0.0</v>
      </c>
      <c r="AA1565" t="n">
        <v>0.0</v>
      </c>
      <c r="AB1565" t="n">
        <v>0.0</v>
      </c>
      <c r="AC1565" t="n">
        <v>0.0</v>
      </c>
      <c r="AD1565" t="n">
        <v>188.0</v>
      </c>
      <c r="AE1565" t="n">
        <v>164.0</v>
      </c>
      <c r="AF1565" t="n">
        <v>0.0</v>
      </c>
      <c r="AG1565" t="n">
        <v>5.0</v>
      </c>
      <c r="AH1565" t="inlineStr">
        <is>
          <t>N/A</t>
        </is>
      </c>
      <c r="AI1565" t="inlineStr">
        <is>
          <t>N/A</t>
        </is>
      </c>
      <c r="AJ1565" t="inlineStr">
        <is>
          <t>N/A</t>
        </is>
      </c>
      <c r="AK1565" t="inlineStr">
        <is>
          <t>N/A</t>
        </is>
      </c>
      <c r="AL1565" t="inlineStr">
        <is>
          <t>N/A</t>
        </is>
      </c>
      <c r="AM1565" t="inlineStr">
        <is>
          <t>N/A</t>
        </is>
      </c>
      <c r="AN1565" t="inlineStr">
        <is>
          <t>N/A</t>
        </is>
      </c>
      <c r="AO1565" t="inlineStr">
        <is>
          <t>N/A</t>
        </is>
      </c>
      <c r="AP1565" t="inlineStr">
        <is>
          <t>N/A</t>
        </is>
      </c>
      <c r="AQ1565" t="inlineStr">
        <is>
          <t>N/A</t>
        </is>
      </c>
      <c r="AR1565" t="inlineStr">
        <is>
          <t>N/A</t>
        </is>
      </c>
      <c r="AS1565" t="inlineStr">
        <is>
          <t>N/A</t>
        </is>
      </c>
      <c r="AT1565" t="inlineStr">
        <is>
          <t>N/A</t>
        </is>
      </c>
      <c r="AU1565" t="inlineStr">
        <is>
          <t>N/A</t>
        </is>
      </c>
      <c r="AV1565" t="inlineStr">
        <is>
          <t>N/A</t>
        </is>
      </c>
      <c r="AW1565" t="inlineStr">
        <is>
          <t>N/A</t>
        </is>
      </c>
      <c r="AX1565" t="inlineStr">
        <is>
          <t>N/A</t>
        </is>
      </c>
      <c r="AY1565" t="inlineStr">
        <is>
          <t>N/A</t>
        </is>
      </c>
      <c r="AZ1565" t="inlineStr">
        <is>
          <t>N/A</t>
        </is>
      </c>
      <c r="BA1565" t="inlineStr">
        <is>
          <t>N/A</t>
        </is>
      </c>
      <c r="BB1565" t="inlineStr">
        <is>
          <t>N/A</t>
        </is>
      </c>
      <c r="BC1565" t="inlineStr">
        <is>
          <t>N/A</t>
        </is>
      </c>
      <c r="BD1565" t="inlineStr">
        <is>
          <t>N/A</t>
        </is>
      </c>
      <c r="BE1565" t="inlineStr">
        <is>
          <t>N/A</t>
        </is>
      </c>
    </row>
    <row r="1566">
      <c r="A1566" t="inlineStr">
        <is>
          <t>WI211264771</t>
        </is>
      </c>
      <c r="B1566" t="inlineStr">
        <is>
          <t>DATA_VALIDATION</t>
        </is>
      </c>
      <c r="C1566" t="inlineStr">
        <is>
          <t>201110012307</t>
        </is>
      </c>
      <c r="D1566" t="inlineStr">
        <is>
          <t>Folder</t>
        </is>
      </c>
      <c r="E1566" s="2">
        <f>HYPERLINK("capsilon://?command=openfolder&amp;siteaddress=FAM.docvelocity-na8.net&amp;folderid=FX9BA94822-F7FA-18A1-356F-849D16F59124","FX21129527")</f>
        <v>0.0</v>
      </c>
      <c r="F1566" t="inlineStr">
        <is>
          <t/>
        </is>
      </c>
      <c r="G1566" t="inlineStr">
        <is>
          <t/>
        </is>
      </c>
      <c r="H1566" t="inlineStr">
        <is>
          <t>Mailitem</t>
        </is>
      </c>
      <c r="I1566" t="inlineStr">
        <is>
          <t>MI2112682440</t>
        </is>
      </c>
      <c r="J1566" t="n">
        <v>30.0</v>
      </c>
      <c r="K1566" t="inlineStr">
        <is>
          <t>COMPLETED</t>
        </is>
      </c>
      <c r="L1566" t="inlineStr">
        <is>
          <t>MARK_AS_COMPLETED</t>
        </is>
      </c>
      <c r="M1566" t="inlineStr">
        <is>
          <t>Queue</t>
        </is>
      </c>
      <c r="N1566" t="n">
        <v>2.0</v>
      </c>
      <c r="O1566" s="1" t="n">
        <v>44550.611342592594</v>
      </c>
      <c r="P1566" s="1" t="n">
        <v>44550.69569444445</v>
      </c>
      <c r="Q1566" t="n">
        <v>7104.0</v>
      </c>
      <c r="R1566" t="n">
        <v>184.0</v>
      </c>
      <c r="S1566" t="b">
        <v>0</v>
      </c>
      <c r="T1566" t="inlineStr">
        <is>
          <t>N/A</t>
        </is>
      </c>
      <c r="U1566" t="b">
        <v>0</v>
      </c>
      <c r="V1566" t="inlineStr">
        <is>
          <t>Archana Bhujbal</t>
        </is>
      </c>
      <c r="W1566" s="1" t="n">
        <v>44550.64865740741</v>
      </c>
      <c r="X1566" t="n">
        <v>50.0</v>
      </c>
      <c r="Y1566" t="n">
        <v>9.0</v>
      </c>
      <c r="Z1566" t="n">
        <v>0.0</v>
      </c>
      <c r="AA1566" t="n">
        <v>9.0</v>
      </c>
      <c r="AB1566" t="n">
        <v>0.0</v>
      </c>
      <c r="AC1566" t="n">
        <v>3.0</v>
      </c>
      <c r="AD1566" t="n">
        <v>21.0</v>
      </c>
      <c r="AE1566" t="n">
        <v>0.0</v>
      </c>
      <c r="AF1566" t="n">
        <v>0.0</v>
      </c>
      <c r="AG1566" t="n">
        <v>0.0</v>
      </c>
      <c r="AH1566" t="inlineStr">
        <is>
          <t>Mohini Shinde</t>
        </is>
      </c>
      <c r="AI1566" s="1" t="n">
        <v>44550.69569444445</v>
      </c>
      <c r="AJ1566" t="n">
        <v>134.0</v>
      </c>
      <c r="AK1566" t="n">
        <v>0.0</v>
      </c>
      <c r="AL1566" t="n">
        <v>0.0</v>
      </c>
      <c r="AM1566" t="n">
        <v>0.0</v>
      </c>
      <c r="AN1566" t="n">
        <v>0.0</v>
      </c>
      <c r="AO1566" t="n">
        <v>0.0</v>
      </c>
      <c r="AP1566" t="n">
        <v>21.0</v>
      </c>
      <c r="AQ1566" t="n">
        <v>0.0</v>
      </c>
      <c r="AR1566" t="n">
        <v>0.0</v>
      </c>
      <c r="AS1566" t="n">
        <v>0.0</v>
      </c>
      <c r="AT1566" t="inlineStr">
        <is>
          <t>N/A</t>
        </is>
      </c>
      <c r="AU1566" t="inlineStr">
        <is>
          <t>N/A</t>
        </is>
      </c>
      <c r="AV1566" t="inlineStr">
        <is>
          <t>N/A</t>
        </is>
      </c>
      <c r="AW1566" t="inlineStr">
        <is>
          <t>N/A</t>
        </is>
      </c>
      <c r="AX1566" t="inlineStr">
        <is>
          <t>N/A</t>
        </is>
      </c>
      <c r="AY1566" t="inlineStr">
        <is>
          <t>N/A</t>
        </is>
      </c>
      <c r="AZ1566" t="inlineStr">
        <is>
          <t>N/A</t>
        </is>
      </c>
      <c r="BA1566" t="inlineStr">
        <is>
          <t>N/A</t>
        </is>
      </c>
      <c r="BB1566" t="inlineStr">
        <is>
          <t>N/A</t>
        </is>
      </c>
      <c r="BC1566" t="inlineStr">
        <is>
          <t>N/A</t>
        </is>
      </c>
      <c r="BD1566" t="inlineStr">
        <is>
          <t>N/A</t>
        </is>
      </c>
      <c r="BE1566" t="inlineStr">
        <is>
          <t>N/A</t>
        </is>
      </c>
    </row>
    <row r="1567">
      <c r="A1567" t="inlineStr">
        <is>
          <t>WI211264789</t>
        </is>
      </c>
      <c r="B1567" t="inlineStr">
        <is>
          <t>DATA_VALIDATION</t>
        </is>
      </c>
      <c r="C1567" t="inlineStr">
        <is>
          <t>201308007926</t>
        </is>
      </c>
      <c r="D1567" t="inlineStr">
        <is>
          <t>Folder</t>
        </is>
      </c>
      <c r="E1567" s="2">
        <f>HYPERLINK("capsilon://?command=openfolder&amp;siteaddress=FAM.docvelocity-na8.net&amp;folderid=FXA997CC3A-62D1-2F5A-3354-F079111B5281","FX21125898")</f>
        <v>0.0</v>
      </c>
      <c r="F1567" t="inlineStr">
        <is>
          <t/>
        </is>
      </c>
      <c r="G1567" t="inlineStr">
        <is>
          <t/>
        </is>
      </c>
      <c r="H1567" t="inlineStr">
        <is>
          <t>Mailitem</t>
        </is>
      </c>
      <c r="I1567" t="inlineStr">
        <is>
          <t>MI2112682779</t>
        </is>
      </c>
      <c r="J1567" t="n">
        <v>66.0</v>
      </c>
      <c r="K1567" t="inlineStr">
        <is>
          <t>COMPLETED</t>
        </is>
      </c>
      <c r="L1567" t="inlineStr">
        <is>
          <t>MARK_AS_COMPLETED</t>
        </is>
      </c>
      <c r="M1567" t="inlineStr">
        <is>
          <t>Queue</t>
        </is>
      </c>
      <c r="N1567" t="n">
        <v>2.0</v>
      </c>
      <c r="O1567" s="1" t="n">
        <v>44550.61288194444</v>
      </c>
      <c r="P1567" s="1" t="n">
        <v>44550.697534722225</v>
      </c>
      <c r="Q1567" t="n">
        <v>6800.0</v>
      </c>
      <c r="R1567" t="n">
        <v>514.0</v>
      </c>
      <c r="S1567" t="b">
        <v>0</v>
      </c>
      <c r="T1567" t="inlineStr">
        <is>
          <t>N/A</t>
        </is>
      </c>
      <c r="U1567" t="b">
        <v>0</v>
      </c>
      <c r="V1567" t="inlineStr">
        <is>
          <t>Archana Bhujbal</t>
        </is>
      </c>
      <c r="W1567" s="1" t="n">
        <v>44550.65136574074</v>
      </c>
      <c r="X1567" t="n">
        <v>233.0</v>
      </c>
      <c r="Y1567" t="n">
        <v>52.0</v>
      </c>
      <c r="Z1567" t="n">
        <v>0.0</v>
      </c>
      <c r="AA1567" t="n">
        <v>52.0</v>
      </c>
      <c r="AB1567" t="n">
        <v>0.0</v>
      </c>
      <c r="AC1567" t="n">
        <v>23.0</v>
      </c>
      <c r="AD1567" t="n">
        <v>14.0</v>
      </c>
      <c r="AE1567" t="n">
        <v>0.0</v>
      </c>
      <c r="AF1567" t="n">
        <v>0.0</v>
      </c>
      <c r="AG1567" t="n">
        <v>0.0</v>
      </c>
      <c r="AH1567" t="inlineStr">
        <is>
          <t>Rohit Mawal</t>
        </is>
      </c>
      <c r="AI1567" s="1" t="n">
        <v>44550.697534722225</v>
      </c>
      <c r="AJ1567" t="n">
        <v>281.0</v>
      </c>
      <c r="AK1567" t="n">
        <v>0.0</v>
      </c>
      <c r="AL1567" t="n">
        <v>0.0</v>
      </c>
      <c r="AM1567" t="n">
        <v>0.0</v>
      </c>
      <c r="AN1567" t="n">
        <v>0.0</v>
      </c>
      <c r="AO1567" t="n">
        <v>0.0</v>
      </c>
      <c r="AP1567" t="n">
        <v>14.0</v>
      </c>
      <c r="AQ1567" t="n">
        <v>0.0</v>
      </c>
      <c r="AR1567" t="n">
        <v>0.0</v>
      </c>
      <c r="AS1567" t="n">
        <v>0.0</v>
      </c>
      <c r="AT1567" t="inlineStr">
        <is>
          <t>N/A</t>
        </is>
      </c>
      <c r="AU1567" t="inlineStr">
        <is>
          <t>N/A</t>
        </is>
      </c>
      <c r="AV1567" t="inlineStr">
        <is>
          <t>N/A</t>
        </is>
      </c>
      <c r="AW1567" t="inlineStr">
        <is>
          <t>N/A</t>
        </is>
      </c>
      <c r="AX1567" t="inlineStr">
        <is>
          <t>N/A</t>
        </is>
      </c>
      <c r="AY1567" t="inlineStr">
        <is>
          <t>N/A</t>
        </is>
      </c>
      <c r="AZ1567" t="inlineStr">
        <is>
          <t>N/A</t>
        </is>
      </c>
      <c r="BA1567" t="inlineStr">
        <is>
          <t>N/A</t>
        </is>
      </c>
      <c r="BB1567" t="inlineStr">
        <is>
          <t>N/A</t>
        </is>
      </c>
      <c r="BC1567" t="inlineStr">
        <is>
          <t>N/A</t>
        </is>
      </c>
      <c r="BD1567" t="inlineStr">
        <is>
          <t>N/A</t>
        </is>
      </c>
      <c r="BE1567" t="inlineStr">
        <is>
          <t>N/A</t>
        </is>
      </c>
    </row>
    <row r="1568">
      <c r="A1568" t="inlineStr">
        <is>
          <t>WI211264848</t>
        </is>
      </c>
      <c r="B1568" t="inlineStr">
        <is>
          <t>DATA_VALIDATION</t>
        </is>
      </c>
      <c r="C1568" t="inlineStr">
        <is>
          <t>201308007938</t>
        </is>
      </c>
      <c r="D1568" t="inlineStr">
        <is>
          <t>Folder</t>
        </is>
      </c>
      <c r="E1568" s="2">
        <f>HYPERLINK("capsilon://?command=openfolder&amp;siteaddress=FAM.docvelocity-na8.net&amp;folderid=FX41ABD983-86D1-6A92-5132-C902AF1403EE","FX21126831")</f>
        <v>0.0</v>
      </c>
      <c r="F1568" t="inlineStr">
        <is>
          <t/>
        </is>
      </c>
      <c r="G1568" t="inlineStr">
        <is>
          <t/>
        </is>
      </c>
      <c r="H1568" t="inlineStr">
        <is>
          <t>Mailitem</t>
        </is>
      </c>
      <c r="I1568" t="inlineStr">
        <is>
          <t>MI2112683262</t>
        </is>
      </c>
      <c r="J1568" t="n">
        <v>126.0</v>
      </c>
      <c r="K1568" t="inlineStr">
        <is>
          <t>COMPLETED</t>
        </is>
      </c>
      <c r="L1568" t="inlineStr">
        <is>
          <t>MARK_AS_COMPLETED</t>
        </is>
      </c>
      <c r="M1568" t="inlineStr">
        <is>
          <t>Queue</t>
        </is>
      </c>
      <c r="N1568" t="n">
        <v>1.0</v>
      </c>
      <c r="O1568" s="1" t="n">
        <v>44550.61922453704</v>
      </c>
      <c r="P1568" s="1" t="n">
        <v>44550.717465277776</v>
      </c>
      <c r="Q1568" t="n">
        <v>7974.0</v>
      </c>
      <c r="R1568" t="n">
        <v>514.0</v>
      </c>
      <c r="S1568" t="b">
        <v>0</v>
      </c>
      <c r="T1568" t="inlineStr">
        <is>
          <t>N/A</t>
        </is>
      </c>
      <c r="U1568" t="b">
        <v>0</v>
      </c>
      <c r="V1568" t="inlineStr">
        <is>
          <t>Sumit Jarhad</t>
        </is>
      </c>
      <c r="W1568" s="1" t="n">
        <v>44550.717465277776</v>
      </c>
      <c r="X1568" t="n">
        <v>228.0</v>
      </c>
      <c r="Y1568" t="n">
        <v>0.0</v>
      </c>
      <c r="Z1568" t="n">
        <v>0.0</v>
      </c>
      <c r="AA1568" t="n">
        <v>0.0</v>
      </c>
      <c r="AB1568" t="n">
        <v>0.0</v>
      </c>
      <c r="AC1568" t="n">
        <v>0.0</v>
      </c>
      <c r="AD1568" t="n">
        <v>126.0</v>
      </c>
      <c r="AE1568" t="n">
        <v>102.0</v>
      </c>
      <c r="AF1568" t="n">
        <v>0.0</v>
      </c>
      <c r="AG1568" t="n">
        <v>8.0</v>
      </c>
      <c r="AH1568" t="inlineStr">
        <is>
          <t>N/A</t>
        </is>
      </c>
      <c r="AI1568" t="inlineStr">
        <is>
          <t>N/A</t>
        </is>
      </c>
      <c r="AJ1568" t="inlineStr">
        <is>
          <t>N/A</t>
        </is>
      </c>
      <c r="AK1568" t="inlineStr">
        <is>
          <t>N/A</t>
        </is>
      </c>
      <c r="AL1568" t="inlineStr">
        <is>
          <t>N/A</t>
        </is>
      </c>
      <c r="AM1568" t="inlineStr">
        <is>
          <t>N/A</t>
        </is>
      </c>
      <c r="AN1568" t="inlineStr">
        <is>
          <t>N/A</t>
        </is>
      </c>
      <c r="AO1568" t="inlineStr">
        <is>
          <t>N/A</t>
        </is>
      </c>
      <c r="AP1568" t="inlineStr">
        <is>
          <t>N/A</t>
        </is>
      </c>
      <c r="AQ1568" t="inlineStr">
        <is>
          <t>N/A</t>
        </is>
      </c>
      <c r="AR1568" t="inlineStr">
        <is>
          <t>N/A</t>
        </is>
      </c>
      <c r="AS1568" t="inlineStr">
        <is>
          <t>N/A</t>
        </is>
      </c>
      <c r="AT1568" t="inlineStr">
        <is>
          <t>N/A</t>
        </is>
      </c>
      <c r="AU1568" t="inlineStr">
        <is>
          <t>N/A</t>
        </is>
      </c>
      <c r="AV1568" t="inlineStr">
        <is>
          <t>N/A</t>
        </is>
      </c>
      <c r="AW1568" t="inlineStr">
        <is>
          <t>N/A</t>
        </is>
      </c>
      <c r="AX1568" t="inlineStr">
        <is>
          <t>N/A</t>
        </is>
      </c>
      <c r="AY1568" t="inlineStr">
        <is>
          <t>N/A</t>
        </is>
      </c>
      <c r="AZ1568" t="inlineStr">
        <is>
          <t>N/A</t>
        </is>
      </c>
      <c r="BA1568" t="inlineStr">
        <is>
          <t>N/A</t>
        </is>
      </c>
      <c r="BB1568" t="inlineStr">
        <is>
          <t>N/A</t>
        </is>
      </c>
      <c r="BC1568" t="inlineStr">
        <is>
          <t>N/A</t>
        </is>
      </c>
      <c r="BD1568" t="inlineStr">
        <is>
          <t>N/A</t>
        </is>
      </c>
      <c r="BE1568" t="inlineStr">
        <is>
          <t>N/A</t>
        </is>
      </c>
    </row>
    <row r="1569">
      <c r="A1569" t="inlineStr">
        <is>
          <t>WI211264873</t>
        </is>
      </c>
      <c r="B1569" t="inlineStr">
        <is>
          <t>DATA_VALIDATION</t>
        </is>
      </c>
      <c r="C1569" t="inlineStr">
        <is>
          <t>201308007798</t>
        </is>
      </c>
      <c r="D1569" t="inlineStr">
        <is>
          <t>Folder</t>
        </is>
      </c>
      <c r="E1569" s="2">
        <f>HYPERLINK("capsilon://?command=openfolder&amp;siteaddress=FAM.docvelocity-na8.net&amp;folderid=FX76C3F4D1-3B12-0420-3256-A77E10BED76C","FX21118064")</f>
        <v>0.0</v>
      </c>
      <c r="F1569" t="inlineStr">
        <is>
          <t/>
        </is>
      </c>
      <c r="G1569" t="inlineStr">
        <is>
          <t/>
        </is>
      </c>
      <c r="H1569" t="inlineStr">
        <is>
          <t>Mailitem</t>
        </is>
      </c>
      <c r="I1569" t="inlineStr">
        <is>
          <t>MI2112683605</t>
        </is>
      </c>
      <c r="J1569" t="n">
        <v>38.0</v>
      </c>
      <c r="K1569" t="inlineStr">
        <is>
          <t>COMPLETED</t>
        </is>
      </c>
      <c r="L1569" t="inlineStr">
        <is>
          <t>MARK_AS_COMPLETED</t>
        </is>
      </c>
      <c r="M1569" t="inlineStr">
        <is>
          <t>Queue</t>
        </is>
      </c>
      <c r="N1569" t="n">
        <v>2.0</v>
      </c>
      <c r="O1569" s="1" t="n">
        <v>44550.62042824074</v>
      </c>
      <c r="P1569" s="1" t="n">
        <v>44550.69594907408</v>
      </c>
      <c r="Q1569" t="n">
        <v>6482.0</v>
      </c>
      <c r="R1569" t="n">
        <v>43.0</v>
      </c>
      <c r="S1569" t="b">
        <v>0</v>
      </c>
      <c r="T1569" t="inlineStr">
        <is>
          <t>N/A</t>
        </is>
      </c>
      <c r="U1569" t="b">
        <v>0</v>
      </c>
      <c r="V1569" t="inlineStr">
        <is>
          <t>Supriya Khape</t>
        </is>
      </c>
      <c r="W1569" s="1" t="n">
        <v>44550.650659722225</v>
      </c>
      <c r="X1569" t="n">
        <v>22.0</v>
      </c>
      <c r="Y1569" t="n">
        <v>0.0</v>
      </c>
      <c r="Z1569" t="n">
        <v>0.0</v>
      </c>
      <c r="AA1569" t="n">
        <v>0.0</v>
      </c>
      <c r="AB1569" t="n">
        <v>37.0</v>
      </c>
      <c r="AC1569" t="n">
        <v>0.0</v>
      </c>
      <c r="AD1569" t="n">
        <v>38.0</v>
      </c>
      <c r="AE1569" t="n">
        <v>0.0</v>
      </c>
      <c r="AF1569" t="n">
        <v>0.0</v>
      </c>
      <c r="AG1569" t="n">
        <v>0.0</v>
      </c>
      <c r="AH1569" t="inlineStr">
        <is>
          <t>Mohini Shinde</t>
        </is>
      </c>
      <c r="AI1569" s="1" t="n">
        <v>44550.69594907408</v>
      </c>
      <c r="AJ1569" t="n">
        <v>21.0</v>
      </c>
      <c r="AK1569" t="n">
        <v>0.0</v>
      </c>
      <c r="AL1569" t="n">
        <v>0.0</v>
      </c>
      <c r="AM1569" t="n">
        <v>0.0</v>
      </c>
      <c r="AN1569" t="n">
        <v>37.0</v>
      </c>
      <c r="AO1569" t="n">
        <v>0.0</v>
      </c>
      <c r="AP1569" t="n">
        <v>38.0</v>
      </c>
      <c r="AQ1569" t="n">
        <v>0.0</v>
      </c>
      <c r="AR1569" t="n">
        <v>0.0</v>
      </c>
      <c r="AS1569" t="n">
        <v>0.0</v>
      </c>
      <c r="AT1569" t="inlineStr">
        <is>
          <t>N/A</t>
        </is>
      </c>
      <c r="AU1569" t="inlineStr">
        <is>
          <t>N/A</t>
        </is>
      </c>
      <c r="AV1569" t="inlineStr">
        <is>
          <t>N/A</t>
        </is>
      </c>
      <c r="AW1569" t="inlineStr">
        <is>
          <t>N/A</t>
        </is>
      </c>
      <c r="AX1569" t="inlineStr">
        <is>
          <t>N/A</t>
        </is>
      </c>
      <c r="AY1569" t="inlineStr">
        <is>
          <t>N/A</t>
        </is>
      </c>
      <c r="AZ1569" t="inlineStr">
        <is>
          <t>N/A</t>
        </is>
      </c>
      <c r="BA1569" t="inlineStr">
        <is>
          <t>N/A</t>
        </is>
      </c>
      <c r="BB1569" t="inlineStr">
        <is>
          <t>N/A</t>
        </is>
      </c>
      <c r="BC1569" t="inlineStr">
        <is>
          <t>N/A</t>
        </is>
      </c>
      <c r="BD1569" t="inlineStr">
        <is>
          <t>N/A</t>
        </is>
      </c>
      <c r="BE1569" t="inlineStr">
        <is>
          <t>N/A</t>
        </is>
      </c>
    </row>
    <row r="1570">
      <c r="A1570" t="inlineStr">
        <is>
          <t>WI211264977</t>
        </is>
      </c>
      <c r="B1570" t="inlineStr">
        <is>
          <t>DATA_VALIDATION</t>
        </is>
      </c>
      <c r="C1570" t="inlineStr">
        <is>
          <t>201300020437</t>
        </is>
      </c>
      <c r="D1570" t="inlineStr">
        <is>
          <t>Folder</t>
        </is>
      </c>
      <c r="E1570" s="2">
        <f>HYPERLINK("capsilon://?command=openfolder&amp;siteaddress=FAM.docvelocity-na8.net&amp;folderid=FX686A8DA7-A728-FFC1-A8ED-6E05DDF9FFAB","FX21129942")</f>
        <v>0.0</v>
      </c>
      <c r="F1570" t="inlineStr">
        <is>
          <t/>
        </is>
      </c>
      <c r="G1570" t="inlineStr">
        <is>
          <t/>
        </is>
      </c>
      <c r="H1570" t="inlineStr">
        <is>
          <t>Mailitem</t>
        </is>
      </c>
      <c r="I1570" t="inlineStr">
        <is>
          <t>MI2112684008</t>
        </is>
      </c>
      <c r="J1570" t="n">
        <v>32.0</v>
      </c>
      <c r="K1570" t="inlineStr">
        <is>
          <t>COMPLETED</t>
        </is>
      </c>
      <c r="L1570" t="inlineStr">
        <is>
          <t>MARK_AS_COMPLETED</t>
        </is>
      </c>
      <c r="M1570" t="inlineStr">
        <is>
          <t>Queue</t>
        </is>
      </c>
      <c r="N1570" t="n">
        <v>1.0</v>
      </c>
      <c r="O1570" s="1" t="n">
        <v>44550.62615740741</v>
      </c>
      <c r="P1570" s="1" t="n">
        <v>44550.72209490741</v>
      </c>
      <c r="Q1570" t="n">
        <v>7801.0</v>
      </c>
      <c r="R1570" t="n">
        <v>488.0</v>
      </c>
      <c r="S1570" t="b">
        <v>0</v>
      </c>
      <c r="T1570" t="inlineStr">
        <is>
          <t>N/A</t>
        </is>
      </c>
      <c r="U1570" t="b">
        <v>0</v>
      </c>
      <c r="V1570" t="inlineStr">
        <is>
          <t>Sumit Jarhad</t>
        </is>
      </c>
      <c r="W1570" s="1" t="n">
        <v>44550.72209490741</v>
      </c>
      <c r="X1570" t="n">
        <v>400.0</v>
      </c>
      <c r="Y1570" t="n">
        <v>0.0</v>
      </c>
      <c r="Z1570" t="n">
        <v>0.0</v>
      </c>
      <c r="AA1570" t="n">
        <v>0.0</v>
      </c>
      <c r="AB1570" t="n">
        <v>0.0</v>
      </c>
      <c r="AC1570" t="n">
        <v>0.0</v>
      </c>
      <c r="AD1570" t="n">
        <v>32.0</v>
      </c>
      <c r="AE1570" t="n">
        <v>27.0</v>
      </c>
      <c r="AF1570" t="n">
        <v>0.0</v>
      </c>
      <c r="AG1570" t="n">
        <v>5.0</v>
      </c>
      <c r="AH1570" t="inlineStr">
        <is>
          <t>N/A</t>
        </is>
      </c>
      <c r="AI1570" t="inlineStr">
        <is>
          <t>N/A</t>
        </is>
      </c>
      <c r="AJ1570" t="inlineStr">
        <is>
          <t>N/A</t>
        </is>
      </c>
      <c r="AK1570" t="inlineStr">
        <is>
          <t>N/A</t>
        </is>
      </c>
      <c r="AL1570" t="inlineStr">
        <is>
          <t>N/A</t>
        </is>
      </c>
      <c r="AM1570" t="inlineStr">
        <is>
          <t>N/A</t>
        </is>
      </c>
      <c r="AN1570" t="inlineStr">
        <is>
          <t>N/A</t>
        </is>
      </c>
      <c r="AO1570" t="inlineStr">
        <is>
          <t>N/A</t>
        </is>
      </c>
      <c r="AP1570" t="inlineStr">
        <is>
          <t>N/A</t>
        </is>
      </c>
      <c r="AQ1570" t="inlineStr">
        <is>
          <t>N/A</t>
        </is>
      </c>
      <c r="AR1570" t="inlineStr">
        <is>
          <t>N/A</t>
        </is>
      </c>
      <c r="AS1570" t="inlineStr">
        <is>
          <t>N/A</t>
        </is>
      </c>
      <c r="AT1570" t="inlineStr">
        <is>
          <t>N/A</t>
        </is>
      </c>
      <c r="AU1570" t="inlineStr">
        <is>
          <t>N/A</t>
        </is>
      </c>
      <c r="AV1570" t="inlineStr">
        <is>
          <t>N/A</t>
        </is>
      </c>
      <c r="AW1570" t="inlineStr">
        <is>
          <t>N/A</t>
        </is>
      </c>
      <c r="AX1570" t="inlineStr">
        <is>
          <t>N/A</t>
        </is>
      </c>
      <c r="AY1570" t="inlineStr">
        <is>
          <t>N/A</t>
        </is>
      </c>
      <c r="AZ1570" t="inlineStr">
        <is>
          <t>N/A</t>
        </is>
      </c>
      <c r="BA1570" t="inlineStr">
        <is>
          <t>N/A</t>
        </is>
      </c>
      <c r="BB1570" t="inlineStr">
        <is>
          <t>N/A</t>
        </is>
      </c>
      <c r="BC1570" t="inlineStr">
        <is>
          <t>N/A</t>
        </is>
      </c>
      <c r="BD1570" t="inlineStr">
        <is>
          <t>N/A</t>
        </is>
      </c>
      <c r="BE1570" t="inlineStr">
        <is>
          <t>N/A</t>
        </is>
      </c>
    </row>
    <row r="1571">
      <c r="A1571" t="inlineStr">
        <is>
          <t>WI211265029</t>
        </is>
      </c>
      <c r="B1571" t="inlineStr">
        <is>
          <t>DATA_VALIDATION</t>
        </is>
      </c>
      <c r="C1571" t="inlineStr">
        <is>
          <t>201300020437</t>
        </is>
      </c>
      <c r="D1571" t="inlineStr">
        <is>
          <t>Folder</t>
        </is>
      </c>
      <c r="E1571" s="2">
        <f>HYPERLINK("capsilon://?command=openfolder&amp;siteaddress=FAM.docvelocity-na8.net&amp;folderid=FX686A8DA7-A728-FFC1-A8ED-6E05DDF9FFAB","FX21129942")</f>
        <v>0.0</v>
      </c>
      <c r="F1571" t="inlineStr">
        <is>
          <t/>
        </is>
      </c>
      <c r="G1571" t="inlineStr">
        <is>
          <t/>
        </is>
      </c>
      <c r="H1571" t="inlineStr">
        <is>
          <t>Mailitem</t>
        </is>
      </c>
      <c r="I1571" t="inlineStr">
        <is>
          <t>MI2112684045</t>
        </is>
      </c>
      <c r="J1571" t="n">
        <v>170.0</v>
      </c>
      <c r="K1571" t="inlineStr">
        <is>
          <t>COMPLETED</t>
        </is>
      </c>
      <c r="L1571" t="inlineStr">
        <is>
          <t>MARK_AS_COMPLETED</t>
        </is>
      </c>
      <c r="M1571" t="inlineStr">
        <is>
          <t>Queue</t>
        </is>
      </c>
      <c r="N1571" t="n">
        <v>1.0</v>
      </c>
      <c r="O1571" s="1" t="n">
        <v>44550.63077546296</v>
      </c>
      <c r="P1571" s="1" t="n">
        <v>44550.72350694444</v>
      </c>
      <c r="Q1571" t="n">
        <v>7727.0</v>
      </c>
      <c r="R1571" t="n">
        <v>285.0</v>
      </c>
      <c r="S1571" t="b">
        <v>0</v>
      </c>
      <c r="T1571" t="inlineStr">
        <is>
          <t>N/A</t>
        </is>
      </c>
      <c r="U1571" t="b">
        <v>0</v>
      </c>
      <c r="V1571" t="inlineStr">
        <is>
          <t>Sumit Jarhad</t>
        </is>
      </c>
      <c r="W1571" s="1" t="n">
        <v>44550.72350694444</v>
      </c>
      <c r="X1571" t="n">
        <v>121.0</v>
      </c>
      <c r="Y1571" t="n">
        <v>0.0</v>
      </c>
      <c r="Z1571" t="n">
        <v>0.0</v>
      </c>
      <c r="AA1571" t="n">
        <v>0.0</v>
      </c>
      <c r="AB1571" t="n">
        <v>0.0</v>
      </c>
      <c r="AC1571" t="n">
        <v>0.0</v>
      </c>
      <c r="AD1571" t="n">
        <v>170.0</v>
      </c>
      <c r="AE1571" t="n">
        <v>165.0</v>
      </c>
      <c r="AF1571" t="n">
        <v>0.0</v>
      </c>
      <c r="AG1571" t="n">
        <v>4.0</v>
      </c>
      <c r="AH1571" t="inlineStr">
        <is>
          <t>N/A</t>
        </is>
      </c>
      <c r="AI1571" t="inlineStr">
        <is>
          <t>N/A</t>
        </is>
      </c>
      <c r="AJ1571" t="inlineStr">
        <is>
          <t>N/A</t>
        </is>
      </c>
      <c r="AK1571" t="inlineStr">
        <is>
          <t>N/A</t>
        </is>
      </c>
      <c r="AL1571" t="inlineStr">
        <is>
          <t>N/A</t>
        </is>
      </c>
      <c r="AM1571" t="inlineStr">
        <is>
          <t>N/A</t>
        </is>
      </c>
      <c r="AN1571" t="inlineStr">
        <is>
          <t>N/A</t>
        </is>
      </c>
      <c r="AO1571" t="inlineStr">
        <is>
          <t>N/A</t>
        </is>
      </c>
      <c r="AP1571" t="inlineStr">
        <is>
          <t>N/A</t>
        </is>
      </c>
      <c r="AQ1571" t="inlineStr">
        <is>
          <t>N/A</t>
        </is>
      </c>
      <c r="AR1571" t="inlineStr">
        <is>
          <t>N/A</t>
        </is>
      </c>
      <c r="AS1571" t="inlineStr">
        <is>
          <t>N/A</t>
        </is>
      </c>
      <c r="AT1571" t="inlineStr">
        <is>
          <t>N/A</t>
        </is>
      </c>
      <c r="AU1571" t="inlineStr">
        <is>
          <t>N/A</t>
        </is>
      </c>
      <c r="AV1571" t="inlineStr">
        <is>
          <t>N/A</t>
        </is>
      </c>
      <c r="AW1571" t="inlineStr">
        <is>
          <t>N/A</t>
        </is>
      </c>
      <c r="AX1571" t="inlineStr">
        <is>
          <t>N/A</t>
        </is>
      </c>
      <c r="AY1571" t="inlineStr">
        <is>
          <t>N/A</t>
        </is>
      </c>
      <c r="AZ1571" t="inlineStr">
        <is>
          <t>N/A</t>
        </is>
      </c>
      <c r="BA1571" t="inlineStr">
        <is>
          <t>N/A</t>
        </is>
      </c>
      <c r="BB1571" t="inlineStr">
        <is>
          <t>N/A</t>
        </is>
      </c>
      <c r="BC1571" t="inlineStr">
        <is>
          <t>N/A</t>
        </is>
      </c>
      <c r="BD1571" t="inlineStr">
        <is>
          <t>N/A</t>
        </is>
      </c>
      <c r="BE1571" t="inlineStr">
        <is>
          <t>N/A</t>
        </is>
      </c>
    </row>
    <row r="1572">
      <c r="A1572" t="inlineStr">
        <is>
          <t>WI211265039</t>
        </is>
      </c>
      <c r="B1572" t="inlineStr">
        <is>
          <t>DATA_VALIDATION</t>
        </is>
      </c>
      <c r="C1572" t="inlineStr">
        <is>
          <t>201300020437</t>
        </is>
      </c>
      <c r="D1572" t="inlineStr">
        <is>
          <t>Folder</t>
        </is>
      </c>
      <c r="E1572" s="2">
        <f>HYPERLINK("capsilon://?command=openfolder&amp;siteaddress=FAM.docvelocity-na8.net&amp;folderid=FX686A8DA7-A728-FFC1-A8ED-6E05DDF9FFAB","FX21129942")</f>
        <v>0.0</v>
      </c>
      <c r="F1572" t="inlineStr">
        <is>
          <t/>
        </is>
      </c>
      <c r="G1572" t="inlineStr">
        <is>
          <t/>
        </is>
      </c>
      <c r="H1572" t="inlineStr">
        <is>
          <t>Mailitem</t>
        </is>
      </c>
      <c r="I1572" t="inlineStr">
        <is>
          <t>MI2112684288</t>
        </is>
      </c>
      <c r="J1572" t="n">
        <v>56.0</v>
      </c>
      <c r="K1572" t="inlineStr">
        <is>
          <t>COMPLETED</t>
        </is>
      </c>
      <c r="L1572" t="inlineStr">
        <is>
          <t>MARK_AS_COMPLETED</t>
        </is>
      </c>
      <c r="M1572" t="inlineStr">
        <is>
          <t>Queue</t>
        </is>
      </c>
      <c r="N1572" t="n">
        <v>1.0</v>
      </c>
      <c r="O1572" s="1" t="n">
        <v>44550.63145833334</v>
      </c>
      <c r="P1572" s="1" t="n">
        <v>44550.726435185185</v>
      </c>
      <c r="Q1572" t="n">
        <v>7868.0</v>
      </c>
      <c r="R1572" t="n">
        <v>338.0</v>
      </c>
      <c r="S1572" t="b">
        <v>0</v>
      </c>
      <c r="T1572" t="inlineStr">
        <is>
          <t>N/A</t>
        </is>
      </c>
      <c r="U1572" t="b">
        <v>0</v>
      </c>
      <c r="V1572" t="inlineStr">
        <is>
          <t>Sumit Jarhad</t>
        </is>
      </c>
      <c r="W1572" s="1" t="n">
        <v>44550.726435185185</v>
      </c>
      <c r="X1572" t="n">
        <v>252.0</v>
      </c>
      <c r="Y1572" t="n">
        <v>0.0</v>
      </c>
      <c r="Z1572" t="n">
        <v>0.0</v>
      </c>
      <c r="AA1572" t="n">
        <v>0.0</v>
      </c>
      <c r="AB1572" t="n">
        <v>0.0</v>
      </c>
      <c r="AC1572" t="n">
        <v>0.0</v>
      </c>
      <c r="AD1572" t="n">
        <v>56.0</v>
      </c>
      <c r="AE1572" t="n">
        <v>42.0</v>
      </c>
      <c r="AF1572" t="n">
        <v>0.0</v>
      </c>
      <c r="AG1572" t="n">
        <v>4.0</v>
      </c>
      <c r="AH1572" t="inlineStr">
        <is>
          <t>N/A</t>
        </is>
      </c>
      <c r="AI1572" t="inlineStr">
        <is>
          <t>N/A</t>
        </is>
      </c>
      <c r="AJ1572" t="inlineStr">
        <is>
          <t>N/A</t>
        </is>
      </c>
      <c r="AK1572" t="inlineStr">
        <is>
          <t>N/A</t>
        </is>
      </c>
      <c r="AL1572" t="inlineStr">
        <is>
          <t>N/A</t>
        </is>
      </c>
      <c r="AM1572" t="inlineStr">
        <is>
          <t>N/A</t>
        </is>
      </c>
      <c r="AN1572" t="inlineStr">
        <is>
          <t>N/A</t>
        </is>
      </c>
      <c r="AO1572" t="inlineStr">
        <is>
          <t>N/A</t>
        </is>
      </c>
      <c r="AP1572" t="inlineStr">
        <is>
          <t>N/A</t>
        </is>
      </c>
      <c r="AQ1572" t="inlineStr">
        <is>
          <t>N/A</t>
        </is>
      </c>
      <c r="AR1572" t="inlineStr">
        <is>
          <t>N/A</t>
        </is>
      </c>
      <c r="AS1572" t="inlineStr">
        <is>
          <t>N/A</t>
        </is>
      </c>
      <c r="AT1572" t="inlineStr">
        <is>
          <t>N/A</t>
        </is>
      </c>
      <c r="AU1572" t="inlineStr">
        <is>
          <t>N/A</t>
        </is>
      </c>
      <c r="AV1572" t="inlineStr">
        <is>
          <t>N/A</t>
        </is>
      </c>
      <c r="AW1572" t="inlineStr">
        <is>
          <t>N/A</t>
        </is>
      </c>
      <c r="AX1572" t="inlineStr">
        <is>
          <t>N/A</t>
        </is>
      </c>
      <c r="AY1572" t="inlineStr">
        <is>
          <t>N/A</t>
        </is>
      </c>
      <c r="AZ1572" t="inlineStr">
        <is>
          <t>N/A</t>
        </is>
      </c>
      <c r="BA1572" t="inlineStr">
        <is>
          <t>N/A</t>
        </is>
      </c>
      <c r="BB1572" t="inlineStr">
        <is>
          <t>N/A</t>
        </is>
      </c>
      <c r="BC1572" t="inlineStr">
        <is>
          <t>N/A</t>
        </is>
      </c>
      <c r="BD1572" t="inlineStr">
        <is>
          <t>N/A</t>
        </is>
      </c>
      <c r="BE1572" t="inlineStr">
        <is>
          <t>N/A</t>
        </is>
      </c>
    </row>
    <row r="1573">
      <c r="A1573" t="inlineStr">
        <is>
          <t>WI211265104</t>
        </is>
      </c>
      <c r="B1573" t="inlineStr">
        <is>
          <t>DATA_VALIDATION</t>
        </is>
      </c>
      <c r="C1573" t="inlineStr">
        <is>
          <t>201338000086</t>
        </is>
      </c>
      <c r="D1573" t="inlineStr">
        <is>
          <t>Folder</t>
        </is>
      </c>
      <c r="E1573" s="2">
        <f>HYPERLINK("capsilon://?command=openfolder&amp;siteaddress=FAM.docvelocity-na8.net&amp;folderid=FXA28F6FE4-AE18-3C9E-97DC-F34A2CF2FC9F","FX21125491")</f>
        <v>0.0</v>
      </c>
      <c r="F1573" t="inlineStr">
        <is>
          <t/>
        </is>
      </c>
      <c r="G1573" t="inlineStr">
        <is>
          <t/>
        </is>
      </c>
      <c r="H1573" t="inlineStr">
        <is>
          <t>Mailitem</t>
        </is>
      </c>
      <c r="I1573" t="inlineStr">
        <is>
          <t>MI2112685294</t>
        </is>
      </c>
      <c r="J1573" t="n">
        <v>30.0</v>
      </c>
      <c r="K1573" t="inlineStr">
        <is>
          <t>COMPLETED</t>
        </is>
      </c>
      <c r="L1573" t="inlineStr">
        <is>
          <t>MARK_AS_COMPLETED</t>
        </is>
      </c>
      <c r="M1573" t="inlineStr">
        <is>
          <t>Queue</t>
        </is>
      </c>
      <c r="N1573" t="n">
        <v>2.0</v>
      </c>
      <c r="O1573" s="1" t="n">
        <v>44550.63545138889</v>
      </c>
      <c r="P1573" s="1" t="n">
        <v>44550.6977662037</v>
      </c>
      <c r="Q1573" t="n">
        <v>4914.0</v>
      </c>
      <c r="R1573" t="n">
        <v>470.0</v>
      </c>
      <c r="S1573" t="b">
        <v>0</v>
      </c>
      <c r="T1573" t="inlineStr">
        <is>
          <t>N/A</t>
        </is>
      </c>
      <c r="U1573" t="b">
        <v>0</v>
      </c>
      <c r="V1573" t="inlineStr">
        <is>
          <t>Supriya Khape</t>
        </is>
      </c>
      <c r="W1573" s="1" t="n">
        <v>44550.65572916667</v>
      </c>
      <c r="X1573" t="n">
        <v>314.0</v>
      </c>
      <c r="Y1573" t="n">
        <v>9.0</v>
      </c>
      <c r="Z1573" t="n">
        <v>0.0</v>
      </c>
      <c r="AA1573" t="n">
        <v>9.0</v>
      </c>
      <c r="AB1573" t="n">
        <v>0.0</v>
      </c>
      <c r="AC1573" t="n">
        <v>1.0</v>
      </c>
      <c r="AD1573" t="n">
        <v>21.0</v>
      </c>
      <c r="AE1573" t="n">
        <v>0.0</v>
      </c>
      <c r="AF1573" t="n">
        <v>0.0</v>
      </c>
      <c r="AG1573" t="n">
        <v>0.0</v>
      </c>
      <c r="AH1573" t="inlineStr">
        <is>
          <t>Mohini Shinde</t>
        </is>
      </c>
      <c r="AI1573" s="1" t="n">
        <v>44550.6977662037</v>
      </c>
      <c r="AJ1573" t="n">
        <v>156.0</v>
      </c>
      <c r="AK1573" t="n">
        <v>0.0</v>
      </c>
      <c r="AL1573" t="n">
        <v>0.0</v>
      </c>
      <c r="AM1573" t="n">
        <v>0.0</v>
      </c>
      <c r="AN1573" t="n">
        <v>0.0</v>
      </c>
      <c r="AO1573" t="n">
        <v>0.0</v>
      </c>
      <c r="AP1573" t="n">
        <v>21.0</v>
      </c>
      <c r="AQ1573" t="n">
        <v>0.0</v>
      </c>
      <c r="AR1573" t="n">
        <v>0.0</v>
      </c>
      <c r="AS1573" t="n">
        <v>0.0</v>
      </c>
      <c r="AT1573" t="inlineStr">
        <is>
          <t>N/A</t>
        </is>
      </c>
      <c r="AU1573" t="inlineStr">
        <is>
          <t>N/A</t>
        </is>
      </c>
      <c r="AV1573" t="inlineStr">
        <is>
          <t>N/A</t>
        </is>
      </c>
      <c r="AW1573" t="inlineStr">
        <is>
          <t>N/A</t>
        </is>
      </c>
      <c r="AX1573" t="inlineStr">
        <is>
          <t>N/A</t>
        </is>
      </c>
      <c r="AY1573" t="inlineStr">
        <is>
          <t>N/A</t>
        </is>
      </c>
      <c r="AZ1573" t="inlineStr">
        <is>
          <t>N/A</t>
        </is>
      </c>
      <c r="BA1573" t="inlineStr">
        <is>
          <t>N/A</t>
        </is>
      </c>
      <c r="BB1573" t="inlineStr">
        <is>
          <t>N/A</t>
        </is>
      </c>
      <c r="BC1573" t="inlineStr">
        <is>
          <t>N/A</t>
        </is>
      </c>
      <c r="BD1573" t="inlineStr">
        <is>
          <t>N/A</t>
        </is>
      </c>
      <c r="BE1573" t="inlineStr">
        <is>
          <t>N/A</t>
        </is>
      </c>
    </row>
    <row r="1574">
      <c r="A1574" t="inlineStr">
        <is>
          <t>WI211265116</t>
        </is>
      </c>
      <c r="B1574" t="inlineStr">
        <is>
          <t>DATA_VALIDATION</t>
        </is>
      </c>
      <c r="C1574" t="inlineStr">
        <is>
          <t>201340000489</t>
        </is>
      </c>
      <c r="D1574" t="inlineStr">
        <is>
          <t>Folder</t>
        </is>
      </c>
      <c r="E1574" s="2">
        <f>HYPERLINK("capsilon://?command=openfolder&amp;siteaddress=FAM.docvelocity-na8.net&amp;folderid=FX2D0C7890-56EF-8AC4-77C3-88F743831965","FX21127026")</f>
        <v>0.0</v>
      </c>
      <c r="F1574" t="inlineStr">
        <is>
          <t/>
        </is>
      </c>
      <c r="G1574" t="inlineStr">
        <is>
          <t/>
        </is>
      </c>
      <c r="H1574" t="inlineStr">
        <is>
          <t>Mailitem</t>
        </is>
      </c>
      <c r="I1574" t="inlineStr">
        <is>
          <t>MI2112685495</t>
        </is>
      </c>
      <c r="J1574" t="n">
        <v>33.0</v>
      </c>
      <c r="K1574" t="inlineStr">
        <is>
          <t>COMPLETED</t>
        </is>
      </c>
      <c r="L1574" t="inlineStr">
        <is>
          <t>MARK_AS_COMPLETED</t>
        </is>
      </c>
      <c r="M1574" t="inlineStr">
        <is>
          <t>Queue</t>
        </is>
      </c>
      <c r="N1574" t="n">
        <v>2.0</v>
      </c>
      <c r="O1574" s="1" t="n">
        <v>44550.6378587963</v>
      </c>
      <c r="P1574" s="1" t="n">
        <v>44550.69960648148</v>
      </c>
      <c r="Q1574" t="n">
        <v>3656.0</v>
      </c>
      <c r="R1574" t="n">
        <v>1679.0</v>
      </c>
      <c r="S1574" t="b">
        <v>0</v>
      </c>
      <c r="T1574" t="inlineStr">
        <is>
          <t>N/A</t>
        </is>
      </c>
      <c r="U1574" t="b">
        <v>0</v>
      </c>
      <c r="V1574" t="inlineStr">
        <is>
          <t>Amruta Erande</t>
        </is>
      </c>
      <c r="W1574" s="1" t="n">
        <v>44550.66998842593</v>
      </c>
      <c r="X1574" t="n">
        <v>1501.0</v>
      </c>
      <c r="Y1574" t="n">
        <v>9.0</v>
      </c>
      <c r="Z1574" t="n">
        <v>0.0</v>
      </c>
      <c r="AA1574" t="n">
        <v>9.0</v>
      </c>
      <c r="AB1574" t="n">
        <v>0.0</v>
      </c>
      <c r="AC1574" t="n">
        <v>1.0</v>
      </c>
      <c r="AD1574" t="n">
        <v>24.0</v>
      </c>
      <c r="AE1574" t="n">
        <v>0.0</v>
      </c>
      <c r="AF1574" t="n">
        <v>0.0</v>
      </c>
      <c r="AG1574" t="n">
        <v>0.0</v>
      </c>
      <c r="AH1574" t="inlineStr">
        <is>
          <t>Rohit Mawal</t>
        </is>
      </c>
      <c r="AI1574" s="1" t="n">
        <v>44550.69960648148</v>
      </c>
      <c r="AJ1574" t="n">
        <v>178.0</v>
      </c>
      <c r="AK1574" t="n">
        <v>0.0</v>
      </c>
      <c r="AL1574" t="n">
        <v>0.0</v>
      </c>
      <c r="AM1574" t="n">
        <v>0.0</v>
      </c>
      <c r="AN1574" t="n">
        <v>0.0</v>
      </c>
      <c r="AO1574" t="n">
        <v>0.0</v>
      </c>
      <c r="AP1574" t="n">
        <v>24.0</v>
      </c>
      <c r="AQ1574" t="n">
        <v>0.0</v>
      </c>
      <c r="AR1574" t="n">
        <v>0.0</v>
      </c>
      <c r="AS1574" t="n">
        <v>0.0</v>
      </c>
      <c r="AT1574" t="inlineStr">
        <is>
          <t>N/A</t>
        </is>
      </c>
      <c r="AU1574" t="inlineStr">
        <is>
          <t>N/A</t>
        </is>
      </c>
      <c r="AV1574" t="inlineStr">
        <is>
          <t>N/A</t>
        </is>
      </c>
      <c r="AW1574" t="inlineStr">
        <is>
          <t>N/A</t>
        </is>
      </c>
      <c r="AX1574" t="inlineStr">
        <is>
          <t>N/A</t>
        </is>
      </c>
      <c r="AY1574" t="inlineStr">
        <is>
          <t>N/A</t>
        </is>
      </c>
      <c r="AZ1574" t="inlineStr">
        <is>
          <t>N/A</t>
        </is>
      </c>
      <c r="BA1574" t="inlineStr">
        <is>
          <t>N/A</t>
        </is>
      </c>
      <c r="BB1574" t="inlineStr">
        <is>
          <t>N/A</t>
        </is>
      </c>
      <c r="BC1574" t="inlineStr">
        <is>
          <t>N/A</t>
        </is>
      </c>
      <c r="BD1574" t="inlineStr">
        <is>
          <t>N/A</t>
        </is>
      </c>
      <c r="BE1574" t="inlineStr">
        <is>
          <t>N/A</t>
        </is>
      </c>
    </row>
    <row r="1575">
      <c r="A1575" t="inlineStr">
        <is>
          <t>WI211265425</t>
        </is>
      </c>
      <c r="B1575" t="inlineStr">
        <is>
          <t>DATA_VALIDATION</t>
        </is>
      </c>
      <c r="C1575" t="inlineStr">
        <is>
          <t>201308007950</t>
        </is>
      </c>
      <c r="D1575" t="inlineStr">
        <is>
          <t>Folder</t>
        </is>
      </c>
      <c r="E1575" s="2">
        <f>HYPERLINK("capsilon://?command=openfolder&amp;siteaddress=FAM.docvelocity-na8.net&amp;folderid=FX173257C6-924E-ED79-773C-0E9737A5687F","FX21127870")</f>
        <v>0.0</v>
      </c>
      <c r="F1575" t="inlineStr">
        <is>
          <t/>
        </is>
      </c>
      <c r="G1575" t="inlineStr">
        <is>
          <t/>
        </is>
      </c>
      <c r="H1575" t="inlineStr">
        <is>
          <t>Mailitem</t>
        </is>
      </c>
      <c r="I1575" t="inlineStr">
        <is>
          <t>MI2112675762</t>
        </is>
      </c>
      <c r="J1575" t="n">
        <v>1676.0</v>
      </c>
      <c r="K1575" t="inlineStr">
        <is>
          <t>COMPLETED</t>
        </is>
      </c>
      <c r="L1575" t="inlineStr">
        <is>
          <t>MARK_AS_COMPLETED</t>
        </is>
      </c>
      <c r="M1575" t="inlineStr">
        <is>
          <t>Queue</t>
        </is>
      </c>
      <c r="N1575" t="n">
        <v>2.0</v>
      </c>
      <c r="O1575" s="1" t="n">
        <v>44550.65895833333</v>
      </c>
      <c r="P1575" s="1" t="n">
        <v>44551.27028935185</v>
      </c>
      <c r="Q1575" t="n">
        <v>44316.0</v>
      </c>
      <c r="R1575" t="n">
        <v>8503.0</v>
      </c>
      <c r="S1575" t="b">
        <v>0</v>
      </c>
      <c r="T1575" t="inlineStr">
        <is>
          <t>N/A</t>
        </is>
      </c>
      <c r="U1575" t="b">
        <v>1</v>
      </c>
      <c r="V1575" t="inlineStr">
        <is>
          <t>Karnal Akhare</t>
        </is>
      </c>
      <c r="W1575" s="1" t="n">
        <v>44551.23049768519</v>
      </c>
      <c r="X1575" t="n">
        <v>4533.0</v>
      </c>
      <c r="Y1575" t="n">
        <v>163.0</v>
      </c>
      <c r="Z1575" t="n">
        <v>0.0</v>
      </c>
      <c r="AA1575" t="n">
        <v>163.0</v>
      </c>
      <c r="AB1575" t="n">
        <v>5120.0</v>
      </c>
      <c r="AC1575" t="n">
        <v>91.0</v>
      </c>
      <c r="AD1575" t="n">
        <v>1513.0</v>
      </c>
      <c r="AE1575" t="n">
        <v>0.0</v>
      </c>
      <c r="AF1575" t="n">
        <v>0.0</v>
      </c>
      <c r="AG1575" t="n">
        <v>0.0</v>
      </c>
      <c r="AH1575" t="inlineStr">
        <is>
          <t>Poonam Patil</t>
        </is>
      </c>
      <c r="AI1575" s="1" t="n">
        <v>44551.27028935185</v>
      </c>
      <c r="AJ1575" t="n">
        <v>23.0</v>
      </c>
      <c r="AK1575" t="n">
        <v>0.0</v>
      </c>
      <c r="AL1575" t="n">
        <v>0.0</v>
      </c>
      <c r="AM1575" t="n">
        <v>0.0</v>
      </c>
      <c r="AN1575" t="n">
        <v>1280.0</v>
      </c>
      <c r="AO1575" t="n">
        <v>0.0</v>
      </c>
      <c r="AP1575" t="n">
        <v>1513.0</v>
      </c>
      <c r="AQ1575" t="n">
        <v>0.0</v>
      </c>
      <c r="AR1575" t="n">
        <v>0.0</v>
      </c>
      <c r="AS1575" t="n">
        <v>0.0</v>
      </c>
      <c r="AT1575" t="inlineStr">
        <is>
          <t>N/A</t>
        </is>
      </c>
      <c r="AU1575" t="inlineStr">
        <is>
          <t>N/A</t>
        </is>
      </c>
      <c r="AV1575" t="inlineStr">
        <is>
          <t>N/A</t>
        </is>
      </c>
      <c r="AW1575" t="inlineStr">
        <is>
          <t>N/A</t>
        </is>
      </c>
      <c r="AX1575" t="inlineStr">
        <is>
          <t>N/A</t>
        </is>
      </c>
      <c r="AY1575" t="inlineStr">
        <is>
          <t>N/A</t>
        </is>
      </c>
      <c r="AZ1575" t="inlineStr">
        <is>
          <t>N/A</t>
        </is>
      </c>
      <c r="BA1575" t="inlineStr">
        <is>
          <t>N/A</t>
        </is>
      </c>
      <c r="BB1575" t="inlineStr">
        <is>
          <t>N/A</t>
        </is>
      </c>
      <c r="BC1575" t="inlineStr">
        <is>
          <t>N/A</t>
        </is>
      </c>
      <c r="BD1575" t="inlineStr">
        <is>
          <t>N/A</t>
        </is>
      </c>
      <c r="BE1575" t="inlineStr">
        <is>
          <t>N/A</t>
        </is>
      </c>
    </row>
    <row r="1576">
      <c r="A1576" t="inlineStr">
        <is>
          <t>WI21126543</t>
        </is>
      </c>
      <c r="B1576" t="inlineStr">
        <is>
          <t>DATA_VALIDATION</t>
        </is>
      </c>
      <c r="C1576" t="inlineStr">
        <is>
          <t>201330004025</t>
        </is>
      </c>
      <c r="D1576" t="inlineStr">
        <is>
          <t>Folder</t>
        </is>
      </c>
      <c r="E1576" s="2">
        <f>HYPERLINK("capsilon://?command=openfolder&amp;siteaddress=FAM.docvelocity-na8.net&amp;folderid=FXA10294F5-ACAD-4962-39CB-DC20B5B93564","FX2112925")</f>
        <v>0.0</v>
      </c>
      <c r="F1576" t="inlineStr">
        <is>
          <t/>
        </is>
      </c>
      <c r="G1576" t="inlineStr">
        <is>
          <t/>
        </is>
      </c>
      <c r="H1576" t="inlineStr">
        <is>
          <t>Mailitem</t>
        </is>
      </c>
      <c r="I1576" t="inlineStr">
        <is>
          <t>MI211270126</t>
        </is>
      </c>
      <c r="J1576" t="n">
        <v>44.0</v>
      </c>
      <c r="K1576" t="inlineStr">
        <is>
          <t>COMPLETED</t>
        </is>
      </c>
      <c r="L1576" t="inlineStr">
        <is>
          <t>MARK_AS_COMPLETED</t>
        </is>
      </c>
      <c r="M1576" t="inlineStr">
        <is>
          <t>Queue</t>
        </is>
      </c>
      <c r="N1576" t="n">
        <v>2.0</v>
      </c>
      <c r="O1576" s="1" t="n">
        <v>44532.4890625</v>
      </c>
      <c r="P1576" s="1" t="n">
        <v>44532.655960648146</v>
      </c>
      <c r="Q1576" t="n">
        <v>14102.0</v>
      </c>
      <c r="R1576" t="n">
        <v>318.0</v>
      </c>
      <c r="S1576" t="b">
        <v>0</v>
      </c>
      <c r="T1576" t="inlineStr">
        <is>
          <t>N/A</t>
        </is>
      </c>
      <c r="U1576" t="b">
        <v>0</v>
      </c>
      <c r="V1576" t="inlineStr">
        <is>
          <t>Snehal Sathe</t>
        </is>
      </c>
      <c r="W1576" s="1" t="n">
        <v>44532.497349537036</v>
      </c>
      <c r="X1576" t="n">
        <v>198.0</v>
      </c>
      <c r="Y1576" t="n">
        <v>36.0</v>
      </c>
      <c r="Z1576" t="n">
        <v>0.0</v>
      </c>
      <c r="AA1576" t="n">
        <v>36.0</v>
      </c>
      <c r="AB1576" t="n">
        <v>0.0</v>
      </c>
      <c r="AC1576" t="n">
        <v>23.0</v>
      </c>
      <c r="AD1576" t="n">
        <v>8.0</v>
      </c>
      <c r="AE1576" t="n">
        <v>0.0</v>
      </c>
      <c r="AF1576" t="n">
        <v>0.0</v>
      </c>
      <c r="AG1576" t="n">
        <v>0.0</v>
      </c>
      <c r="AH1576" t="inlineStr">
        <is>
          <t>Vikash Suryakanth Parmar</t>
        </is>
      </c>
      <c r="AI1576" s="1" t="n">
        <v>44532.655960648146</v>
      </c>
      <c r="AJ1576" t="n">
        <v>120.0</v>
      </c>
      <c r="AK1576" t="n">
        <v>0.0</v>
      </c>
      <c r="AL1576" t="n">
        <v>0.0</v>
      </c>
      <c r="AM1576" t="n">
        <v>0.0</v>
      </c>
      <c r="AN1576" t="n">
        <v>0.0</v>
      </c>
      <c r="AO1576" t="n">
        <v>0.0</v>
      </c>
      <c r="AP1576" t="n">
        <v>8.0</v>
      </c>
      <c r="AQ1576" t="n">
        <v>0.0</v>
      </c>
      <c r="AR1576" t="n">
        <v>0.0</v>
      </c>
      <c r="AS1576" t="n">
        <v>0.0</v>
      </c>
      <c r="AT1576" t="inlineStr">
        <is>
          <t>N/A</t>
        </is>
      </c>
      <c r="AU1576" t="inlineStr">
        <is>
          <t>N/A</t>
        </is>
      </c>
      <c r="AV1576" t="inlineStr">
        <is>
          <t>N/A</t>
        </is>
      </c>
      <c r="AW1576" t="inlineStr">
        <is>
          <t>N/A</t>
        </is>
      </c>
      <c r="AX1576" t="inlineStr">
        <is>
          <t>N/A</t>
        </is>
      </c>
      <c r="AY1576" t="inlineStr">
        <is>
          <t>N/A</t>
        </is>
      </c>
      <c r="AZ1576" t="inlineStr">
        <is>
          <t>N/A</t>
        </is>
      </c>
      <c r="BA1576" t="inlineStr">
        <is>
          <t>N/A</t>
        </is>
      </c>
      <c r="BB1576" t="inlineStr">
        <is>
          <t>N/A</t>
        </is>
      </c>
      <c r="BC1576" t="inlineStr">
        <is>
          <t>N/A</t>
        </is>
      </c>
      <c r="BD1576" t="inlineStr">
        <is>
          <t>N/A</t>
        </is>
      </c>
      <c r="BE1576" t="inlineStr">
        <is>
          <t>N/A</t>
        </is>
      </c>
    </row>
    <row r="1577">
      <c r="A1577" t="inlineStr">
        <is>
          <t>WI21126544</t>
        </is>
      </c>
      <c r="B1577" t="inlineStr">
        <is>
          <t>DATA_VALIDATION</t>
        </is>
      </c>
      <c r="C1577" t="inlineStr">
        <is>
          <t>201330004025</t>
        </is>
      </c>
      <c r="D1577" t="inlineStr">
        <is>
          <t>Folder</t>
        </is>
      </c>
      <c r="E1577" s="2">
        <f>HYPERLINK("capsilon://?command=openfolder&amp;siteaddress=FAM.docvelocity-na8.net&amp;folderid=FXA10294F5-ACAD-4962-39CB-DC20B5B93564","FX2112925")</f>
        <v>0.0</v>
      </c>
      <c r="F1577" t="inlineStr">
        <is>
          <t/>
        </is>
      </c>
      <c r="G1577" t="inlineStr">
        <is>
          <t/>
        </is>
      </c>
      <c r="H1577" t="inlineStr">
        <is>
          <t>Mailitem</t>
        </is>
      </c>
      <c r="I1577" t="inlineStr">
        <is>
          <t>MI211270133</t>
        </is>
      </c>
      <c r="J1577" t="n">
        <v>44.0</v>
      </c>
      <c r="K1577" t="inlineStr">
        <is>
          <t>COMPLETED</t>
        </is>
      </c>
      <c r="L1577" t="inlineStr">
        <is>
          <t>MARK_AS_COMPLETED</t>
        </is>
      </c>
      <c r="M1577" t="inlineStr">
        <is>
          <t>Queue</t>
        </is>
      </c>
      <c r="N1577" t="n">
        <v>2.0</v>
      </c>
      <c r="O1577" s="1" t="n">
        <v>44532.48931712963</v>
      </c>
      <c r="P1577" s="1" t="n">
        <v>44532.65724537037</v>
      </c>
      <c r="Q1577" t="n">
        <v>14250.0</v>
      </c>
      <c r="R1577" t="n">
        <v>259.0</v>
      </c>
      <c r="S1577" t="b">
        <v>0</v>
      </c>
      <c r="T1577" t="inlineStr">
        <is>
          <t>N/A</t>
        </is>
      </c>
      <c r="U1577" t="b">
        <v>0</v>
      </c>
      <c r="V1577" t="inlineStr">
        <is>
          <t>Poonam Patil</t>
        </is>
      </c>
      <c r="W1577" s="1" t="n">
        <v>44532.496886574074</v>
      </c>
      <c r="X1577" t="n">
        <v>149.0</v>
      </c>
      <c r="Y1577" t="n">
        <v>36.0</v>
      </c>
      <c r="Z1577" t="n">
        <v>0.0</v>
      </c>
      <c r="AA1577" t="n">
        <v>36.0</v>
      </c>
      <c r="AB1577" t="n">
        <v>0.0</v>
      </c>
      <c r="AC1577" t="n">
        <v>12.0</v>
      </c>
      <c r="AD1577" t="n">
        <v>8.0</v>
      </c>
      <c r="AE1577" t="n">
        <v>0.0</v>
      </c>
      <c r="AF1577" t="n">
        <v>0.0</v>
      </c>
      <c r="AG1577" t="n">
        <v>0.0</v>
      </c>
      <c r="AH1577" t="inlineStr">
        <is>
          <t>Vikash Suryakanth Parmar</t>
        </is>
      </c>
      <c r="AI1577" s="1" t="n">
        <v>44532.65724537037</v>
      </c>
      <c r="AJ1577" t="n">
        <v>110.0</v>
      </c>
      <c r="AK1577" t="n">
        <v>0.0</v>
      </c>
      <c r="AL1577" t="n">
        <v>0.0</v>
      </c>
      <c r="AM1577" t="n">
        <v>0.0</v>
      </c>
      <c r="AN1577" t="n">
        <v>0.0</v>
      </c>
      <c r="AO1577" t="n">
        <v>0.0</v>
      </c>
      <c r="AP1577" t="n">
        <v>8.0</v>
      </c>
      <c r="AQ1577" t="n">
        <v>0.0</v>
      </c>
      <c r="AR1577" t="n">
        <v>0.0</v>
      </c>
      <c r="AS1577" t="n">
        <v>0.0</v>
      </c>
      <c r="AT1577" t="inlineStr">
        <is>
          <t>N/A</t>
        </is>
      </c>
      <c r="AU1577" t="inlineStr">
        <is>
          <t>N/A</t>
        </is>
      </c>
      <c r="AV1577" t="inlineStr">
        <is>
          <t>N/A</t>
        </is>
      </c>
      <c r="AW1577" t="inlineStr">
        <is>
          <t>N/A</t>
        </is>
      </c>
      <c r="AX1577" t="inlineStr">
        <is>
          <t>N/A</t>
        </is>
      </c>
      <c r="AY1577" t="inlineStr">
        <is>
          <t>N/A</t>
        </is>
      </c>
      <c r="AZ1577" t="inlineStr">
        <is>
          <t>N/A</t>
        </is>
      </c>
      <c r="BA1577" t="inlineStr">
        <is>
          <t>N/A</t>
        </is>
      </c>
      <c r="BB1577" t="inlineStr">
        <is>
          <t>N/A</t>
        </is>
      </c>
      <c r="BC1577" t="inlineStr">
        <is>
          <t>N/A</t>
        </is>
      </c>
      <c r="BD1577" t="inlineStr">
        <is>
          <t>N/A</t>
        </is>
      </c>
      <c r="BE1577" t="inlineStr">
        <is>
          <t>N/A</t>
        </is>
      </c>
    </row>
    <row r="1578">
      <c r="A1578" t="inlineStr">
        <is>
          <t>WI211265461</t>
        </is>
      </c>
      <c r="B1578" t="inlineStr">
        <is>
          <t>DATA_VALIDATION</t>
        </is>
      </c>
      <c r="C1578" t="inlineStr">
        <is>
          <t>201330004297</t>
        </is>
      </c>
      <c r="D1578" t="inlineStr">
        <is>
          <t>Folder</t>
        </is>
      </c>
      <c r="E1578" s="2">
        <f>HYPERLINK("capsilon://?command=openfolder&amp;siteaddress=FAM.docvelocity-na8.net&amp;folderid=FX7DE5AF40-E668-D4F1-8EFD-F131148C3A58","FX211210172")</f>
        <v>0.0</v>
      </c>
      <c r="F1578" t="inlineStr">
        <is>
          <t/>
        </is>
      </c>
      <c r="G1578" t="inlineStr">
        <is>
          <t/>
        </is>
      </c>
      <c r="H1578" t="inlineStr">
        <is>
          <t>Mailitem</t>
        </is>
      </c>
      <c r="I1578" t="inlineStr">
        <is>
          <t>MI2112676893</t>
        </is>
      </c>
      <c r="J1578" t="n">
        <v>674.0</v>
      </c>
      <c r="K1578" t="inlineStr">
        <is>
          <t>COMPLETED</t>
        </is>
      </c>
      <c r="L1578" t="inlineStr">
        <is>
          <t>MARK_AS_COMPLETED</t>
        </is>
      </c>
      <c r="M1578" t="inlineStr">
        <is>
          <t>Queue</t>
        </is>
      </c>
      <c r="N1578" t="n">
        <v>2.0</v>
      </c>
      <c r="O1578" s="1" t="n">
        <v>44550.661782407406</v>
      </c>
      <c r="P1578" s="1" t="n">
        <v>44550.75912037037</v>
      </c>
      <c r="Q1578" t="n">
        <v>3381.0</v>
      </c>
      <c r="R1578" t="n">
        <v>5029.0</v>
      </c>
      <c r="S1578" t="b">
        <v>0</v>
      </c>
      <c r="T1578" t="inlineStr">
        <is>
          <t>N/A</t>
        </is>
      </c>
      <c r="U1578" t="b">
        <v>1</v>
      </c>
      <c r="V1578" t="inlineStr">
        <is>
          <t>Archana Bhujbal</t>
        </is>
      </c>
      <c r="W1578" s="1" t="n">
        <v>44550.70096064815</v>
      </c>
      <c r="X1578" t="n">
        <v>2669.0</v>
      </c>
      <c r="Y1578" t="n">
        <v>329.0</v>
      </c>
      <c r="Z1578" t="n">
        <v>0.0</v>
      </c>
      <c r="AA1578" t="n">
        <v>329.0</v>
      </c>
      <c r="AB1578" t="n">
        <v>243.0</v>
      </c>
      <c r="AC1578" t="n">
        <v>125.0</v>
      </c>
      <c r="AD1578" t="n">
        <v>345.0</v>
      </c>
      <c r="AE1578" t="n">
        <v>0.0</v>
      </c>
      <c r="AF1578" t="n">
        <v>0.0</v>
      </c>
      <c r="AG1578" t="n">
        <v>0.0</v>
      </c>
      <c r="AH1578" t="inlineStr">
        <is>
          <t>Dashrath Soren</t>
        </is>
      </c>
      <c r="AI1578" s="1" t="n">
        <v>44550.75912037037</v>
      </c>
      <c r="AJ1578" t="n">
        <v>2354.0</v>
      </c>
      <c r="AK1578" t="n">
        <v>2.0</v>
      </c>
      <c r="AL1578" t="n">
        <v>0.0</v>
      </c>
      <c r="AM1578" t="n">
        <v>2.0</v>
      </c>
      <c r="AN1578" t="n">
        <v>243.0</v>
      </c>
      <c r="AO1578" t="n">
        <v>2.0</v>
      </c>
      <c r="AP1578" t="n">
        <v>343.0</v>
      </c>
      <c r="AQ1578" t="n">
        <v>0.0</v>
      </c>
      <c r="AR1578" t="n">
        <v>0.0</v>
      </c>
      <c r="AS1578" t="n">
        <v>0.0</v>
      </c>
      <c r="AT1578" t="inlineStr">
        <is>
          <t>N/A</t>
        </is>
      </c>
      <c r="AU1578" t="inlineStr">
        <is>
          <t>N/A</t>
        </is>
      </c>
      <c r="AV1578" t="inlineStr">
        <is>
          <t>N/A</t>
        </is>
      </c>
      <c r="AW1578" t="inlineStr">
        <is>
          <t>N/A</t>
        </is>
      </c>
      <c r="AX1578" t="inlineStr">
        <is>
          <t>N/A</t>
        </is>
      </c>
      <c r="AY1578" t="inlineStr">
        <is>
          <t>N/A</t>
        </is>
      </c>
      <c r="AZ1578" t="inlineStr">
        <is>
          <t>N/A</t>
        </is>
      </c>
      <c r="BA1578" t="inlineStr">
        <is>
          <t>N/A</t>
        </is>
      </c>
      <c r="BB1578" t="inlineStr">
        <is>
          <t>N/A</t>
        </is>
      </c>
      <c r="BC1578" t="inlineStr">
        <is>
          <t>N/A</t>
        </is>
      </c>
      <c r="BD1578" t="inlineStr">
        <is>
          <t>N/A</t>
        </is>
      </c>
      <c r="BE1578" t="inlineStr">
        <is>
          <t>N/A</t>
        </is>
      </c>
    </row>
    <row r="1579">
      <c r="A1579" t="inlineStr">
        <is>
          <t>WI211265477</t>
        </is>
      </c>
      <c r="B1579" t="inlineStr">
        <is>
          <t>DATA_VALIDATION</t>
        </is>
      </c>
      <c r="C1579" t="inlineStr">
        <is>
          <t>201300020447</t>
        </is>
      </c>
      <c r="D1579" t="inlineStr">
        <is>
          <t>Folder</t>
        </is>
      </c>
      <c r="E1579" s="2">
        <f>HYPERLINK("capsilon://?command=openfolder&amp;siteaddress=FAM.docvelocity-na8.net&amp;folderid=FXDDDB3C7E-87AA-B979-8A9C-02A590FD9332","FX211210112")</f>
        <v>0.0</v>
      </c>
      <c r="F1579" t="inlineStr">
        <is>
          <t/>
        </is>
      </c>
      <c r="G1579" t="inlineStr">
        <is>
          <t/>
        </is>
      </c>
      <c r="H1579" t="inlineStr">
        <is>
          <t>Mailitem</t>
        </is>
      </c>
      <c r="I1579" t="inlineStr">
        <is>
          <t>MI2112677059</t>
        </is>
      </c>
      <c r="J1579" t="n">
        <v>266.0</v>
      </c>
      <c r="K1579" t="inlineStr">
        <is>
          <t>COMPLETED</t>
        </is>
      </c>
      <c r="L1579" t="inlineStr">
        <is>
          <t>MARK_AS_COMPLETED</t>
        </is>
      </c>
      <c r="M1579" t="inlineStr">
        <is>
          <t>Queue</t>
        </is>
      </c>
      <c r="N1579" t="n">
        <v>2.0</v>
      </c>
      <c r="O1579" s="1" t="n">
        <v>44550.6631712963</v>
      </c>
      <c r="P1579" s="1" t="n">
        <v>44550.8152662037</v>
      </c>
      <c r="Q1579" t="n">
        <v>5754.0</v>
      </c>
      <c r="R1579" t="n">
        <v>7387.0</v>
      </c>
      <c r="S1579" t="b">
        <v>0</v>
      </c>
      <c r="T1579" t="inlineStr">
        <is>
          <t>N/A</t>
        </is>
      </c>
      <c r="U1579" t="b">
        <v>1</v>
      </c>
      <c r="V1579" t="inlineStr">
        <is>
          <t>Amruta Erande</t>
        </is>
      </c>
      <c r="W1579" s="1" t="n">
        <v>44550.73872685185</v>
      </c>
      <c r="X1579" t="n">
        <v>5796.0</v>
      </c>
      <c r="Y1579" t="n">
        <v>167.0</v>
      </c>
      <c r="Z1579" t="n">
        <v>0.0</v>
      </c>
      <c r="AA1579" t="n">
        <v>167.0</v>
      </c>
      <c r="AB1579" t="n">
        <v>42.0</v>
      </c>
      <c r="AC1579" t="n">
        <v>94.0</v>
      </c>
      <c r="AD1579" t="n">
        <v>99.0</v>
      </c>
      <c r="AE1579" t="n">
        <v>0.0</v>
      </c>
      <c r="AF1579" t="n">
        <v>0.0</v>
      </c>
      <c r="AG1579" t="n">
        <v>0.0</v>
      </c>
      <c r="AH1579" t="inlineStr">
        <is>
          <t>Rohit Mawal</t>
        </is>
      </c>
      <c r="AI1579" s="1" t="n">
        <v>44550.8152662037</v>
      </c>
      <c r="AJ1579" t="n">
        <v>1586.0</v>
      </c>
      <c r="AK1579" t="n">
        <v>6.0</v>
      </c>
      <c r="AL1579" t="n">
        <v>0.0</v>
      </c>
      <c r="AM1579" t="n">
        <v>6.0</v>
      </c>
      <c r="AN1579" t="n">
        <v>42.0</v>
      </c>
      <c r="AO1579" t="n">
        <v>6.0</v>
      </c>
      <c r="AP1579" t="n">
        <v>93.0</v>
      </c>
      <c r="AQ1579" t="n">
        <v>0.0</v>
      </c>
      <c r="AR1579" t="n">
        <v>0.0</v>
      </c>
      <c r="AS1579" t="n">
        <v>0.0</v>
      </c>
      <c r="AT1579" t="inlineStr">
        <is>
          <t>N/A</t>
        </is>
      </c>
      <c r="AU1579" t="inlineStr">
        <is>
          <t>N/A</t>
        </is>
      </c>
      <c r="AV1579" t="inlineStr">
        <is>
          <t>N/A</t>
        </is>
      </c>
      <c r="AW1579" t="inlineStr">
        <is>
          <t>N/A</t>
        </is>
      </c>
      <c r="AX1579" t="inlineStr">
        <is>
          <t>N/A</t>
        </is>
      </c>
      <c r="AY1579" t="inlineStr">
        <is>
          <t>N/A</t>
        </is>
      </c>
      <c r="AZ1579" t="inlineStr">
        <is>
          <t>N/A</t>
        </is>
      </c>
      <c r="BA1579" t="inlineStr">
        <is>
          <t>N/A</t>
        </is>
      </c>
      <c r="BB1579" t="inlineStr">
        <is>
          <t>N/A</t>
        </is>
      </c>
      <c r="BC1579" t="inlineStr">
        <is>
          <t>N/A</t>
        </is>
      </c>
      <c r="BD1579" t="inlineStr">
        <is>
          <t>N/A</t>
        </is>
      </c>
      <c r="BE1579" t="inlineStr">
        <is>
          <t>N/A</t>
        </is>
      </c>
    </row>
    <row r="1580">
      <c r="A1580" t="inlineStr">
        <is>
          <t>WI211265487</t>
        </is>
      </c>
      <c r="B1580" t="inlineStr">
        <is>
          <t>DATA_VALIDATION</t>
        </is>
      </c>
      <c r="C1580" t="inlineStr">
        <is>
          <t>201300020443</t>
        </is>
      </c>
      <c r="D1580" t="inlineStr">
        <is>
          <t>Folder</t>
        </is>
      </c>
      <c r="E1580" s="2">
        <f>HYPERLINK("capsilon://?command=openfolder&amp;siteaddress=FAM.docvelocity-na8.net&amp;folderid=FX1774A2AD-C9D7-E6C4-0969-3FEF35FD42BF","FX211210046")</f>
        <v>0.0</v>
      </c>
      <c r="F1580" t="inlineStr">
        <is>
          <t/>
        </is>
      </c>
      <c r="G1580" t="inlineStr">
        <is>
          <t/>
        </is>
      </c>
      <c r="H1580" t="inlineStr">
        <is>
          <t>Mailitem</t>
        </is>
      </c>
      <c r="I1580" t="inlineStr">
        <is>
          <t>MI2112677689</t>
        </is>
      </c>
      <c r="J1580" t="n">
        <v>297.0</v>
      </c>
      <c r="K1580" t="inlineStr">
        <is>
          <t>COMPLETED</t>
        </is>
      </c>
      <c r="L1580" t="inlineStr">
        <is>
          <t>MARK_AS_COMPLETED</t>
        </is>
      </c>
      <c r="M1580" t="inlineStr">
        <is>
          <t>Queue</t>
        </is>
      </c>
      <c r="N1580" t="n">
        <v>2.0</v>
      </c>
      <c r="O1580" s="1" t="n">
        <v>44550.66449074074</v>
      </c>
      <c r="P1580" s="1" t="n">
        <v>44550.83856481482</v>
      </c>
      <c r="Q1580" t="n">
        <v>8742.0</v>
      </c>
      <c r="R1580" t="n">
        <v>6298.0</v>
      </c>
      <c r="S1580" t="b">
        <v>0</v>
      </c>
      <c r="T1580" t="inlineStr">
        <is>
          <t>N/A</t>
        </is>
      </c>
      <c r="U1580" t="b">
        <v>1</v>
      </c>
      <c r="V1580" t="inlineStr">
        <is>
          <t>Ujwala Ajabe</t>
        </is>
      </c>
      <c r="W1580" s="1" t="n">
        <v>44550.74898148148</v>
      </c>
      <c r="X1580" t="n">
        <v>4771.0</v>
      </c>
      <c r="Y1580" t="n">
        <v>349.0</v>
      </c>
      <c r="Z1580" t="n">
        <v>0.0</v>
      </c>
      <c r="AA1580" t="n">
        <v>349.0</v>
      </c>
      <c r="AB1580" t="n">
        <v>0.0</v>
      </c>
      <c r="AC1580" t="n">
        <v>250.0</v>
      </c>
      <c r="AD1580" t="n">
        <v>-52.0</v>
      </c>
      <c r="AE1580" t="n">
        <v>0.0</v>
      </c>
      <c r="AF1580" t="n">
        <v>0.0</v>
      </c>
      <c r="AG1580" t="n">
        <v>0.0</v>
      </c>
      <c r="AH1580" t="inlineStr">
        <is>
          <t>Rohit Mawal</t>
        </is>
      </c>
      <c r="AI1580" s="1" t="n">
        <v>44550.83856481482</v>
      </c>
      <c r="AJ1580" t="n">
        <v>1519.0</v>
      </c>
      <c r="AK1580" t="n">
        <v>7.0</v>
      </c>
      <c r="AL1580" t="n">
        <v>0.0</v>
      </c>
      <c r="AM1580" t="n">
        <v>7.0</v>
      </c>
      <c r="AN1580" t="n">
        <v>0.0</v>
      </c>
      <c r="AO1580" t="n">
        <v>7.0</v>
      </c>
      <c r="AP1580" t="n">
        <v>-59.0</v>
      </c>
      <c r="AQ1580" t="n">
        <v>0.0</v>
      </c>
      <c r="AR1580" t="n">
        <v>0.0</v>
      </c>
      <c r="AS1580" t="n">
        <v>0.0</v>
      </c>
      <c r="AT1580" t="inlineStr">
        <is>
          <t>N/A</t>
        </is>
      </c>
      <c r="AU1580" t="inlineStr">
        <is>
          <t>N/A</t>
        </is>
      </c>
      <c r="AV1580" t="inlineStr">
        <is>
          <t>N/A</t>
        </is>
      </c>
      <c r="AW1580" t="inlineStr">
        <is>
          <t>N/A</t>
        </is>
      </c>
      <c r="AX1580" t="inlineStr">
        <is>
          <t>N/A</t>
        </is>
      </c>
      <c r="AY1580" t="inlineStr">
        <is>
          <t>N/A</t>
        </is>
      </c>
      <c r="AZ1580" t="inlineStr">
        <is>
          <t>N/A</t>
        </is>
      </c>
      <c r="BA1580" t="inlineStr">
        <is>
          <t>N/A</t>
        </is>
      </c>
      <c r="BB1580" t="inlineStr">
        <is>
          <t>N/A</t>
        </is>
      </c>
      <c r="BC1580" t="inlineStr">
        <is>
          <t>N/A</t>
        </is>
      </c>
      <c r="BD1580" t="inlineStr">
        <is>
          <t>N/A</t>
        </is>
      </c>
      <c r="BE1580" t="inlineStr">
        <is>
          <t>N/A</t>
        </is>
      </c>
    </row>
    <row r="1581">
      <c r="A1581" t="inlineStr">
        <is>
          <t>WI21126550</t>
        </is>
      </c>
      <c r="B1581" t="inlineStr">
        <is>
          <t>DATA_VALIDATION</t>
        </is>
      </c>
      <c r="C1581" t="inlineStr">
        <is>
          <t>201330004025</t>
        </is>
      </c>
      <c r="D1581" t="inlineStr">
        <is>
          <t>Folder</t>
        </is>
      </c>
      <c r="E1581" s="2">
        <f>HYPERLINK("capsilon://?command=openfolder&amp;siteaddress=FAM.docvelocity-na8.net&amp;folderid=FXA10294F5-ACAD-4962-39CB-DC20B5B93564","FX2112925")</f>
        <v>0.0</v>
      </c>
      <c r="F1581" t="inlineStr">
        <is>
          <t/>
        </is>
      </c>
      <c r="G1581" t="inlineStr">
        <is>
          <t/>
        </is>
      </c>
      <c r="H1581" t="inlineStr">
        <is>
          <t>Mailitem</t>
        </is>
      </c>
      <c r="I1581" t="inlineStr">
        <is>
          <t>MI211270135</t>
        </is>
      </c>
      <c r="J1581" t="n">
        <v>44.0</v>
      </c>
      <c r="K1581" t="inlineStr">
        <is>
          <t>COMPLETED</t>
        </is>
      </c>
      <c r="L1581" t="inlineStr">
        <is>
          <t>MARK_AS_COMPLETED</t>
        </is>
      </c>
      <c r="M1581" t="inlineStr">
        <is>
          <t>Queue</t>
        </is>
      </c>
      <c r="N1581" t="n">
        <v>2.0</v>
      </c>
      <c r="O1581" s="1" t="n">
        <v>44532.48981481481</v>
      </c>
      <c r="P1581" s="1" t="n">
        <v>44532.659837962965</v>
      </c>
      <c r="Q1581" t="n">
        <v>14355.0</v>
      </c>
      <c r="R1581" t="n">
        <v>335.0</v>
      </c>
      <c r="S1581" t="b">
        <v>0</v>
      </c>
      <c r="T1581" t="inlineStr">
        <is>
          <t>N/A</t>
        </is>
      </c>
      <c r="U1581" t="b">
        <v>0</v>
      </c>
      <c r="V1581" t="inlineStr">
        <is>
          <t>Poonam Patil</t>
        </is>
      </c>
      <c r="W1581" s="1" t="n">
        <v>44532.49818287037</v>
      </c>
      <c r="X1581" t="n">
        <v>111.0</v>
      </c>
      <c r="Y1581" t="n">
        <v>36.0</v>
      </c>
      <c r="Z1581" t="n">
        <v>0.0</v>
      </c>
      <c r="AA1581" t="n">
        <v>36.0</v>
      </c>
      <c r="AB1581" t="n">
        <v>0.0</v>
      </c>
      <c r="AC1581" t="n">
        <v>12.0</v>
      </c>
      <c r="AD1581" t="n">
        <v>8.0</v>
      </c>
      <c r="AE1581" t="n">
        <v>0.0</v>
      </c>
      <c r="AF1581" t="n">
        <v>0.0</v>
      </c>
      <c r="AG1581" t="n">
        <v>0.0</v>
      </c>
      <c r="AH1581" t="inlineStr">
        <is>
          <t>Dashrath Soren</t>
        </is>
      </c>
      <c r="AI1581" s="1" t="n">
        <v>44532.659837962965</v>
      </c>
      <c r="AJ1581" t="n">
        <v>224.0</v>
      </c>
      <c r="AK1581" t="n">
        <v>0.0</v>
      </c>
      <c r="AL1581" t="n">
        <v>0.0</v>
      </c>
      <c r="AM1581" t="n">
        <v>0.0</v>
      </c>
      <c r="AN1581" t="n">
        <v>0.0</v>
      </c>
      <c r="AO1581" t="n">
        <v>0.0</v>
      </c>
      <c r="AP1581" t="n">
        <v>8.0</v>
      </c>
      <c r="AQ1581" t="n">
        <v>0.0</v>
      </c>
      <c r="AR1581" t="n">
        <v>0.0</v>
      </c>
      <c r="AS1581" t="n">
        <v>0.0</v>
      </c>
      <c r="AT1581" t="inlineStr">
        <is>
          <t>N/A</t>
        </is>
      </c>
      <c r="AU1581" t="inlineStr">
        <is>
          <t>N/A</t>
        </is>
      </c>
      <c r="AV1581" t="inlineStr">
        <is>
          <t>N/A</t>
        </is>
      </c>
      <c r="AW1581" t="inlineStr">
        <is>
          <t>N/A</t>
        </is>
      </c>
      <c r="AX1581" t="inlineStr">
        <is>
          <t>N/A</t>
        </is>
      </c>
      <c r="AY1581" t="inlineStr">
        <is>
          <t>N/A</t>
        </is>
      </c>
      <c r="AZ1581" t="inlineStr">
        <is>
          <t>N/A</t>
        </is>
      </c>
      <c r="BA1581" t="inlineStr">
        <is>
          <t>N/A</t>
        </is>
      </c>
      <c r="BB1581" t="inlineStr">
        <is>
          <t>N/A</t>
        </is>
      </c>
      <c r="BC1581" t="inlineStr">
        <is>
          <t>N/A</t>
        </is>
      </c>
      <c r="BD1581" t="inlineStr">
        <is>
          <t>N/A</t>
        </is>
      </c>
      <c r="BE1581" t="inlineStr">
        <is>
          <t>N/A</t>
        </is>
      </c>
    </row>
    <row r="1582">
      <c r="A1582" t="inlineStr">
        <is>
          <t>WI211265505</t>
        </is>
      </c>
      <c r="B1582" t="inlineStr">
        <is>
          <t>DATA_VALIDATION</t>
        </is>
      </c>
      <c r="C1582" t="inlineStr">
        <is>
          <t>201330004207</t>
        </is>
      </c>
      <c r="D1582" t="inlineStr">
        <is>
          <t>Folder</t>
        </is>
      </c>
      <c r="E1582" s="2">
        <f>HYPERLINK("capsilon://?command=openfolder&amp;siteaddress=FAM.docvelocity-na8.net&amp;folderid=FX75D94109-6E81-898F-7AE1-5C9E8FE5C711","FX21127817")</f>
        <v>0.0</v>
      </c>
      <c r="F1582" t="inlineStr">
        <is>
          <t/>
        </is>
      </c>
      <c r="G1582" t="inlineStr">
        <is>
          <t/>
        </is>
      </c>
      <c r="H1582" t="inlineStr">
        <is>
          <t>Mailitem</t>
        </is>
      </c>
      <c r="I1582" t="inlineStr">
        <is>
          <t>MI2112688601</t>
        </is>
      </c>
      <c r="J1582" t="n">
        <v>204.0</v>
      </c>
      <c r="K1582" t="inlineStr">
        <is>
          <t>COMPLETED</t>
        </is>
      </c>
      <c r="L1582" t="inlineStr">
        <is>
          <t>MARK_AS_COMPLETED</t>
        </is>
      </c>
      <c r="M1582" t="inlineStr">
        <is>
          <t>Queue</t>
        </is>
      </c>
      <c r="N1582" t="n">
        <v>1.0</v>
      </c>
      <c r="O1582" s="1" t="n">
        <v>44550.666284722225</v>
      </c>
      <c r="P1582" s="1" t="n">
        <v>44550.73364583333</v>
      </c>
      <c r="Q1582" t="n">
        <v>5210.0</v>
      </c>
      <c r="R1582" t="n">
        <v>610.0</v>
      </c>
      <c r="S1582" t="b">
        <v>0</v>
      </c>
      <c r="T1582" t="inlineStr">
        <is>
          <t>N/A</t>
        </is>
      </c>
      <c r="U1582" t="b">
        <v>0</v>
      </c>
      <c r="V1582" t="inlineStr">
        <is>
          <t>Sumit Jarhad</t>
        </is>
      </c>
      <c r="W1582" s="1" t="n">
        <v>44550.73364583333</v>
      </c>
      <c r="X1582" t="n">
        <v>610.0</v>
      </c>
      <c r="Y1582" t="n">
        <v>0.0</v>
      </c>
      <c r="Z1582" t="n">
        <v>0.0</v>
      </c>
      <c r="AA1582" t="n">
        <v>0.0</v>
      </c>
      <c r="AB1582" t="n">
        <v>0.0</v>
      </c>
      <c r="AC1582" t="n">
        <v>0.0</v>
      </c>
      <c r="AD1582" t="n">
        <v>204.0</v>
      </c>
      <c r="AE1582" t="n">
        <v>180.0</v>
      </c>
      <c r="AF1582" t="n">
        <v>0.0</v>
      </c>
      <c r="AG1582" t="n">
        <v>7.0</v>
      </c>
      <c r="AH1582" t="inlineStr">
        <is>
          <t>N/A</t>
        </is>
      </c>
      <c r="AI1582" t="inlineStr">
        <is>
          <t>N/A</t>
        </is>
      </c>
      <c r="AJ1582" t="inlineStr">
        <is>
          <t>N/A</t>
        </is>
      </c>
      <c r="AK1582" t="inlineStr">
        <is>
          <t>N/A</t>
        </is>
      </c>
      <c r="AL1582" t="inlineStr">
        <is>
          <t>N/A</t>
        </is>
      </c>
      <c r="AM1582" t="inlineStr">
        <is>
          <t>N/A</t>
        </is>
      </c>
      <c r="AN1582" t="inlineStr">
        <is>
          <t>N/A</t>
        </is>
      </c>
      <c r="AO1582" t="inlineStr">
        <is>
          <t>N/A</t>
        </is>
      </c>
      <c r="AP1582" t="inlineStr">
        <is>
          <t>N/A</t>
        </is>
      </c>
      <c r="AQ1582" t="inlineStr">
        <is>
          <t>N/A</t>
        </is>
      </c>
      <c r="AR1582" t="inlineStr">
        <is>
          <t>N/A</t>
        </is>
      </c>
      <c r="AS1582" t="inlineStr">
        <is>
          <t>N/A</t>
        </is>
      </c>
      <c r="AT1582" t="inlineStr">
        <is>
          <t>N/A</t>
        </is>
      </c>
      <c r="AU1582" t="inlineStr">
        <is>
          <t>N/A</t>
        </is>
      </c>
      <c r="AV1582" t="inlineStr">
        <is>
          <t>N/A</t>
        </is>
      </c>
      <c r="AW1582" t="inlineStr">
        <is>
          <t>N/A</t>
        </is>
      </c>
      <c r="AX1582" t="inlineStr">
        <is>
          <t>N/A</t>
        </is>
      </c>
      <c r="AY1582" t="inlineStr">
        <is>
          <t>N/A</t>
        </is>
      </c>
      <c r="AZ1582" t="inlineStr">
        <is>
          <t>N/A</t>
        </is>
      </c>
      <c r="BA1582" t="inlineStr">
        <is>
          <t>N/A</t>
        </is>
      </c>
      <c r="BB1582" t="inlineStr">
        <is>
          <t>N/A</t>
        </is>
      </c>
      <c r="BC1582" t="inlineStr">
        <is>
          <t>N/A</t>
        </is>
      </c>
      <c r="BD1582" t="inlineStr">
        <is>
          <t>N/A</t>
        </is>
      </c>
      <c r="BE1582" t="inlineStr">
        <is>
          <t>N/A</t>
        </is>
      </c>
    </row>
    <row r="1583">
      <c r="A1583" t="inlineStr">
        <is>
          <t>WI211265529</t>
        </is>
      </c>
      <c r="B1583" t="inlineStr">
        <is>
          <t>DATA_VALIDATION</t>
        </is>
      </c>
      <c r="C1583" t="inlineStr">
        <is>
          <t>201348000235</t>
        </is>
      </c>
      <c r="D1583" t="inlineStr">
        <is>
          <t>Folder</t>
        </is>
      </c>
      <c r="E1583" s="2">
        <f>HYPERLINK("capsilon://?command=openfolder&amp;siteaddress=FAM.docvelocity-na8.net&amp;folderid=FXEB8DC5BC-8101-FC9C-5266-E5E6D174A9B5","FX211210023")</f>
        <v>0.0</v>
      </c>
      <c r="F1583" t="inlineStr">
        <is>
          <t/>
        </is>
      </c>
      <c r="G1583" t="inlineStr">
        <is>
          <t/>
        </is>
      </c>
      <c r="H1583" t="inlineStr">
        <is>
          <t>Mailitem</t>
        </is>
      </c>
      <c r="I1583" t="inlineStr">
        <is>
          <t>MI2112680228</t>
        </is>
      </c>
      <c r="J1583" t="n">
        <v>216.0</v>
      </c>
      <c r="K1583" t="inlineStr">
        <is>
          <t>COMPLETED</t>
        </is>
      </c>
      <c r="L1583" t="inlineStr">
        <is>
          <t>MARK_AS_COMPLETED</t>
        </is>
      </c>
      <c r="M1583" t="inlineStr">
        <is>
          <t>Queue</t>
        </is>
      </c>
      <c r="N1583" t="n">
        <v>2.0</v>
      </c>
      <c r="O1583" s="1" t="n">
        <v>44550.66792824074</v>
      </c>
      <c r="P1583" s="1" t="n">
        <v>44550.835381944446</v>
      </c>
      <c r="Q1583" t="n">
        <v>8374.0</v>
      </c>
      <c r="R1583" t="n">
        <v>6094.0</v>
      </c>
      <c r="S1583" t="b">
        <v>0</v>
      </c>
      <c r="T1583" t="inlineStr">
        <is>
          <t>N/A</t>
        </is>
      </c>
      <c r="U1583" t="b">
        <v>1</v>
      </c>
      <c r="V1583" t="inlineStr">
        <is>
          <t>Ketan Pathak</t>
        </is>
      </c>
      <c r="W1583" s="1" t="n">
        <v>44550.754270833335</v>
      </c>
      <c r="X1583" t="n">
        <v>4888.0</v>
      </c>
      <c r="Y1583" t="n">
        <v>220.0</v>
      </c>
      <c r="Z1583" t="n">
        <v>0.0</v>
      </c>
      <c r="AA1583" t="n">
        <v>220.0</v>
      </c>
      <c r="AB1583" t="n">
        <v>0.0</v>
      </c>
      <c r="AC1583" t="n">
        <v>89.0</v>
      </c>
      <c r="AD1583" t="n">
        <v>-4.0</v>
      </c>
      <c r="AE1583" t="n">
        <v>0.0</v>
      </c>
      <c r="AF1583" t="n">
        <v>0.0</v>
      </c>
      <c r="AG1583" t="n">
        <v>0.0</v>
      </c>
      <c r="AH1583" t="inlineStr">
        <is>
          <t>Dashrath Soren</t>
        </is>
      </c>
      <c r="AI1583" s="1" t="n">
        <v>44550.835381944446</v>
      </c>
      <c r="AJ1583" t="n">
        <v>1206.0</v>
      </c>
      <c r="AK1583" t="n">
        <v>1.0</v>
      </c>
      <c r="AL1583" t="n">
        <v>0.0</v>
      </c>
      <c r="AM1583" t="n">
        <v>1.0</v>
      </c>
      <c r="AN1583" t="n">
        <v>0.0</v>
      </c>
      <c r="AO1583" t="n">
        <v>1.0</v>
      </c>
      <c r="AP1583" t="n">
        <v>-5.0</v>
      </c>
      <c r="AQ1583" t="n">
        <v>0.0</v>
      </c>
      <c r="AR1583" t="n">
        <v>0.0</v>
      </c>
      <c r="AS1583" t="n">
        <v>0.0</v>
      </c>
      <c r="AT1583" t="inlineStr">
        <is>
          <t>N/A</t>
        </is>
      </c>
      <c r="AU1583" t="inlineStr">
        <is>
          <t>N/A</t>
        </is>
      </c>
      <c r="AV1583" t="inlineStr">
        <is>
          <t>N/A</t>
        </is>
      </c>
      <c r="AW1583" t="inlineStr">
        <is>
          <t>N/A</t>
        </is>
      </c>
      <c r="AX1583" t="inlineStr">
        <is>
          <t>N/A</t>
        </is>
      </c>
      <c r="AY1583" t="inlineStr">
        <is>
          <t>N/A</t>
        </is>
      </c>
      <c r="AZ1583" t="inlineStr">
        <is>
          <t>N/A</t>
        </is>
      </c>
      <c r="BA1583" t="inlineStr">
        <is>
          <t>N/A</t>
        </is>
      </c>
      <c r="BB1583" t="inlineStr">
        <is>
          <t>N/A</t>
        </is>
      </c>
      <c r="BC1583" t="inlineStr">
        <is>
          <t>N/A</t>
        </is>
      </c>
      <c r="BD1583" t="inlineStr">
        <is>
          <t>N/A</t>
        </is>
      </c>
      <c r="BE1583" t="inlineStr">
        <is>
          <t>N/A</t>
        </is>
      </c>
    </row>
    <row r="1584">
      <c r="A1584" t="inlineStr">
        <is>
          <t>WI21126553</t>
        </is>
      </c>
      <c r="B1584" t="inlineStr">
        <is>
          <t>DATA_VALIDATION</t>
        </is>
      </c>
      <c r="C1584" t="inlineStr">
        <is>
          <t>201330004025</t>
        </is>
      </c>
      <c r="D1584" t="inlineStr">
        <is>
          <t>Folder</t>
        </is>
      </c>
      <c r="E1584" s="2">
        <f>HYPERLINK("capsilon://?command=openfolder&amp;siteaddress=FAM.docvelocity-na8.net&amp;folderid=FXA10294F5-ACAD-4962-39CB-DC20B5B93564","FX2112925")</f>
        <v>0.0</v>
      </c>
      <c r="F1584" t="inlineStr">
        <is>
          <t/>
        </is>
      </c>
      <c r="G1584" t="inlineStr">
        <is>
          <t/>
        </is>
      </c>
      <c r="H1584" t="inlineStr">
        <is>
          <t>Mailitem</t>
        </is>
      </c>
      <c r="I1584" t="inlineStr">
        <is>
          <t>MI211270143</t>
        </is>
      </c>
      <c r="J1584" t="n">
        <v>44.0</v>
      </c>
      <c r="K1584" t="inlineStr">
        <is>
          <t>COMPLETED</t>
        </is>
      </c>
      <c r="L1584" t="inlineStr">
        <is>
          <t>MARK_AS_COMPLETED</t>
        </is>
      </c>
      <c r="M1584" t="inlineStr">
        <is>
          <t>Queue</t>
        </is>
      </c>
      <c r="N1584" t="n">
        <v>2.0</v>
      </c>
      <c r="O1584" s="1" t="n">
        <v>44532.49002314815</v>
      </c>
      <c r="P1584" s="1" t="n">
        <v>44532.658680555556</v>
      </c>
      <c r="Q1584" t="n">
        <v>14322.0</v>
      </c>
      <c r="R1584" t="n">
        <v>250.0</v>
      </c>
      <c r="S1584" t="b">
        <v>0</v>
      </c>
      <c r="T1584" t="inlineStr">
        <is>
          <t>N/A</t>
        </is>
      </c>
      <c r="U1584" t="b">
        <v>0</v>
      </c>
      <c r="V1584" t="inlineStr">
        <is>
          <t>Snehal Sathe</t>
        </is>
      </c>
      <c r="W1584" s="1" t="n">
        <v>44532.49883101852</v>
      </c>
      <c r="X1584" t="n">
        <v>127.0</v>
      </c>
      <c r="Y1584" t="n">
        <v>36.0</v>
      </c>
      <c r="Z1584" t="n">
        <v>0.0</v>
      </c>
      <c r="AA1584" t="n">
        <v>36.0</v>
      </c>
      <c r="AB1584" t="n">
        <v>0.0</v>
      </c>
      <c r="AC1584" t="n">
        <v>26.0</v>
      </c>
      <c r="AD1584" t="n">
        <v>8.0</v>
      </c>
      <c r="AE1584" t="n">
        <v>0.0</v>
      </c>
      <c r="AF1584" t="n">
        <v>0.0</v>
      </c>
      <c r="AG1584" t="n">
        <v>0.0</v>
      </c>
      <c r="AH1584" t="inlineStr">
        <is>
          <t>Vikash Suryakanth Parmar</t>
        </is>
      </c>
      <c r="AI1584" s="1" t="n">
        <v>44532.658680555556</v>
      </c>
      <c r="AJ1584" t="n">
        <v>123.0</v>
      </c>
      <c r="AK1584" t="n">
        <v>0.0</v>
      </c>
      <c r="AL1584" t="n">
        <v>0.0</v>
      </c>
      <c r="AM1584" t="n">
        <v>0.0</v>
      </c>
      <c r="AN1584" t="n">
        <v>0.0</v>
      </c>
      <c r="AO1584" t="n">
        <v>0.0</v>
      </c>
      <c r="AP1584" t="n">
        <v>8.0</v>
      </c>
      <c r="AQ1584" t="n">
        <v>0.0</v>
      </c>
      <c r="AR1584" t="n">
        <v>0.0</v>
      </c>
      <c r="AS1584" t="n">
        <v>0.0</v>
      </c>
      <c r="AT1584" t="inlineStr">
        <is>
          <t>N/A</t>
        </is>
      </c>
      <c r="AU1584" t="inlineStr">
        <is>
          <t>N/A</t>
        </is>
      </c>
      <c r="AV1584" t="inlineStr">
        <is>
          <t>N/A</t>
        </is>
      </c>
      <c r="AW1584" t="inlineStr">
        <is>
          <t>N/A</t>
        </is>
      </c>
      <c r="AX1584" t="inlineStr">
        <is>
          <t>N/A</t>
        </is>
      </c>
      <c r="AY1584" t="inlineStr">
        <is>
          <t>N/A</t>
        </is>
      </c>
      <c r="AZ1584" t="inlineStr">
        <is>
          <t>N/A</t>
        </is>
      </c>
      <c r="BA1584" t="inlineStr">
        <is>
          <t>N/A</t>
        </is>
      </c>
      <c r="BB1584" t="inlineStr">
        <is>
          <t>N/A</t>
        </is>
      </c>
      <c r="BC1584" t="inlineStr">
        <is>
          <t>N/A</t>
        </is>
      </c>
      <c r="BD1584" t="inlineStr">
        <is>
          <t>N/A</t>
        </is>
      </c>
      <c r="BE1584" t="inlineStr">
        <is>
          <t>N/A</t>
        </is>
      </c>
    </row>
    <row r="1585">
      <c r="A1585" t="inlineStr">
        <is>
          <t>WI21126559</t>
        </is>
      </c>
      <c r="B1585" t="inlineStr">
        <is>
          <t>DATA_VALIDATION</t>
        </is>
      </c>
      <c r="C1585" t="inlineStr">
        <is>
          <t>201330004025</t>
        </is>
      </c>
      <c r="D1585" t="inlineStr">
        <is>
          <t>Folder</t>
        </is>
      </c>
      <c r="E1585" s="2">
        <f>HYPERLINK("capsilon://?command=openfolder&amp;siteaddress=FAM.docvelocity-na8.net&amp;folderid=FXA10294F5-ACAD-4962-39CB-DC20B5B93564","FX2112925")</f>
        <v>0.0</v>
      </c>
      <c r="F1585" t="inlineStr">
        <is>
          <t/>
        </is>
      </c>
      <c r="G1585" t="inlineStr">
        <is>
          <t/>
        </is>
      </c>
      <c r="H1585" t="inlineStr">
        <is>
          <t>Mailitem</t>
        </is>
      </c>
      <c r="I1585" t="inlineStr">
        <is>
          <t>MI211270174</t>
        </is>
      </c>
      <c r="J1585" t="n">
        <v>56.0</v>
      </c>
      <c r="K1585" t="inlineStr">
        <is>
          <t>COMPLETED</t>
        </is>
      </c>
      <c r="L1585" t="inlineStr">
        <is>
          <t>MARK_AS_COMPLETED</t>
        </is>
      </c>
      <c r="M1585" t="inlineStr">
        <is>
          <t>Queue</t>
        </is>
      </c>
      <c r="N1585" t="n">
        <v>2.0</v>
      </c>
      <c r="O1585" s="1" t="n">
        <v>44532.49060185185</v>
      </c>
      <c r="P1585" s="1" t="n">
        <v>44532.660578703704</v>
      </c>
      <c r="Q1585" t="n">
        <v>14048.0</v>
      </c>
      <c r="R1585" t="n">
        <v>638.0</v>
      </c>
      <c r="S1585" t="b">
        <v>0</v>
      </c>
      <c r="T1585" t="inlineStr">
        <is>
          <t>N/A</t>
        </is>
      </c>
      <c r="U1585" t="b">
        <v>0</v>
      </c>
      <c r="V1585" t="inlineStr">
        <is>
          <t>Poonam Patil</t>
        </is>
      </c>
      <c r="W1585" s="1" t="n">
        <v>44532.50351851852</v>
      </c>
      <c r="X1585" t="n">
        <v>460.0</v>
      </c>
      <c r="Y1585" t="n">
        <v>42.0</v>
      </c>
      <c r="Z1585" t="n">
        <v>0.0</v>
      </c>
      <c r="AA1585" t="n">
        <v>42.0</v>
      </c>
      <c r="AB1585" t="n">
        <v>0.0</v>
      </c>
      <c r="AC1585" t="n">
        <v>5.0</v>
      </c>
      <c r="AD1585" t="n">
        <v>14.0</v>
      </c>
      <c r="AE1585" t="n">
        <v>0.0</v>
      </c>
      <c r="AF1585" t="n">
        <v>0.0</v>
      </c>
      <c r="AG1585" t="n">
        <v>0.0</v>
      </c>
      <c r="AH1585" t="inlineStr">
        <is>
          <t>Vikash Suryakanth Parmar</t>
        </is>
      </c>
      <c r="AI1585" s="1" t="n">
        <v>44532.660578703704</v>
      </c>
      <c r="AJ1585" t="n">
        <v>163.0</v>
      </c>
      <c r="AK1585" t="n">
        <v>0.0</v>
      </c>
      <c r="AL1585" t="n">
        <v>0.0</v>
      </c>
      <c r="AM1585" t="n">
        <v>0.0</v>
      </c>
      <c r="AN1585" t="n">
        <v>0.0</v>
      </c>
      <c r="AO1585" t="n">
        <v>0.0</v>
      </c>
      <c r="AP1585" t="n">
        <v>14.0</v>
      </c>
      <c r="AQ1585" t="n">
        <v>0.0</v>
      </c>
      <c r="AR1585" t="n">
        <v>0.0</v>
      </c>
      <c r="AS1585" t="n">
        <v>0.0</v>
      </c>
      <c r="AT1585" t="inlineStr">
        <is>
          <t>N/A</t>
        </is>
      </c>
      <c r="AU1585" t="inlineStr">
        <is>
          <t>N/A</t>
        </is>
      </c>
      <c r="AV1585" t="inlineStr">
        <is>
          <t>N/A</t>
        </is>
      </c>
      <c r="AW1585" t="inlineStr">
        <is>
          <t>N/A</t>
        </is>
      </c>
      <c r="AX1585" t="inlineStr">
        <is>
          <t>N/A</t>
        </is>
      </c>
      <c r="AY1585" t="inlineStr">
        <is>
          <t>N/A</t>
        </is>
      </c>
      <c r="AZ1585" t="inlineStr">
        <is>
          <t>N/A</t>
        </is>
      </c>
      <c r="BA1585" t="inlineStr">
        <is>
          <t>N/A</t>
        </is>
      </c>
      <c r="BB1585" t="inlineStr">
        <is>
          <t>N/A</t>
        </is>
      </c>
      <c r="BC1585" t="inlineStr">
        <is>
          <t>N/A</t>
        </is>
      </c>
      <c r="BD1585" t="inlineStr">
        <is>
          <t>N/A</t>
        </is>
      </c>
      <c r="BE1585" t="inlineStr">
        <is>
          <t>N/A</t>
        </is>
      </c>
    </row>
    <row r="1586">
      <c r="A1586" t="inlineStr">
        <is>
          <t>WI211265800</t>
        </is>
      </c>
      <c r="B1586" t="inlineStr">
        <is>
          <t>DATA_VALIDATION</t>
        </is>
      </c>
      <c r="C1586" t="inlineStr">
        <is>
          <t>201300020367</t>
        </is>
      </c>
      <c r="D1586" t="inlineStr">
        <is>
          <t>Folder</t>
        </is>
      </c>
      <c r="E1586" s="2">
        <f>HYPERLINK("capsilon://?command=openfolder&amp;siteaddress=FAM.docvelocity-na8.net&amp;folderid=FX838E7376-652D-2E64-BB6A-0C3040BBCE42","FX21128960")</f>
        <v>0.0</v>
      </c>
      <c r="F1586" t="inlineStr">
        <is>
          <t/>
        </is>
      </c>
      <c r="G1586" t="inlineStr">
        <is>
          <t/>
        </is>
      </c>
      <c r="H1586" t="inlineStr">
        <is>
          <t>Mailitem</t>
        </is>
      </c>
      <c r="I1586" t="inlineStr">
        <is>
          <t>MI2112691232</t>
        </is>
      </c>
      <c r="J1586" t="n">
        <v>28.0</v>
      </c>
      <c r="K1586" t="inlineStr">
        <is>
          <t>COMPLETED</t>
        </is>
      </c>
      <c r="L1586" t="inlineStr">
        <is>
          <t>MARK_AS_COMPLETED</t>
        </is>
      </c>
      <c r="M1586" t="inlineStr">
        <is>
          <t>Queue</t>
        </is>
      </c>
      <c r="N1586" t="n">
        <v>1.0</v>
      </c>
      <c r="O1586" s="1" t="n">
        <v>44550.688993055555</v>
      </c>
      <c r="P1586" s="1" t="n">
        <v>44550.81898148148</v>
      </c>
      <c r="Q1586" t="n">
        <v>10932.0</v>
      </c>
      <c r="R1586" t="n">
        <v>299.0</v>
      </c>
      <c r="S1586" t="b">
        <v>0</v>
      </c>
      <c r="T1586" t="inlineStr">
        <is>
          <t>N/A</t>
        </is>
      </c>
      <c r="U1586" t="b">
        <v>0</v>
      </c>
      <c r="V1586" t="inlineStr">
        <is>
          <t>Sumit Jarhad</t>
        </is>
      </c>
      <c r="W1586" s="1" t="n">
        <v>44550.81898148148</v>
      </c>
      <c r="X1586" t="n">
        <v>117.0</v>
      </c>
      <c r="Y1586" t="n">
        <v>0.0</v>
      </c>
      <c r="Z1586" t="n">
        <v>0.0</v>
      </c>
      <c r="AA1586" t="n">
        <v>0.0</v>
      </c>
      <c r="AB1586" t="n">
        <v>0.0</v>
      </c>
      <c r="AC1586" t="n">
        <v>0.0</v>
      </c>
      <c r="AD1586" t="n">
        <v>28.0</v>
      </c>
      <c r="AE1586" t="n">
        <v>21.0</v>
      </c>
      <c r="AF1586" t="n">
        <v>0.0</v>
      </c>
      <c r="AG1586" t="n">
        <v>4.0</v>
      </c>
      <c r="AH1586" t="inlineStr">
        <is>
          <t>N/A</t>
        </is>
      </c>
      <c r="AI1586" t="inlineStr">
        <is>
          <t>N/A</t>
        </is>
      </c>
      <c r="AJ1586" t="inlineStr">
        <is>
          <t>N/A</t>
        </is>
      </c>
      <c r="AK1586" t="inlineStr">
        <is>
          <t>N/A</t>
        </is>
      </c>
      <c r="AL1586" t="inlineStr">
        <is>
          <t>N/A</t>
        </is>
      </c>
      <c r="AM1586" t="inlineStr">
        <is>
          <t>N/A</t>
        </is>
      </c>
      <c r="AN1586" t="inlineStr">
        <is>
          <t>N/A</t>
        </is>
      </c>
      <c r="AO1586" t="inlineStr">
        <is>
          <t>N/A</t>
        </is>
      </c>
      <c r="AP1586" t="inlineStr">
        <is>
          <t>N/A</t>
        </is>
      </c>
      <c r="AQ1586" t="inlineStr">
        <is>
          <t>N/A</t>
        </is>
      </c>
      <c r="AR1586" t="inlineStr">
        <is>
          <t>N/A</t>
        </is>
      </c>
      <c r="AS1586" t="inlineStr">
        <is>
          <t>N/A</t>
        </is>
      </c>
      <c r="AT1586" t="inlineStr">
        <is>
          <t>N/A</t>
        </is>
      </c>
      <c r="AU1586" t="inlineStr">
        <is>
          <t>N/A</t>
        </is>
      </c>
      <c r="AV1586" t="inlineStr">
        <is>
          <t>N/A</t>
        </is>
      </c>
      <c r="AW1586" t="inlineStr">
        <is>
          <t>N/A</t>
        </is>
      </c>
      <c r="AX1586" t="inlineStr">
        <is>
          <t>N/A</t>
        </is>
      </c>
      <c r="AY1586" t="inlineStr">
        <is>
          <t>N/A</t>
        </is>
      </c>
      <c r="AZ1586" t="inlineStr">
        <is>
          <t>N/A</t>
        </is>
      </c>
      <c r="BA1586" t="inlineStr">
        <is>
          <t>N/A</t>
        </is>
      </c>
      <c r="BB1586" t="inlineStr">
        <is>
          <t>N/A</t>
        </is>
      </c>
      <c r="BC1586" t="inlineStr">
        <is>
          <t>N/A</t>
        </is>
      </c>
      <c r="BD1586" t="inlineStr">
        <is>
          <t>N/A</t>
        </is>
      </c>
      <c r="BE1586" t="inlineStr">
        <is>
          <t>N/A</t>
        </is>
      </c>
    </row>
    <row r="1587">
      <c r="A1587" t="inlineStr">
        <is>
          <t>WI211265805</t>
        </is>
      </c>
      <c r="B1587" t="inlineStr">
        <is>
          <t>DATA_VALIDATION</t>
        </is>
      </c>
      <c r="C1587" t="inlineStr">
        <is>
          <t>201100014337</t>
        </is>
      </c>
      <c r="D1587" t="inlineStr">
        <is>
          <t>Folder</t>
        </is>
      </c>
      <c r="E1587" s="2">
        <f>HYPERLINK("capsilon://?command=openfolder&amp;siteaddress=FAM.docvelocity-na8.net&amp;folderid=FXA4E5F561-4A9C-2260-C163-395BC8537C29","FX21128088")</f>
        <v>0.0</v>
      </c>
      <c r="F1587" t="inlineStr">
        <is>
          <t/>
        </is>
      </c>
      <c r="G1587" t="inlineStr">
        <is>
          <t/>
        </is>
      </c>
      <c r="H1587" t="inlineStr">
        <is>
          <t>Mailitem</t>
        </is>
      </c>
      <c r="I1587" t="inlineStr">
        <is>
          <t>MI2112691256</t>
        </is>
      </c>
      <c r="J1587" t="n">
        <v>68.0</v>
      </c>
      <c r="K1587" t="inlineStr">
        <is>
          <t>COMPLETED</t>
        </is>
      </c>
      <c r="L1587" t="inlineStr">
        <is>
          <t>MARK_AS_COMPLETED</t>
        </is>
      </c>
      <c r="M1587" t="inlineStr">
        <is>
          <t>Queue</t>
        </is>
      </c>
      <c r="N1587" t="n">
        <v>2.0</v>
      </c>
      <c r="O1587" s="1" t="n">
        <v>44550.68990740741</v>
      </c>
      <c r="P1587" s="1" t="n">
        <v>44551.42655092593</v>
      </c>
      <c r="Q1587" t="n">
        <v>57656.0</v>
      </c>
      <c r="R1587" t="n">
        <v>5990.0</v>
      </c>
      <c r="S1587" t="b">
        <v>0</v>
      </c>
      <c r="T1587" t="inlineStr">
        <is>
          <t>N/A</t>
        </is>
      </c>
      <c r="U1587" t="b">
        <v>0</v>
      </c>
      <c r="V1587" t="inlineStr">
        <is>
          <t>Ketan Pathak</t>
        </is>
      </c>
      <c r="W1587" s="1" t="n">
        <v>44550.776967592596</v>
      </c>
      <c r="X1587" t="n">
        <v>1837.0</v>
      </c>
      <c r="Y1587" t="n">
        <v>33.0</v>
      </c>
      <c r="Z1587" t="n">
        <v>0.0</v>
      </c>
      <c r="AA1587" t="n">
        <v>33.0</v>
      </c>
      <c r="AB1587" t="n">
        <v>0.0</v>
      </c>
      <c r="AC1587" t="n">
        <v>24.0</v>
      </c>
      <c r="AD1587" t="n">
        <v>35.0</v>
      </c>
      <c r="AE1587" t="n">
        <v>0.0</v>
      </c>
      <c r="AF1587" t="n">
        <v>0.0</v>
      </c>
      <c r="AG1587" t="n">
        <v>0.0</v>
      </c>
      <c r="AH1587" t="inlineStr">
        <is>
          <t>Ashish Sutar</t>
        </is>
      </c>
      <c r="AI1587" s="1" t="n">
        <v>44551.42655092593</v>
      </c>
      <c r="AJ1587" t="n">
        <v>350.0</v>
      </c>
      <c r="AK1587" t="n">
        <v>3.0</v>
      </c>
      <c r="AL1587" t="n">
        <v>0.0</v>
      </c>
      <c r="AM1587" t="n">
        <v>3.0</v>
      </c>
      <c r="AN1587" t="n">
        <v>0.0</v>
      </c>
      <c r="AO1587" t="n">
        <v>3.0</v>
      </c>
      <c r="AP1587" t="n">
        <v>32.0</v>
      </c>
      <c r="AQ1587" t="n">
        <v>0.0</v>
      </c>
      <c r="AR1587" t="n">
        <v>0.0</v>
      </c>
      <c r="AS1587" t="n">
        <v>0.0</v>
      </c>
      <c r="AT1587" t="inlineStr">
        <is>
          <t>N/A</t>
        </is>
      </c>
      <c r="AU1587" t="inlineStr">
        <is>
          <t>N/A</t>
        </is>
      </c>
      <c r="AV1587" t="inlineStr">
        <is>
          <t>N/A</t>
        </is>
      </c>
      <c r="AW1587" t="inlineStr">
        <is>
          <t>N/A</t>
        </is>
      </c>
      <c r="AX1587" t="inlineStr">
        <is>
          <t>N/A</t>
        </is>
      </c>
      <c r="AY1587" t="inlineStr">
        <is>
          <t>N/A</t>
        </is>
      </c>
      <c r="AZ1587" t="inlineStr">
        <is>
          <t>N/A</t>
        </is>
      </c>
      <c r="BA1587" t="inlineStr">
        <is>
          <t>N/A</t>
        </is>
      </c>
      <c r="BB1587" t="inlineStr">
        <is>
          <t>N/A</t>
        </is>
      </c>
      <c r="BC1587" t="inlineStr">
        <is>
          <t>N/A</t>
        </is>
      </c>
      <c r="BD1587" t="inlineStr">
        <is>
          <t>N/A</t>
        </is>
      </c>
      <c r="BE1587" t="inlineStr">
        <is>
          <t>N/A</t>
        </is>
      </c>
    </row>
    <row r="1588">
      <c r="A1588" t="inlineStr">
        <is>
          <t>WI211265808</t>
        </is>
      </c>
      <c r="B1588" t="inlineStr">
        <is>
          <t>DATA_VALIDATION</t>
        </is>
      </c>
      <c r="C1588" t="inlineStr">
        <is>
          <t>201100014337</t>
        </is>
      </c>
      <c r="D1588" t="inlineStr">
        <is>
          <t>Folder</t>
        </is>
      </c>
      <c r="E1588" s="2">
        <f>HYPERLINK("capsilon://?command=openfolder&amp;siteaddress=FAM.docvelocity-na8.net&amp;folderid=FXA4E5F561-4A9C-2260-C163-395BC8537C29","FX21128088")</f>
        <v>0.0</v>
      </c>
      <c r="F1588" t="inlineStr">
        <is>
          <t/>
        </is>
      </c>
      <c r="G1588" t="inlineStr">
        <is>
          <t/>
        </is>
      </c>
      <c r="H1588" t="inlineStr">
        <is>
          <t>Mailitem</t>
        </is>
      </c>
      <c r="I1588" t="inlineStr">
        <is>
          <t>MI2112691291</t>
        </is>
      </c>
      <c r="J1588" t="n">
        <v>32.0</v>
      </c>
      <c r="K1588" t="inlineStr">
        <is>
          <t>COMPLETED</t>
        </is>
      </c>
      <c r="L1588" t="inlineStr">
        <is>
          <t>MARK_AS_COMPLETED</t>
        </is>
      </c>
      <c r="M1588" t="inlineStr">
        <is>
          <t>Queue</t>
        </is>
      </c>
      <c r="N1588" t="n">
        <v>1.0</v>
      </c>
      <c r="O1588" s="1" t="n">
        <v>44550.690717592595</v>
      </c>
      <c r="P1588" s="1" t="n">
        <v>44550.82090277778</v>
      </c>
      <c r="Q1588" t="n">
        <v>10912.0</v>
      </c>
      <c r="R1588" t="n">
        <v>336.0</v>
      </c>
      <c r="S1588" t="b">
        <v>0</v>
      </c>
      <c r="T1588" t="inlineStr">
        <is>
          <t>N/A</t>
        </is>
      </c>
      <c r="U1588" t="b">
        <v>0</v>
      </c>
      <c r="V1588" t="inlineStr">
        <is>
          <t>Sumit Jarhad</t>
        </is>
      </c>
      <c r="W1588" s="1" t="n">
        <v>44550.82090277778</v>
      </c>
      <c r="X1588" t="n">
        <v>166.0</v>
      </c>
      <c r="Y1588" t="n">
        <v>0.0</v>
      </c>
      <c r="Z1588" t="n">
        <v>0.0</v>
      </c>
      <c r="AA1588" t="n">
        <v>0.0</v>
      </c>
      <c r="AB1588" t="n">
        <v>0.0</v>
      </c>
      <c r="AC1588" t="n">
        <v>0.0</v>
      </c>
      <c r="AD1588" t="n">
        <v>32.0</v>
      </c>
      <c r="AE1588" t="n">
        <v>27.0</v>
      </c>
      <c r="AF1588" t="n">
        <v>0.0</v>
      </c>
      <c r="AG1588" t="n">
        <v>2.0</v>
      </c>
      <c r="AH1588" t="inlineStr">
        <is>
          <t>N/A</t>
        </is>
      </c>
      <c r="AI1588" t="inlineStr">
        <is>
          <t>N/A</t>
        </is>
      </c>
      <c r="AJ1588" t="inlineStr">
        <is>
          <t>N/A</t>
        </is>
      </c>
      <c r="AK1588" t="inlineStr">
        <is>
          <t>N/A</t>
        </is>
      </c>
      <c r="AL1588" t="inlineStr">
        <is>
          <t>N/A</t>
        </is>
      </c>
      <c r="AM1588" t="inlineStr">
        <is>
          <t>N/A</t>
        </is>
      </c>
      <c r="AN1588" t="inlineStr">
        <is>
          <t>N/A</t>
        </is>
      </c>
      <c r="AO1588" t="inlineStr">
        <is>
          <t>N/A</t>
        </is>
      </c>
      <c r="AP1588" t="inlineStr">
        <is>
          <t>N/A</t>
        </is>
      </c>
      <c r="AQ1588" t="inlineStr">
        <is>
          <t>N/A</t>
        </is>
      </c>
      <c r="AR1588" t="inlineStr">
        <is>
          <t>N/A</t>
        </is>
      </c>
      <c r="AS1588" t="inlineStr">
        <is>
          <t>N/A</t>
        </is>
      </c>
      <c r="AT1588" t="inlineStr">
        <is>
          <t>N/A</t>
        </is>
      </c>
      <c r="AU1588" t="inlineStr">
        <is>
          <t>N/A</t>
        </is>
      </c>
      <c r="AV1588" t="inlineStr">
        <is>
          <t>N/A</t>
        </is>
      </c>
      <c r="AW1588" t="inlineStr">
        <is>
          <t>N/A</t>
        </is>
      </c>
      <c r="AX1588" t="inlineStr">
        <is>
          <t>N/A</t>
        </is>
      </c>
      <c r="AY1588" t="inlineStr">
        <is>
          <t>N/A</t>
        </is>
      </c>
      <c r="AZ1588" t="inlineStr">
        <is>
          <t>N/A</t>
        </is>
      </c>
      <c r="BA1588" t="inlineStr">
        <is>
          <t>N/A</t>
        </is>
      </c>
      <c r="BB1588" t="inlineStr">
        <is>
          <t>N/A</t>
        </is>
      </c>
      <c r="BC1588" t="inlineStr">
        <is>
          <t>N/A</t>
        </is>
      </c>
      <c r="BD1588" t="inlineStr">
        <is>
          <t>N/A</t>
        </is>
      </c>
      <c r="BE1588" t="inlineStr">
        <is>
          <t>N/A</t>
        </is>
      </c>
    </row>
    <row r="1589">
      <c r="A1589" t="inlineStr">
        <is>
          <t>WI211265820</t>
        </is>
      </c>
      <c r="B1589" t="inlineStr">
        <is>
          <t>DATA_VALIDATION</t>
        </is>
      </c>
      <c r="C1589" t="inlineStr">
        <is>
          <t>201100014337</t>
        </is>
      </c>
      <c r="D1589" t="inlineStr">
        <is>
          <t>Folder</t>
        </is>
      </c>
      <c r="E1589" s="2">
        <f>HYPERLINK("capsilon://?command=openfolder&amp;siteaddress=FAM.docvelocity-na8.net&amp;folderid=FXA4E5F561-4A9C-2260-C163-395BC8537C29","FX21128088")</f>
        <v>0.0</v>
      </c>
      <c r="F1589" t="inlineStr">
        <is>
          <t/>
        </is>
      </c>
      <c r="G1589" t="inlineStr">
        <is>
          <t/>
        </is>
      </c>
      <c r="H1589" t="inlineStr">
        <is>
          <t>Mailitem</t>
        </is>
      </c>
      <c r="I1589" t="inlineStr">
        <is>
          <t>MI2112691316</t>
        </is>
      </c>
      <c r="J1589" t="n">
        <v>53.0</v>
      </c>
      <c r="K1589" t="inlineStr">
        <is>
          <t>COMPLETED</t>
        </is>
      </c>
      <c r="L1589" t="inlineStr">
        <is>
          <t>MARK_AS_COMPLETED</t>
        </is>
      </c>
      <c r="M1589" t="inlineStr">
        <is>
          <t>Queue</t>
        </is>
      </c>
      <c r="N1589" t="n">
        <v>2.0</v>
      </c>
      <c r="O1589" s="1" t="n">
        <v>44550.6915625</v>
      </c>
      <c r="P1589" s="1" t="n">
        <v>44551.380277777775</v>
      </c>
      <c r="Q1589" t="n">
        <v>57553.0</v>
      </c>
      <c r="R1589" t="n">
        <v>1952.0</v>
      </c>
      <c r="S1589" t="b">
        <v>0</v>
      </c>
      <c r="T1589" t="inlineStr">
        <is>
          <t>N/A</t>
        </is>
      </c>
      <c r="U1589" t="b">
        <v>0</v>
      </c>
      <c r="V1589" t="inlineStr">
        <is>
          <t>Ketan Pathak</t>
        </is>
      </c>
      <c r="W1589" s="1" t="n">
        <v>44550.79740740741</v>
      </c>
      <c r="X1589" t="n">
        <v>1602.0</v>
      </c>
      <c r="Y1589" t="n">
        <v>33.0</v>
      </c>
      <c r="Z1589" t="n">
        <v>0.0</v>
      </c>
      <c r="AA1589" t="n">
        <v>33.0</v>
      </c>
      <c r="AB1589" t="n">
        <v>0.0</v>
      </c>
      <c r="AC1589" t="n">
        <v>26.0</v>
      </c>
      <c r="AD1589" t="n">
        <v>20.0</v>
      </c>
      <c r="AE1589" t="n">
        <v>0.0</v>
      </c>
      <c r="AF1589" t="n">
        <v>0.0</v>
      </c>
      <c r="AG1589" t="n">
        <v>0.0</v>
      </c>
      <c r="AH1589" t="inlineStr">
        <is>
          <t>Ashish Sutar</t>
        </is>
      </c>
      <c r="AI1589" s="1" t="n">
        <v>44551.380277777775</v>
      </c>
      <c r="AJ1589" t="n">
        <v>336.0</v>
      </c>
      <c r="AK1589" t="n">
        <v>4.0</v>
      </c>
      <c r="AL1589" t="n">
        <v>0.0</v>
      </c>
      <c r="AM1589" t="n">
        <v>4.0</v>
      </c>
      <c r="AN1589" t="n">
        <v>0.0</v>
      </c>
      <c r="AO1589" t="n">
        <v>4.0</v>
      </c>
      <c r="AP1589" t="n">
        <v>16.0</v>
      </c>
      <c r="AQ1589" t="n">
        <v>0.0</v>
      </c>
      <c r="AR1589" t="n">
        <v>0.0</v>
      </c>
      <c r="AS1589" t="n">
        <v>0.0</v>
      </c>
      <c r="AT1589" t="inlineStr">
        <is>
          <t>N/A</t>
        </is>
      </c>
      <c r="AU1589" t="inlineStr">
        <is>
          <t>N/A</t>
        </is>
      </c>
      <c r="AV1589" t="inlineStr">
        <is>
          <t>N/A</t>
        </is>
      </c>
      <c r="AW1589" t="inlineStr">
        <is>
          <t>N/A</t>
        </is>
      </c>
      <c r="AX1589" t="inlineStr">
        <is>
          <t>N/A</t>
        </is>
      </c>
      <c r="AY1589" t="inlineStr">
        <is>
          <t>N/A</t>
        </is>
      </c>
      <c r="AZ1589" t="inlineStr">
        <is>
          <t>N/A</t>
        </is>
      </c>
      <c r="BA1589" t="inlineStr">
        <is>
          <t>N/A</t>
        </is>
      </c>
      <c r="BB1589" t="inlineStr">
        <is>
          <t>N/A</t>
        </is>
      </c>
      <c r="BC1589" t="inlineStr">
        <is>
          <t>N/A</t>
        </is>
      </c>
      <c r="BD1589" t="inlineStr">
        <is>
          <t>N/A</t>
        </is>
      </c>
      <c r="BE1589" t="inlineStr">
        <is>
          <t>N/A</t>
        </is>
      </c>
    </row>
    <row r="1590">
      <c r="A1590" t="inlineStr">
        <is>
          <t>WI211265833</t>
        </is>
      </c>
      <c r="B1590" t="inlineStr">
        <is>
          <t>DATA_VALIDATION</t>
        </is>
      </c>
      <c r="C1590" t="inlineStr">
        <is>
          <t>201100014337</t>
        </is>
      </c>
      <c r="D1590" t="inlineStr">
        <is>
          <t>Folder</t>
        </is>
      </c>
      <c r="E1590" s="2">
        <f>HYPERLINK("capsilon://?command=openfolder&amp;siteaddress=FAM.docvelocity-na8.net&amp;folderid=FXA4E5F561-4A9C-2260-C163-395BC8537C29","FX21128088")</f>
        <v>0.0</v>
      </c>
      <c r="F1590" t="inlineStr">
        <is>
          <t/>
        </is>
      </c>
      <c r="G1590" t="inlineStr">
        <is>
          <t/>
        </is>
      </c>
      <c r="H1590" t="inlineStr">
        <is>
          <t>Mailitem</t>
        </is>
      </c>
      <c r="I1590" t="inlineStr">
        <is>
          <t>MI2112691329</t>
        </is>
      </c>
      <c r="J1590" t="n">
        <v>68.0</v>
      </c>
      <c r="K1590" t="inlineStr">
        <is>
          <t>COMPLETED</t>
        </is>
      </c>
      <c r="L1590" t="inlineStr">
        <is>
          <t>MARK_AS_COMPLETED</t>
        </is>
      </c>
      <c r="M1590" t="inlineStr">
        <is>
          <t>Queue</t>
        </is>
      </c>
      <c r="N1590" t="n">
        <v>2.0</v>
      </c>
      <c r="O1590" s="1" t="n">
        <v>44550.693553240744</v>
      </c>
      <c r="P1590" s="1" t="n">
        <v>44551.38329861111</v>
      </c>
      <c r="Q1590" t="n">
        <v>59006.0</v>
      </c>
      <c r="R1590" t="n">
        <v>588.0</v>
      </c>
      <c r="S1590" t="b">
        <v>0</v>
      </c>
      <c r="T1590" t="inlineStr">
        <is>
          <t>N/A</t>
        </is>
      </c>
      <c r="U1590" t="b">
        <v>0</v>
      </c>
      <c r="V1590" t="inlineStr">
        <is>
          <t>Ketan Pathak</t>
        </is>
      </c>
      <c r="W1590" s="1" t="n">
        <v>44550.80099537037</v>
      </c>
      <c r="X1590" t="n">
        <v>310.0</v>
      </c>
      <c r="Y1590" t="n">
        <v>33.0</v>
      </c>
      <c r="Z1590" t="n">
        <v>0.0</v>
      </c>
      <c r="AA1590" t="n">
        <v>33.0</v>
      </c>
      <c r="AB1590" t="n">
        <v>0.0</v>
      </c>
      <c r="AC1590" t="n">
        <v>24.0</v>
      </c>
      <c r="AD1590" t="n">
        <v>35.0</v>
      </c>
      <c r="AE1590" t="n">
        <v>0.0</v>
      </c>
      <c r="AF1590" t="n">
        <v>0.0</v>
      </c>
      <c r="AG1590" t="n">
        <v>0.0</v>
      </c>
      <c r="AH1590" t="inlineStr">
        <is>
          <t>Ashish Sutar</t>
        </is>
      </c>
      <c r="AI1590" s="1" t="n">
        <v>44551.38329861111</v>
      </c>
      <c r="AJ1590" t="n">
        <v>260.0</v>
      </c>
      <c r="AK1590" t="n">
        <v>4.0</v>
      </c>
      <c r="AL1590" t="n">
        <v>0.0</v>
      </c>
      <c r="AM1590" t="n">
        <v>4.0</v>
      </c>
      <c r="AN1590" t="n">
        <v>0.0</v>
      </c>
      <c r="AO1590" t="n">
        <v>4.0</v>
      </c>
      <c r="AP1590" t="n">
        <v>31.0</v>
      </c>
      <c r="AQ1590" t="n">
        <v>0.0</v>
      </c>
      <c r="AR1590" t="n">
        <v>0.0</v>
      </c>
      <c r="AS1590" t="n">
        <v>0.0</v>
      </c>
      <c r="AT1590" t="inlineStr">
        <is>
          <t>N/A</t>
        </is>
      </c>
      <c r="AU1590" t="inlineStr">
        <is>
          <t>N/A</t>
        </is>
      </c>
      <c r="AV1590" t="inlineStr">
        <is>
          <t>N/A</t>
        </is>
      </c>
      <c r="AW1590" t="inlineStr">
        <is>
          <t>N/A</t>
        </is>
      </c>
      <c r="AX1590" t="inlineStr">
        <is>
          <t>N/A</t>
        </is>
      </c>
      <c r="AY1590" t="inlineStr">
        <is>
          <t>N/A</t>
        </is>
      </c>
      <c r="AZ1590" t="inlineStr">
        <is>
          <t>N/A</t>
        </is>
      </c>
      <c r="BA1590" t="inlineStr">
        <is>
          <t>N/A</t>
        </is>
      </c>
      <c r="BB1590" t="inlineStr">
        <is>
          <t>N/A</t>
        </is>
      </c>
      <c r="BC1590" t="inlineStr">
        <is>
          <t>N/A</t>
        </is>
      </c>
      <c r="BD1590" t="inlineStr">
        <is>
          <t>N/A</t>
        </is>
      </c>
      <c r="BE1590" t="inlineStr">
        <is>
          <t>N/A</t>
        </is>
      </c>
    </row>
    <row r="1591">
      <c r="A1591" t="inlineStr">
        <is>
          <t>WI211265845</t>
        </is>
      </c>
      <c r="B1591" t="inlineStr">
        <is>
          <t>DATA_VALIDATION</t>
        </is>
      </c>
      <c r="C1591" t="inlineStr">
        <is>
          <t>201100014337</t>
        </is>
      </c>
      <c r="D1591" t="inlineStr">
        <is>
          <t>Folder</t>
        </is>
      </c>
      <c r="E1591" s="2">
        <f>HYPERLINK("capsilon://?command=openfolder&amp;siteaddress=FAM.docvelocity-na8.net&amp;folderid=FXA4E5F561-4A9C-2260-C163-395BC8537C29","FX21128088")</f>
        <v>0.0</v>
      </c>
      <c r="F1591" t="inlineStr">
        <is>
          <t/>
        </is>
      </c>
      <c r="G1591" t="inlineStr">
        <is>
          <t/>
        </is>
      </c>
      <c r="H1591" t="inlineStr">
        <is>
          <t>Mailitem</t>
        </is>
      </c>
      <c r="I1591" t="inlineStr">
        <is>
          <t>MI2112691418</t>
        </is>
      </c>
      <c r="J1591" t="n">
        <v>44.0</v>
      </c>
      <c r="K1591" t="inlineStr">
        <is>
          <t>COMPLETED</t>
        </is>
      </c>
      <c r="L1591" t="inlineStr">
        <is>
          <t>MARK_AS_COMPLETED</t>
        </is>
      </c>
      <c r="M1591" t="inlineStr">
        <is>
          <t>Queue</t>
        </is>
      </c>
      <c r="N1591" t="n">
        <v>2.0</v>
      </c>
      <c r="O1591" s="1" t="n">
        <v>44550.69626157408</v>
      </c>
      <c r="P1591" s="1" t="n">
        <v>44551.3934375</v>
      </c>
      <c r="Q1591" t="n">
        <v>59098.0</v>
      </c>
      <c r="R1591" t="n">
        <v>1138.0</v>
      </c>
      <c r="S1591" t="b">
        <v>0</v>
      </c>
      <c r="T1591" t="inlineStr">
        <is>
          <t>N/A</t>
        </is>
      </c>
      <c r="U1591" t="b">
        <v>0</v>
      </c>
      <c r="V1591" t="inlineStr">
        <is>
          <t>Supriya Khape</t>
        </is>
      </c>
      <c r="W1591" s="1" t="n">
        <v>44550.84042824074</v>
      </c>
      <c r="X1591" t="n">
        <v>215.0</v>
      </c>
      <c r="Y1591" t="n">
        <v>49.0</v>
      </c>
      <c r="Z1591" t="n">
        <v>0.0</v>
      </c>
      <c r="AA1591" t="n">
        <v>49.0</v>
      </c>
      <c r="AB1591" t="n">
        <v>0.0</v>
      </c>
      <c r="AC1591" t="n">
        <v>37.0</v>
      </c>
      <c r="AD1591" t="n">
        <v>-5.0</v>
      </c>
      <c r="AE1591" t="n">
        <v>0.0</v>
      </c>
      <c r="AF1591" t="n">
        <v>0.0</v>
      </c>
      <c r="AG1591" t="n">
        <v>0.0</v>
      </c>
      <c r="AH1591" t="inlineStr">
        <is>
          <t>Ashish Sutar</t>
        </is>
      </c>
      <c r="AI1591" s="1" t="n">
        <v>44551.3934375</v>
      </c>
      <c r="AJ1591" t="n">
        <v>875.0</v>
      </c>
      <c r="AK1591" t="n">
        <v>0.0</v>
      </c>
      <c r="AL1591" t="n">
        <v>0.0</v>
      </c>
      <c r="AM1591" t="n">
        <v>0.0</v>
      </c>
      <c r="AN1591" t="n">
        <v>0.0</v>
      </c>
      <c r="AO1591" t="n">
        <v>0.0</v>
      </c>
      <c r="AP1591" t="n">
        <v>-5.0</v>
      </c>
      <c r="AQ1591" t="n">
        <v>49.0</v>
      </c>
      <c r="AR1591" t="n">
        <v>0.0</v>
      </c>
      <c r="AS1591" t="n">
        <v>2.0</v>
      </c>
      <c r="AT1591" t="inlineStr">
        <is>
          <t>N/A</t>
        </is>
      </c>
      <c r="AU1591" t="inlineStr">
        <is>
          <t>N/A</t>
        </is>
      </c>
      <c r="AV1591" t="inlineStr">
        <is>
          <t>N/A</t>
        </is>
      </c>
      <c r="AW1591" t="inlineStr">
        <is>
          <t>N/A</t>
        </is>
      </c>
      <c r="AX1591" t="inlineStr">
        <is>
          <t>N/A</t>
        </is>
      </c>
      <c r="AY1591" t="inlineStr">
        <is>
          <t>N/A</t>
        </is>
      </c>
      <c r="AZ1591" t="inlineStr">
        <is>
          <t>N/A</t>
        </is>
      </c>
      <c r="BA1591" t="inlineStr">
        <is>
          <t>N/A</t>
        </is>
      </c>
      <c r="BB1591" t="inlineStr">
        <is>
          <t>N/A</t>
        </is>
      </c>
      <c r="BC1591" t="inlineStr">
        <is>
          <t>N/A</t>
        </is>
      </c>
      <c r="BD1591" t="inlineStr">
        <is>
          <t>N/A</t>
        </is>
      </c>
      <c r="BE1591" t="inlineStr">
        <is>
          <t>N/A</t>
        </is>
      </c>
    </row>
    <row r="1592">
      <c r="A1592" t="inlineStr">
        <is>
          <t>WI211265851</t>
        </is>
      </c>
      <c r="B1592" t="inlineStr">
        <is>
          <t>DATA_VALIDATION</t>
        </is>
      </c>
      <c r="C1592" t="inlineStr">
        <is>
          <t>201100014337</t>
        </is>
      </c>
      <c r="D1592" t="inlineStr">
        <is>
          <t>Folder</t>
        </is>
      </c>
      <c r="E1592" s="2">
        <f>HYPERLINK("capsilon://?command=openfolder&amp;siteaddress=FAM.docvelocity-na8.net&amp;folderid=FXA4E5F561-4A9C-2260-C163-395BC8537C29","FX21128088")</f>
        <v>0.0</v>
      </c>
      <c r="F1592" t="inlineStr">
        <is>
          <t/>
        </is>
      </c>
      <c r="G1592" t="inlineStr">
        <is>
          <t/>
        </is>
      </c>
      <c r="H1592" t="inlineStr">
        <is>
          <t>Mailitem</t>
        </is>
      </c>
      <c r="I1592" t="inlineStr">
        <is>
          <t>MI2112691427</t>
        </is>
      </c>
      <c r="J1592" t="n">
        <v>32.0</v>
      </c>
      <c r="K1592" t="inlineStr">
        <is>
          <t>COMPLETED</t>
        </is>
      </c>
      <c r="L1592" t="inlineStr">
        <is>
          <t>MARK_AS_COMPLETED</t>
        </is>
      </c>
      <c r="M1592" t="inlineStr">
        <is>
          <t>Queue</t>
        </is>
      </c>
      <c r="N1592" t="n">
        <v>2.0</v>
      </c>
      <c r="O1592" s="1" t="n">
        <v>44550.69708333333</v>
      </c>
      <c r="P1592" s="1" t="n">
        <v>44551.39776620371</v>
      </c>
      <c r="Q1592" t="n">
        <v>59339.0</v>
      </c>
      <c r="R1592" t="n">
        <v>1200.0</v>
      </c>
      <c r="S1592" t="b">
        <v>0</v>
      </c>
      <c r="T1592" t="inlineStr">
        <is>
          <t>N/A</t>
        </is>
      </c>
      <c r="U1592" t="b">
        <v>0</v>
      </c>
      <c r="V1592" t="inlineStr">
        <is>
          <t>Ketan Pathak</t>
        </is>
      </c>
      <c r="W1592" s="1" t="n">
        <v>44550.80615740741</v>
      </c>
      <c r="X1592" t="n">
        <v>397.0</v>
      </c>
      <c r="Y1592" t="n">
        <v>33.0</v>
      </c>
      <c r="Z1592" t="n">
        <v>0.0</v>
      </c>
      <c r="AA1592" t="n">
        <v>33.0</v>
      </c>
      <c r="AB1592" t="n">
        <v>0.0</v>
      </c>
      <c r="AC1592" t="n">
        <v>27.0</v>
      </c>
      <c r="AD1592" t="n">
        <v>-1.0</v>
      </c>
      <c r="AE1592" t="n">
        <v>0.0</v>
      </c>
      <c r="AF1592" t="n">
        <v>0.0</v>
      </c>
      <c r="AG1592" t="n">
        <v>0.0</v>
      </c>
      <c r="AH1592" t="inlineStr">
        <is>
          <t>Saloni Uttekar</t>
        </is>
      </c>
      <c r="AI1592" s="1" t="n">
        <v>44551.39776620371</v>
      </c>
      <c r="AJ1592" t="n">
        <v>803.0</v>
      </c>
      <c r="AK1592" t="n">
        <v>4.0</v>
      </c>
      <c r="AL1592" t="n">
        <v>0.0</v>
      </c>
      <c r="AM1592" t="n">
        <v>4.0</v>
      </c>
      <c r="AN1592" t="n">
        <v>0.0</v>
      </c>
      <c r="AO1592" t="n">
        <v>4.0</v>
      </c>
      <c r="AP1592" t="n">
        <v>-5.0</v>
      </c>
      <c r="AQ1592" t="n">
        <v>0.0</v>
      </c>
      <c r="AR1592" t="n">
        <v>0.0</v>
      </c>
      <c r="AS1592" t="n">
        <v>0.0</v>
      </c>
      <c r="AT1592" t="inlineStr">
        <is>
          <t>N/A</t>
        </is>
      </c>
      <c r="AU1592" t="inlineStr">
        <is>
          <t>N/A</t>
        </is>
      </c>
      <c r="AV1592" t="inlineStr">
        <is>
          <t>N/A</t>
        </is>
      </c>
      <c r="AW1592" t="inlineStr">
        <is>
          <t>N/A</t>
        </is>
      </c>
      <c r="AX1592" t="inlineStr">
        <is>
          <t>N/A</t>
        </is>
      </c>
      <c r="AY1592" t="inlineStr">
        <is>
          <t>N/A</t>
        </is>
      </c>
      <c r="AZ1592" t="inlineStr">
        <is>
          <t>N/A</t>
        </is>
      </c>
      <c r="BA1592" t="inlineStr">
        <is>
          <t>N/A</t>
        </is>
      </c>
      <c r="BB1592" t="inlineStr">
        <is>
          <t>N/A</t>
        </is>
      </c>
      <c r="BC1592" t="inlineStr">
        <is>
          <t>N/A</t>
        </is>
      </c>
      <c r="BD1592" t="inlineStr">
        <is>
          <t>N/A</t>
        </is>
      </c>
      <c r="BE1592" t="inlineStr">
        <is>
          <t>N/A</t>
        </is>
      </c>
    </row>
    <row r="1593">
      <c r="A1593" t="inlineStr">
        <is>
          <t>WI21126587</t>
        </is>
      </c>
      <c r="B1593" t="inlineStr">
        <is>
          <t>DATA_VALIDATION</t>
        </is>
      </c>
      <c r="C1593" t="inlineStr">
        <is>
          <t>201330004025</t>
        </is>
      </c>
      <c r="D1593" t="inlineStr">
        <is>
          <t>Folder</t>
        </is>
      </c>
      <c r="E1593" s="2">
        <f>HYPERLINK("capsilon://?command=openfolder&amp;siteaddress=FAM.docvelocity-na8.net&amp;folderid=FXA10294F5-ACAD-4962-39CB-DC20B5B93564","FX2112925")</f>
        <v>0.0</v>
      </c>
      <c r="F1593" t="inlineStr">
        <is>
          <t/>
        </is>
      </c>
      <c r="G1593" t="inlineStr">
        <is>
          <t/>
        </is>
      </c>
      <c r="H1593" t="inlineStr">
        <is>
          <t>Mailitem</t>
        </is>
      </c>
      <c r="I1593" t="inlineStr">
        <is>
          <t>MI211270158</t>
        </is>
      </c>
      <c r="J1593" t="n">
        <v>50.0</v>
      </c>
      <c r="K1593" t="inlineStr">
        <is>
          <t>COMPLETED</t>
        </is>
      </c>
      <c r="L1593" t="inlineStr">
        <is>
          <t>MARK_AS_COMPLETED</t>
        </is>
      </c>
      <c r="M1593" t="inlineStr">
        <is>
          <t>Queue</t>
        </is>
      </c>
      <c r="N1593" t="n">
        <v>1.0</v>
      </c>
      <c r="O1593" s="1" t="n">
        <v>44532.49371527778</v>
      </c>
      <c r="P1593" s="1" t="n">
        <v>44532.5456712963</v>
      </c>
      <c r="Q1593" t="n">
        <v>4269.0</v>
      </c>
      <c r="R1593" t="n">
        <v>220.0</v>
      </c>
      <c r="S1593" t="b">
        <v>0</v>
      </c>
      <c r="T1593" t="inlineStr">
        <is>
          <t>N/A</t>
        </is>
      </c>
      <c r="U1593" t="b">
        <v>0</v>
      </c>
      <c r="V1593" t="inlineStr">
        <is>
          <t>Sumit Jarhad</t>
        </is>
      </c>
      <c r="W1593" s="1" t="n">
        <v>44532.5456712963</v>
      </c>
      <c r="X1593" t="n">
        <v>110.0</v>
      </c>
      <c r="Y1593" t="n">
        <v>0.0</v>
      </c>
      <c r="Z1593" t="n">
        <v>0.0</v>
      </c>
      <c r="AA1593" t="n">
        <v>0.0</v>
      </c>
      <c r="AB1593" t="n">
        <v>0.0</v>
      </c>
      <c r="AC1593" t="n">
        <v>0.0</v>
      </c>
      <c r="AD1593" t="n">
        <v>50.0</v>
      </c>
      <c r="AE1593" t="n">
        <v>45.0</v>
      </c>
      <c r="AF1593" t="n">
        <v>0.0</v>
      </c>
      <c r="AG1593" t="n">
        <v>4.0</v>
      </c>
      <c r="AH1593" t="inlineStr">
        <is>
          <t>N/A</t>
        </is>
      </c>
      <c r="AI1593" t="inlineStr">
        <is>
          <t>N/A</t>
        </is>
      </c>
      <c r="AJ1593" t="inlineStr">
        <is>
          <t>N/A</t>
        </is>
      </c>
      <c r="AK1593" t="inlineStr">
        <is>
          <t>N/A</t>
        </is>
      </c>
      <c r="AL1593" t="inlineStr">
        <is>
          <t>N/A</t>
        </is>
      </c>
      <c r="AM1593" t="inlineStr">
        <is>
          <t>N/A</t>
        </is>
      </c>
      <c r="AN1593" t="inlineStr">
        <is>
          <t>N/A</t>
        </is>
      </c>
      <c r="AO1593" t="inlineStr">
        <is>
          <t>N/A</t>
        </is>
      </c>
      <c r="AP1593" t="inlineStr">
        <is>
          <t>N/A</t>
        </is>
      </c>
      <c r="AQ1593" t="inlineStr">
        <is>
          <t>N/A</t>
        </is>
      </c>
      <c r="AR1593" t="inlineStr">
        <is>
          <t>N/A</t>
        </is>
      </c>
      <c r="AS1593" t="inlineStr">
        <is>
          <t>N/A</t>
        </is>
      </c>
      <c r="AT1593" t="inlineStr">
        <is>
          <t>N/A</t>
        </is>
      </c>
      <c r="AU1593" t="inlineStr">
        <is>
          <t>N/A</t>
        </is>
      </c>
      <c r="AV1593" t="inlineStr">
        <is>
          <t>N/A</t>
        </is>
      </c>
      <c r="AW1593" t="inlineStr">
        <is>
          <t>N/A</t>
        </is>
      </c>
      <c r="AX1593" t="inlineStr">
        <is>
          <t>N/A</t>
        </is>
      </c>
      <c r="AY1593" t="inlineStr">
        <is>
          <t>N/A</t>
        </is>
      </c>
      <c r="AZ1593" t="inlineStr">
        <is>
          <t>N/A</t>
        </is>
      </c>
      <c r="BA1593" t="inlineStr">
        <is>
          <t>N/A</t>
        </is>
      </c>
      <c r="BB1593" t="inlineStr">
        <is>
          <t>N/A</t>
        </is>
      </c>
      <c r="BC1593" t="inlineStr">
        <is>
          <t>N/A</t>
        </is>
      </c>
      <c r="BD1593" t="inlineStr">
        <is>
          <t>N/A</t>
        </is>
      </c>
      <c r="BE1593" t="inlineStr">
        <is>
          <t>N/A</t>
        </is>
      </c>
    </row>
    <row r="1594">
      <c r="A1594" t="inlineStr">
        <is>
          <t>WI211265972</t>
        </is>
      </c>
      <c r="B1594" t="inlineStr">
        <is>
          <t>DATA_VALIDATION</t>
        </is>
      </c>
      <c r="C1594" t="inlineStr">
        <is>
          <t>201308007922</t>
        </is>
      </c>
      <c r="D1594" t="inlineStr">
        <is>
          <t>Folder</t>
        </is>
      </c>
      <c r="E1594" s="2">
        <f>HYPERLINK("capsilon://?command=openfolder&amp;siteaddress=FAM.docvelocity-na8.net&amp;folderid=FX44C03183-A273-4363-A54B-DBCD791A4372","FX21125354")</f>
        <v>0.0</v>
      </c>
      <c r="F1594" t="inlineStr">
        <is>
          <t/>
        </is>
      </c>
      <c r="G1594" t="inlineStr">
        <is>
          <t/>
        </is>
      </c>
      <c r="H1594" t="inlineStr">
        <is>
          <t>Mailitem</t>
        </is>
      </c>
      <c r="I1594" t="inlineStr">
        <is>
          <t>MI2112692965</t>
        </is>
      </c>
      <c r="J1594" t="n">
        <v>66.0</v>
      </c>
      <c r="K1594" t="inlineStr">
        <is>
          <t>COMPLETED</t>
        </is>
      </c>
      <c r="L1594" t="inlineStr">
        <is>
          <t>MARK_AS_COMPLETED</t>
        </is>
      </c>
      <c r="M1594" t="inlineStr">
        <is>
          <t>Queue</t>
        </is>
      </c>
      <c r="N1594" t="n">
        <v>1.0</v>
      </c>
      <c r="O1594" s="1" t="n">
        <v>44550.705416666664</v>
      </c>
      <c r="P1594" s="1" t="n">
        <v>44551.15630787037</v>
      </c>
      <c r="Q1594" t="n">
        <v>38870.0</v>
      </c>
      <c r="R1594" t="n">
        <v>87.0</v>
      </c>
      <c r="S1594" t="b">
        <v>0</v>
      </c>
      <c r="T1594" t="inlineStr">
        <is>
          <t>N/A</t>
        </is>
      </c>
      <c r="U1594" t="b">
        <v>0</v>
      </c>
      <c r="V1594" t="inlineStr">
        <is>
          <t>Nisha Verma</t>
        </is>
      </c>
      <c r="W1594" s="1" t="n">
        <v>44551.15630787037</v>
      </c>
      <c r="X1594" t="n">
        <v>48.0</v>
      </c>
      <c r="Y1594" t="n">
        <v>0.0</v>
      </c>
      <c r="Z1594" t="n">
        <v>0.0</v>
      </c>
      <c r="AA1594" t="n">
        <v>0.0</v>
      </c>
      <c r="AB1594" t="n">
        <v>0.0</v>
      </c>
      <c r="AC1594" t="n">
        <v>0.0</v>
      </c>
      <c r="AD1594" t="n">
        <v>66.0</v>
      </c>
      <c r="AE1594" t="n">
        <v>52.0</v>
      </c>
      <c r="AF1594" t="n">
        <v>0.0</v>
      </c>
      <c r="AG1594" t="n">
        <v>1.0</v>
      </c>
      <c r="AH1594" t="inlineStr">
        <is>
          <t>N/A</t>
        </is>
      </c>
      <c r="AI1594" t="inlineStr">
        <is>
          <t>N/A</t>
        </is>
      </c>
      <c r="AJ1594" t="inlineStr">
        <is>
          <t>N/A</t>
        </is>
      </c>
      <c r="AK1594" t="inlineStr">
        <is>
          <t>N/A</t>
        </is>
      </c>
      <c r="AL1594" t="inlineStr">
        <is>
          <t>N/A</t>
        </is>
      </c>
      <c r="AM1594" t="inlineStr">
        <is>
          <t>N/A</t>
        </is>
      </c>
      <c r="AN1594" t="inlineStr">
        <is>
          <t>N/A</t>
        </is>
      </c>
      <c r="AO1594" t="inlineStr">
        <is>
          <t>N/A</t>
        </is>
      </c>
      <c r="AP1594" t="inlineStr">
        <is>
          <t>N/A</t>
        </is>
      </c>
      <c r="AQ1594" t="inlineStr">
        <is>
          <t>N/A</t>
        </is>
      </c>
      <c r="AR1594" t="inlineStr">
        <is>
          <t>N/A</t>
        </is>
      </c>
      <c r="AS1594" t="inlineStr">
        <is>
          <t>N/A</t>
        </is>
      </c>
      <c r="AT1594" t="inlineStr">
        <is>
          <t>N/A</t>
        </is>
      </c>
      <c r="AU1594" t="inlineStr">
        <is>
          <t>N/A</t>
        </is>
      </c>
      <c r="AV1594" t="inlineStr">
        <is>
          <t>N/A</t>
        </is>
      </c>
      <c r="AW1594" t="inlineStr">
        <is>
          <t>N/A</t>
        </is>
      </c>
      <c r="AX1594" t="inlineStr">
        <is>
          <t>N/A</t>
        </is>
      </c>
      <c r="AY1594" t="inlineStr">
        <is>
          <t>N/A</t>
        </is>
      </c>
      <c r="AZ1594" t="inlineStr">
        <is>
          <t>N/A</t>
        </is>
      </c>
      <c r="BA1594" t="inlineStr">
        <is>
          <t>N/A</t>
        </is>
      </c>
      <c r="BB1594" t="inlineStr">
        <is>
          <t>N/A</t>
        </is>
      </c>
      <c r="BC1594" t="inlineStr">
        <is>
          <t>N/A</t>
        </is>
      </c>
      <c r="BD1594" t="inlineStr">
        <is>
          <t>N/A</t>
        </is>
      </c>
      <c r="BE1594" t="inlineStr">
        <is>
          <t>N/A</t>
        </is>
      </c>
    </row>
    <row r="1595">
      <c r="A1595" t="inlineStr">
        <is>
          <t>WI211266005</t>
        </is>
      </c>
      <c r="B1595" t="inlineStr">
        <is>
          <t>DATA_VALIDATION</t>
        </is>
      </c>
      <c r="C1595" t="inlineStr">
        <is>
          <t>201330004275</t>
        </is>
      </c>
      <c r="D1595" t="inlineStr">
        <is>
          <t>Folder</t>
        </is>
      </c>
      <c r="E1595" s="2">
        <f>HYPERLINK("capsilon://?command=openfolder&amp;siteaddress=FAM.docvelocity-na8.net&amp;folderid=FXF63541A5-0B23-46F1-1E65-E1D5AF4476F8","FX21129413")</f>
        <v>0.0</v>
      </c>
      <c r="F1595" t="inlineStr">
        <is>
          <t/>
        </is>
      </c>
      <c r="G1595" t="inlineStr">
        <is>
          <t/>
        </is>
      </c>
      <c r="H1595" t="inlineStr">
        <is>
          <t>Mailitem</t>
        </is>
      </c>
      <c r="I1595" t="inlineStr">
        <is>
          <t>MI2112693171</t>
        </is>
      </c>
      <c r="J1595" t="n">
        <v>55.0</v>
      </c>
      <c r="K1595" t="inlineStr">
        <is>
          <t>COMPLETED</t>
        </is>
      </c>
      <c r="L1595" t="inlineStr">
        <is>
          <t>MARK_AS_COMPLETED</t>
        </is>
      </c>
      <c r="M1595" t="inlineStr">
        <is>
          <t>Queue</t>
        </is>
      </c>
      <c r="N1595" t="n">
        <v>2.0</v>
      </c>
      <c r="O1595" s="1" t="n">
        <v>44550.707962962966</v>
      </c>
      <c r="P1595" s="1" t="n">
        <v>44551.39528935185</v>
      </c>
      <c r="Q1595" t="n">
        <v>58690.0</v>
      </c>
      <c r="R1595" t="n">
        <v>695.0</v>
      </c>
      <c r="S1595" t="b">
        <v>0</v>
      </c>
      <c r="T1595" t="inlineStr">
        <is>
          <t>N/A</t>
        </is>
      </c>
      <c r="U1595" t="b">
        <v>0</v>
      </c>
      <c r="V1595" t="inlineStr">
        <is>
          <t>Nisha Verma</t>
        </is>
      </c>
      <c r="W1595" s="1" t="n">
        <v>44551.15959490741</v>
      </c>
      <c r="X1595" t="n">
        <v>283.0</v>
      </c>
      <c r="Y1595" t="n">
        <v>36.0</v>
      </c>
      <c r="Z1595" t="n">
        <v>0.0</v>
      </c>
      <c r="AA1595" t="n">
        <v>36.0</v>
      </c>
      <c r="AB1595" t="n">
        <v>0.0</v>
      </c>
      <c r="AC1595" t="n">
        <v>25.0</v>
      </c>
      <c r="AD1595" t="n">
        <v>19.0</v>
      </c>
      <c r="AE1595" t="n">
        <v>0.0</v>
      </c>
      <c r="AF1595" t="n">
        <v>0.0</v>
      </c>
      <c r="AG1595" t="n">
        <v>0.0</v>
      </c>
      <c r="AH1595" t="inlineStr">
        <is>
          <t>Poonam Patil</t>
        </is>
      </c>
      <c r="AI1595" s="1" t="n">
        <v>44551.39528935185</v>
      </c>
      <c r="AJ1595" t="n">
        <v>407.0</v>
      </c>
      <c r="AK1595" t="n">
        <v>3.0</v>
      </c>
      <c r="AL1595" t="n">
        <v>0.0</v>
      </c>
      <c r="AM1595" t="n">
        <v>3.0</v>
      </c>
      <c r="AN1595" t="n">
        <v>0.0</v>
      </c>
      <c r="AO1595" t="n">
        <v>3.0</v>
      </c>
      <c r="AP1595" t="n">
        <v>16.0</v>
      </c>
      <c r="AQ1595" t="n">
        <v>0.0</v>
      </c>
      <c r="AR1595" t="n">
        <v>0.0</v>
      </c>
      <c r="AS1595" t="n">
        <v>0.0</v>
      </c>
      <c r="AT1595" t="inlineStr">
        <is>
          <t>N/A</t>
        </is>
      </c>
      <c r="AU1595" t="inlineStr">
        <is>
          <t>N/A</t>
        </is>
      </c>
      <c r="AV1595" t="inlineStr">
        <is>
          <t>N/A</t>
        </is>
      </c>
      <c r="AW1595" t="inlineStr">
        <is>
          <t>N/A</t>
        </is>
      </c>
      <c r="AX1595" t="inlineStr">
        <is>
          <t>N/A</t>
        </is>
      </c>
      <c r="AY1595" t="inlineStr">
        <is>
          <t>N/A</t>
        </is>
      </c>
      <c r="AZ1595" t="inlineStr">
        <is>
          <t>N/A</t>
        </is>
      </c>
      <c r="BA1595" t="inlineStr">
        <is>
          <t>N/A</t>
        </is>
      </c>
      <c r="BB1595" t="inlineStr">
        <is>
          <t>N/A</t>
        </is>
      </c>
      <c r="BC1595" t="inlineStr">
        <is>
          <t>N/A</t>
        </is>
      </c>
      <c r="BD1595" t="inlineStr">
        <is>
          <t>N/A</t>
        </is>
      </c>
      <c r="BE1595" t="inlineStr">
        <is>
          <t>N/A</t>
        </is>
      </c>
    </row>
    <row r="1596">
      <c r="A1596" t="inlineStr">
        <is>
          <t>WI211266019</t>
        </is>
      </c>
      <c r="B1596" t="inlineStr">
        <is>
          <t>DATA_VALIDATION</t>
        </is>
      </c>
      <c r="C1596" t="inlineStr">
        <is>
          <t>201330004275</t>
        </is>
      </c>
      <c r="D1596" t="inlineStr">
        <is>
          <t>Folder</t>
        </is>
      </c>
      <c r="E1596" s="2">
        <f>HYPERLINK("capsilon://?command=openfolder&amp;siteaddress=FAM.docvelocity-na8.net&amp;folderid=FXF63541A5-0B23-46F1-1E65-E1D5AF4476F8","FX21129413")</f>
        <v>0.0</v>
      </c>
      <c r="F1596" t="inlineStr">
        <is>
          <t/>
        </is>
      </c>
      <c r="G1596" t="inlineStr">
        <is>
          <t/>
        </is>
      </c>
      <c r="H1596" t="inlineStr">
        <is>
          <t>Mailitem</t>
        </is>
      </c>
      <c r="I1596" t="inlineStr">
        <is>
          <t>MI2112693182</t>
        </is>
      </c>
      <c r="J1596" t="n">
        <v>44.0</v>
      </c>
      <c r="K1596" t="inlineStr">
        <is>
          <t>COMPLETED</t>
        </is>
      </c>
      <c r="L1596" t="inlineStr">
        <is>
          <t>MARK_AS_COMPLETED</t>
        </is>
      </c>
      <c r="M1596" t="inlineStr">
        <is>
          <t>Queue</t>
        </is>
      </c>
      <c r="N1596" t="n">
        <v>1.0</v>
      </c>
      <c r="O1596" s="1" t="n">
        <v>44550.70952546296</v>
      </c>
      <c r="P1596" s="1" t="n">
        <v>44551.19920138889</v>
      </c>
      <c r="Q1596" t="n">
        <v>41879.0</v>
      </c>
      <c r="R1596" t="n">
        <v>429.0</v>
      </c>
      <c r="S1596" t="b">
        <v>0</v>
      </c>
      <c r="T1596" t="inlineStr">
        <is>
          <t>N/A</t>
        </is>
      </c>
      <c r="U1596" t="b">
        <v>0</v>
      </c>
      <c r="V1596" t="inlineStr">
        <is>
          <t>Hemanshi Deshlahara</t>
        </is>
      </c>
      <c r="W1596" s="1" t="n">
        <v>44551.19920138889</v>
      </c>
      <c r="X1596" t="n">
        <v>377.0</v>
      </c>
      <c r="Y1596" t="n">
        <v>0.0</v>
      </c>
      <c r="Z1596" t="n">
        <v>0.0</v>
      </c>
      <c r="AA1596" t="n">
        <v>0.0</v>
      </c>
      <c r="AB1596" t="n">
        <v>0.0</v>
      </c>
      <c r="AC1596" t="n">
        <v>0.0</v>
      </c>
      <c r="AD1596" t="n">
        <v>44.0</v>
      </c>
      <c r="AE1596" t="n">
        <v>39.0</v>
      </c>
      <c r="AF1596" t="n">
        <v>0.0</v>
      </c>
      <c r="AG1596" t="n">
        <v>2.0</v>
      </c>
      <c r="AH1596" t="inlineStr">
        <is>
          <t>N/A</t>
        </is>
      </c>
      <c r="AI1596" t="inlineStr">
        <is>
          <t>N/A</t>
        </is>
      </c>
      <c r="AJ1596" t="inlineStr">
        <is>
          <t>N/A</t>
        </is>
      </c>
      <c r="AK1596" t="inlineStr">
        <is>
          <t>N/A</t>
        </is>
      </c>
      <c r="AL1596" t="inlineStr">
        <is>
          <t>N/A</t>
        </is>
      </c>
      <c r="AM1596" t="inlineStr">
        <is>
          <t>N/A</t>
        </is>
      </c>
      <c r="AN1596" t="inlineStr">
        <is>
          <t>N/A</t>
        </is>
      </c>
      <c r="AO1596" t="inlineStr">
        <is>
          <t>N/A</t>
        </is>
      </c>
      <c r="AP1596" t="inlineStr">
        <is>
          <t>N/A</t>
        </is>
      </c>
      <c r="AQ1596" t="inlineStr">
        <is>
          <t>N/A</t>
        </is>
      </c>
      <c r="AR1596" t="inlineStr">
        <is>
          <t>N/A</t>
        </is>
      </c>
      <c r="AS1596" t="inlineStr">
        <is>
          <t>N/A</t>
        </is>
      </c>
      <c r="AT1596" t="inlineStr">
        <is>
          <t>N/A</t>
        </is>
      </c>
      <c r="AU1596" t="inlineStr">
        <is>
          <t>N/A</t>
        </is>
      </c>
      <c r="AV1596" t="inlineStr">
        <is>
          <t>N/A</t>
        </is>
      </c>
      <c r="AW1596" t="inlineStr">
        <is>
          <t>N/A</t>
        </is>
      </c>
      <c r="AX1596" t="inlineStr">
        <is>
          <t>N/A</t>
        </is>
      </c>
      <c r="AY1596" t="inlineStr">
        <is>
          <t>N/A</t>
        </is>
      </c>
      <c r="AZ1596" t="inlineStr">
        <is>
          <t>N/A</t>
        </is>
      </c>
      <c r="BA1596" t="inlineStr">
        <is>
          <t>N/A</t>
        </is>
      </c>
      <c r="BB1596" t="inlineStr">
        <is>
          <t>N/A</t>
        </is>
      </c>
      <c r="BC1596" t="inlineStr">
        <is>
          <t>N/A</t>
        </is>
      </c>
      <c r="BD1596" t="inlineStr">
        <is>
          <t>N/A</t>
        </is>
      </c>
      <c r="BE1596" t="inlineStr">
        <is>
          <t>N/A</t>
        </is>
      </c>
    </row>
    <row r="1597">
      <c r="A1597" t="inlineStr">
        <is>
          <t>WI211266022</t>
        </is>
      </c>
      <c r="B1597" t="inlineStr">
        <is>
          <t>DATA_VALIDATION</t>
        </is>
      </c>
      <c r="C1597" t="inlineStr">
        <is>
          <t>201330004275</t>
        </is>
      </c>
      <c r="D1597" t="inlineStr">
        <is>
          <t>Folder</t>
        </is>
      </c>
      <c r="E1597" s="2">
        <f>HYPERLINK("capsilon://?command=openfolder&amp;siteaddress=FAM.docvelocity-na8.net&amp;folderid=FXF63541A5-0B23-46F1-1E65-E1D5AF4476F8","FX21129413")</f>
        <v>0.0</v>
      </c>
      <c r="F1597" t="inlineStr">
        <is>
          <t/>
        </is>
      </c>
      <c r="G1597" t="inlineStr">
        <is>
          <t/>
        </is>
      </c>
      <c r="H1597" t="inlineStr">
        <is>
          <t>Mailitem</t>
        </is>
      </c>
      <c r="I1597" t="inlineStr">
        <is>
          <t>MI2112693199</t>
        </is>
      </c>
      <c r="J1597" t="n">
        <v>66.0</v>
      </c>
      <c r="K1597" t="inlineStr">
        <is>
          <t>COMPLETED</t>
        </is>
      </c>
      <c r="L1597" t="inlineStr">
        <is>
          <t>MARK_AS_COMPLETED</t>
        </is>
      </c>
      <c r="M1597" t="inlineStr">
        <is>
          <t>Queue</t>
        </is>
      </c>
      <c r="N1597" t="n">
        <v>2.0</v>
      </c>
      <c r="O1597" s="1" t="n">
        <v>44550.70991898148</v>
      </c>
      <c r="P1597" s="1" t="n">
        <v>44551.40048611111</v>
      </c>
      <c r="Q1597" t="n">
        <v>58359.0</v>
      </c>
      <c r="R1597" t="n">
        <v>1306.0</v>
      </c>
      <c r="S1597" t="b">
        <v>0</v>
      </c>
      <c r="T1597" t="inlineStr">
        <is>
          <t>N/A</t>
        </is>
      </c>
      <c r="U1597" t="b">
        <v>0</v>
      </c>
      <c r="V1597" t="inlineStr">
        <is>
          <t>Nisha Verma</t>
        </is>
      </c>
      <c r="W1597" s="1" t="n">
        <v>44551.17349537037</v>
      </c>
      <c r="X1597" t="n">
        <v>698.0</v>
      </c>
      <c r="Y1597" t="n">
        <v>52.0</v>
      </c>
      <c r="Z1597" t="n">
        <v>0.0</v>
      </c>
      <c r="AA1597" t="n">
        <v>52.0</v>
      </c>
      <c r="AB1597" t="n">
        <v>0.0</v>
      </c>
      <c r="AC1597" t="n">
        <v>33.0</v>
      </c>
      <c r="AD1597" t="n">
        <v>14.0</v>
      </c>
      <c r="AE1597" t="n">
        <v>0.0</v>
      </c>
      <c r="AF1597" t="n">
        <v>0.0</v>
      </c>
      <c r="AG1597" t="n">
        <v>0.0</v>
      </c>
      <c r="AH1597" t="inlineStr">
        <is>
          <t>Ashish Sutar</t>
        </is>
      </c>
      <c r="AI1597" s="1" t="n">
        <v>44551.40048611111</v>
      </c>
      <c r="AJ1597" t="n">
        <v>608.0</v>
      </c>
      <c r="AK1597" t="n">
        <v>5.0</v>
      </c>
      <c r="AL1597" t="n">
        <v>0.0</v>
      </c>
      <c r="AM1597" t="n">
        <v>5.0</v>
      </c>
      <c r="AN1597" t="n">
        <v>0.0</v>
      </c>
      <c r="AO1597" t="n">
        <v>5.0</v>
      </c>
      <c r="AP1597" t="n">
        <v>9.0</v>
      </c>
      <c r="AQ1597" t="n">
        <v>0.0</v>
      </c>
      <c r="AR1597" t="n">
        <v>0.0</v>
      </c>
      <c r="AS1597" t="n">
        <v>0.0</v>
      </c>
      <c r="AT1597" t="inlineStr">
        <is>
          <t>N/A</t>
        </is>
      </c>
      <c r="AU1597" t="inlineStr">
        <is>
          <t>N/A</t>
        </is>
      </c>
      <c r="AV1597" t="inlineStr">
        <is>
          <t>N/A</t>
        </is>
      </c>
      <c r="AW1597" t="inlineStr">
        <is>
          <t>N/A</t>
        </is>
      </c>
      <c r="AX1597" t="inlineStr">
        <is>
          <t>N/A</t>
        </is>
      </c>
      <c r="AY1597" t="inlineStr">
        <is>
          <t>N/A</t>
        </is>
      </c>
      <c r="AZ1597" t="inlineStr">
        <is>
          <t>N/A</t>
        </is>
      </c>
      <c r="BA1597" t="inlineStr">
        <is>
          <t>N/A</t>
        </is>
      </c>
      <c r="BB1597" t="inlineStr">
        <is>
          <t>N/A</t>
        </is>
      </c>
      <c r="BC1597" t="inlineStr">
        <is>
          <t>N/A</t>
        </is>
      </c>
      <c r="BD1597" t="inlineStr">
        <is>
          <t>N/A</t>
        </is>
      </c>
      <c r="BE1597" t="inlineStr">
        <is>
          <t>N/A</t>
        </is>
      </c>
    </row>
    <row r="1598">
      <c r="A1598" t="inlineStr">
        <is>
          <t>WI211266024</t>
        </is>
      </c>
      <c r="B1598" t="inlineStr">
        <is>
          <t>DATA_VALIDATION</t>
        </is>
      </c>
      <c r="C1598" t="inlineStr">
        <is>
          <t>201330004275</t>
        </is>
      </c>
      <c r="D1598" t="inlineStr">
        <is>
          <t>Folder</t>
        </is>
      </c>
      <c r="E1598" s="2">
        <f>HYPERLINK("capsilon://?command=openfolder&amp;siteaddress=FAM.docvelocity-na8.net&amp;folderid=FXF63541A5-0B23-46F1-1E65-E1D5AF4476F8","FX21129413")</f>
        <v>0.0</v>
      </c>
      <c r="F1598" t="inlineStr">
        <is>
          <t/>
        </is>
      </c>
      <c r="G1598" t="inlineStr">
        <is>
          <t/>
        </is>
      </c>
      <c r="H1598" t="inlineStr">
        <is>
          <t>Mailitem</t>
        </is>
      </c>
      <c r="I1598" t="inlineStr">
        <is>
          <t>MI2112693235</t>
        </is>
      </c>
      <c r="J1598" t="n">
        <v>56.0</v>
      </c>
      <c r="K1598" t="inlineStr">
        <is>
          <t>COMPLETED</t>
        </is>
      </c>
      <c r="L1598" t="inlineStr">
        <is>
          <t>MARK_AS_COMPLETED</t>
        </is>
      </c>
      <c r="M1598" t="inlineStr">
        <is>
          <t>Queue</t>
        </is>
      </c>
      <c r="N1598" t="n">
        <v>1.0</v>
      </c>
      <c r="O1598" s="1" t="n">
        <v>44550.71019675926</v>
      </c>
      <c r="P1598" s="1" t="n">
        <v>44551.2037037037</v>
      </c>
      <c r="Q1598" t="n">
        <v>42202.0</v>
      </c>
      <c r="R1598" t="n">
        <v>437.0</v>
      </c>
      <c r="S1598" t="b">
        <v>0</v>
      </c>
      <c r="T1598" t="inlineStr">
        <is>
          <t>N/A</t>
        </is>
      </c>
      <c r="U1598" t="b">
        <v>0</v>
      </c>
      <c r="V1598" t="inlineStr">
        <is>
          <t>Hemanshi Deshlahara</t>
        </is>
      </c>
      <c r="W1598" s="1" t="n">
        <v>44551.2037037037</v>
      </c>
      <c r="X1598" t="n">
        <v>388.0</v>
      </c>
      <c r="Y1598" t="n">
        <v>0.0</v>
      </c>
      <c r="Z1598" t="n">
        <v>0.0</v>
      </c>
      <c r="AA1598" t="n">
        <v>0.0</v>
      </c>
      <c r="AB1598" t="n">
        <v>0.0</v>
      </c>
      <c r="AC1598" t="n">
        <v>0.0</v>
      </c>
      <c r="AD1598" t="n">
        <v>56.0</v>
      </c>
      <c r="AE1598" t="n">
        <v>42.0</v>
      </c>
      <c r="AF1598" t="n">
        <v>0.0</v>
      </c>
      <c r="AG1598" t="n">
        <v>5.0</v>
      </c>
      <c r="AH1598" t="inlineStr">
        <is>
          <t>N/A</t>
        </is>
      </c>
      <c r="AI1598" t="inlineStr">
        <is>
          <t>N/A</t>
        </is>
      </c>
      <c r="AJ1598" t="inlineStr">
        <is>
          <t>N/A</t>
        </is>
      </c>
      <c r="AK1598" t="inlineStr">
        <is>
          <t>N/A</t>
        </is>
      </c>
      <c r="AL1598" t="inlineStr">
        <is>
          <t>N/A</t>
        </is>
      </c>
      <c r="AM1598" t="inlineStr">
        <is>
          <t>N/A</t>
        </is>
      </c>
      <c r="AN1598" t="inlineStr">
        <is>
          <t>N/A</t>
        </is>
      </c>
      <c r="AO1598" t="inlineStr">
        <is>
          <t>N/A</t>
        </is>
      </c>
      <c r="AP1598" t="inlineStr">
        <is>
          <t>N/A</t>
        </is>
      </c>
      <c r="AQ1598" t="inlineStr">
        <is>
          <t>N/A</t>
        </is>
      </c>
      <c r="AR1598" t="inlineStr">
        <is>
          <t>N/A</t>
        </is>
      </c>
      <c r="AS1598" t="inlineStr">
        <is>
          <t>N/A</t>
        </is>
      </c>
      <c r="AT1598" t="inlineStr">
        <is>
          <t>N/A</t>
        </is>
      </c>
      <c r="AU1598" t="inlineStr">
        <is>
          <t>N/A</t>
        </is>
      </c>
      <c r="AV1598" t="inlineStr">
        <is>
          <t>N/A</t>
        </is>
      </c>
      <c r="AW1598" t="inlineStr">
        <is>
          <t>N/A</t>
        </is>
      </c>
      <c r="AX1598" t="inlineStr">
        <is>
          <t>N/A</t>
        </is>
      </c>
      <c r="AY1598" t="inlineStr">
        <is>
          <t>N/A</t>
        </is>
      </c>
      <c r="AZ1598" t="inlineStr">
        <is>
          <t>N/A</t>
        </is>
      </c>
      <c r="BA1598" t="inlineStr">
        <is>
          <t>N/A</t>
        </is>
      </c>
      <c r="BB1598" t="inlineStr">
        <is>
          <t>N/A</t>
        </is>
      </c>
      <c r="BC1598" t="inlineStr">
        <is>
          <t>N/A</t>
        </is>
      </c>
      <c r="BD1598" t="inlineStr">
        <is>
          <t>N/A</t>
        </is>
      </c>
      <c r="BE1598" t="inlineStr">
        <is>
          <t>N/A</t>
        </is>
      </c>
    </row>
    <row r="1599">
      <c r="A1599" t="inlineStr">
        <is>
          <t>WI211266034</t>
        </is>
      </c>
      <c r="B1599" t="inlineStr">
        <is>
          <t>DATA_VALIDATION</t>
        </is>
      </c>
      <c r="C1599" t="inlineStr">
        <is>
          <t>201300020397</t>
        </is>
      </c>
      <c r="D1599" t="inlineStr">
        <is>
          <t>Folder</t>
        </is>
      </c>
      <c r="E1599" s="2">
        <f>HYPERLINK("capsilon://?command=openfolder&amp;siteaddress=FAM.docvelocity-na8.net&amp;folderid=FXDAE3FE73-E334-1AC1-E359-4FE6F9BA732D","FX21129446")</f>
        <v>0.0</v>
      </c>
      <c r="F1599" t="inlineStr">
        <is>
          <t/>
        </is>
      </c>
      <c r="G1599" t="inlineStr">
        <is>
          <t/>
        </is>
      </c>
      <c r="H1599" t="inlineStr">
        <is>
          <t>Mailitem</t>
        </is>
      </c>
      <c r="I1599" t="inlineStr">
        <is>
          <t>MI2112693436</t>
        </is>
      </c>
      <c r="J1599" t="n">
        <v>28.0</v>
      </c>
      <c r="K1599" t="inlineStr">
        <is>
          <t>COMPLETED</t>
        </is>
      </c>
      <c r="L1599" t="inlineStr">
        <is>
          <t>MARK_AS_COMPLETED</t>
        </is>
      </c>
      <c r="M1599" t="inlineStr">
        <is>
          <t>Queue</t>
        </is>
      </c>
      <c r="N1599" t="n">
        <v>2.0</v>
      </c>
      <c r="O1599" s="1" t="n">
        <v>44550.71097222222</v>
      </c>
      <c r="P1599" s="1" t="n">
        <v>44551.3975</v>
      </c>
      <c r="Q1599" t="n">
        <v>59056.0</v>
      </c>
      <c r="R1599" t="n">
        <v>260.0</v>
      </c>
      <c r="S1599" t="b">
        <v>0</v>
      </c>
      <c r="T1599" t="inlineStr">
        <is>
          <t>N/A</t>
        </is>
      </c>
      <c r="U1599" t="b">
        <v>0</v>
      </c>
      <c r="V1599" t="inlineStr">
        <is>
          <t>Nisha Verma</t>
        </is>
      </c>
      <c r="W1599" s="1" t="n">
        <v>44551.17488425926</v>
      </c>
      <c r="X1599" t="n">
        <v>70.0</v>
      </c>
      <c r="Y1599" t="n">
        <v>21.0</v>
      </c>
      <c r="Z1599" t="n">
        <v>0.0</v>
      </c>
      <c r="AA1599" t="n">
        <v>21.0</v>
      </c>
      <c r="AB1599" t="n">
        <v>0.0</v>
      </c>
      <c r="AC1599" t="n">
        <v>4.0</v>
      </c>
      <c r="AD1599" t="n">
        <v>7.0</v>
      </c>
      <c r="AE1599" t="n">
        <v>0.0</v>
      </c>
      <c r="AF1599" t="n">
        <v>0.0</v>
      </c>
      <c r="AG1599" t="n">
        <v>0.0</v>
      </c>
      <c r="AH1599" t="inlineStr">
        <is>
          <t>Poonam Patil</t>
        </is>
      </c>
      <c r="AI1599" s="1" t="n">
        <v>44551.3975</v>
      </c>
      <c r="AJ1599" t="n">
        <v>190.0</v>
      </c>
      <c r="AK1599" t="n">
        <v>0.0</v>
      </c>
      <c r="AL1599" t="n">
        <v>0.0</v>
      </c>
      <c r="AM1599" t="n">
        <v>0.0</v>
      </c>
      <c r="AN1599" t="n">
        <v>0.0</v>
      </c>
      <c r="AO1599" t="n">
        <v>0.0</v>
      </c>
      <c r="AP1599" t="n">
        <v>7.0</v>
      </c>
      <c r="AQ1599" t="n">
        <v>0.0</v>
      </c>
      <c r="AR1599" t="n">
        <v>0.0</v>
      </c>
      <c r="AS1599" t="n">
        <v>0.0</v>
      </c>
      <c r="AT1599" t="inlineStr">
        <is>
          <t>N/A</t>
        </is>
      </c>
      <c r="AU1599" t="inlineStr">
        <is>
          <t>N/A</t>
        </is>
      </c>
      <c r="AV1599" t="inlineStr">
        <is>
          <t>N/A</t>
        </is>
      </c>
      <c r="AW1599" t="inlineStr">
        <is>
          <t>N/A</t>
        </is>
      </c>
      <c r="AX1599" t="inlineStr">
        <is>
          <t>N/A</t>
        </is>
      </c>
      <c r="AY1599" t="inlineStr">
        <is>
          <t>N/A</t>
        </is>
      </c>
      <c r="AZ1599" t="inlineStr">
        <is>
          <t>N/A</t>
        </is>
      </c>
      <c r="BA1599" t="inlineStr">
        <is>
          <t>N/A</t>
        </is>
      </c>
      <c r="BB1599" t="inlineStr">
        <is>
          <t>N/A</t>
        </is>
      </c>
      <c r="BC1599" t="inlineStr">
        <is>
          <t>N/A</t>
        </is>
      </c>
      <c r="BD1599" t="inlineStr">
        <is>
          <t>N/A</t>
        </is>
      </c>
      <c r="BE1599" t="inlineStr">
        <is>
          <t>N/A</t>
        </is>
      </c>
    </row>
    <row r="1600">
      <c r="A1600" t="inlineStr">
        <is>
          <t>WI211266042</t>
        </is>
      </c>
      <c r="B1600" t="inlineStr">
        <is>
          <t>DATA_VALIDATION</t>
        </is>
      </c>
      <c r="C1600" t="inlineStr">
        <is>
          <t>201300020397</t>
        </is>
      </c>
      <c r="D1600" t="inlineStr">
        <is>
          <t>Folder</t>
        </is>
      </c>
      <c r="E1600" s="2">
        <f>HYPERLINK("capsilon://?command=openfolder&amp;siteaddress=FAM.docvelocity-na8.net&amp;folderid=FXDAE3FE73-E334-1AC1-E359-4FE6F9BA732D","FX21129446")</f>
        <v>0.0</v>
      </c>
      <c r="F1600" t="inlineStr">
        <is>
          <t/>
        </is>
      </c>
      <c r="G1600" t="inlineStr">
        <is>
          <t/>
        </is>
      </c>
      <c r="H1600" t="inlineStr">
        <is>
          <t>Mailitem</t>
        </is>
      </c>
      <c r="I1600" t="inlineStr">
        <is>
          <t>MI2112693439</t>
        </is>
      </c>
      <c r="J1600" t="n">
        <v>28.0</v>
      </c>
      <c r="K1600" t="inlineStr">
        <is>
          <t>COMPLETED</t>
        </is>
      </c>
      <c r="L1600" t="inlineStr">
        <is>
          <t>MARK_AS_COMPLETED</t>
        </is>
      </c>
      <c r="M1600" t="inlineStr">
        <is>
          <t>Queue</t>
        </is>
      </c>
      <c r="N1600" t="n">
        <v>2.0</v>
      </c>
      <c r="O1600" s="1" t="n">
        <v>44550.71145833333</v>
      </c>
      <c r="P1600" s="1" t="n">
        <v>44551.40049768519</v>
      </c>
      <c r="Q1600" t="n">
        <v>59138.0</v>
      </c>
      <c r="R1600" t="n">
        <v>395.0</v>
      </c>
      <c r="S1600" t="b">
        <v>0</v>
      </c>
      <c r="T1600" t="inlineStr">
        <is>
          <t>N/A</t>
        </is>
      </c>
      <c r="U1600" t="b">
        <v>0</v>
      </c>
      <c r="V1600" t="inlineStr">
        <is>
          <t>Nisha Verma</t>
        </is>
      </c>
      <c r="W1600" s="1" t="n">
        <v>44551.17648148148</v>
      </c>
      <c r="X1600" t="n">
        <v>137.0</v>
      </c>
      <c r="Y1600" t="n">
        <v>21.0</v>
      </c>
      <c r="Z1600" t="n">
        <v>0.0</v>
      </c>
      <c r="AA1600" t="n">
        <v>21.0</v>
      </c>
      <c r="AB1600" t="n">
        <v>0.0</v>
      </c>
      <c r="AC1600" t="n">
        <v>4.0</v>
      </c>
      <c r="AD1600" t="n">
        <v>7.0</v>
      </c>
      <c r="AE1600" t="n">
        <v>0.0</v>
      </c>
      <c r="AF1600" t="n">
        <v>0.0</v>
      </c>
      <c r="AG1600" t="n">
        <v>0.0</v>
      </c>
      <c r="AH1600" t="inlineStr">
        <is>
          <t>Poonam Patil</t>
        </is>
      </c>
      <c r="AI1600" s="1" t="n">
        <v>44551.40049768519</v>
      </c>
      <c r="AJ1600" t="n">
        <v>258.0</v>
      </c>
      <c r="AK1600" t="n">
        <v>2.0</v>
      </c>
      <c r="AL1600" t="n">
        <v>0.0</v>
      </c>
      <c r="AM1600" t="n">
        <v>2.0</v>
      </c>
      <c r="AN1600" t="n">
        <v>0.0</v>
      </c>
      <c r="AO1600" t="n">
        <v>1.0</v>
      </c>
      <c r="AP1600" t="n">
        <v>5.0</v>
      </c>
      <c r="AQ1600" t="n">
        <v>0.0</v>
      </c>
      <c r="AR1600" t="n">
        <v>0.0</v>
      </c>
      <c r="AS1600" t="n">
        <v>0.0</v>
      </c>
      <c r="AT1600" t="inlineStr">
        <is>
          <t>N/A</t>
        </is>
      </c>
      <c r="AU1600" t="inlineStr">
        <is>
          <t>N/A</t>
        </is>
      </c>
      <c r="AV1600" t="inlineStr">
        <is>
          <t>N/A</t>
        </is>
      </c>
      <c r="AW1600" t="inlineStr">
        <is>
          <t>N/A</t>
        </is>
      </c>
      <c r="AX1600" t="inlineStr">
        <is>
          <t>N/A</t>
        </is>
      </c>
      <c r="AY1600" t="inlineStr">
        <is>
          <t>N/A</t>
        </is>
      </c>
      <c r="AZ1600" t="inlineStr">
        <is>
          <t>N/A</t>
        </is>
      </c>
      <c r="BA1600" t="inlineStr">
        <is>
          <t>N/A</t>
        </is>
      </c>
      <c r="BB1600" t="inlineStr">
        <is>
          <t>N/A</t>
        </is>
      </c>
      <c r="BC1600" t="inlineStr">
        <is>
          <t>N/A</t>
        </is>
      </c>
      <c r="BD1600" t="inlineStr">
        <is>
          <t>N/A</t>
        </is>
      </c>
      <c r="BE1600" t="inlineStr">
        <is>
          <t>N/A</t>
        </is>
      </c>
    </row>
    <row r="1601">
      <c r="A1601" t="inlineStr">
        <is>
          <t>WI211266047</t>
        </is>
      </c>
      <c r="B1601" t="inlineStr">
        <is>
          <t>DATA_VALIDATION</t>
        </is>
      </c>
      <c r="C1601" t="inlineStr">
        <is>
          <t>201300020397</t>
        </is>
      </c>
      <c r="D1601" t="inlineStr">
        <is>
          <t>Folder</t>
        </is>
      </c>
      <c r="E1601" s="2">
        <f>HYPERLINK("capsilon://?command=openfolder&amp;siteaddress=FAM.docvelocity-na8.net&amp;folderid=FXDAE3FE73-E334-1AC1-E359-4FE6F9BA732D","FX21129446")</f>
        <v>0.0</v>
      </c>
      <c r="F1601" t="inlineStr">
        <is>
          <t/>
        </is>
      </c>
      <c r="G1601" t="inlineStr">
        <is>
          <t/>
        </is>
      </c>
      <c r="H1601" t="inlineStr">
        <is>
          <t>Mailitem</t>
        </is>
      </c>
      <c r="I1601" t="inlineStr">
        <is>
          <t>MI2112693442</t>
        </is>
      </c>
      <c r="J1601" t="n">
        <v>28.0</v>
      </c>
      <c r="K1601" t="inlineStr">
        <is>
          <t>COMPLETED</t>
        </is>
      </c>
      <c r="L1601" t="inlineStr">
        <is>
          <t>MARK_AS_COMPLETED</t>
        </is>
      </c>
      <c r="M1601" t="inlineStr">
        <is>
          <t>Queue</t>
        </is>
      </c>
      <c r="N1601" t="n">
        <v>2.0</v>
      </c>
      <c r="O1601" s="1" t="n">
        <v>44550.711851851855</v>
      </c>
      <c r="P1601" s="1" t="n">
        <v>44551.400555555556</v>
      </c>
      <c r="Q1601" t="n">
        <v>59005.0</v>
      </c>
      <c r="R1601" t="n">
        <v>499.0</v>
      </c>
      <c r="S1601" t="b">
        <v>0</v>
      </c>
      <c r="T1601" t="inlineStr">
        <is>
          <t>N/A</t>
        </is>
      </c>
      <c r="U1601" t="b">
        <v>0</v>
      </c>
      <c r="V1601" t="inlineStr">
        <is>
          <t>Nisha Verma</t>
        </is>
      </c>
      <c r="W1601" s="1" t="n">
        <v>44551.17949074074</v>
      </c>
      <c r="X1601" t="n">
        <v>259.0</v>
      </c>
      <c r="Y1601" t="n">
        <v>21.0</v>
      </c>
      <c r="Z1601" t="n">
        <v>0.0</v>
      </c>
      <c r="AA1601" t="n">
        <v>21.0</v>
      </c>
      <c r="AB1601" t="n">
        <v>0.0</v>
      </c>
      <c r="AC1601" t="n">
        <v>10.0</v>
      </c>
      <c r="AD1601" t="n">
        <v>7.0</v>
      </c>
      <c r="AE1601" t="n">
        <v>0.0</v>
      </c>
      <c r="AF1601" t="n">
        <v>0.0</v>
      </c>
      <c r="AG1601" t="n">
        <v>0.0</v>
      </c>
      <c r="AH1601" t="inlineStr">
        <is>
          <t>Saloni Uttekar</t>
        </is>
      </c>
      <c r="AI1601" s="1" t="n">
        <v>44551.400555555556</v>
      </c>
      <c r="AJ1601" t="n">
        <v>240.0</v>
      </c>
      <c r="AK1601" t="n">
        <v>0.0</v>
      </c>
      <c r="AL1601" t="n">
        <v>0.0</v>
      </c>
      <c r="AM1601" t="n">
        <v>0.0</v>
      </c>
      <c r="AN1601" t="n">
        <v>0.0</v>
      </c>
      <c r="AO1601" t="n">
        <v>0.0</v>
      </c>
      <c r="AP1601" t="n">
        <v>7.0</v>
      </c>
      <c r="AQ1601" t="n">
        <v>0.0</v>
      </c>
      <c r="AR1601" t="n">
        <v>0.0</v>
      </c>
      <c r="AS1601" t="n">
        <v>0.0</v>
      </c>
      <c r="AT1601" t="inlineStr">
        <is>
          <t>N/A</t>
        </is>
      </c>
      <c r="AU1601" t="inlineStr">
        <is>
          <t>N/A</t>
        </is>
      </c>
      <c r="AV1601" t="inlineStr">
        <is>
          <t>N/A</t>
        </is>
      </c>
      <c r="AW1601" t="inlineStr">
        <is>
          <t>N/A</t>
        </is>
      </c>
      <c r="AX1601" t="inlineStr">
        <is>
          <t>N/A</t>
        </is>
      </c>
      <c r="AY1601" t="inlineStr">
        <is>
          <t>N/A</t>
        </is>
      </c>
      <c r="AZ1601" t="inlineStr">
        <is>
          <t>N/A</t>
        </is>
      </c>
      <c r="BA1601" t="inlineStr">
        <is>
          <t>N/A</t>
        </is>
      </c>
      <c r="BB1601" t="inlineStr">
        <is>
          <t>N/A</t>
        </is>
      </c>
      <c r="BC1601" t="inlineStr">
        <is>
          <t>N/A</t>
        </is>
      </c>
      <c r="BD1601" t="inlineStr">
        <is>
          <t>N/A</t>
        </is>
      </c>
      <c r="BE1601" t="inlineStr">
        <is>
          <t>N/A</t>
        </is>
      </c>
    </row>
    <row r="1602">
      <c r="A1602" t="inlineStr">
        <is>
          <t>WI211266076</t>
        </is>
      </c>
      <c r="B1602" t="inlineStr">
        <is>
          <t>DATA_VALIDATION</t>
        </is>
      </c>
      <c r="C1602" t="inlineStr">
        <is>
          <t>201300020397</t>
        </is>
      </c>
      <c r="D1602" t="inlineStr">
        <is>
          <t>Folder</t>
        </is>
      </c>
      <c r="E1602" s="2">
        <f>HYPERLINK("capsilon://?command=openfolder&amp;siteaddress=FAM.docvelocity-na8.net&amp;folderid=FXDAE3FE73-E334-1AC1-E359-4FE6F9BA732D","FX21129446")</f>
        <v>0.0</v>
      </c>
      <c r="F1602" t="inlineStr">
        <is>
          <t/>
        </is>
      </c>
      <c r="G1602" t="inlineStr">
        <is>
          <t/>
        </is>
      </c>
      <c r="H1602" t="inlineStr">
        <is>
          <t>Mailitem</t>
        </is>
      </c>
      <c r="I1602" t="inlineStr">
        <is>
          <t>MI2112693451</t>
        </is>
      </c>
      <c r="J1602" t="n">
        <v>47.0</v>
      </c>
      <c r="K1602" t="inlineStr">
        <is>
          <t>COMPLETED</t>
        </is>
      </c>
      <c r="L1602" t="inlineStr">
        <is>
          <t>MARK_AS_COMPLETED</t>
        </is>
      </c>
      <c r="M1602" t="inlineStr">
        <is>
          <t>Queue</t>
        </is>
      </c>
      <c r="N1602" t="n">
        <v>2.0</v>
      </c>
      <c r="O1602" s="1" t="n">
        <v>44550.71295138889</v>
      </c>
      <c r="P1602" s="1" t="n">
        <v>44551.403391203705</v>
      </c>
      <c r="Q1602" t="n">
        <v>59044.0</v>
      </c>
      <c r="R1602" t="n">
        <v>610.0</v>
      </c>
      <c r="S1602" t="b">
        <v>0</v>
      </c>
      <c r="T1602" t="inlineStr">
        <is>
          <t>N/A</t>
        </is>
      </c>
      <c r="U1602" t="b">
        <v>0</v>
      </c>
      <c r="V1602" t="inlineStr">
        <is>
          <t>Nisha Verma</t>
        </is>
      </c>
      <c r="W1602" s="1" t="n">
        <v>44551.18366898148</v>
      </c>
      <c r="X1602" t="n">
        <v>360.0</v>
      </c>
      <c r="Y1602" t="n">
        <v>57.0</v>
      </c>
      <c r="Z1602" t="n">
        <v>0.0</v>
      </c>
      <c r="AA1602" t="n">
        <v>57.0</v>
      </c>
      <c r="AB1602" t="n">
        <v>0.0</v>
      </c>
      <c r="AC1602" t="n">
        <v>41.0</v>
      </c>
      <c r="AD1602" t="n">
        <v>-10.0</v>
      </c>
      <c r="AE1602" t="n">
        <v>0.0</v>
      </c>
      <c r="AF1602" t="n">
        <v>0.0</v>
      </c>
      <c r="AG1602" t="n">
        <v>0.0</v>
      </c>
      <c r="AH1602" t="inlineStr">
        <is>
          <t>Poonam Patil</t>
        </is>
      </c>
      <c r="AI1602" s="1" t="n">
        <v>44551.403391203705</v>
      </c>
      <c r="AJ1602" t="n">
        <v>250.0</v>
      </c>
      <c r="AK1602" t="n">
        <v>2.0</v>
      </c>
      <c r="AL1602" t="n">
        <v>0.0</v>
      </c>
      <c r="AM1602" t="n">
        <v>2.0</v>
      </c>
      <c r="AN1602" t="n">
        <v>0.0</v>
      </c>
      <c r="AO1602" t="n">
        <v>1.0</v>
      </c>
      <c r="AP1602" t="n">
        <v>-12.0</v>
      </c>
      <c r="AQ1602" t="n">
        <v>0.0</v>
      </c>
      <c r="AR1602" t="n">
        <v>0.0</v>
      </c>
      <c r="AS1602" t="n">
        <v>0.0</v>
      </c>
      <c r="AT1602" t="inlineStr">
        <is>
          <t>N/A</t>
        </is>
      </c>
      <c r="AU1602" t="inlineStr">
        <is>
          <t>N/A</t>
        </is>
      </c>
      <c r="AV1602" t="inlineStr">
        <is>
          <t>N/A</t>
        </is>
      </c>
      <c r="AW1602" t="inlineStr">
        <is>
          <t>N/A</t>
        </is>
      </c>
      <c r="AX1602" t="inlineStr">
        <is>
          <t>N/A</t>
        </is>
      </c>
      <c r="AY1602" t="inlineStr">
        <is>
          <t>N/A</t>
        </is>
      </c>
      <c r="AZ1602" t="inlineStr">
        <is>
          <t>N/A</t>
        </is>
      </c>
      <c r="BA1602" t="inlineStr">
        <is>
          <t>N/A</t>
        </is>
      </c>
      <c r="BB1602" t="inlineStr">
        <is>
          <t>N/A</t>
        </is>
      </c>
      <c r="BC1602" t="inlineStr">
        <is>
          <t>N/A</t>
        </is>
      </c>
      <c r="BD1602" t="inlineStr">
        <is>
          <t>N/A</t>
        </is>
      </c>
      <c r="BE1602" t="inlineStr">
        <is>
          <t>N/A</t>
        </is>
      </c>
    </row>
    <row r="1603">
      <c r="A1603" t="inlineStr">
        <is>
          <t>WI211266089</t>
        </is>
      </c>
      <c r="B1603" t="inlineStr">
        <is>
          <t>DATA_VALIDATION</t>
        </is>
      </c>
      <c r="C1603" t="inlineStr">
        <is>
          <t>201300020397</t>
        </is>
      </c>
      <c r="D1603" t="inlineStr">
        <is>
          <t>Folder</t>
        </is>
      </c>
      <c r="E1603" s="2">
        <f>HYPERLINK("capsilon://?command=openfolder&amp;siteaddress=FAM.docvelocity-na8.net&amp;folderid=FXDAE3FE73-E334-1AC1-E359-4FE6F9BA732D","FX21129446")</f>
        <v>0.0</v>
      </c>
      <c r="F1603" t="inlineStr">
        <is>
          <t/>
        </is>
      </c>
      <c r="G1603" t="inlineStr">
        <is>
          <t/>
        </is>
      </c>
      <c r="H1603" t="inlineStr">
        <is>
          <t>Mailitem</t>
        </is>
      </c>
      <c r="I1603" t="inlineStr">
        <is>
          <t>MI2112693452</t>
        </is>
      </c>
      <c r="J1603" t="n">
        <v>28.0</v>
      </c>
      <c r="K1603" t="inlineStr">
        <is>
          <t>COMPLETED</t>
        </is>
      </c>
      <c r="L1603" t="inlineStr">
        <is>
          <t>MARK_AS_COMPLETED</t>
        </is>
      </c>
      <c r="M1603" t="inlineStr">
        <is>
          <t>Queue</t>
        </is>
      </c>
      <c r="N1603" t="n">
        <v>2.0</v>
      </c>
      <c r="O1603" s="1" t="n">
        <v>44550.713541666664</v>
      </c>
      <c r="P1603" s="1" t="n">
        <v>44551.403865740744</v>
      </c>
      <c r="Q1603" t="n">
        <v>59223.0</v>
      </c>
      <c r="R1603" t="n">
        <v>421.0</v>
      </c>
      <c r="S1603" t="b">
        <v>0</v>
      </c>
      <c r="T1603" t="inlineStr">
        <is>
          <t>N/A</t>
        </is>
      </c>
      <c r="U1603" t="b">
        <v>0</v>
      </c>
      <c r="V1603" t="inlineStr">
        <is>
          <t>Nisha Verma</t>
        </is>
      </c>
      <c r="W1603" s="1" t="n">
        <v>44551.18525462963</v>
      </c>
      <c r="X1603" t="n">
        <v>136.0</v>
      </c>
      <c r="Y1603" t="n">
        <v>21.0</v>
      </c>
      <c r="Z1603" t="n">
        <v>0.0</v>
      </c>
      <c r="AA1603" t="n">
        <v>21.0</v>
      </c>
      <c r="AB1603" t="n">
        <v>0.0</v>
      </c>
      <c r="AC1603" t="n">
        <v>9.0</v>
      </c>
      <c r="AD1603" t="n">
        <v>7.0</v>
      </c>
      <c r="AE1603" t="n">
        <v>0.0</v>
      </c>
      <c r="AF1603" t="n">
        <v>0.0</v>
      </c>
      <c r="AG1603" t="n">
        <v>0.0</v>
      </c>
      <c r="AH1603" t="inlineStr">
        <is>
          <t>Saloni Uttekar</t>
        </is>
      </c>
      <c r="AI1603" s="1" t="n">
        <v>44551.403865740744</v>
      </c>
      <c r="AJ1603" t="n">
        <v>285.0</v>
      </c>
      <c r="AK1603" t="n">
        <v>0.0</v>
      </c>
      <c r="AL1603" t="n">
        <v>0.0</v>
      </c>
      <c r="AM1603" t="n">
        <v>0.0</v>
      </c>
      <c r="AN1603" t="n">
        <v>0.0</v>
      </c>
      <c r="AO1603" t="n">
        <v>0.0</v>
      </c>
      <c r="AP1603" t="n">
        <v>7.0</v>
      </c>
      <c r="AQ1603" t="n">
        <v>0.0</v>
      </c>
      <c r="AR1603" t="n">
        <v>0.0</v>
      </c>
      <c r="AS1603" t="n">
        <v>0.0</v>
      </c>
      <c r="AT1603" t="inlineStr">
        <is>
          <t>N/A</t>
        </is>
      </c>
      <c r="AU1603" t="inlineStr">
        <is>
          <t>N/A</t>
        </is>
      </c>
      <c r="AV1603" t="inlineStr">
        <is>
          <t>N/A</t>
        </is>
      </c>
      <c r="AW1603" t="inlineStr">
        <is>
          <t>N/A</t>
        </is>
      </c>
      <c r="AX1603" t="inlineStr">
        <is>
          <t>N/A</t>
        </is>
      </c>
      <c r="AY1603" t="inlineStr">
        <is>
          <t>N/A</t>
        </is>
      </c>
      <c r="AZ1603" t="inlineStr">
        <is>
          <t>N/A</t>
        </is>
      </c>
      <c r="BA1603" t="inlineStr">
        <is>
          <t>N/A</t>
        </is>
      </c>
      <c r="BB1603" t="inlineStr">
        <is>
          <t>N/A</t>
        </is>
      </c>
      <c r="BC1603" t="inlineStr">
        <is>
          <t>N/A</t>
        </is>
      </c>
      <c r="BD1603" t="inlineStr">
        <is>
          <t>N/A</t>
        </is>
      </c>
      <c r="BE1603" t="inlineStr">
        <is>
          <t>N/A</t>
        </is>
      </c>
    </row>
    <row r="1604">
      <c r="A1604" t="inlineStr">
        <is>
          <t>WI211266092</t>
        </is>
      </c>
      <c r="B1604" t="inlineStr">
        <is>
          <t>DATA_VALIDATION</t>
        </is>
      </c>
      <c r="C1604" t="inlineStr">
        <is>
          <t>201300020397</t>
        </is>
      </c>
      <c r="D1604" t="inlineStr">
        <is>
          <t>Folder</t>
        </is>
      </c>
      <c r="E1604" s="2">
        <f>HYPERLINK("capsilon://?command=openfolder&amp;siteaddress=FAM.docvelocity-na8.net&amp;folderid=FXDAE3FE73-E334-1AC1-E359-4FE6F9BA732D","FX21129446")</f>
        <v>0.0</v>
      </c>
      <c r="F1604" t="inlineStr">
        <is>
          <t/>
        </is>
      </c>
      <c r="G1604" t="inlineStr">
        <is>
          <t/>
        </is>
      </c>
      <c r="H1604" t="inlineStr">
        <is>
          <t>Mailitem</t>
        </is>
      </c>
      <c r="I1604" t="inlineStr">
        <is>
          <t>MI2112693464</t>
        </is>
      </c>
      <c r="J1604" t="n">
        <v>92.0</v>
      </c>
      <c r="K1604" t="inlineStr">
        <is>
          <t>COMPLETED</t>
        </is>
      </c>
      <c r="L1604" t="inlineStr">
        <is>
          <t>MARK_AS_COMPLETED</t>
        </is>
      </c>
      <c r="M1604" t="inlineStr">
        <is>
          <t>Queue</t>
        </is>
      </c>
      <c r="N1604" t="n">
        <v>2.0</v>
      </c>
      <c r="O1604" s="1" t="n">
        <v>44550.71496527778</v>
      </c>
      <c r="P1604" s="1" t="n">
        <v>44551.406435185185</v>
      </c>
      <c r="Q1604" t="n">
        <v>58870.0</v>
      </c>
      <c r="R1604" t="n">
        <v>873.0</v>
      </c>
      <c r="S1604" t="b">
        <v>0</v>
      </c>
      <c r="T1604" t="inlineStr">
        <is>
          <t>N/A</t>
        </is>
      </c>
      <c r="U1604" t="b">
        <v>0</v>
      </c>
      <c r="V1604" t="inlineStr">
        <is>
          <t>Nisha Verma</t>
        </is>
      </c>
      <c r="W1604" s="1" t="n">
        <v>44551.18954861111</v>
      </c>
      <c r="X1604" t="n">
        <v>370.0</v>
      </c>
      <c r="Y1604" t="n">
        <v>87.0</v>
      </c>
      <c r="Z1604" t="n">
        <v>0.0</v>
      </c>
      <c r="AA1604" t="n">
        <v>87.0</v>
      </c>
      <c r="AB1604" t="n">
        <v>0.0</v>
      </c>
      <c r="AC1604" t="n">
        <v>38.0</v>
      </c>
      <c r="AD1604" t="n">
        <v>5.0</v>
      </c>
      <c r="AE1604" t="n">
        <v>0.0</v>
      </c>
      <c r="AF1604" t="n">
        <v>0.0</v>
      </c>
      <c r="AG1604" t="n">
        <v>0.0</v>
      </c>
      <c r="AH1604" t="inlineStr">
        <is>
          <t>Ashish Sutar</t>
        </is>
      </c>
      <c r="AI1604" s="1" t="n">
        <v>44551.406435185185</v>
      </c>
      <c r="AJ1604" t="n">
        <v>503.0</v>
      </c>
      <c r="AK1604" t="n">
        <v>0.0</v>
      </c>
      <c r="AL1604" t="n">
        <v>0.0</v>
      </c>
      <c r="AM1604" t="n">
        <v>0.0</v>
      </c>
      <c r="AN1604" t="n">
        <v>0.0</v>
      </c>
      <c r="AO1604" t="n">
        <v>0.0</v>
      </c>
      <c r="AP1604" t="n">
        <v>5.0</v>
      </c>
      <c r="AQ1604" t="n">
        <v>0.0</v>
      </c>
      <c r="AR1604" t="n">
        <v>0.0</v>
      </c>
      <c r="AS1604" t="n">
        <v>0.0</v>
      </c>
      <c r="AT1604" t="inlineStr">
        <is>
          <t>N/A</t>
        </is>
      </c>
      <c r="AU1604" t="inlineStr">
        <is>
          <t>N/A</t>
        </is>
      </c>
      <c r="AV1604" t="inlineStr">
        <is>
          <t>N/A</t>
        </is>
      </c>
      <c r="AW1604" t="inlineStr">
        <is>
          <t>N/A</t>
        </is>
      </c>
      <c r="AX1604" t="inlineStr">
        <is>
          <t>N/A</t>
        </is>
      </c>
      <c r="AY1604" t="inlineStr">
        <is>
          <t>N/A</t>
        </is>
      </c>
      <c r="AZ1604" t="inlineStr">
        <is>
          <t>N/A</t>
        </is>
      </c>
      <c r="BA1604" t="inlineStr">
        <is>
          <t>N/A</t>
        </is>
      </c>
      <c r="BB1604" t="inlineStr">
        <is>
          <t>N/A</t>
        </is>
      </c>
      <c r="BC1604" t="inlineStr">
        <is>
          <t>N/A</t>
        </is>
      </c>
      <c r="BD1604" t="inlineStr">
        <is>
          <t>N/A</t>
        </is>
      </c>
      <c r="BE1604" t="inlineStr">
        <is>
          <t>N/A</t>
        </is>
      </c>
    </row>
    <row r="1605">
      <c r="A1605" t="inlineStr">
        <is>
          <t>WI211266120</t>
        </is>
      </c>
      <c r="B1605" t="inlineStr">
        <is>
          <t>DATA_VALIDATION</t>
        </is>
      </c>
      <c r="C1605" t="inlineStr">
        <is>
          <t>201300020397</t>
        </is>
      </c>
      <c r="D1605" t="inlineStr">
        <is>
          <t>Folder</t>
        </is>
      </c>
      <c r="E1605" s="2">
        <f>HYPERLINK("capsilon://?command=openfolder&amp;siteaddress=FAM.docvelocity-na8.net&amp;folderid=FXDAE3FE73-E334-1AC1-E359-4FE6F9BA732D","FX21129446")</f>
        <v>0.0</v>
      </c>
      <c r="F1605" t="inlineStr">
        <is>
          <t/>
        </is>
      </c>
      <c r="G1605" t="inlineStr">
        <is>
          <t/>
        </is>
      </c>
      <c r="H1605" t="inlineStr">
        <is>
          <t>Mailitem</t>
        </is>
      </c>
      <c r="I1605" t="inlineStr">
        <is>
          <t>MI2112693468</t>
        </is>
      </c>
      <c r="J1605" t="n">
        <v>92.0</v>
      </c>
      <c r="K1605" t="inlineStr">
        <is>
          <t>COMPLETED</t>
        </is>
      </c>
      <c r="L1605" t="inlineStr">
        <is>
          <t>MARK_AS_COMPLETED</t>
        </is>
      </c>
      <c r="M1605" t="inlineStr">
        <is>
          <t>Queue</t>
        </is>
      </c>
      <c r="N1605" t="n">
        <v>2.0</v>
      </c>
      <c r="O1605" s="1" t="n">
        <v>44550.71638888889</v>
      </c>
      <c r="P1605" s="1" t="n">
        <v>44551.406168981484</v>
      </c>
      <c r="Q1605" t="n">
        <v>58991.0</v>
      </c>
      <c r="R1605" t="n">
        <v>606.0</v>
      </c>
      <c r="S1605" t="b">
        <v>0</v>
      </c>
      <c r="T1605" t="inlineStr">
        <is>
          <t>N/A</t>
        </is>
      </c>
      <c r="U1605" t="b">
        <v>0</v>
      </c>
      <c r="V1605" t="inlineStr">
        <is>
          <t>Nisha Verma</t>
        </is>
      </c>
      <c r="W1605" s="1" t="n">
        <v>44551.1937962963</v>
      </c>
      <c r="X1605" t="n">
        <v>367.0</v>
      </c>
      <c r="Y1605" t="n">
        <v>87.0</v>
      </c>
      <c r="Z1605" t="n">
        <v>0.0</v>
      </c>
      <c r="AA1605" t="n">
        <v>87.0</v>
      </c>
      <c r="AB1605" t="n">
        <v>0.0</v>
      </c>
      <c r="AC1605" t="n">
        <v>45.0</v>
      </c>
      <c r="AD1605" t="n">
        <v>5.0</v>
      </c>
      <c r="AE1605" t="n">
        <v>0.0</v>
      </c>
      <c r="AF1605" t="n">
        <v>0.0</v>
      </c>
      <c r="AG1605" t="n">
        <v>0.0</v>
      </c>
      <c r="AH1605" t="inlineStr">
        <is>
          <t>Poonam Patil</t>
        </is>
      </c>
      <c r="AI1605" s="1" t="n">
        <v>44551.406168981484</v>
      </c>
      <c r="AJ1605" t="n">
        <v>239.0</v>
      </c>
      <c r="AK1605" t="n">
        <v>0.0</v>
      </c>
      <c r="AL1605" t="n">
        <v>0.0</v>
      </c>
      <c r="AM1605" t="n">
        <v>0.0</v>
      </c>
      <c r="AN1605" t="n">
        <v>0.0</v>
      </c>
      <c r="AO1605" t="n">
        <v>0.0</v>
      </c>
      <c r="AP1605" t="n">
        <v>5.0</v>
      </c>
      <c r="AQ1605" t="n">
        <v>0.0</v>
      </c>
      <c r="AR1605" t="n">
        <v>0.0</v>
      </c>
      <c r="AS1605" t="n">
        <v>0.0</v>
      </c>
      <c r="AT1605" t="inlineStr">
        <is>
          <t>N/A</t>
        </is>
      </c>
      <c r="AU1605" t="inlineStr">
        <is>
          <t>N/A</t>
        </is>
      </c>
      <c r="AV1605" t="inlineStr">
        <is>
          <t>N/A</t>
        </is>
      </c>
      <c r="AW1605" t="inlineStr">
        <is>
          <t>N/A</t>
        </is>
      </c>
      <c r="AX1605" t="inlineStr">
        <is>
          <t>N/A</t>
        </is>
      </c>
      <c r="AY1605" t="inlineStr">
        <is>
          <t>N/A</t>
        </is>
      </c>
      <c r="AZ1605" t="inlineStr">
        <is>
          <t>N/A</t>
        </is>
      </c>
      <c r="BA1605" t="inlineStr">
        <is>
          <t>N/A</t>
        </is>
      </c>
      <c r="BB1605" t="inlineStr">
        <is>
          <t>N/A</t>
        </is>
      </c>
      <c r="BC1605" t="inlineStr">
        <is>
          <t>N/A</t>
        </is>
      </c>
      <c r="BD1605" t="inlineStr">
        <is>
          <t>N/A</t>
        </is>
      </c>
      <c r="BE1605" t="inlineStr">
        <is>
          <t>N/A</t>
        </is>
      </c>
    </row>
    <row r="1606">
      <c r="A1606" t="inlineStr">
        <is>
          <t>WI21126614</t>
        </is>
      </c>
      <c r="B1606" t="inlineStr">
        <is>
          <t>DATA_VALIDATION</t>
        </is>
      </c>
      <c r="C1606" t="inlineStr">
        <is>
          <t>201130012874</t>
        </is>
      </c>
      <c r="D1606" t="inlineStr">
        <is>
          <t>Folder</t>
        </is>
      </c>
      <c r="E1606" s="2">
        <f>HYPERLINK("capsilon://?command=openfolder&amp;siteaddress=FAM.docvelocity-na8.net&amp;folderid=FX259A3DEE-9738-99DF-C516-9E627600AED0","FX21122506")</f>
        <v>0.0</v>
      </c>
      <c r="F1606" t="inlineStr">
        <is>
          <t/>
        </is>
      </c>
      <c r="G1606" t="inlineStr">
        <is>
          <t/>
        </is>
      </c>
      <c r="H1606" t="inlineStr">
        <is>
          <t>Mailitem</t>
        </is>
      </c>
      <c r="I1606" t="inlineStr">
        <is>
          <t>MI211270630</t>
        </is>
      </c>
      <c r="J1606" t="n">
        <v>248.0</v>
      </c>
      <c r="K1606" t="inlineStr">
        <is>
          <t>COMPLETED</t>
        </is>
      </c>
      <c r="L1606" t="inlineStr">
        <is>
          <t>MARK_AS_COMPLETED</t>
        </is>
      </c>
      <c r="M1606" t="inlineStr">
        <is>
          <t>Queue</t>
        </is>
      </c>
      <c r="N1606" t="n">
        <v>1.0</v>
      </c>
      <c r="O1606" s="1" t="n">
        <v>44532.49585648148</v>
      </c>
      <c r="P1606" s="1" t="n">
        <v>44532.55111111111</v>
      </c>
      <c r="Q1606" t="n">
        <v>4019.0</v>
      </c>
      <c r="R1606" t="n">
        <v>755.0</v>
      </c>
      <c r="S1606" t="b">
        <v>0</v>
      </c>
      <c r="T1606" t="inlineStr">
        <is>
          <t>N/A</t>
        </is>
      </c>
      <c r="U1606" t="b">
        <v>0</v>
      </c>
      <c r="V1606" t="inlineStr">
        <is>
          <t>Sumit Jarhad</t>
        </is>
      </c>
      <c r="W1606" s="1" t="n">
        <v>44532.55111111111</v>
      </c>
      <c r="X1606" t="n">
        <v>469.0</v>
      </c>
      <c r="Y1606" t="n">
        <v>0.0</v>
      </c>
      <c r="Z1606" t="n">
        <v>0.0</v>
      </c>
      <c r="AA1606" t="n">
        <v>0.0</v>
      </c>
      <c r="AB1606" t="n">
        <v>0.0</v>
      </c>
      <c r="AC1606" t="n">
        <v>0.0</v>
      </c>
      <c r="AD1606" t="n">
        <v>248.0</v>
      </c>
      <c r="AE1606" t="n">
        <v>203.0</v>
      </c>
      <c r="AF1606" t="n">
        <v>0.0</v>
      </c>
      <c r="AG1606" t="n">
        <v>10.0</v>
      </c>
      <c r="AH1606" t="inlineStr">
        <is>
          <t>N/A</t>
        </is>
      </c>
      <c r="AI1606" t="inlineStr">
        <is>
          <t>N/A</t>
        </is>
      </c>
      <c r="AJ1606" t="inlineStr">
        <is>
          <t>N/A</t>
        </is>
      </c>
      <c r="AK1606" t="inlineStr">
        <is>
          <t>N/A</t>
        </is>
      </c>
      <c r="AL1606" t="inlineStr">
        <is>
          <t>N/A</t>
        </is>
      </c>
      <c r="AM1606" t="inlineStr">
        <is>
          <t>N/A</t>
        </is>
      </c>
      <c r="AN1606" t="inlineStr">
        <is>
          <t>N/A</t>
        </is>
      </c>
      <c r="AO1606" t="inlineStr">
        <is>
          <t>N/A</t>
        </is>
      </c>
      <c r="AP1606" t="inlineStr">
        <is>
          <t>N/A</t>
        </is>
      </c>
      <c r="AQ1606" t="inlineStr">
        <is>
          <t>N/A</t>
        </is>
      </c>
      <c r="AR1606" t="inlineStr">
        <is>
          <t>N/A</t>
        </is>
      </c>
      <c r="AS1606" t="inlineStr">
        <is>
          <t>N/A</t>
        </is>
      </c>
      <c r="AT1606" t="inlineStr">
        <is>
          <t>N/A</t>
        </is>
      </c>
      <c r="AU1606" t="inlineStr">
        <is>
          <t>N/A</t>
        </is>
      </c>
      <c r="AV1606" t="inlineStr">
        <is>
          <t>N/A</t>
        </is>
      </c>
      <c r="AW1606" t="inlineStr">
        <is>
          <t>N/A</t>
        </is>
      </c>
      <c r="AX1606" t="inlineStr">
        <is>
          <t>N/A</t>
        </is>
      </c>
      <c r="AY1606" t="inlineStr">
        <is>
          <t>N/A</t>
        </is>
      </c>
      <c r="AZ1606" t="inlineStr">
        <is>
          <t>N/A</t>
        </is>
      </c>
      <c r="BA1606" t="inlineStr">
        <is>
          <t>N/A</t>
        </is>
      </c>
      <c r="BB1606" t="inlineStr">
        <is>
          <t>N/A</t>
        </is>
      </c>
      <c r="BC1606" t="inlineStr">
        <is>
          <t>N/A</t>
        </is>
      </c>
      <c r="BD1606" t="inlineStr">
        <is>
          <t>N/A</t>
        </is>
      </c>
      <c r="BE1606" t="inlineStr">
        <is>
          <t>N/A</t>
        </is>
      </c>
    </row>
    <row r="1607">
      <c r="A1607" t="inlineStr">
        <is>
          <t>WI211266141</t>
        </is>
      </c>
      <c r="B1607" t="inlineStr">
        <is>
          <t>DATA_VALIDATION</t>
        </is>
      </c>
      <c r="C1607" t="inlineStr">
        <is>
          <t>201300020403</t>
        </is>
      </c>
      <c r="D1607" t="inlineStr">
        <is>
          <t>Folder</t>
        </is>
      </c>
      <c r="E1607" s="2">
        <f>HYPERLINK("capsilon://?command=openfolder&amp;siteaddress=FAM.docvelocity-na8.net&amp;folderid=FX1D2B3411-8DF4-FF29-AFE0-F4D36120F333","FX21129496")</f>
        <v>0.0</v>
      </c>
      <c r="F1607" t="inlineStr">
        <is>
          <t/>
        </is>
      </c>
      <c r="G1607" t="inlineStr">
        <is>
          <t/>
        </is>
      </c>
      <c r="H1607" t="inlineStr">
        <is>
          <t>Mailitem</t>
        </is>
      </c>
      <c r="I1607" t="inlineStr">
        <is>
          <t>MI2112693786</t>
        </is>
      </c>
      <c r="J1607" t="n">
        <v>284.0</v>
      </c>
      <c r="K1607" t="inlineStr">
        <is>
          <t>COMPLETED</t>
        </is>
      </c>
      <c r="L1607" t="inlineStr">
        <is>
          <t>MARK_AS_COMPLETED</t>
        </is>
      </c>
      <c r="M1607" t="inlineStr">
        <is>
          <t>Queue</t>
        </is>
      </c>
      <c r="N1607" t="n">
        <v>1.0</v>
      </c>
      <c r="O1607" s="1" t="n">
        <v>44550.718726851854</v>
      </c>
      <c r="P1607" s="1" t="n">
        <v>44551.21896990741</v>
      </c>
      <c r="Q1607" t="n">
        <v>41979.0</v>
      </c>
      <c r="R1607" t="n">
        <v>1242.0</v>
      </c>
      <c r="S1607" t="b">
        <v>0</v>
      </c>
      <c r="T1607" t="inlineStr">
        <is>
          <t>N/A</t>
        </is>
      </c>
      <c r="U1607" t="b">
        <v>0</v>
      </c>
      <c r="V1607" t="inlineStr">
        <is>
          <t>Hemanshi Deshlahara</t>
        </is>
      </c>
      <c r="W1607" s="1" t="n">
        <v>44551.21896990741</v>
      </c>
      <c r="X1607" t="n">
        <v>1234.0</v>
      </c>
      <c r="Y1607" t="n">
        <v>0.0</v>
      </c>
      <c r="Z1607" t="n">
        <v>0.0</v>
      </c>
      <c r="AA1607" t="n">
        <v>0.0</v>
      </c>
      <c r="AB1607" t="n">
        <v>0.0</v>
      </c>
      <c r="AC1607" t="n">
        <v>0.0</v>
      </c>
      <c r="AD1607" t="n">
        <v>284.0</v>
      </c>
      <c r="AE1607" t="n">
        <v>272.0</v>
      </c>
      <c r="AF1607" t="n">
        <v>0.0</v>
      </c>
      <c r="AG1607" t="n">
        <v>8.0</v>
      </c>
      <c r="AH1607" t="inlineStr">
        <is>
          <t>N/A</t>
        </is>
      </c>
      <c r="AI1607" t="inlineStr">
        <is>
          <t>N/A</t>
        </is>
      </c>
      <c r="AJ1607" t="inlineStr">
        <is>
          <t>N/A</t>
        </is>
      </c>
      <c r="AK1607" t="inlineStr">
        <is>
          <t>N/A</t>
        </is>
      </c>
      <c r="AL1607" t="inlineStr">
        <is>
          <t>N/A</t>
        </is>
      </c>
      <c r="AM1607" t="inlineStr">
        <is>
          <t>N/A</t>
        </is>
      </c>
      <c r="AN1607" t="inlineStr">
        <is>
          <t>N/A</t>
        </is>
      </c>
      <c r="AO1607" t="inlineStr">
        <is>
          <t>N/A</t>
        </is>
      </c>
      <c r="AP1607" t="inlineStr">
        <is>
          <t>N/A</t>
        </is>
      </c>
      <c r="AQ1607" t="inlineStr">
        <is>
          <t>N/A</t>
        </is>
      </c>
      <c r="AR1607" t="inlineStr">
        <is>
          <t>N/A</t>
        </is>
      </c>
      <c r="AS1607" t="inlineStr">
        <is>
          <t>N/A</t>
        </is>
      </c>
      <c r="AT1607" t="inlineStr">
        <is>
          <t>N/A</t>
        </is>
      </c>
      <c r="AU1607" t="inlineStr">
        <is>
          <t>N/A</t>
        </is>
      </c>
      <c r="AV1607" t="inlineStr">
        <is>
          <t>N/A</t>
        </is>
      </c>
      <c r="AW1607" t="inlineStr">
        <is>
          <t>N/A</t>
        </is>
      </c>
      <c r="AX1607" t="inlineStr">
        <is>
          <t>N/A</t>
        </is>
      </c>
      <c r="AY1607" t="inlineStr">
        <is>
          <t>N/A</t>
        </is>
      </c>
      <c r="AZ1607" t="inlineStr">
        <is>
          <t>N/A</t>
        </is>
      </c>
      <c r="BA1607" t="inlineStr">
        <is>
          <t>N/A</t>
        </is>
      </c>
      <c r="BB1607" t="inlineStr">
        <is>
          <t>N/A</t>
        </is>
      </c>
      <c r="BC1607" t="inlineStr">
        <is>
          <t>N/A</t>
        </is>
      </c>
      <c r="BD1607" t="inlineStr">
        <is>
          <t>N/A</t>
        </is>
      </c>
      <c r="BE1607" t="inlineStr">
        <is>
          <t>N/A</t>
        </is>
      </c>
    </row>
    <row r="1608">
      <c r="A1608" t="inlineStr">
        <is>
          <t>WI211266143</t>
        </is>
      </c>
      <c r="B1608" t="inlineStr">
        <is>
          <t>DATA_VALIDATION</t>
        </is>
      </c>
      <c r="C1608" t="inlineStr">
        <is>
          <t>201300020440</t>
        </is>
      </c>
      <c r="D1608" t="inlineStr">
        <is>
          <t>Folder</t>
        </is>
      </c>
      <c r="E1608" s="2">
        <f>HYPERLINK("capsilon://?command=openfolder&amp;siteaddress=FAM.docvelocity-na8.net&amp;folderid=FX759FFAE8-4B6C-FC6E-B011-011C80EB3B39","FX21129973")</f>
        <v>0.0</v>
      </c>
      <c r="F1608" t="inlineStr">
        <is>
          <t/>
        </is>
      </c>
      <c r="G1608" t="inlineStr">
        <is>
          <t/>
        </is>
      </c>
      <c r="H1608" t="inlineStr">
        <is>
          <t>Mailitem</t>
        </is>
      </c>
      <c r="I1608" t="inlineStr">
        <is>
          <t>MI2112693975</t>
        </is>
      </c>
      <c r="J1608" t="n">
        <v>28.0</v>
      </c>
      <c r="K1608" t="inlineStr">
        <is>
          <t>COMPLETED</t>
        </is>
      </c>
      <c r="L1608" t="inlineStr">
        <is>
          <t>MARK_AS_COMPLETED</t>
        </is>
      </c>
      <c r="M1608" t="inlineStr">
        <is>
          <t>Queue</t>
        </is>
      </c>
      <c r="N1608" t="n">
        <v>2.0</v>
      </c>
      <c r="O1608" s="1" t="n">
        <v>44550.71905092592</v>
      </c>
      <c r="P1608" s="1" t="n">
        <v>44551.40741898148</v>
      </c>
      <c r="Q1608" t="n">
        <v>58647.0</v>
      </c>
      <c r="R1608" t="n">
        <v>828.0</v>
      </c>
      <c r="S1608" t="b">
        <v>0</v>
      </c>
      <c r="T1608" t="inlineStr">
        <is>
          <t>N/A</t>
        </is>
      </c>
      <c r="U1608" t="b">
        <v>0</v>
      </c>
      <c r="V1608" t="inlineStr">
        <is>
          <t>Karnal Akhare</t>
        </is>
      </c>
      <c r="W1608" s="1" t="n">
        <v>44551.23625</v>
      </c>
      <c r="X1608" t="n">
        <v>496.0</v>
      </c>
      <c r="Y1608" t="n">
        <v>21.0</v>
      </c>
      <c r="Z1608" t="n">
        <v>0.0</v>
      </c>
      <c r="AA1608" t="n">
        <v>21.0</v>
      </c>
      <c r="AB1608" t="n">
        <v>0.0</v>
      </c>
      <c r="AC1608" t="n">
        <v>17.0</v>
      </c>
      <c r="AD1608" t="n">
        <v>7.0</v>
      </c>
      <c r="AE1608" t="n">
        <v>0.0</v>
      </c>
      <c r="AF1608" t="n">
        <v>0.0</v>
      </c>
      <c r="AG1608" t="n">
        <v>0.0</v>
      </c>
      <c r="AH1608" t="inlineStr">
        <is>
          <t>Saloni Uttekar</t>
        </is>
      </c>
      <c r="AI1608" s="1" t="n">
        <v>44551.40741898148</v>
      </c>
      <c r="AJ1608" t="n">
        <v>306.0</v>
      </c>
      <c r="AK1608" t="n">
        <v>0.0</v>
      </c>
      <c r="AL1608" t="n">
        <v>0.0</v>
      </c>
      <c r="AM1608" t="n">
        <v>0.0</v>
      </c>
      <c r="AN1608" t="n">
        <v>0.0</v>
      </c>
      <c r="AO1608" t="n">
        <v>0.0</v>
      </c>
      <c r="AP1608" t="n">
        <v>7.0</v>
      </c>
      <c r="AQ1608" t="n">
        <v>0.0</v>
      </c>
      <c r="AR1608" t="n">
        <v>0.0</v>
      </c>
      <c r="AS1608" t="n">
        <v>0.0</v>
      </c>
      <c r="AT1608" t="inlineStr">
        <is>
          <t>N/A</t>
        </is>
      </c>
      <c r="AU1608" t="inlineStr">
        <is>
          <t>N/A</t>
        </is>
      </c>
      <c r="AV1608" t="inlineStr">
        <is>
          <t>N/A</t>
        </is>
      </c>
      <c r="AW1608" t="inlineStr">
        <is>
          <t>N/A</t>
        </is>
      </c>
      <c r="AX1608" t="inlineStr">
        <is>
          <t>N/A</t>
        </is>
      </c>
      <c r="AY1608" t="inlineStr">
        <is>
          <t>N/A</t>
        </is>
      </c>
      <c r="AZ1608" t="inlineStr">
        <is>
          <t>N/A</t>
        </is>
      </c>
      <c r="BA1608" t="inlineStr">
        <is>
          <t>N/A</t>
        </is>
      </c>
      <c r="BB1608" t="inlineStr">
        <is>
          <t>N/A</t>
        </is>
      </c>
      <c r="BC1608" t="inlineStr">
        <is>
          <t>N/A</t>
        </is>
      </c>
      <c r="BD1608" t="inlineStr">
        <is>
          <t>N/A</t>
        </is>
      </c>
      <c r="BE1608" t="inlineStr">
        <is>
          <t>N/A</t>
        </is>
      </c>
    </row>
    <row r="1609">
      <c r="A1609" t="inlineStr">
        <is>
          <t>WI211266145</t>
        </is>
      </c>
      <c r="B1609" t="inlineStr">
        <is>
          <t>DATA_VALIDATION</t>
        </is>
      </c>
      <c r="C1609" t="inlineStr">
        <is>
          <t>201300020440</t>
        </is>
      </c>
      <c r="D1609" t="inlineStr">
        <is>
          <t>Folder</t>
        </is>
      </c>
      <c r="E1609" s="2">
        <f>HYPERLINK("capsilon://?command=openfolder&amp;siteaddress=FAM.docvelocity-na8.net&amp;folderid=FX759FFAE8-4B6C-FC6E-B011-011C80EB3B39","FX21129973")</f>
        <v>0.0</v>
      </c>
      <c r="F1609" t="inlineStr">
        <is>
          <t/>
        </is>
      </c>
      <c r="G1609" t="inlineStr">
        <is>
          <t/>
        </is>
      </c>
      <c r="H1609" t="inlineStr">
        <is>
          <t>Mailitem</t>
        </is>
      </c>
      <c r="I1609" t="inlineStr">
        <is>
          <t>MI2112693982</t>
        </is>
      </c>
      <c r="J1609" t="n">
        <v>89.0</v>
      </c>
      <c r="K1609" t="inlineStr">
        <is>
          <t>COMPLETED</t>
        </is>
      </c>
      <c r="L1609" t="inlineStr">
        <is>
          <t>MARK_AS_COMPLETED</t>
        </is>
      </c>
      <c r="M1609" t="inlineStr">
        <is>
          <t>Queue</t>
        </is>
      </c>
      <c r="N1609" t="n">
        <v>2.0</v>
      </c>
      <c r="O1609" s="1" t="n">
        <v>44550.72010416666</v>
      </c>
      <c r="P1609" s="1" t="n">
        <v>44551.410532407404</v>
      </c>
      <c r="Q1609" t="n">
        <v>58783.0</v>
      </c>
      <c r="R1609" t="n">
        <v>870.0</v>
      </c>
      <c r="S1609" t="b">
        <v>0</v>
      </c>
      <c r="T1609" t="inlineStr">
        <is>
          <t>N/A</t>
        </is>
      </c>
      <c r="U1609" t="b">
        <v>0</v>
      </c>
      <c r="V1609" t="inlineStr">
        <is>
          <t>Karnal Akhare</t>
        </is>
      </c>
      <c r="W1609" s="1" t="n">
        <v>44551.24077546296</v>
      </c>
      <c r="X1609" t="n">
        <v>390.0</v>
      </c>
      <c r="Y1609" t="n">
        <v>84.0</v>
      </c>
      <c r="Z1609" t="n">
        <v>0.0</v>
      </c>
      <c r="AA1609" t="n">
        <v>84.0</v>
      </c>
      <c r="AB1609" t="n">
        <v>0.0</v>
      </c>
      <c r="AC1609" t="n">
        <v>30.0</v>
      </c>
      <c r="AD1609" t="n">
        <v>5.0</v>
      </c>
      <c r="AE1609" t="n">
        <v>0.0</v>
      </c>
      <c r="AF1609" t="n">
        <v>0.0</v>
      </c>
      <c r="AG1609" t="n">
        <v>0.0</v>
      </c>
      <c r="AH1609" t="inlineStr">
        <is>
          <t>Sangeeta Kumari</t>
        </is>
      </c>
      <c r="AI1609" s="1" t="n">
        <v>44551.410532407404</v>
      </c>
      <c r="AJ1609" t="n">
        <v>480.0</v>
      </c>
      <c r="AK1609" t="n">
        <v>1.0</v>
      </c>
      <c r="AL1609" t="n">
        <v>0.0</v>
      </c>
      <c r="AM1609" t="n">
        <v>1.0</v>
      </c>
      <c r="AN1609" t="n">
        <v>0.0</v>
      </c>
      <c r="AO1609" t="n">
        <v>0.0</v>
      </c>
      <c r="AP1609" t="n">
        <v>4.0</v>
      </c>
      <c r="AQ1609" t="n">
        <v>0.0</v>
      </c>
      <c r="AR1609" t="n">
        <v>0.0</v>
      </c>
      <c r="AS1609" t="n">
        <v>0.0</v>
      </c>
      <c r="AT1609" t="inlineStr">
        <is>
          <t>N/A</t>
        </is>
      </c>
      <c r="AU1609" t="inlineStr">
        <is>
          <t>N/A</t>
        </is>
      </c>
      <c r="AV1609" t="inlineStr">
        <is>
          <t>N/A</t>
        </is>
      </c>
      <c r="AW1609" t="inlineStr">
        <is>
          <t>N/A</t>
        </is>
      </c>
      <c r="AX1609" t="inlineStr">
        <is>
          <t>N/A</t>
        </is>
      </c>
      <c r="AY1609" t="inlineStr">
        <is>
          <t>N/A</t>
        </is>
      </c>
      <c r="AZ1609" t="inlineStr">
        <is>
          <t>N/A</t>
        </is>
      </c>
      <c r="BA1609" t="inlineStr">
        <is>
          <t>N/A</t>
        </is>
      </c>
      <c r="BB1609" t="inlineStr">
        <is>
          <t>N/A</t>
        </is>
      </c>
      <c r="BC1609" t="inlineStr">
        <is>
          <t>N/A</t>
        </is>
      </c>
      <c r="BD1609" t="inlineStr">
        <is>
          <t>N/A</t>
        </is>
      </c>
      <c r="BE1609" t="inlineStr">
        <is>
          <t>N/A</t>
        </is>
      </c>
    </row>
    <row r="1610">
      <c r="A1610" t="inlineStr">
        <is>
          <t>WI211266147</t>
        </is>
      </c>
      <c r="B1610" t="inlineStr">
        <is>
          <t>DATA_VALIDATION</t>
        </is>
      </c>
      <c r="C1610" t="inlineStr">
        <is>
          <t>201300020440</t>
        </is>
      </c>
      <c r="D1610" t="inlineStr">
        <is>
          <t>Folder</t>
        </is>
      </c>
      <c r="E1610" s="2">
        <f>HYPERLINK("capsilon://?command=openfolder&amp;siteaddress=FAM.docvelocity-na8.net&amp;folderid=FX759FFAE8-4B6C-FC6E-B011-011C80EB3B39","FX21129973")</f>
        <v>0.0</v>
      </c>
      <c r="F1610" t="inlineStr">
        <is>
          <t/>
        </is>
      </c>
      <c r="G1610" t="inlineStr">
        <is>
          <t/>
        </is>
      </c>
      <c r="H1610" t="inlineStr">
        <is>
          <t>Mailitem</t>
        </is>
      </c>
      <c r="I1610" t="inlineStr">
        <is>
          <t>MI2112693983</t>
        </is>
      </c>
      <c r="J1610" t="n">
        <v>89.0</v>
      </c>
      <c r="K1610" t="inlineStr">
        <is>
          <t>COMPLETED</t>
        </is>
      </c>
      <c r="L1610" t="inlineStr">
        <is>
          <t>MARK_AS_COMPLETED</t>
        </is>
      </c>
      <c r="M1610" t="inlineStr">
        <is>
          <t>Queue</t>
        </is>
      </c>
      <c r="N1610" t="n">
        <v>2.0</v>
      </c>
      <c r="O1610" s="1" t="n">
        <v>44550.721087962964</v>
      </c>
      <c r="P1610" s="1" t="n">
        <v>44551.40819444445</v>
      </c>
      <c r="Q1610" t="n">
        <v>58882.0</v>
      </c>
      <c r="R1610" t="n">
        <v>484.0</v>
      </c>
      <c r="S1610" t="b">
        <v>0</v>
      </c>
      <c r="T1610" t="inlineStr">
        <is>
          <t>N/A</t>
        </is>
      </c>
      <c r="U1610" t="b">
        <v>0</v>
      </c>
      <c r="V1610" t="inlineStr">
        <is>
          <t>Aditya Tade</t>
        </is>
      </c>
      <c r="W1610" s="1" t="n">
        <v>44551.24023148148</v>
      </c>
      <c r="X1610" t="n">
        <v>310.0</v>
      </c>
      <c r="Y1610" t="n">
        <v>84.0</v>
      </c>
      <c r="Z1610" t="n">
        <v>0.0</v>
      </c>
      <c r="AA1610" t="n">
        <v>84.0</v>
      </c>
      <c r="AB1610" t="n">
        <v>0.0</v>
      </c>
      <c r="AC1610" t="n">
        <v>4.0</v>
      </c>
      <c r="AD1610" t="n">
        <v>5.0</v>
      </c>
      <c r="AE1610" t="n">
        <v>0.0</v>
      </c>
      <c r="AF1610" t="n">
        <v>0.0</v>
      </c>
      <c r="AG1610" t="n">
        <v>0.0</v>
      </c>
      <c r="AH1610" t="inlineStr">
        <is>
          <t>Poonam Patil</t>
        </is>
      </c>
      <c r="AI1610" s="1" t="n">
        <v>44551.40819444445</v>
      </c>
      <c r="AJ1610" t="n">
        <v>174.0</v>
      </c>
      <c r="AK1610" t="n">
        <v>0.0</v>
      </c>
      <c r="AL1610" t="n">
        <v>0.0</v>
      </c>
      <c r="AM1610" t="n">
        <v>0.0</v>
      </c>
      <c r="AN1610" t="n">
        <v>0.0</v>
      </c>
      <c r="AO1610" t="n">
        <v>0.0</v>
      </c>
      <c r="AP1610" t="n">
        <v>5.0</v>
      </c>
      <c r="AQ1610" t="n">
        <v>0.0</v>
      </c>
      <c r="AR1610" t="n">
        <v>0.0</v>
      </c>
      <c r="AS1610" t="n">
        <v>0.0</v>
      </c>
      <c r="AT1610" t="inlineStr">
        <is>
          <t>N/A</t>
        </is>
      </c>
      <c r="AU1610" t="inlineStr">
        <is>
          <t>N/A</t>
        </is>
      </c>
      <c r="AV1610" t="inlineStr">
        <is>
          <t>N/A</t>
        </is>
      </c>
      <c r="AW1610" t="inlineStr">
        <is>
          <t>N/A</t>
        </is>
      </c>
      <c r="AX1610" t="inlineStr">
        <is>
          <t>N/A</t>
        </is>
      </c>
      <c r="AY1610" t="inlineStr">
        <is>
          <t>N/A</t>
        </is>
      </c>
      <c r="AZ1610" t="inlineStr">
        <is>
          <t>N/A</t>
        </is>
      </c>
      <c r="BA1610" t="inlineStr">
        <is>
          <t>N/A</t>
        </is>
      </c>
      <c r="BB1610" t="inlineStr">
        <is>
          <t>N/A</t>
        </is>
      </c>
      <c r="BC1610" t="inlineStr">
        <is>
          <t>N/A</t>
        </is>
      </c>
      <c r="BD1610" t="inlineStr">
        <is>
          <t>N/A</t>
        </is>
      </c>
      <c r="BE1610" t="inlineStr">
        <is>
          <t>N/A</t>
        </is>
      </c>
    </row>
    <row r="1611">
      <c r="A1611" t="inlineStr">
        <is>
          <t>WI211266150</t>
        </is>
      </c>
      <c r="B1611" t="inlineStr">
        <is>
          <t>DATA_VALIDATION</t>
        </is>
      </c>
      <c r="C1611" t="inlineStr">
        <is>
          <t>201300020440</t>
        </is>
      </c>
      <c r="D1611" t="inlineStr">
        <is>
          <t>Folder</t>
        </is>
      </c>
      <c r="E1611" s="2">
        <f>HYPERLINK("capsilon://?command=openfolder&amp;siteaddress=FAM.docvelocity-na8.net&amp;folderid=FX759FFAE8-4B6C-FC6E-B011-011C80EB3B39","FX21129973")</f>
        <v>0.0</v>
      </c>
      <c r="F1611" t="inlineStr">
        <is>
          <t/>
        </is>
      </c>
      <c r="G1611" t="inlineStr">
        <is>
          <t/>
        </is>
      </c>
      <c r="H1611" t="inlineStr">
        <is>
          <t>Mailitem</t>
        </is>
      </c>
      <c r="I1611" t="inlineStr">
        <is>
          <t>MI2112693993</t>
        </is>
      </c>
      <c r="J1611" t="n">
        <v>28.0</v>
      </c>
      <c r="K1611" t="inlineStr">
        <is>
          <t>COMPLETED</t>
        </is>
      </c>
      <c r="L1611" t="inlineStr">
        <is>
          <t>MARK_AS_COMPLETED</t>
        </is>
      </c>
      <c r="M1611" t="inlineStr">
        <is>
          <t>Queue</t>
        </is>
      </c>
      <c r="N1611" t="n">
        <v>2.0</v>
      </c>
      <c r="O1611" s="1" t="n">
        <v>44550.72138888889</v>
      </c>
      <c r="P1611" s="1" t="n">
        <v>44551.41003472222</v>
      </c>
      <c r="Q1611" t="n">
        <v>59073.0</v>
      </c>
      <c r="R1611" t="n">
        <v>426.0</v>
      </c>
      <c r="S1611" t="b">
        <v>0</v>
      </c>
      <c r="T1611" t="inlineStr">
        <is>
          <t>N/A</t>
        </is>
      </c>
      <c r="U1611" t="b">
        <v>0</v>
      </c>
      <c r="V1611" t="inlineStr">
        <is>
          <t>Hemanshi Deshlahara</t>
        </is>
      </c>
      <c r="W1611" s="1" t="n">
        <v>44551.239895833336</v>
      </c>
      <c r="X1611" t="n">
        <v>84.0</v>
      </c>
      <c r="Y1611" t="n">
        <v>21.0</v>
      </c>
      <c r="Z1611" t="n">
        <v>0.0</v>
      </c>
      <c r="AA1611" t="n">
        <v>21.0</v>
      </c>
      <c r="AB1611" t="n">
        <v>0.0</v>
      </c>
      <c r="AC1611" t="n">
        <v>2.0</v>
      </c>
      <c r="AD1611" t="n">
        <v>7.0</v>
      </c>
      <c r="AE1611" t="n">
        <v>0.0</v>
      </c>
      <c r="AF1611" t="n">
        <v>0.0</v>
      </c>
      <c r="AG1611" t="n">
        <v>0.0</v>
      </c>
      <c r="AH1611" t="inlineStr">
        <is>
          <t>Ashish Sutar</t>
        </is>
      </c>
      <c r="AI1611" s="1" t="n">
        <v>44551.41003472222</v>
      </c>
      <c r="AJ1611" t="n">
        <v>295.0</v>
      </c>
      <c r="AK1611" t="n">
        <v>1.0</v>
      </c>
      <c r="AL1611" t="n">
        <v>0.0</v>
      </c>
      <c r="AM1611" t="n">
        <v>1.0</v>
      </c>
      <c r="AN1611" t="n">
        <v>0.0</v>
      </c>
      <c r="AO1611" t="n">
        <v>1.0</v>
      </c>
      <c r="AP1611" t="n">
        <v>6.0</v>
      </c>
      <c r="AQ1611" t="n">
        <v>0.0</v>
      </c>
      <c r="AR1611" t="n">
        <v>0.0</v>
      </c>
      <c r="AS1611" t="n">
        <v>0.0</v>
      </c>
      <c r="AT1611" t="inlineStr">
        <is>
          <t>N/A</t>
        </is>
      </c>
      <c r="AU1611" t="inlineStr">
        <is>
          <t>N/A</t>
        </is>
      </c>
      <c r="AV1611" t="inlineStr">
        <is>
          <t>N/A</t>
        </is>
      </c>
      <c r="AW1611" t="inlineStr">
        <is>
          <t>N/A</t>
        </is>
      </c>
      <c r="AX1611" t="inlineStr">
        <is>
          <t>N/A</t>
        </is>
      </c>
      <c r="AY1611" t="inlineStr">
        <is>
          <t>N/A</t>
        </is>
      </c>
      <c r="AZ1611" t="inlineStr">
        <is>
          <t>N/A</t>
        </is>
      </c>
      <c r="BA1611" t="inlineStr">
        <is>
          <t>N/A</t>
        </is>
      </c>
      <c r="BB1611" t="inlineStr">
        <is>
          <t>N/A</t>
        </is>
      </c>
      <c r="BC1611" t="inlineStr">
        <is>
          <t>N/A</t>
        </is>
      </c>
      <c r="BD1611" t="inlineStr">
        <is>
          <t>N/A</t>
        </is>
      </c>
      <c r="BE1611" t="inlineStr">
        <is>
          <t>N/A</t>
        </is>
      </c>
    </row>
    <row r="1612">
      <c r="A1612" t="inlineStr">
        <is>
          <t>WI211266154</t>
        </is>
      </c>
      <c r="B1612" t="inlineStr">
        <is>
          <t>DATA_VALIDATION</t>
        </is>
      </c>
      <c r="C1612" t="inlineStr">
        <is>
          <t>201300020403</t>
        </is>
      </c>
      <c r="D1612" t="inlineStr">
        <is>
          <t>Folder</t>
        </is>
      </c>
      <c r="E1612" s="2">
        <f>HYPERLINK("capsilon://?command=openfolder&amp;siteaddress=FAM.docvelocity-na8.net&amp;folderid=FX1D2B3411-8DF4-FF29-AFE0-F4D36120F333","FX21129496")</f>
        <v>0.0</v>
      </c>
      <c r="F1612" t="inlineStr">
        <is>
          <t/>
        </is>
      </c>
      <c r="G1612" t="inlineStr">
        <is>
          <t/>
        </is>
      </c>
      <c r="H1612" t="inlineStr">
        <is>
          <t>Mailitem</t>
        </is>
      </c>
      <c r="I1612" t="inlineStr">
        <is>
          <t>MI2112694172</t>
        </is>
      </c>
      <c r="J1612" t="n">
        <v>56.0</v>
      </c>
      <c r="K1612" t="inlineStr">
        <is>
          <t>COMPLETED</t>
        </is>
      </c>
      <c r="L1612" t="inlineStr">
        <is>
          <t>MARK_AS_COMPLETED</t>
        </is>
      </c>
      <c r="M1612" t="inlineStr">
        <is>
          <t>Queue</t>
        </is>
      </c>
      <c r="N1612" t="n">
        <v>1.0</v>
      </c>
      <c r="O1612" s="1" t="n">
        <v>44550.72244212963</v>
      </c>
      <c r="P1612" s="1" t="n">
        <v>44551.250810185185</v>
      </c>
      <c r="Q1612" t="n">
        <v>44675.0</v>
      </c>
      <c r="R1612" t="n">
        <v>976.0</v>
      </c>
      <c r="S1612" t="b">
        <v>0</v>
      </c>
      <c r="T1612" t="inlineStr">
        <is>
          <t>N/A</t>
        </is>
      </c>
      <c r="U1612" t="b">
        <v>0</v>
      </c>
      <c r="V1612" t="inlineStr">
        <is>
          <t>Hemanshi Deshlahara</t>
        </is>
      </c>
      <c r="W1612" s="1" t="n">
        <v>44551.250810185185</v>
      </c>
      <c r="X1612" t="n">
        <v>942.0</v>
      </c>
      <c r="Y1612" t="n">
        <v>0.0</v>
      </c>
      <c r="Z1612" t="n">
        <v>0.0</v>
      </c>
      <c r="AA1612" t="n">
        <v>0.0</v>
      </c>
      <c r="AB1612" t="n">
        <v>0.0</v>
      </c>
      <c r="AC1612" t="n">
        <v>0.0</v>
      </c>
      <c r="AD1612" t="n">
        <v>56.0</v>
      </c>
      <c r="AE1612" t="n">
        <v>42.0</v>
      </c>
      <c r="AF1612" t="n">
        <v>0.0</v>
      </c>
      <c r="AG1612" t="n">
        <v>4.0</v>
      </c>
      <c r="AH1612" t="inlineStr">
        <is>
          <t>N/A</t>
        </is>
      </c>
      <c r="AI1612" t="inlineStr">
        <is>
          <t>N/A</t>
        </is>
      </c>
      <c r="AJ1612" t="inlineStr">
        <is>
          <t>N/A</t>
        </is>
      </c>
      <c r="AK1612" t="inlineStr">
        <is>
          <t>N/A</t>
        </is>
      </c>
      <c r="AL1612" t="inlineStr">
        <is>
          <t>N/A</t>
        </is>
      </c>
      <c r="AM1612" t="inlineStr">
        <is>
          <t>N/A</t>
        </is>
      </c>
      <c r="AN1612" t="inlineStr">
        <is>
          <t>N/A</t>
        </is>
      </c>
      <c r="AO1612" t="inlineStr">
        <is>
          <t>N/A</t>
        </is>
      </c>
      <c r="AP1612" t="inlineStr">
        <is>
          <t>N/A</t>
        </is>
      </c>
      <c r="AQ1612" t="inlineStr">
        <is>
          <t>N/A</t>
        </is>
      </c>
      <c r="AR1612" t="inlineStr">
        <is>
          <t>N/A</t>
        </is>
      </c>
      <c r="AS1612" t="inlineStr">
        <is>
          <t>N/A</t>
        </is>
      </c>
      <c r="AT1612" t="inlineStr">
        <is>
          <t>N/A</t>
        </is>
      </c>
      <c r="AU1612" t="inlineStr">
        <is>
          <t>N/A</t>
        </is>
      </c>
      <c r="AV1612" t="inlineStr">
        <is>
          <t>N/A</t>
        </is>
      </c>
      <c r="AW1612" t="inlineStr">
        <is>
          <t>N/A</t>
        </is>
      </c>
      <c r="AX1612" t="inlineStr">
        <is>
          <t>N/A</t>
        </is>
      </c>
      <c r="AY1612" t="inlineStr">
        <is>
          <t>N/A</t>
        </is>
      </c>
      <c r="AZ1612" t="inlineStr">
        <is>
          <t>N/A</t>
        </is>
      </c>
      <c r="BA1612" t="inlineStr">
        <is>
          <t>N/A</t>
        </is>
      </c>
      <c r="BB1612" t="inlineStr">
        <is>
          <t>N/A</t>
        </is>
      </c>
      <c r="BC1612" t="inlineStr">
        <is>
          <t>N/A</t>
        </is>
      </c>
      <c r="BD1612" t="inlineStr">
        <is>
          <t>N/A</t>
        </is>
      </c>
      <c r="BE1612" t="inlineStr">
        <is>
          <t>N/A</t>
        </is>
      </c>
    </row>
    <row r="1613">
      <c r="A1613" t="inlineStr">
        <is>
          <t>WI211266161</t>
        </is>
      </c>
      <c r="B1613" t="inlineStr">
        <is>
          <t>DATA_VALIDATION</t>
        </is>
      </c>
      <c r="C1613" t="inlineStr">
        <is>
          <t>201308007938</t>
        </is>
      </c>
      <c r="D1613" t="inlineStr">
        <is>
          <t>Folder</t>
        </is>
      </c>
      <c r="E1613" s="2">
        <f>HYPERLINK("capsilon://?command=openfolder&amp;siteaddress=FAM.docvelocity-na8.net&amp;folderid=FX41ABD983-86D1-6A92-5132-C902AF1403EE","FX21126831")</f>
        <v>0.0</v>
      </c>
      <c r="F1613" t="inlineStr">
        <is>
          <t/>
        </is>
      </c>
      <c r="G1613" t="inlineStr">
        <is>
          <t/>
        </is>
      </c>
      <c r="H1613" t="inlineStr">
        <is>
          <t>Mailitem</t>
        </is>
      </c>
      <c r="I1613" t="inlineStr">
        <is>
          <t>MI2112683262</t>
        </is>
      </c>
      <c r="J1613" t="n">
        <v>256.0</v>
      </c>
      <c r="K1613" t="inlineStr">
        <is>
          <t>COMPLETED</t>
        </is>
      </c>
      <c r="L1613" t="inlineStr">
        <is>
          <t>MARK_AS_COMPLETED</t>
        </is>
      </c>
      <c r="M1613" t="inlineStr">
        <is>
          <t>Queue</t>
        </is>
      </c>
      <c r="N1613" t="n">
        <v>2.0</v>
      </c>
      <c r="O1613" s="1" t="n">
        <v>44550.72381944444</v>
      </c>
      <c r="P1613" s="1" t="n">
        <v>44551.25625</v>
      </c>
      <c r="Q1613" t="n">
        <v>36606.0</v>
      </c>
      <c r="R1613" t="n">
        <v>9396.0</v>
      </c>
      <c r="S1613" t="b">
        <v>0</v>
      </c>
      <c r="T1613" t="inlineStr">
        <is>
          <t>N/A</t>
        </is>
      </c>
      <c r="U1613" t="b">
        <v>1</v>
      </c>
      <c r="V1613" t="inlineStr">
        <is>
          <t>Amruta Erande</t>
        </is>
      </c>
      <c r="W1613" s="1" t="n">
        <v>44550.81365740741</v>
      </c>
      <c r="X1613" t="n">
        <v>6473.0</v>
      </c>
      <c r="Y1613" t="n">
        <v>268.0</v>
      </c>
      <c r="Z1613" t="n">
        <v>0.0</v>
      </c>
      <c r="AA1613" t="n">
        <v>268.0</v>
      </c>
      <c r="AB1613" t="n">
        <v>0.0</v>
      </c>
      <c r="AC1613" t="n">
        <v>199.0</v>
      </c>
      <c r="AD1613" t="n">
        <v>-12.0</v>
      </c>
      <c r="AE1613" t="n">
        <v>0.0</v>
      </c>
      <c r="AF1613" t="n">
        <v>0.0</v>
      </c>
      <c r="AG1613" t="n">
        <v>0.0</v>
      </c>
      <c r="AH1613" t="inlineStr">
        <is>
          <t>Sangeeta Kumari</t>
        </is>
      </c>
      <c r="AI1613" s="1" t="n">
        <v>44551.25625</v>
      </c>
      <c r="AJ1613" t="n">
        <v>2834.0</v>
      </c>
      <c r="AK1613" t="n">
        <v>14.0</v>
      </c>
      <c r="AL1613" t="n">
        <v>0.0</v>
      </c>
      <c r="AM1613" t="n">
        <v>14.0</v>
      </c>
      <c r="AN1613" t="n">
        <v>0.0</v>
      </c>
      <c r="AO1613" t="n">
        <v>14.0</v>
      </c>
      <c r="AP1613" t="n">
        <v>-26.0</v>
      </c>
      <c r="AQ1613" t="n">
        <v>0.0</v>
      </c>
      <c r="AR1613" t="n">
        <v>0.0</v>
      </c>
      <c r="AS1613" t="n">
        <v>0.0</v>
      </c>
      <c r="AT1613" t="inlineStr">
        <is>
          <t>N/A</t>
        </is>
      </c>
      <c r="AU1613" t="inlineStr">
        <is>
          <t>N/A</t>
        </is>
      </c>
      <c r="AV1613" t="inlineStr">
        <is>
          <t>N/A</t>
        </is>
      </c>
      <c r="AW1613" t="inlineStr">
        <is>
          <t>N/A</t>
        </is>
      </c>
      <c r="AX1613" t="inlineStr">
        <is>
          <t>N/A</t>
        </is>
      </c>
      <c r="AY1613" t="inlineStr">
        <is>
          <t>N/A</t>
        </is>
      </c>
      <c r="AZ1613" t="inlineStr">
        <is>
          <t>N/A</t>
        </is>
      </c>
      <c r="BA1613" t="inlineStr">
        <is>
          <t>N/A</t>
        </is>
      </c>
      <c r="BB1613" t="inlineStr">
        <is>
          <t>N/A</t>
        </is>
      </c>
      <c r="BC1613" t="inlineStr">
        <is>
          <t>N/A</t>
        </is>
      </c>
      <c r="BD1613" t="inlineStr">
        <is>
          <t>N/A</t>
        </is>
      </c>
      <c r="BE1613" t="inlineStr">
        <is>
          <t>N/A</t>
        </is>
      </c>
    </row>
    <row r="1614">
      <c r="A1614" t="inlineStr">
        <is>
          <t>WI211266164</t>
        </is>
      </c>
      <c r="B1614" t="inlineStr">
        <is>
          <t>DATA_VALIDATION</t>
        </is>
      </c>
      <c r="C1614" t="inlineStr">
        <is>
          <t>201308007654</t>
        </is>
      </c>
      <c r="D1614" t="inlineStr">
        <is>
          <t>Folder</t>
        </is>
      </c>
      <c r="E1614" s="2">
        <f>HYPERLINK("capsilon://?command=openfolder&amp;siteaddress=FAM.docvelocity-na8.net&amp;folderid=FXFE19D9D9-9FFA-CB2D-CB0E-E1B39F04A12E","FX211012732")</f>
        <v>0.0</v>
      </c>
      <c r="F1614" t="inlineStr">
        <is>
          <t/>
        </is>
      </c>
      <c r="G1614" t="inlineStr">
        <is>
          <t/>
        </is>
      </c>
      <c r="H1614" t="inlineStr">
        <is>
          <t>Mailitem</t>
        </is>
      </c>
      <c r="I1614" t="inlineStr">
        <is>
          <t>MI2112694617</t>
        </is>
      </c>
      <c r="J1614" t="n">
        <v>38.0</v>
      </c>
      <c r="K1614" t="inlineStr">
        <is>
          <t>COMPLETED</t>
        </is>
      </c>
      <c r="L1614" t="inlineStr">
        <is>
          <t>MARK_AS_COMPLETED</t>
        </is>
      </c>
      <c r="M1614" t="inlineStr">
        <is>
          <t>Queue</t>
        </is>
      </c>
      <c r="N1614" t="n">
        <v>2.0</v>
      </c>
      <c r="O1614" s="1" t="n">
        <v>44550.72412037037</v>
      </c>
      <c r="P1614" s="1" t="n">
        <v>44551.41002314815</v>
      </c>
      <c r="Q1614" t="n">
        <v>59050.0</v>
      </c>
      <c r="R1614" t="n">
        <v>212.0</v>
      </c>
      <c r="S1614" t="b">
        <v>0</v>
      </c>
      <c r="T1614" t="inlineStr">
        <is>
          <t>N/A</t>
        </is>
      </c>
      <c r="U1614" t="b">
        <v>0</v>
      </c>
      <c r="V1614" t="inlineStr">
        <is>
          <t>Raman Vaidya</t>
        </is>
      </c>
      <c r="W1614" s="1" t="n">
        <v>44551.2396875</v>
      </c>
      <c r="X1614" t="n">
        <v>55.0</v>
      </c>
      <c r="Y1614" t="n">
        <v>0.0</v>
      </c>
      <c r="Z1614" t="n">
        <v>0.0</v>
      </c>
      <c r="AA1614" t="n">
        <v>0.0</v>
      </c>
      <c r="AB1614" t="n">
        <v>37.0</v>
      </c>
      <c r="AC1614" t="n">
        <v>0.0</v>
      </c>
      <c r="AD1614" t="n">
        <v>38.0</v>
      </c>
      <c r="AE1614" t="n">
        <v>0.0</v>
      </c>
      <c r="AF1614" t="n">
        <v>0.0</v>
      </c>
      <c r="AG1614" t="n">
        <v>0.0</v>
      </c>
      <c r="AH1614" t="inlineStr">
        <is>
          <t>Poonam Patil</t>
        </is>
      </c>
      <c r="AI1614" s="1" t="n">
        <v>44551.41002314815</v>
      </c>
      <c r="AJ1614" t="n">
        <v>157.0</v>
      </c>
      <c r="AK1614" t="n">
        <v>0.0</v>
      </c>
      <c r="AL1614" t="n">
        <v>0.0</v>
      </c>
      <c r="AM1614" t="n">
        <v>0.0</v>
      </c>
      <c r="AN1614" t="n">
        <v>37.0</v>
      </c>
      <c r="AO1614" t="n">
        <v>0.0</v>
      </c>
      <c r="AP1614" t="n">
        <v>38.0</v>
      </c>
      <c r="AQ1614" t="n">
        <v>0.0</v>
      </c>
      <c r="AR1614" t="n">
        <v>0.0</v>
      </c>
      <c r="AS1614" t="n">
        <v>0.0</v>
      </c>
      <c r="AT1614" t="inlineStr">
        <is>
          <t>N/A</t>
        </is>
      </c>
      <c r="AU1614" t="inlineStr">
        <is>
          <t>N/A</t>
        </is>
      </c>
      <c r="AV1614" t="inlineStr">
        <is>
          <t>N/A</t>
        </is>
      </c>
      <c r="AW1614" t="inlineStr">
        <is>
          <t>N/A</t>
        </is>
      </c>
      <c r="AX1614" t="inlineStr">
        <is>
          <t>N/A</t>
        </is>
      </c>
      <c r="AY1614" t="inlineStr">
        <is>
          <t>N/A</t>
        </is>
      </c>
      <c r="AZ1614" t="inlineStr">
        <is>
          <t>N/A</t>
        </is>
      </c>
      <c r="BA1614" t="inlineStr">
        <is>
          <t>N/A</t>
        </is>
      </c>
      <c r="BB1614" t="inlineStr">
        <is>
          <t>N/A</t>
        </is>
      </c>
      <c r="BC1614" t="inlineStr">
        <is>
          <t>N/A</t>
        </is>
      </c>
      <c r="BD1614" t="inlineStr">
        <is>
          <t>N/A</t>
        </is>
      </c>
      <c r="BE1614" t="inlineStr">
        <is>
          <t>N/A</t>
        </is>
      </c>
    </row>
    <row r="1615">
      <c r="A1615" t="inlineStr">
        <is>
          <t>WI211266173</t>
        </is>
      </c>
      <c r="B1615" t="inlineStr">
        <is>
          <t>DATA_VALIDATION</t>
        </is>
      </c>
      <c r="C1615" t="inlineStr">
        <is>
          <t>201300020437</t>
        </is>
      </c>
      <c r="D1615" t="inlineStr">
        <is>
          <t>Folder</t>
        </is>
      </c>
      <c r="E1615" s="2">
        <f>HYPERLINK("capsilon://?command=openfolder&amp;siteaddress=FAM.docvelocity-na8.net&amp;folderid=FX686A8DA7-A728-FFC1-A8ED-6E05DDF9FFAB","FX21129942")</f>
        <v>0.0</v>
      </c>
      <c r="F1615" t="inlineStr">
        <is>
          <t/>
        </is>
      </c>
      <c r="G1615" t="inlineStr">
        <is>
          <t/>
        </is>
      </c>
      <c r="H1615" t="inlineStr">
        <is>
          <t>Mailitem</t>
        </is>
      </c>
      <c r="I1615" t="inlineStr">
        <is>
          <t>MI2112684008</t>
        </is>
      </c>
      <c r="J1615" t="n">
        <v>160.0</v>
      </c>
      <c r="K1615" t="inlineStr">
        <is>
          <t>COMPLETED</t>
        </is>
      </c>
      <c r="L1615" t="inlineStr">
        <is>
          <t>MARK_AS_COMPLETED</t>
        </is>
      </c>
      <c r="M1615" t="inlineStr">
        <is>
          <t>Queue</t>
        </is>
      </c>
      <c r="N1615" t="n">
        <v>2.0</v>
      </c>
      <c r="O1615" s="1" t="n">
        <v>44550.72521990741</v>
      </c>
      <c r="P1615" s="1" t="n">
        <v>44551.23407407408</v>
      </c>
      <c r="Q1615" t="n">
        <v>36275.0</v>
      </c>
      <c r="R1615" t="n">
        <v>7690.0</v>
      </c>
      <c r="S1615" t="b">
        <v>0</v>
      </c>
      <c r="T1615" t="inlineStr">
        <is>
          <t>N/A</t>
        </is>
      </c>
      <c r="U1615" t="b">
        <v>1</v>
      </c>
      <c r="V1615" t="inlineStr">
        <is>
          <t>Nisha Verma</t>
        </is>
      </c>
      <c r="W1615" s="1" t="n">
        <v>44550.821550925924</v>
      </c>
      <c r="X1615" t="n">
        <v>6889.0</v>
      </c>
      <c r="Y1615" t="n">
        <v>241.0</v>
      </c>
      <c r="Z1615" t="n">
        <v>0.0</v>
      </c>
      <c r="AA1615" t="n">
        <v>241.0</v>
      </c>
      <c r="AB1615" t="n">
        <v>27.0</v>
      </c>
      <c r="AC1615" t="n">
        <v>209.0</v>
      </c>
      <c r="AD1615" t="n">
        <v>-81.0</v>
      </c>
      <c r="AE1615" t="n">
        <v>0.0</v>
      </c>
      <c r="AF1615" t="n">
        <v>0.0</v>
      </c>
      <c r="AG1615" t="n">
        <v>0.0</v>
      </c>
      <c r="AH1615" t="inlineStr">
        <is>
          <t>Poonam Patil</t>
        </is>
      </c>
      <c r="AI1615" s="1" t="n">
        <v>44551.23407407408</v>
      </c>
      <c r="AJ1615" t="n">
        <v>787.0</v>
      </c>
      <c r="AK1615" t="n">
        <v>0.0</v>
      </c>
      <c r="AL1615" t="n">
        <v>0.0</v>
      </c>
      <c r="AM1615" t="n">
        <v>0.0</v>
      </c>
      <c r="AN1615" t="n">
        <v>27.0</v>
      </c>
      <c r="AO1615" t="n">
        <v>0.0</v>
      </c>
      <c r="AP1615" t="n">
        <v>-81.0</v>
      </c>
      <c r="AQ1615" t="n">
        <v>0.0</v>
      </c>
      <c r="AR1615" t="n">
        <v>0.0</v>
      </c>
      <c r="AS1615" t="n">
        <v>0.0</v>
      </c>
      <c r="AT1615" t="inlineStr">
        <is>
          <t>N/A</t>
        </is>
      </c>
      <c r="AU1615" t="inlineStr">
        <is>
          <t>N/A</t>
        </is>
      </c>
      <c r="AV1615" t="inlineStr">
        <is>
          <t>N/A</t>
        </is>
      </c>
      <c r="AW1615" t="inlineStr">
        <is>
          <t>N/A</t>
        </is>
      </c>
      <c r="AX1615" t="inlineStr">
        <is>
          <t>N/A</t>
        </is>
      </c>
      <c r="AY1615" t="inlineStr">
        <is>
          <t>N/A</t>
        </is>
      </c>
      <c r="AZ1615" t="inlineStr">
        <is>
          <t>N/A</t>
        </is>
      </c>
      <c r="BA1615" t="inlineStr">
        <is>
          <t>N/A</t>
        </is>
      </c>
      <c r="BB1615" t="inlineStr">
        <is>
          <t>N/A</t>
        </is>
      </c>
      <c r="BC1615" t="inlineStr">
        <is>
          <t>N/A</t>
        </is>
      </c>
      <c r="BD1615" t="inlineStr">
        <is>
          <t>N/A</t>
        </is>
      </c>
      <c r="BE1615" t="inlineStr">
        <is>
          <t>N/A</t>
        </is>
      </c>
    </row>
    <row r="1616">
      <c r="A1616" t="inlineStr">
        <is>
          <t>WI211266188</t>
        </is>
      </c>
      <c r="B1616" t="inlineStr">
        <is>
          <t>DATA_VALIDATION</t>
        </is>
      </c>
      <c r="C1616" t="inlineStr">
        <is>
          <t>201300020451</t>
        </is>
      </c>
      <c r="D1616" t="inlineStr">
        <is>
          <t>Folder</t>
        </is>
      </c>
      <c r="E1616" s="2">
        <f>HYPERLINK("capsilon://?command=openfolder&amp;siteaddress=FAM.docvelocity-na8.net&amp;folderid=FX2B05E28B-A507-02B8-EE4D-91CFA080A949","FX211210483")</f>
        <v>0.0</v>
      </c>
      <c r="F1616" t="inlineStr">
        <is>
          <t/>
        </is>
      </c>
      <c r="G1616" t="inlineStr">
        <is>
          <t/>
        </is>
      </c>
      <c r="H1616" t="inlineStr">
        <is>
          <t>Mailitem</t>
        </is>
      </c>
      <c r="I1616" t="inlineStr">
        <is>
          <t>MI2112694798</t>
        </is>
      </c>
      <c r="J1616" t="n">
        <v>146.0</v>
      </c>
      <c r="K1616" t="inlineStr">
        <is>
          <t>COMPLETED</t>
        </is>
      </c>
      <c r="L1616" t="inlineStr">
        <is>
          <t>MARK_AS_COMPLETED</t>
        </is>
      </c>
      <c r="M1616" t="inlineStr">
        <is>
          <t>Queue</t>
        </is>
      </c>
      <c r="N1616" t="n">
        <v>1.0</v>
      </c>
      <c r="O1616" s="1" t="n">
        <v>44550.72771990741</v>
      </c>
      <c r="P1616" s="1" t="n">
        <v>44551.256840277776</v>
      </c>
      <c r="Q1616" t="n">
        <v>44694.0</v>
      </c>
      <c r="R1616" t="n">
        <v>1022.0</v>
      </c>
      <c r="S1616" t="b">
        <v>0</v>
      </c>
      <c r="T1616" t="inlineStr">
        <is>
          <t>N/A</t>
        </is>
      </c>
      <c r="U1616" t="b">
        <v>0</v>
      </c>
      <c r="V1616" t="inlineStr">
        <is>
          <t>Hemanshi Deshlahara</t>
        </is>
      </c>
      <c r="W1616" s="1" t="n">
        <v>44551.256840277776</v>
      </c>
      <c r="X1616" t="n">
        <v>520.0</v>
      </c>
      <c r="Y1616" t="n">
        <v>0.0</v>
      </c>
      <c r="Z1616" t="n">
        <v>0.0</v>
      </c>
      <c r="AA1616" t="n">
        <v>0.0</v>
      </c>
      <c r="AB1616" t="n">
        <v>0.0</v>
      </c>
      <c r="AC1616" t="n">
        <v>0.0</v>
      </c>
      <c r="AD1616" t="n">
        <v>146.0</v>
      </c>
      <c r="AE1616" t="n">
        <v>120.0</v>
      </c>
      <c r="AF1616" t="n">
        <v>0.0</v>
      </c>
      <c r="AG1616" t="n">
        <v>5.0</v>
      </c>
      <c r="AH1616" t="inlineStr">
        <is>
          <t>N/A</t>
        </is>
      </c>
      <c r="AI1616" t="inlineStr">
        <is>
          <t>N/A</t>
        </is>
      </c>
      <c r="AJ1616" t="inlineStr">
        <is>
          <t>N/A</t>
        </is>
      </c>
      <c r="AK1616" t="inlineStr">
        <is>
          <t>N/A</t>
        </is>
      </c>
      <c r="AL1616" t="inlineStr">
        <is>
          <t>N/A</t>
        </is>
      </c>
      <c r="AM1616" t="inlineStr">
        <is>
          <t>N/A</t>
        </is>
      </c>
      <c r="AN1616" t="inlineStr">
        <is>
          <t>N/A</t>
        </is>
      </c>
      <c r="AO1616" t="inlineStr">
        <is>
          <t>N/A</t>
        </is>
      </c>
      <c r="AP1616" t="inlineStr">
        <is>
          <t>N/A</t>
        </is>
      </c>
      <c r="AQ1616" t="inlineStr">
        <is>
          <t>N/A</t>
        </is>
      </c>
      <c r="AR1616" t="inlineStr">
        <is>
          <t>N/A</t>
        </is>
      </c>
      <c r="AS1616" t="inlineStr">
        <is>
          <t>N/A</t>
        </is>
      </c>
      <c r="AT1616" t="inlineStr">
        <is>
          <t>N/A</t>
        </is>
      </c>
      <c r="AU1616" t="inlineStr">
        <is>
          <t>N/A</t>
        </is>
      </c>
      <c r="AV1616" t="inlineStr">
        <is>
          <t>N/A</t>
        </is>
      </c>
      <c r="AW1616" t="inlineStr">
        <is>
          <t>N/A</t>
        </is>
      </c>
      <c r="AX1616" t="inlineStr">
        <is>
          <t>N/A</t>
        </is>
      </c>
      <c r="AY1616" t="inlineStr">
        <is>
          <t>N/A</t>
        </is>
      </c>
      <c r="AZ1616" t="inlineStr">
        <is>
          <t>N/A</t>
        </is>
      </c>
      <c r="BA1616" t="inlineStr">
        <is>
          <t>N/A</t>
        </is>
      </c>
      <c r="BB1616" t="inlineStr">
        <is>
          <t>N/A</t>
        </is>
      </c>
      <c r="BC1616" t="inlineStr">
        <is>
          <t>N/A</t>
        </is>
      </c>
      <c r="BD1616" t="inlineStr">
        <is>
          <t>N/A</t>
        </is>
      </c>
      <c r="BE1616" t="inlineStr">
        <is>
          <t>N/A</t>
        </is>
      </c>
    </row>
    <row r="1617">
      <c r="A1617" t="inlineStr">
        <is>
          <t>WI211266202</t>
        </is>
      </c>
      <c r="B1617" t="inlineStr">
        <is>
          <t>DATA_VALIDATION</t>
        </is>
      </c>
      <c r="C1617" t="inlineStr">
        <is>
          <t>201300020437</t>
        </is>
      </c>
      <c r="D1617" t="inlineStr">
        <is>
          <t>Folder</t>
        </is>
      </c>
      <c r="E1617" s="2">
        <f>HYPERLINK("capsilon://?command=openfolder&amp;siteaddress=FAM.docvelocity-na8.net&amp;folderid=FX686A8DA7-A728-FFC1-A8ED-6E05DDF9FFAB","FX21129942")</f>
        <v>0.0</v>
      </c>
      <c r="F1617" t="inlineStr">
        <is>
          <t/>
        </is>
      </c>
      <c r="G1617" t="inlineStr">
        <is>
          <t/>
        </is>
      </c>
      <c r="H1617" t="inlineStr">
        <is>
          <t>Mailitem</t>
        </is>
      </c>
      <c r="I1617" t="inlineStr">
        <is>
          <t>MI2112684045</t>
        </is>
      </c>
      <c r="J1617" t="n">
        <v>627.0</v>
      </c>
      <c r="K1617" t="inlineStr">
        <is>
          <t>COMPLETED</t>
        </is>
      </c>
      <c r="L1617" t="inlineStr">
        <is>
          <t>MARK_AS_COMPLETED</t>
        </is>
      </c>
      <c r="M1617" t="inlineStr">
        <is>
          <t>Queue</t>
        </is>
      </c>
      <c r="N1617" t="n">
        <v>2.0</v>
      </c>
      <c r="O1617" s="1" t="n">
        <v>44550.72994212963</v>
      </c>
      <c r="P1617" s="1" t="n">
        <v>44551.30504629629</v>
      </c>
      <c r="Q1617" t="n">
        <v>40907.0</v>
      </c>
      <c r="R1617" t="n">
        <v>8782.0</v>
      </c>
      <c r="S1617" t="b">
        <v>0</v>
      </c>
      <c r="T1617" t="inlineStr">
        <is>
          <t>N/A</t>
        </is>
      </c>
      <c r="U1617" t="b">
        <v>1</v>
      </c>
      <c r="V1617" t="inlineStr">
        <is>
          <t>Ujwala Ajabe</t>
        </is>
      </c>
      <c r="W1617" s="1" t="n">
        <v>44550.80446759259</v>
      </c>
      <c r="X1617" t="n">
        <v>4793.0</v>
      </c>
      <c r="Y1617" t="n">
        <v>616.0</v>
      </c>
      <c r="Z1617" t="n">
        <v>0.0</v>
      </c>
      <c r="AA1617" t="n">
        <v>616.0</v>
      </c>
      <c r="AB1617" t="n">
        <v>0.0</v>
      </c>
      <c r="AC1617" t="n">
        <v>199.0</v>
      </c>
      <c r="AD1617" t="n">
        <v>11.0</v>
      </c>
      <c r="AE1617" t="n">
        <v>0.0</v>
      </c>
      <c r="AF1617" t="n">
        <v>0.0</v>
      </c>
      <c r="AG1617" t="n">
        <v>0.0</v>
      </c>
      <c r="AH1617" t="inlineStr">
        <is>
          <t>Aparna Chavan</t>
        </is>
      </c>
      <c r="AI1617" s="1" t="n">
        <v>44551.30504629629</v>
      </c>
      <c r="AJ1617" t="n">
        <v>2194.0</v>
      </c>
      <c r="AK1617" t="n">
        <v>11.0</v>
      </c>
      <c r="AL1617" t="n">
        <v>0.0</v>
      </c>
      <c r="AM1617" t="n">
        <v>11.0</v>
      </c>
      <c r="AN1617" t="n">
        <v>0.0</v>
      </c>
      <c r="AO1617" t="n">
        <v>2.0</v>
      </c>
      <c r="AP1617" t="n">
        <v>0.0</v>
      </c>
      <c r="AQ1617" t="n">
        <v>0.0</v>
      </c>
      <c r="AR1617" t="n">
        <v>0.0</v>
      </c>
      <c r="AS1617" t="n">
        <v>0.0</v>
      </c>
      <c r="AT1617" t="inlineStr">
        <is>
          <t>N/A</t>
        </is>
      </c>
      <c r="AU1617" t="inlineStr">
        <is>
          <t>N/A</t>
        </is>
      </c>
      <c r="AV1617" t="inlineStr">
        <is>
          <t>N/A</t>
        </is>
      </c>
      <c r="AW1617" t="inlineStr">
        <is>
          <t>N/A</t>
        </is>
      </c>
      <c r="AX1617" t="inlineStr">
        <is>
          <t>N/A</t>
        </is>
      </c>
      <c r="AY1617" t="inlineStr">
        <is>
          <t>N/A</t>
        </is>
      </c>
      <c r="AZ1617" t="inlineStr">
        <is>
          <t>N/A</t>
        </is>
      </c>
      <c r="BA1617" t="inlineStr">
        <is>
          <t>N/A</t>
        </is>
      </c>
      <c r="BB1617" t="inlineStr">
        <is>
          <t>N/A</t>
        </is>
      </c>
      <c r="BC1617" t="inlineStr">
        <is>
          <t>N/A</t>
        </is>
      </c>
      <c r="BD1617" t="inlineStr">
        <is>
          <t>N/A</t>
        </is>
      </c>
      <c r="BE1617" t="inlineStr">
        <is>
          <t>N/A</t>
        </is>
      </c>
    </row>
    <row r="1618">
      <c r="A1618" t="inlineStr">
        <is>
          <t>WI211266215</t>
        </is>
      </c>
      <c r="B1618" t="inlineStr">
        <is>
          <t>DATA_VALIDATION</t>
        </is>
      </c>
      <c r="C1618" t="inlineStr">
        <is>
          <t>201300020393</t>
        </is>
      </c>
      <c r="D1618" t="inlineStr">
        <is>
          <t>Folder</t>
        </is>
      </c>
      <c r="E1618" s="2">
        <f>HYPERLINK("capsilon://?command=openfolder&amp;siteaddress=FAM.docvelocity-na8.net&amp;folderid=FX2F535958-AE3F-64D1-D3BE-69241B5CE86F","FX21129409")</f>
        <v>0.0</v>
      </c>
      <c r="F1618" t="inlineStr">
        <is>
          <t/>
        </is>
      </c>
      <c r="G1618" t="inlineStr">
        <is>
          <t/>
        </is>
      </c>
      <c r="H1618" t="inlineStr">
        <is>
          <t>Mailitem</t>
        </is>
      </c>
      <c r="I1618" t="inlineStr">
        <is>
          <t>MI2112695004</t>
        </is>
      </c>
      <c r="J1618" t="n">
        <v>60.0</v>
      </c>
      <c r="K1618" t="inlineStr">
        <is>
          <t>COMPLETED</t>
        </is>
      </c>
      <c r="L1618" t="inlineStr">
        <is>
          <t>MARK_AS_COMPLETED</t>
        </is>
      </c>
      <c r="M1618" t="inlineStr">
        <is>
          <t>Queue</t>
        </is>
      </c>
      <c r="N1618" t="n">
        <v>1.0</v>
      </c>
      <c r="O1618" s="1" t="n">
        <v>44550.731458333335</v>
      </c>
      <c r="P1618" s="1" t="n">
        <v>44551.24385416666</v>
      </c>
      <c r="Q1618" t="n">
        <v>44006.0</v>
      </c>
      <c r="R1618" t="n">
        <v>265.0</v>
      </c>
      <c r="S1618" t="b">
        <v>0</v>
      </c>
      <c r="T1618" t="inlineStr">
        <is>
          <t>N/A</t>
        </is>
      </c>
      <c r="U1618" t="b">
        <v>0</v>
      </c>
      <c r="V1618" t="inlineStr">
        <is>
          <t>Karnal Akhare</t>
        </is>
      </c>
      <c r="W1618" s="1" t="n">
        <v>44551.24385416666</v>
      </c>
      <c r="X1618" t="n">
        <v>265.0</v>
      </c>
      <c r="Y1618" t="n">
        <v>0.0</v>
      </c>
      <c r="Z1618" t="n">
        <v>0.0</v>
      </c>
      <c r="AA1618" t="n">
        <v>0.0</v>
      </c>
      <c r="AB1618" t="n">
        <v>0.0</v>
      </c>
      <c r="AC1618" t="n">
        <v>0.0</v>
      </c>
      <c r="AD1618" t="n">
        <v>60.0</v>
      </c>
      <c r="AE1618" t="n">
        <v>48.0</v>
      </c>
      <c r="AF1618" t="n">
        <v>0.0</v>
      </c>
      <c r="AG1618" t="n">
        <v>4.0</v>
      </c>
      <c r="AH1618" t="inlineStr">
        <is>
          <t>N/A</t>
        </is>
      </c>
      <c r="AI1618" t="inlineStr">
        <is>
          <t>N/A</t>
        </is>
      </c>
      <c r="AJ1618" t="inlineStr">
        <is>
          <t>N/A</t>
        </is>
      </c>
      <c r="AK1618" t="inlineStr">
        <is>
          <t>N/A</t>
        </is>
      </c>
      <c r="AL1618" t="inlineStr">
        <is>
          <t>N/A</t>
        </is>
      </c>
      <c r="AM1618" t="inlineStr">
        <is>
          <t>N/A</t>
        </is>
      </c>
      <c r="AN1618" t="inlineStr">
        <is>
          <t>N/A</t>
        </is>
      </c>
      <c r="AO1618" t="inlineStr">
        <is>
          <t>N/A</t>
        </is>
      </c>
      <c r="AP1618" t="inlineStr">
        <is>
          <t>N/A</t>
        </is>
      </c>
      <c r="AQ1618" t="inlineStr">
        <is>
          <t>N/A</t>
        </is>
      </c>
      <c r="AR1618" t="inlineStr">
        <is>
          <t>N/A</t>
        </is>
      </c>
      <c r="AS1618" t="inlineStr">
        <is>
          <t>N/A</t>
        </is>
      </c>
      <c r="AT1618" t="inlineStr">
        <is>
          <t>N/A</t>
        </is>
      </c>
      <c r="AU1618" t="inlineStr">
        <is>
          <t>N/A</t>
        </is>
      </c>
      <c r="AV1618" t="inlineStr">
        <is>
          <t>N/A</t>
        </is>
      </c>
      <c r="AW1618" t="inlineStr">
        <is>
          <t>N/A</t>
        </is>
      </c>
      <c r="AX1618" t="inlineStr">
        <is>
          <t>N/A</t>
        </is>
      </c>
      <c r="AY1618" t="inlineStr">
        <is>
          <t>N/A</t>
        </is>
      </c>
      <c r="AZ1618" t="inlineStr">
        <is>
          <t>N/A</t>
        </is>
      </c>
      <c r="BA1618" t="inlineStr">
        <is>
          <t>N/A</t>
        </is>
      </c>
      <c r="BB1618" t="inlineStr">
        <is>
          <t>N/A</t>
        </is>
      </c>
      <c r="BC1618" t="inlineStr">
        <is>
          <t>N/A</t>
        </is>
      </c>
      <c r="BD1618" t="inlineStr">
        <is>
          <t>N/A</t>
        </is>
      </c>
      <c r="BE1618" t="inlineStr">
        <is>
          <t>N/A</t>
        </is>
      </c>
    </row>
    <row r="1619">
      <c r="A1619" t="inlineStr">
        <is>
          <t>WI211266230</t>
        </is>
      </c>
      <c r="B1619" t="inlineStr">
        <is>
          <t>DATA_VALIDATION</t>
        </is>
      </c>
      <c r="C1619" t="inlineStr">
        <is>
          <t>201300020358</t>
        </is>
      </c>
      <c r="D1619" t="inlineStr">
        <is>
          <t>Folder</t>
        </is>
      </c>
      <c r="E1619" s="2">
        <f>HYPERLINK("capsilon://?command=openfolder&amp;siteaddress=FAM.docvelocity-na8.net&amp;folderid=FX8033CB66-045D-CE1B-16E7-6CAFDB2D8A56","FX21128886")</f>
        <v>0.0</v>
      </c>
      <c r="F1619" t="inlineStr">
        <is>
          <t/>
        </is>
      </c>
      <c r="G1619" t="inlineStr">
        <is>
          <t/>
        </is>
      </c>
      <c r="H1619" t="inlineStr">
        <is>
          <t>Mailitem</t>
        </is>
      </c>
      <c r="I1619" t="inlineStr">
        <is>
          <t>MI2112695087</t>
        </is>
      </c>
      <c r="J1619" t="n">
        <v>135.0</v>
      </c>
      <c r="K1619" t="inlineStr">
        <is>
          <t>COMPLETED</t>
        </is>
      </c>
      <c r="L1619" t="inlineStr">
        <is>
          <t>MARK_AS_COMPLETED</t>
        </is>
      </c>
      <c r="M1619" t="inlineStr">
        <is>
          <t>Queue</t>
        </is>
      </c>
      <c r="N1619" t="n">
        <v>1.0</v>
      </c>
      <c r="O1619" s="1" t="n">
        <v>44550.7334375</v>
      </c>
      <c r="P1619" s="1" t="n">
        <v>44551.26652777778</v>
      </c>
      <c r="Q1619" t="n">
        <v>44842.0</v>
      </c>
      <c r="R1619" t="n">
        <v>1217.0</v>
      </c>
      <c r="S1619" t="b">
        <v>0</v>
      </c>
      <c r="T1619" t="inlineStr">
        <is>
          <t>N/A</t>
        </is>
      </c>
      <c r="U1619" t="b">
        <v>0</v>
      </c>
      <c r="V1619" t="inlineStr">
        <is>
          <t>Nisha Verma</t>
        </is>
      </c>
      <c r="W1619" s="1" t="n">
        <v>44551.26652777778</v>
      </c>
      <c r="X1619" t="n">
        <v>1162.0</v>
      </c>
      <c r="Y1619" t="n">
        <v>57.0</v>
      </c>
      <c r="Z1619" t="n">
        <v>0.0</v>
      </c>
      <c r="AA1619" t="n">
        <v>57.0</v>
      </c>
      <c r="AB1619" t="n">
        <v>0.0</v>
      </c>
      <c r="AC1619" t="n">
        <v>38.0</v>
      </c>
      <c r="AD1619" t="n">
        <v>78.0</v>
      </c>
      <c r="AE1619" t="n">
        <v>109.0</v>
      </c>
      <c r="AF1619" t="n">
        <v>0.0</v>
      </c>
      <c r="AG1619" t="n">
        <v>10.0</v>
      </c>
      <c r="AH1619" t="inlineStr">
        <is>
          <t>N/A</t>
        </is>
      </c>
      <c r="AI1619" t="inlineStr">
        <is>
          <t>N/A</t>
        </is>
      </c>
      <c r="AJ1619" t="inlineStr">
        <is>
          <t>N/A</t>
        </is>
      </c>
      <c r="AK1619" t="inlineStr">
        <is>
          <t>N/A</t>
        </is>
      </c>
      <c r="AL1619" t="inlineStr">
        <is>
          <t>N/A</t>
        </is>
      </c>
      <c r="AM1619" t="inlineStr">
        <is>
          <t>N/A</t>
        </is>
      </c>
      <c r="AN1619" t="inlineStr">
        <is>
          <t>N/A</t>
        </is>
      </c>
      <c r="AO1619" t="inlineStr">
        <is>
          <t>N/A</t>
        </is>
      </c>
      <c r="AP1619" t="inlineStr">
        <is>
          <t>N/A</t>
        </is>
      </c>
      <c r="AQ1619" t="inlineStr">
        <is>
          <t>N/A</t>
        </is>
      </c>
      <c r="AR1619" t="inlineStr">
        <is>
          <t>N/A</t>
        </is>
      </c>
      <c r="AS1619" t="inlineStr">
        <is>
          <t>N/A</t>
        </is>
      </c>
      <c r="AT1619" t="inlineStr">
        <is>
          <t>N/A</t>
        </is>
      </c>
      <c r="AU1619" t="inlineStr">
        <is>
          <t>N/A</t>
        </is>
      </c>
      <c r="AV1619" t="inlineStr">
        <is>
          <t>N/A</t>
        </is>
      </c>
      <c r="AW1619" t="inlineStr">
        <is>
          <t>N/A</t>
        </is>
      </c>
      <c r="AX1619" t="inlineStr">
        <is>
          <t>N/A</t>
        </is>
      </c>
      <c r="AY1619" t="inlineStr">
        <is>
          <t>N/A</t>
        </is>
      </c>
      <c r="AZ1619" t="inlineStr">
        <is>
          <t>N/A</t>
        </is>
      </c>
      <c r="BA1619" t="inlineStr">
        <is>
          <t>N/A</t>
        </is>
      </c>
      <c r="BB1619" t="inlineStr">
        <is>
          <t>N/A</t>
        </is>
      </c>
      <c r="BC1619" t="inlineStr">
        <is>
          <t>N/A</t>
        </is>
      </c>
      <c r="BD1619" t="inlineStr">
        <is>
          <t>N/A</t>
        </is>
      </c>
      <c r="BE1619" t="inlineStr">
        <is>
          <t>N/A</t>
        </is>
      </c>
    </row>
    <row r="1620">
      <c r="A1620" t="inlineStr">
        <is>
          <t>WI211266244</t>
        </is>
      </c>
      <c r="B1620" t="inlineStr">
        <is>
          <t>DATA_VALIDATION</t>
        </is>
      </c>
      <c r="C1620" t="inlineStr">
        <is>
          <t>201300020437</t>
        </is>
      </c>
      <c r="D1620" t="inlineStr">
        <is>
          <t>Folder</t>
        </is>
      </c>
      <c r="E1620" s="2">
        <f>HYPERLINK("capsilon://?command=openfolder&amp;siteaddress=FAM.docvelocity-na8.net&amp;folderid=FX686A8DA7-A728-FFC1-A8ED-6E05DDF9FFAB","FX21129942")</f>
        <v>0.0</v>
      </c>
      <c r="F1620" t="inlineStr">
        <is>
          <t/>
        </is>
      </c>
      <c r="G1620" t="inlineStr">
        <is>
          <t/>
        </is>
      </c>
      <c r="H1620" t="inlineStr">
        <is>
          <t>Mailitem</t>
        </is>
      </c>
      <c r="I1620" t="inlineStr">
        <is>
          <t>MI2112684288</t>
        </is>
      </c>
      <c r="J1620" t="n">
        <v>112.0</v>
      </c>
      <c r="K1620" t="inlineStr">
        <is>
          <t>COMPLETED</t>
        </is>
      </c>
      <c r="L1620" t="inlineStr">
        <is>
          <t>MARK_AS_COMPLETED</t>
        </is>
      </c>
      <c r="M1620" t="inlineStr">
        <is>
          <t>Queue</t>
        </is>
      </c>
      <c r="N1620" t="n">
        <v>2.0</v>
      </c>
      <c r="O1620" s="1" t="n">
        <v>44550.733981481484</v>
      </c>
      <c r="P1620" s="1" t="n">
        <v>44551.278495370374</v>
      </c>
      <c r="Q1620" t="n">
        <v>45802.0</v>
      </c>
      <c r="R1620" t="n">
        <v>1244.0</v>
      </c>
      <c r="S1620" t="b">
        <v>0</v>
      </c>
      <c r="T1620" t="inlineStr">
        <is>
          <t>N/A</t>
        </is>
      </c>
      <c r="U1620" t="b">
        <v>1</v>
      </c>
      <c r="V1620" t="inlineStr">
        <is>
          <t>Sumit Jarhad</t>
        </is>
      </c>
      <c r="W1620" s="1" t="n">
        <v>44550.74105324074</v>
      </c>
      <c r="X1620" t="n">
        <v>535.0</v>
      </c>
      <c r="Y1620" t="n">
        <v>84.0</v>
      </c>
      <c r="Z1620" t="n">
        <v>0.0</v>
      </c>
      <c r="AA1620" t="n">
        <v>84.0</v>
      </c>
      <c r="AB1620" t="n">
        <v>0.0</v>
      </c>
      <c r="AC1620" t="n">
        <v>46.0</v>
      </c>
      <c r="AD1620" t="n">
        <v>28.0</v>
      </c>
      <c r="AE1620" t="n">
        <v>0.0</v>
      </c>
      <c r="AF1620" t="n">
        <v>0.0</v>
      </c>
      <c r="AG1620" t="n">
        <v>0.0</v>
      </c>
      <c r="AH1620" t="inlineStr">
        <is>
          <t>Poonam Patil</t>
        </is>
      </c>
      <c r="AI1620" s="1" t="n">
        <v>44551.278495370374</v>
      </c>
      <c r="AJ1620" t="n">
        <v>709.0</v>
      </c>
      <c r="AK1620" t="n">
        <v>3.0</v>
      </c>
      <c r="AL1620" t="n">
        <v>0.0</v>
      </c>
      <c r="AM1620" t="n">
        <v>3.0</v>
      </c>
      <c r="AN1620" t="n">
        <v>0.0</v>
      </c>
      <c r="AO1620" t="n">
        <v>2.0</v>
      </c>
      <c r="AP1620" t="n">
        <v>25.0</v>
      </c>
      <c r="AQ1620" t="n">
        <v>0.0</v>
      </c>
      <c r="AR1620" t="n">
        <v>0.0</v>
      </c>
      <c r="AS1620" t="n">
        <v>0.0</v>
      </c>
      <c r="AT1620" t="inlineStr">
        <is>
          <t>N/A</t>
        </is>
      </c>
      <c r="AU1620" t="inlineStr">
        <is>
          <t>N/A</t>
        </is>
      </c>
      <c r="AV1620" t="inlineStr">
        <is>
          <t>N/A</t>
        </is>
      </c>
      <c r="AW1620" t="inlineStr">
        <is>
          <t>N/A</t>
        </is>
      </c>
      <c r="AX1620" t="inlineStr">
        <is>
          <t>N/A</t>
        </is>
      </c>
      <c r="AY1620" t="inlineStr">
        <is>
          <t>N/A</t>
        </is>
      </c>
      <c r="AZ1620" t="inlineStr">
        <is>
          <t>N/A</t>
        </is>
      </c>
      <c r="BA1620" t="inlineStr">
        <is>
          <t>N/A</t>
        </is>
      </c>
      <c r="BB1620" t="inlineStr">
        <is>
          <t>N/A</t>
        </is>
      </c>
      <c r="BC1620" t="inlineStr">
        <is>
          <t>N/A</t>
        </is>
      </c>
      <c r="BD1620" t="inlineStr">
        <is>
          <t>N/A</t>
        </is>
      </c>
      <c r="BE1620" t="inlineStr">
        <is>
          <t>N/A</t>
        </is>
      </c>
    </row>
    <row r="1621">
      <c r="A1621" t="inlineStr">
        <is>
          <t>WI211266322</t>
        </is>
      </c>
      <c r="B1621" t="inlineStr">
        <is>
          <t>DATA_VALIDATION</t>
        </is>
      </c>
      <c r="C1621" t="inlineStr">
        <is>
          <t>201330004207</t>
        </is>
      </c>
      <c r="D1621" t="inlineStr">
        <is>
          <t>Folder</t>
        </is>
      </c>
      <c r="E1621" s="2">
        <f>HYPERLINK("capsilon://?command=openfolder&amp;siteaddress=FAM.docvelocity-na8.net&amp;folderid=FX75D94109-6E81-898F-7AE1-5C9E8FE5C711","FX21127817")</f>
        <v>0.0</v>
      </c>
      <c r="F1621" t="inlineStr">
        <is>
          <t/>
        </is>
      </c>
      <c r="G1621" t="inlineStr">
        <is>
          <t/>
        </is>
      </c>
      <c r="H1621" t="inlineStr">
        <is>
          <t>Mailitem</t>
        </is>
      </c>
      <c r="I1621" t="inlineStr">
        <is>
          <t>MI2112688601</t>
        </is>
      </c>
      <c r="J1621" t="n">
        <v>352.0</v>
      </c>
      <c r="K1621" t="inlineStr">
        <is>
          <t>COMPLETED</t>
        </is>
      </c>
      <c r="L1621" t="inlineStr">
        <is>
          <t>MARK_AS_COMPLETED</t>
        </is>
      </c>
      <c r="M1621" t="inlineStr">
        <is>
          <t>Queue</t>
        </is>
      </c>
      <c r="N1621" t="n">
        <v>2.0</v>
      </c>
      <c r="O1621" s="1" t="n">
        <v>44550.73979166667</v>
      </c>
      <c r="P1621" s="1" t="n">
        <v>44551.32947916666</v>
      </c>
      <c r="Q1621" t="n">
        <v>47636.0</v>
      </c>
      <c r="R1621" t="n">
        <v>3313.0</v>
      </c>
      <c r="S1621" t="b">
        <v>0</v>
      </c>
      <c r="T1621" t="inlineStr">
        <is>
          <t>N/A</t>
        </is>
      </c>
      <c r="U1621" t="b">
        <v>1</v>
      </c>
      <c r="V1621" t="inlineStr">
        <is>
          <t>Sumit Jarhad</t>
        </is>
      </c>
      <c r="W1621" s="1" t="n">
        <v>44550.752974537034</v>
      </c>
      <c r="X1621" t="n">
        <v>1029.0</v>
      </c>
      <c r="Y1621" t="n">
        <v>227.0</v>
      </c>
      <c r="Z1621" t="n">
        <v>0.0</v>
      </c>
      <c r="AA1621" t="n">
        <v>227.0</v>
      </c>
      <c r="AB1621" t="n">
        <v>0.0</v>
      </c>
      <c r="AC1621" t="n">
        <v>98.0</v>
      </c>
      <c r="AD1621" t="n">
        <v>125.0</v>
      </c>
      <c r="AE1621" t="n">
        <v>0.0</v>
      </c>
      <c r="AF1621" t="n">
        <v>0.0</v>
      </c>
      <c r="AG1621" t="n">
        <v>0.0</v>
      </c>
      <c r="AH1621" t="inlineStr">
        <is>
          <t>Sangeeta Kumari</t>
        </is>
      </c>
      <c r="AI1621" s="1" t="n">
        <v>44551.32947916666</v>
      </c>
      <c r="AJ1621" t="n">
        <v>2284.0</v>
      </c>
      <c r="AK1621" t="n">
        <v>5.0</v>
      </c>
      <c r="AL1621" t="n">
        <v>0.0</v>
      </c>
      <c r="AM1621" t="n">
        <v>5.0</v>
      </c>
      <c r="AN1621" t="n">
        <v>0.0</v>
      </c>
      <c r="AO1621" t="n">
        <v>4.0</v>
      </c>
      <c r="AP1621" t="n">
        <v>120.0</v>
      </c>
      <c r="AQ1621" t="n">
        <v>0.0</v>
      </c>
      <c r="AR1621" t="n">
        <v>0.0</v>
      </c>
      <c r="AS1621" t="n">
        <v>0.0</v>
      </c>
      <c r="AT1621" t="inlineStr">
        <is>
          <t>N/A</t>
        </is>
      </c>
      <c r="AU1621" t="inlineStr">
        <is>
          <t>N/A</t>
        </is>
      </c>
      <c r="AV1621" t="inlineStr">
        <is>
          <t>N/A</t>
        </is>
      </c>
      <c r="AW1621" t="inlineStr">
        <is>
          <t>N/A</t>
        </is>
      </c>
      <c r="AX1621" t="inlineStr">
        <is>
          <t>N/A</t>
        </is>
      </c>
      <c r="AY1621" t="inlineStr">
        <is>
          <t>N/A</t>
        </is>
      </c>
      <c r="AZ1621" t="inlineStr">
        <is>
          <t>N/A</t>
        </is>
      </c>
      <c r="BA1621" t="inlineStr">
        <is>
          <t>N/A</t>
        </is>
      </c>
      <c r="BB1621" t="inlineStr">
        <is>
          <t>N/A</t>
        </is>
      </c>
      <c r="BC1621" t="inlineStr">
        <is>
          <t>N/A</t>
        </is>
      </c>
      <c r="BD1621" t="inlineStr">
        <is>
          <t>N/A</t>
        </is>
      </c>
      <c r="BE1621" t="inlineStr">
        <is>
          <t>N/A</t>
        </is>
      </c>
    </row>
    <row r="1622">
      <c r="A1622" t="inlineStr">
        <is>
          <t>WI211266334</t>
        </is>
      </c>
      <c r="B1622" t="inlineStr">
        <is>
          <t>DATA_VALIDATION</t>
        </is>
      </c>
      <c r="C1622" t="inlineStr">
        <is>
          <t>201300020428</t>
        </is>
      </c>
      <c r="D1622" t="inlineStr">
        <is>
          <t>Folder</t>
        </is>
      </c>
      <c r="E1622" s="2">
        <f>HYPERLINK("capsilon://?command=openfolder&amp;siteaddress=FAM.docvelocity-na8.net&amp;folderid=FXF7779278-4D77-910C-CD78-854EDE55E0F6","FX21129799")</f>
        <v>0.0</v>
      </c>
      <c r="F1622" t="inlineStr">
        <is>
          <t/>
        </is>
      </c>
      <c r="G1622" t="inlineStr">
        <is>
          <t/>
        </is>
      </c>
      <c r="H1622" t="inlineStr">
        <is>
          <t>Mailitem</t>
        </is>
      </c>
      <c r="I1622" t="inlineStr">
        <is>
          <t>MI2112695958</t>
        </is>
      </c>
      <c r="J1622" t="n">
        <v>99.0</v>
      </c>
      <c r="K1622" t="inlineStr">
        <is>
          <t>COMPLETED</t>
        </is>
      </c>
      <c r="L1622" t="inlineStr">
        <is>
          <t>MARK_AS_COMPLETED</t>
        </is>
      </c>
      <c r="M1622" t="inlineStr">
        <is>
          <t>Queue</t>
        </is>
      </c>
      <c r="N1622" t="n">
        <v>2.0</v>
      </c>
      <c r="O1622" s="1" t="n">
        <v>44550.741435185184</v>
      </c>
      <c r="P1622" s="1" t="n">
        <v>44551.41358796296</v>
      </c>
      <c r="Q1622" t="n">
        <v>57195.0</v>
      </c>
      <c r="R1622" t="n">
        <v>879.0</v>
      </c>
      <c r="S1622" t="b">
        <v>0</v>
      </c>
      <c r="T1622" t="inlineStr">
        <is>
          <t>N/A</t>
        </is>
      </c>
      <c r="U1622" t="b">
        <v>0</v>
      </c>
      <c r="V1622" t="inlineStr">
        <is>
          <t>Ujwala Ajabe</t>
        </is>
      </c>
      <c r="W1622" s="1" t="n">
        <v>44551.2515625</v>
      </c>
      <c r="X1622" t="n">
        <v>572.0</v>
      </c>
      <c r="Y1622" t="n">
        <v>84.0</v>
      </c>
      <c r="Z1622" t="n">
        <v>0.0</v>
      </c>
      <c r="AA1622" t="n">
        <v>84.0</v>
      </c>
      <c r="AB1622" t="n">
        <v>0.0</v>
      </c>
      <c r="AC1622" t="n">
        <v>42.0</v>
      </c>
      <c r="AD1622" t="n">
        <v>15.0</v>
      </c>
      <c r="AE1622" t="n">
        <v>0.0</v>
      </c>
      <c r="AF1622" t="n">
        <v>0.0</v>
      </c>
      <c r="AG1622" t="n">
        <v>0.0</v>
      </c>
      <c r="AH1622" t="inlineStr">
        <is>
          <t>Poonam Patil</t>
        </is>
      </c>
      <c r="AI1622" s="1" t="n">
        <v>44551.41358796296</v>
      </c>
      <c r="AJ1622" t="n">
        <v>307.0</v>
      </c>
      <c r="AK1622" t="n">
        <v>0.0</v>
      </c>
      <c r="AL1622" t="n">
        <v>0.0</v>
      </c>
      <c r="AM1622" t="n">
        <v>0.0</v>
      </c>
      <c r="AN1622" t="n">
        <v>0.0</v>
      </c>
      <c r="AO1622" t="n">
        <v>0.0</v>
      </c>
      <c r="AP1622" t="n">
        <v>15.0</v>
      </c>
      <c r="AQ1622" t="n">
        <v>0.0</v>
      </c>
      <c r="AR1622" t="n">
        <v>0.0</v>
      </c>
      <c r="AS1622" t="n">
        <v>0.0</v>
      </c>
      <c r="AT1622" t="inlineStr">
        <is>
          <t>N/A</t>
        </is>
      </c>
      <c r="AU1622" t="inlineStr">
        <is>
          <t>N/A</t>
        </is>
      </c>
      <c r="AV1622" t="inlineStr">
        <is>
          <t>N/A</t>
        </is>
      </c>
      <c r="AW1622" t="inlineStr">
        <is>
          <t>N/A</t>
        </is>
      </c>
      <c r="AX1622" t="inlineStr">
        <is>
          <t>N/A</t>
        </is>
      </c>
      <c r="AY1622" t="inlineStr">
        <is>
          <t>N/A</t>
        </is>
      </c>
      <c r="AZ1622" t="inlineStr">
        <is>
          <t>N/A</t>
        </is>
      </c>
      <c r="BA1622" t="inlineStr">
        <is>
          <t>N/A</t>
        </is>
      </c>
      <c r="BB1622" t="inlineStr">
        <is>
          <t>N/A</t>
        </is>
      </c>
      <c r="BC1622" t="inlineStr">
        <is>
          <t>N/A</t>
        </is>
      </c>
      <c r="BD1622" t="inlineStr">
        <is>
          <t>N/A</t>
        </is>
      </c>
      <c r="BE1622" t="inlineStr">
        <is>
          <t>N/A</t>
        </is>
      </c>
    </row>
    <row r="1623">
      <c r="A1623" t="inlineStr">
        <is>
          <t>WI211266341</t>
        </is>
      </c>
      <c r="B1623" t="inlineStr">
        <is>
          <t>DATA_VALIDATION</t>
        </is>
      </c>
      <c r="C1623" t="inlineStr">
        <is>
          <t>201300020428</t>
        </is>
      </c>
      <c r="D1623" t="inlineStr">
        <is>
          <t>Folder</t>
        </is>
      </c>
      <c r="E1623" s="2">
        <f>HYPERLINK("capsilon://?command=openfolder&amp;siteaddress=FAM.docvelocity-na8.net&amp;folderid=FXF7779278-4D77-910C-CD78-854EDE55E0F6","FX21129799")</f>
        <v>0.0</v>
      </c>
      <c r="F1623" t="inlineStr">
        <is>
          <t/>
        </is>
      </c>
      <c r="G1623" t="inlineStr">
        <is>
          <t/>
        </is>
      </c>
      <c r="H1623" t="inlineStr">
        <is>
          <t>Mailitem</t>
        </is>
      </c>
      <c r="I1623" t="inlineStr">
        <is>
          <t>MI2112695968</t>
        </is>
      </c>
      <c r="J1623" t="n">
        <v>99.0</v>
      </c>
      <c r="K1623" t="inlineStr">
        <is>
          <t>COMPLETED</t>
        </is>
      </c>
      <c r="L1623" t="inlineStr">
        <is>
          <t>MARK_AS_COMPLETED</t>
        </is>
      </c>
      <c r="M1623" t="inlineStr">
        <is>
          <t>Queue</t>
        </is>
      </c>
      <c r="N1623" t="n">
        <v>2.0</v>
      </c>
      <c r="O1623" s="1" t="n">
        <v>44550.74269675926</v>
      </c>
      <c r="P1623" s="1" t="n">
        <v>44551.41496527778</v>
      </c>
      <c r="Q1623" t="n">
        <v>57312.0</v>
      </c>
      <c r="R1623" t="n">
        <v>772.0</v>
      </c>
      <c r="S1623" t="b">
        <v>0</v>
      </c>
      <c r="T1623" t="inlineStr">
        <is>
          <t>N/A</t>
        </is>
      </c>
      <c r="U1623" t="b">
        <v>0</v>
      </c>
      <c r="V1623" t="inlineStr">
        <is>
          <t>Ujwala Ajabe</t>
        </is>
      </c>
      <c r="W1623" s="1" t="n">
        <v>44551.255590277775</v>
      </c>
      <c r="X1623" t="n">
        <v>347.0</v>
      </c>
      <c r="Y1623" t="n">
        <v>84.0</v>
      </c>
      <c r="Z1623" t="n">
        <v>0.0</v>
      </c>
      <c r="AA1623" t="n">
        <v>84.0</v>
      </c>
      <c r="AB1623" t="n">
        <v>0.0</v>
      </c>
      <c r="AC1623" t="n">
        <v>42.0</v>
      </c>
      <c r="AD1623" t="n">
        <v>15.0</v>
      </c>
      <c r="AE1623" t="n">
        <v>0.0</v>
      </c>
      <c r="AF1623" t="n">
        <v>0.0</v>
      </c>
      <c r="AG1623" t="n">
        <v>0.0</v>
      </c>
      <c r="AH1623" t="inlineStr">
        <is>
          <t>Ashish Sutar</t>
        </is>
      </c>
      <c r="AI1623" s="1" t="n">
        <v>44551.41496527778</v>
      </c>
      <c r="AJ1623" t="n">
        <v>425.0</v>
      </c>
      <c r="AK1623" t="n">
        <v>1.0</v>
      </c>
      <c r="AL1623" t="n">
        <v>0.0</v>
      </c>
      <c r="AM1623" t="n">
        <v>1.0</v>
      </c>
      <c r="AN1623" t="n">
        <v>0.0</v>
      </c>
      <c r="AO1623" t="n">
        <v>1.0</v>
      </c>
      <c r="AP1623" t="n">
        <v>14.0</v>
      </c>
      <c r="AQ1623" t="n">
        <v>0.0</v>
      </c>
      <c r="AR1623" t="n">
        <v>0.0</v>
      </c>
      <c r="AS1623" t="n">
        <v>0.0</v>
      </c>
      <c r="AT1623" t="inlineStr">
        <is>
          <t>N/A</t>
        </is>
      </c>
      <c r="AU1623" t="inlineStr">
        <is>
          <t>N/A</t>
        </is>
      </c>
      <c r="AV1623" t="inlineStr">
        <is>
          <t>N/A</t>
        </is>
      </c>
      <c r="AW1623" t="inlineStr">
        <is>
          <t>N/A</t>
        </is>
      </c>
      <c r="AX1623" t="inlineStr">
        <is>
          <t>N/A</t>
        </is>
      </c>
      <c r="AY1623" t="inlineStr">
        <is>
          <t>N/A</t>
        </is>
      </c>
      <c r="AZ1623" t="inlineStr">
        <is>
          <t>N/A</t>
        </is>
      </c>
      <c r="BA1623" t="inlineStr">
        <is>
          <t>N/A</t>
        </is>
      </c>
      <c r="BB1623" t="inlineStr">
        <is>
          <t>N/A</t>
        </is>
      </c>
      <c r="BC1623" t="inlineStr">
        <is>
          <t>N/A</t>
        </is>
      </c>
      <c r="BD1623" t="inlineStr">
        <is>
          <t>N/A</t>
        </is>
      </c>
      <c r="BE1623" t="inlineStr">
        <is>
          <t>N/A</t>
        </is>
      </c>
    </row>
    <row r="1624">
      <c r="A1624" t="inlineStr">
        <is>
          <t>WI211266352</t>
        </is>
      </c>
      <c r="B1624" t="inlineStr">
        <is>
          <t>DATA_VALIDATION</t>
        </is>
      </c>
      <c r="C1624" t="inlineStr">
        <is>
          <t>201300020428</t>
        </is>
      </c>
      <c r="D1624" t="inlineStr">
        <is>
          <t>Folder</t>
        </is>
      </c>
      <c r="E1624" s="2">
        <f>HYPERLINK("capsilon://?command=openfolder&amp;siteaddress=FAM.docvelocity-na8.net&amp;folderid=FXF7779278-4D77-910C-CD78-854EDE55E0F6","FX21129799")</f>
        <v>0.0</v>
      </c>
      <c r="F1624" t="inlineStr">
        <is>
          <t/>
        </is>
      </c>
      <c r="G1624" t="inlineStr">
        <is>
          <t/>
        </is>
      </c>
      <c r="H1624" t="inlineStr">
        <is>
          <t>Mailitem</t>
        </is>
      </c>
      <c r="I1624" t="inlineStr">
        <is>
          <t>MI2112695988</t>
        </is>
      </c>
      <c r="J1624" t="n">
        <v>28.0</v>
      </c>
      <c r="K1624" t="inlineStr">
        <is>
          <t>COMPLETED</t>
        </is>
      </c>
      <c r="L1624" t="inlineStr">
        <is>
          <t>MARK_AS_COMPLETED</t>
        </is>
      </c>
      <c r="M1624" t="inlineStr">
        <is>
          <t>Queue</t>
        </is>
      </c>
      <c r="N1624" t="n">
        <v>2.0</v>
      </c>
      <c r="O1624" s="1" t="n">
        <v>44550.742997685185</v>
      </c>
      <c r="P1624" s="1" t="n">
        <v>44551.41238425926</v>
      </c>
      <c r="Q1624" t="n">
        <v>57513.0</v>
      </c>
      <c r="R1624" t="n">
        <v>322.0</v>
      </c>
      <c r="S1624" t="b">
        <v>0</v>
      </c>
      <c r="T1624" t="inlineStr">
        <is>
          <t>N/A</t>
        </is>
      </c>
      <c r="U1624" t="b">
        <v>0</v>
      </c>
      <c r="V1624" t="inlineStr">
        <is>
          <t>Ujwala Ajabe</t>
        </is>
      </c>
      <c r="W1624" s="1" t="n">
        <v>44551.25747685185</v>
      </c>
      <c r="X1624" t="n">
        <v>163.0</v>
      </c>
      <c r="Y1624" t="n">
        <v>21.0</v>
      </c>
      <c r="Z1624" t="n">
        <v>0.0</v>
      </c>
      <c r="AA1624" t="n">
        <v>21.0</v>
      </c>
      <c r="AB1624" t="n">
        <v>0.0</v>
      </c>
      <c r="AC1624" t="n">
        <v>0.0</v>
      </c>
      <c r="AD1624" t="n">
        <v>7.0</v>
      </c>
      <c r="AE1624" t="n">
        <v>0.0</v>
      </c>
      <c r="AF1624" t="n">
        <v>0.0</v>
      </c>
      <c r="AG1624" t="n">
        <v>0.0</v>
      </c>
      <c r="AH1624" t="inlineStr">
        <is>
          <t>Sangeeta Kumari</t>
        </is>
      </c>
      <c r="AI1624" s="1" t="n">
        <v>44551.41238425926</v>
      </c>
      <c r="AJ1624" t="n">
        <v>159.0</v>
      </c>
      <c r="AK1624" t="n">
        <v>1.0</v>
      </c>
      <c r="AL1624" t="n">
        <v>0.0</v>
      </c>
      <c r="AM1624" t="n">
        <v>1.0</v>
      </c>
      <c r="AN1624" t="n">
        <v>0.0</v>
      </c>
      <c r="AO1624" t="n">
        <v>0.0</v>
      </c>
      <c r="AP1624" t="n">
        <v>6.0</v>
      </c>
      <c r="AQ1624" t="n">
        <v>0.0</v>
      </c>
      <c r="AR1624" t="n">
        <v>0.0</v>
      </c>
      <c r="AS1624" t="n">
        <v>0.0</v>
      </c>
      <c r="AT1624" t="inlineStr">
        <is>
          <t>N/A</t>
        </is>
      </c>
      <c r="AU1624" t="inlineStr">
        <is>
          <t>N/A</t>
        </is>
      </c>
      <c r="AV1624" t="inlineStr">
        <is>
          <t>N/A</t>
        </is>
      </c>
      <c r="AW1624" t="inlineStr">
        <is>
          <t>N/A</t>
        </is>
      </c>
      <c r="AX1624" t="inlineStr">
        <is>
          <t>N/A</t>
        </is>
      </c>
      <c r="AY1624" t="inlineStr">
        <is>
          <t>N/A</t>
        </is>
      </c>
      <c r="AZ1624" t="inlineStr">
        <is>
          <t>N/A</t>
        </is>
      </c>
      <c r="BA1624" t="inlineStr">
        <is>
          <t>N/A</t>
        </is>
      </c>
      <c r="BB1624" t="inlineStr">
        <is>
          <t>N/A</t>
        </is>
      </c>
      <c r="BC1624" t="inlineStr">
        <is>
          <t>N/A</t>
        </is>
      </c>
      <c r="BD1624" t="inlineStr">
        <is>
          <t>N/A</t>
        </is>
      </c>
      <c r="BE1624" t="inlineStr">
        <is>
          <t>N/A</t>
        </is>
      </c>
    </row>
    <row r="1625">
      <c r="A1625" t="inlineStr">
        <is>
          <t>WI211266358</t>
        </is>
      </c>
      <c r="B1625" t="inlineStr">
        <is>
          <t>DATA_VALIDATION</t>
        </is>
      </c>
      <c r="C1625" t="inlineStr">
        <is>
          <t>201300020428</t>
        </is>
      </c>
      <c r="D1625" t="inlineStr">
        <is>
          <t>Folder</t>
        </is>
      </c>
      <c r="E1625" s="2">
        <f>HYPERLINK("capsilon://?command=openfolder&amp;siteaddress=FAM.docvelocity-na8.net&amp;folderid=FXF7779278-4D77-910C-CD78-854EDE55E0F6","FX21129799")</f>
        <v>0.0</v>
      </c>
      <c r="F1625" t="inlineStr">
        <is>
          <t/>
        </is>
      </c>
      <c r="G1625" t="inlineStr">
        <is>
          <t/>
        </is>
      </c>
      <c r="H1625" t="inlineStr">
        <is>
          <t>Mailitem</t>
        </is>
      </c>
      <c r="I1625" t="inlineStr">
        <is>
          <t>MI2112695996</t>
        </is>
      </c>
      <c r="J1625" t="n">
        <v>28.0</v>
      </c>
      <c r="K1625" t="inlineStr">
        <is>
          <t>COMPLETED</t>
        </is>
      </c>
      <c r="L1625" t="inlineStr">
        <is>
          <t>MARK_AS_COMPLETED</t>
        </is>
      </c>
      <c r="M1625" t="inlineStr">
        <is>
          <t>Queue</t>
        </is>
      </c>
      <c r="N1625" t="n">
        <v>2.0</v>
      </c>
      <c r="O1625" s="1" t="n">
        <v>44550.74328703704</v>
      </c>
      <c r="P1625" s="1" t="n">
        <v>44551.41385416667</v>
      </c>
      <c r="Q1625" t="n">
        <v>57735.0</v>
      </c>
      <c r="R1625" t="n">
        <v>202.0</v>
      </c>
      <c r="S1625" t="b">
        <v>0</v>
      </c>
      <c r="T1625" t="inlineStr">
        <is>
          <t>N/A</t>
        </is>
      </c>
      <c r="U1625" t="b">
        <v>0</v>
      </c>
      <c r="V1625" t="inlineStr">
        <is>
          <t>Aditya Tade</t>
        </is>
      </c>
      <c r="W1625" s="1" t="n">
        <v>44551.25730324074</v>
      </c>
      <c r="X1625" t="n">
        <v>76.0</v>
      </c>
      <c r="Y1625" t="n">
        <v>21.0</v>
      </c>
      <c r="Z1625" t="n">
        <v>0.0</v>
      </c>
      <c r="AA1625" t="n">
        <v>21.0</v>
      </c>
      <c r="AB1625" t="n">
        <v>0.0</v>
      </c>
      <c r="AC1625" t="n">
        <v>0.0</v>
      </c>
      <c r="AD1625" t="n">
        <v>7.0</v>
      </c>
      <c r="AE1625" t="n">
        <v>0.0</v>
      </c>
      <c r="AF1625" t="n">
        <v>0.0</v>
      </c>
      <c r="AG1625" t="n">
        <v>0.0</v>
      </c>
      <c r="AH1625" t="inlineStr">
        <is>
          <t>Sangeeta Kumari</t>
        </is>
      </c>
      <c r="AI1625" s="1" t="n">
        <v>44551.41385416667</v>
      </c>
      <c r="AJ1625" t="n">
        <v>126.0</v>
      </c>
      <c r="AK1625" t="n">
        <v>1.0</v>
      </c>
      <c r="AL1625" t="n">
        <v>0.0</v>
      </c>
      <c r="AM1625" t="n">
        <v>1.0</v>
      </c>
      <c r="AN1625" t="n">
        <v>0.0</v>
      </c>
      <c r="AO1625" t="n">
        <v>0.0</v>
      </c>
      <c r="AP1625" t="n">
        <v>6.0</v>
      </c>
      <c r="AQ1625" t="n">
        <v>0.0</v>
      </c>
      <c r="AR1625" t="n">
        <v>0.0</v>
      </c>
      <c r="AS1625" t="n">
        <v>0.0</v>
      </c>
      <c r="AT1625" t="inlineStr">
        <is>
          <t>N/A</t>
        </is>
      </c>
      <c r="AU1625" t="inlineStr">
        <is>
          <t>N/A</t>
        </is>
      </c>
      <c r="AV1625" t="inlineStr">
        <is>
          <t>N/A</t>
        </is>
      </c>
      <c r="AW1625" t="inlineStr">
        <is>
          <t>N/A</t>
        </is>
      </c>
      <c r="AX1625" t="inlineStr">
        <is>
          <t>N/A</t>
        </is>
      </c>
      <c r="AY1625" t="inlineStr">
        <is>
          <t>N/A</t>
        </is>
      </c>
      <c r="AZ1625" t="inlineStr">
        <is>
          <t>N/A</t>
        </is>
      </c>
      <c r="BA1625" t="inlineStr">
        <is>
          <t>N/A</t>
        </is>
      </c>
      <c r="BB1625" t="inlineStr">
        <is>
          <t>N/A</t>
        </is>
      </c>
      <c r="BC1625" t="inlineStr">
        <is>
          <t>N/A</t>
        </is>
      </c>
      <c r="BD1625" t="inlineStr">
        <is>
          <t>N/A</t>
        </is>
      </c>
      <c r="BE1625" t="inlineStr">
        <is>
          <t>N/A</t>
        </is>
      </c>
    </row>
    <row r="1626">
      <c r="A1626" t="inlineStr">
        <is>
          <t>WI21126637</t>
        </is>
      </c>
      <c r="B1626" t="inlineStr">
        <is>
          <t>DATA_VALIDATION</t>
        </is>
      </c>
      <c r="C1626" t="inlineStr">
        <is>
          <t>201100014215</t>
        </is>
      </c>
      <c r="D1626" t="inlineStr">
        <is>
          <t>Folder</t>
        </is>
      </c>
      <c r="E1626" s="2">
        <f>HYPERLINK("capsilon://?command=openfolder&amp;siteaddress=FAM.docvelocity-na8.net&amp;folderid=FX343A2F68-74BC-A256-6FBE-89FBC98C4F0A","FX211112904")</f>
        <v>0.0</v>
      </c>
      <c r="F1626" t="inlineStr">
        <is>
          <t/>
        </is>
      </c>
      <c r="G1626" t="inlineStr">
        <is>
          <t/>
        </is>
      </c>
      <c r="H1626" t="inlineStr">
        <is>
          <t>Mailitem</t>
        </is>
      </c>
      <c r="I1626" t="inlineStr">
        <is>
          <t>MI211271440</t>
        </is>
      </c>
      <c r="J1626" t="n">
        <v>28.0</v>
      </c>
      <c r="K1626" t="inlineStr">
        <is>
          <t>COMPLETED</t>
        </is>
      </c>
      <c r="L1626" t="inlineStr">
        <is>
          <t>MARK_AS_COMPLETED</t>
        </is>
      </c>
      <c r="M1626" t="inlineStr">
        <is>
          <t>Queue</t>
        </is>
      </c>
      <c r="N1626" t="n">
        <v>2.0</v>
      </c>
      <c r="O1626" s="1" t="n">
        <v>44532.49869212963</v>
      </c>
      <c r="P1626" s="1" t="n">
        <v>44532.66127314815</v>
      </c>
      <c r="Q1626" t="n">
        <v>13661.0</v>
      </c>
      <c r="R1626" t="n">
        <v>386.0</v>
      </c>
      <c r="S1626" t="b">
        <v>0</v>
      </c>
      <c r="T1626" t="inlineStr">
        <is>
          <t>N/A</t>
        </is>
      </c>
      <c r="U1626" t="b">
        <v>0</v>
      </c>
      <c r="V1626" t="inlineStr">
        <is>
          <t>Snehal Sathe</t>
        </is>
      </c>
      <c r="W1626" s="1" t="n">
        <v>44532.50241898148</v>
      </c>
      <c r="X1626" t="n">
        <v>167.0</v>
      </c>
      <c r="Y1626" t="n">
        <v>21.0</v>
      </c>
      <c r="Z1626" t="n">
        <v>0.0</v>
      </c>
      <c r="AA1626" t="n">
        <v>21.0</v>
      </c>
      <c r="AB1626" t="n">
        <v>0.0</v>
      </c>
      <c r="AC1626" t="n">
        <v>6.0</v>
      </c>
      <c r="AD1626" t="n">
        <v>7.0</v>
      </c>
      <c r="AE1626" t="n">
        <v>0.0</v>
      </c>
      <c r="AF1626" t="n">
        <v>0.0</v>
      </c>
      <c r="AG1626" t="n">
        <v>0.0</v>
      </c>
      <c r="AH1626" t="inlineStr">
        <is>
          <t>Smriti Gauchan</t>
        </is>
      </c>
      <c r="AI1626" s="1" t="n">
        <v>44532.66127314815</v>
      </c>
      <c r="AJ1626" t="n">
        <v>219.0</v>
      </c>
      <c r="AK1626" t="n">
        <v>0.0</v>
      </c>
      <c r="AL1626" t="n">
        <v>0.0</v>
      </c>
      <c r="AM1626" t="n">
        <v>0.0</v>
      </c>
      <c r="AN1626" t="n">
        <v>0.0</v>
      </c>
      <c r="AO1626" t="n">
        <v>0.0</v>
      </c>
      <c r="AP1626" t="n">
        <v>7.0</v>
      </c>
      <c r="AQ1626" t="n">
        <v>0.0</v>
      </c>
      <c r="AR1626" t="n">
        <v>0.0</v>
      </c>
      <c r="AS1626" t="n">
        <v>0.0</v>
      </c>
      <c r="AT1626" t="inlineStr">
        <is>
          <t>N/A</t>
        </is>
      </c>
      <c r="AU1626" t="inlineStr">
        <is>
          <t>N/A</t>
        </is>
      </c>
      <c r="AV1626" t="inlineStr">
        <is>
          <t>N/A</t>
        </is>
      </c>
      <c r="AW1626" t="inlineStr">
        <is>
          <t>N/A</t>
        </is>
      </c>
      <c r="AX1626" t="inlineStr">
        <is>
          <t>N/A</t>
        </is>
      </c>
      <c r="AY1626" t="inlineStr">
        <is>
          <t>N/A</t>
        </is>
      </c>
      <c r="AZ1626" t="inlineStr">
        <is>
          <t>N/A</t>
        </is>
      </c>
      <c r="BA1626" t="inlineStr">
        <is>
          <t>N/A</t>
        </is>
      </c>
      <c r="BB1626" t="inlineStr">
        <is>
          <t>N/A</t>
        </is>
      </c>
      <c r="BC1626" t="inlineStr">
        <is>
          <t>N/A</t>
        </is>
      </c>
      <c r="BD1626" t="inlineStr">
        <is>
          <t>N/A</t>
        </is>
      </c>
      <c r="BE1626" t="inlineStr">
        <is>
          <t>N/A</t>
        </is>
      </c>
    </row>
    <row r="1627">
      <c r="A1627" t="inlineStr">
        <is>
          <t>WI21126639</t>
        </is>
      </c>
      <c r="B1627" t="inlineStr">
        <is>
          <t>DATA_VALIDATION</t>
        </is>
      </c>
      <c r="C1627" t="inlineStr">
        <is>
          <t>201100014215</t>
        </is>
      </c>
      <c r="D1627" t="inlineStr">
        <is>
          <t>Folder</t>
        </is>
      </c>
      <c r="E1627" s="2">
        <f>HYPERLINK("capsilon://?command=openfolder&amp;siteaddress=FAM.docvelocity-na8.net&amp;folderid=FX343A2F68-74BC-A256-6FBE-89FBC98C4F0A","FX211112904")</f>
        <v>0.0</v>
      </c>
      <c r="F1627" t="inlineStr">
        <is>
          <t/>
        </is>
      </c>
      <c r="G1627" t="inlineStr">
        <is>
          <t/>
        </is>
      </c>
      <c r="H1627" t="inlineStr">
        <is>
          <t>Mailitem</t>
        </is>
      </c>
      <c r="I1627" t="inlineStr">
        <is>
          <t>MI211271443</t>
        </is>
      </c>
      <c r="J1627" t="n">
        <v>28.0</v>
      </c>
      <c r="K1627" t="inlineStr">
        <is>
          <t>COMPLETED</t>
        </is>
      </c>
      <c r="L1627" t="inlineStr">
        <is>
          <t>MARK_AS_COMPLETED</t>
        </is>
      </c>
      <c r="M1627" t="inlineStr">
        <is>
          <t>Queue</t>
        </is>
      </c>
      <c r="N1627" t="n">
        <v>2.0</v>
      </c>
      <c r="O1627" s="1" t="n">
        <v>44532.498761574076</v>
      </c>
      <c r="P1627" s="1" t="n">
        <v>44532.662199074075</v>
      </c>
      <c r="Q1627" t="n">
        <v>13797.0</v>
      </c>
      <c r="R1627" t="n">
        <v>324.0</v>
      </c>
      <c r="S1627" t="b">
        <v>0</v>
      </c>
      <c r="T1627" t="inlineStr">
        <is>
          <t>N/A</t>
        </is>
      </c>
      <c r="U1627" t="b">
        <v>0</v>
      </c>
      <c r="V1627" t="inlineStr">
        <is>
          <t>Snehal Sathe</t>
        </is>
      </c>
      <c r="W1627" s="1" t="n">
        <v>44532.503599537034</v>
      </c>
      <c r="X1627" t="n">
        <v>101.0</v>
      </c>
      <c r="Y1627" t="n">
        <v>21.0</v>
      </c>
      <c r="Z1627" t="n">
        <v>0.0</v>
      </c>
      <c r="AA1627" t="n">
        <v>21.0</v>
      </c>
      <c r="AB1627" t="n">
        <v>0.0</v>
      </c>
      <c r="AC1627" t="n">
        <v>7.0</v>
      </c>
      <c r="AD1627" t="n">
        <v>7.0</v>
      </c>
      <c r="AE1627" t="n">
        <v>0.0</v>
      </c>
      <c r="AF1627" t="n">
        <v>0.0</v>
      </c>
      <c r="AG1627" t="n">
        <v>0.0</v>
      </c>
      <c r="AH1627" t="inlineStr">
        <is>
          <t>Rohit Mawal</t>
        </is>
      </c>
      <c r="AI1627" s="1" t="n">
        <v>44532.662199074075</v>
      </c>
      <c r="AJ1627" t="n">
        <v>223.0</v>
      </c>
      <c r="AK1627" t="n">
        <v>1.0</v>
      </c>
      <c r="AL1627" t="n">
        <v>0.0</v>
      </c>
      <c r="AM1627" t="n">
        <v>1.0</v>
      </c>
      <c r="AN1627" t="n">
        <v>0.0</v>
      </c>
      <c r="AO1627" t="n">
        <v>1.0</v>
      </c>
      <c r="AP1627" t="n">
        <v>6.0</v>
      </c>
      <c r="AQ1627" t="n">
        <v>0.0</v>
      </c>
      <c r="AR1627" t="n">
        <v>0.0</v>
      </c>
      <c r="AS1627" t="n">
        <v>0.0</v>
      </c>
      <c r="AT1627" t="inlineStr">
        <is>
          <t>N/A</t>
        </is>
      </c>
      <c r="AU1627" t="inlineStr">
        <is>
          <t>N/A</t>
        </is>
      </c>
      <c r="AV1627" t="inlineStr">
        <is>
          <t>N/A</t>
        </is>
      </c>
      <c r="AW1627" t="inlineStr">
        <is>
          <t>N/A</t>
        </is>
      </c>
      <c r="AX1627" t="inlineStr">
        <is>
          <t>N/A</t>
        </is>
      </c>
      <c r="AY1627" t="inlineStr">
        <is>
          <t>N/A</t>
        </is>
      </c>
      <c r="AZ1627" t="inlineStr">
        <is>
          <t>N/A</t>
        </is>
      </c>
      <c r="BA1627" t="inlineStr">
        <is>
          <t>N/A</t>
        </is>
      </c>
      <c r="BB1627" t="inlineStr">
        <is>
          <t>N/A</t>
        </is>
      </c>
      <c r="BC1627" t="inlineStr">
        <is>
          <t>N/A</t>
        </is>
      </c>
      <c r="BD1627" t="inlineStr">
        <is>
          <t>N/A</t>
        </is>
      </c>
      <c r="BE1627" t="inlineStr">
        <is>
          <t>N/A</t>
        </is>
      </c>
    </row>
    <row r="1628">
      <c r="A1628" t="inlineStr">
        <is>
          <t>WI211266402</t>
        </is>
      </c>
      <c r="B1628" t="inlineStr">
        <is>
          <t>DATA_VALIDATION</t>
        </is>
      </c>
      <c r="C1628" t="inlineStr">
        <is>
          <t>201300020384</t>
        </is>
      </c>
      <c r="D1628" t="inlineStr">
        <is>
          <t>Folder</t>
        </is>
      </c>
      <c r="E1628" s="2">
        <f>HYPERLINK("capsilon://?command=openfolder&amp;siteaddress=FAM.docvelocity-na8.net&amp;folderid=FXF8546243-069F-E318-F7CA-B9F338CC0BCD","FX21129282")</f>
        <v>0.0</v>
      </c>
      <c r="F1628" t="inlineStr">
        <is>
          <t/>
        </is>
      </c>
      <c r="G1628" t="inlineStr">
        <is>
          <t/>
        </is>
      </c>
      <c r="H1628" t="inlineStr">
        <is>
          <t>Mailitem</t>
        </is>
      </c>
      <c r="I1628" t="inlineStr">
        <is>
          <t>MI2112696732</t>
        </is>
      </c>
      <c r="J1628" t="n">
        <v>214.0</v>
      </c>
      <c r="K1628" t="inlineStr">
        <is>
          <t>COMPLETED</t>
        </is>
      </c>
      <c r="L1628" t="inlineStr">
        <is>
          <t>MARK_AS_COMPLETED</t>
        </is>
      </c>
      <c r="M1628" t="inlineStr">
        <is>
          <t>Queue</t>
        </is>
      </c>
      <c r="N1628" t="n">
        <v>1.0</v>
      </c>
      <c r="O1628" s="1" t="n">
        <v>44550.747569444444</v>
      </c>
      <c r="P1628" s="1" t="n">
        <v>44551.263020833336</v>
      </c>
      <c r="Q1628" t="n">
        <v>43975.0</v>
      </c>
      <c r="R1628" t="n">
        <v>560.0</v>
      </c>
      <c r="S1628" t="b">
        <v>0</v>
      </c>
      <c r="T1628" t="inlineStr">
        <is>
          <t>N/A</t>
        </is>
      </c>
      <c r="U1628" t="b">
        <v>0</v>
      </c>
      <c r="V1628" t="inlineStr">
        <is>
          <t>Hemanshi Deshlahara</t>
        </is>
      </c>
      <c r="W1628" s="1" t="n">
        <v>44551.263020833336</v>
      </c>
      <c r="X1628" t="n">
        <v>351.0</v>
      </c>
      <c r="Y1628" t="n">
        <v>0.0</v>
      </c>
      <c r="Z1628" t="n">
        <v>0.0</v>
      </c>
      <c r="AA1628" t="n">
        <v>0.0</v>
      </c>
      <c r="AB1628" t="n">
        <v>0.0</v>
      </c>
      <c r="AC1628" t="n">
        <v>0.0</v>
      </c>
      <c r="AD1628" t="n">
        <v>214.0</v>
      </c>
      <c r="AE1628" t="n">
        <v>183.0</v>
      </c>
      <c r="AF1628" t="n">
        <v>0.0</v>
      </c>
      <c r="AG1628" t="n">
        <v>7.0</v>
      </c>
      <c r="AH1628" t="inlineStr">
        <is>
          <t>N/A</t>
        </is>
      </c>
      <c r="AI1628" t="inlineStr">
        <is>
          <t>N/A</t>
        </is>
      </c>
      <c r="AJ1628" t="inlineStr">
        <is>
          <t>N/A</t>
        </is>
      </c>
      <c r="AK1628" t="inlineStr">
        <is>
          <t>N/A</t>
        </is>
      </c>
      <c r="AL1628" t="inlineStr">
        <is>
          <t>N/A</t>
        </is>
      </c>
      <c r="AM1628" t="inlineStr">
        <is>
          <t>N/A</t>
        </is>
      </c>
      <c r="AN1628" t="inlineStr">
        <is>
          <t>N/A</t>
        </is>
      </c>
      <c r="AO1628" t="inlineStr">
        <is>
          <t>N/A</t>
        </is>
      </c>
      <c r="AP1628" t="inlineStr">
        <is>
          <t>N/A</t>
        </is>
      </c>
      <c r="AQ1628" t="inlineStr">
        <is>
          <t>N/A</t>
        </is>
      </c>
      <c r="AR1628" t="inlineStr">
        <is>
          <t>N/A</t>
        </is>
      </c>
      <c r="AS1628" t="inlineStr">
        <is>
          <t>N/A</t>
        </is>
      </c>
      <c r="AT1628" t="inlineStr">
        <is>
          <t>N/A</t>
        </is>
      </c>
      <c r="AU1628" t="inlineStr">
        <is>
          <t>N/A</t>
        </is>
      </c>
      <c r="AV1628" t="inlineStr">
        <is>
          <t>N/A</t>
        </is>
      </c>
      <c r="AW1628" t="inlineStr">
        <is>
          <t>N/A</t>
        </is>
      </c>
      <c r="AX1628" t="inlineStr">
        <is>
          <t>N/A</t>
        </is>
      </c>
      <c r="AY1628" t="inlineStr">
        <is>
          <t>N/A</t>
        </is>
      </c>
      <c r="AZ1628" t="inlineStr">
        <is>
          <t>N/A</t>
        </is>
      </c>
      <c r="BA1628" t="inlineStr">
        <is>
          <t>N/A</t>
        </is>
      </c>
      <c r="BB1628" t="inlineStr">
        <is>
          <t>N/A</t>
        </is>
      </c>
      <c r="BC1628" t="inlineStr">
        <is>
          <t>N/A</t>
        </is>
      </c>
      <c r="BD1628" t="inlineStr">
        <is>
          <t>N/A</t>
        </is>
      </c>
      <c r="BE1628" t="inlineStr">
        <is>
          <t>N/A</t>
        </is>
      </c>
    </row>
    <row r="1629">
      <c r="A1629" t="inlineStr">
        <is>
          <t>WI211266426</t>
        </is>
      </c>
      <c r="B1629" t="inlineStr">
        <is>
          <t>DATA_VALIDATION</t>
        </is>
      </c>
      <c r="C1629" t="inlineStr">
        <is>
          <t>201330004274</t>
        </is>
      </c>
      <c r="D1629" t="inlineStr">
        <is>
          <t>Folder</t>
        </is>
      </c>
      <c r="E1629" s="2">
        <f>HYPERLINK("capsilon://?command=openfolder&amp;siteaddress=FAM.docvelocity-na8.net&amp;folderid=FXEB4D244F-6797-D66D-FDCF-0F6547856FE6","FX21129364")</f>
        <v>0.0</v>
      </c>
      <c r="F1629" t="inlineStr">
        <is>
          <t/>
        </is>
      </c>
      <c r="G1629" t="inlineStr">
        <is>
          <t/>
        </is>
      </c>
      <c r="H1629" t="inlineStr">
        <is>
          <t>Mailitem</t>
        </is>
      </c>
      <c r="I1629" t="inlineStr">
        <is>
          <t>MI2112697188</t>
        </is>
      </c>
      <c r="J1629" t="n">
        <v>76.0</v>
      </c>
      <c r="K1629" t="inlineStr">
        <is>
          <t>COMPLETED</t>
        </is>
      </c>
      <c r="L1629" t="inlineStr">
        <is>
          <t>MARK_AS_COMPLETED</t>
        </is>
      </c>
      <c r="M1629" t="inlineStr">
        <is>
          <t>Queue</t>
        </is>
      </c>
      <c r="N1629" t="n">
        <v>1.0</v>
      </c>
      <c r="O1629" s="1" t="n">
        <v>44550.749918981484</v>
      </c>
      <c r="P1629" s="1" t="n">
        <v>44551.25848379629</v>
      </c>
      <c r="Q1629" t="n">
        <v>43799.0</v>
      </c>
      <c r="R1629" t="n">
        <v>141.0</v>
      </c>
      <c r="S1629" t="b">
        <v>0</v>
      </c>
      <c r="T1629" t="inlineStr">
        <is>
          <t>N/A</t>
        </is>
      </c>
      <c r="U1629" t="b">
        <v>0</v>
      </c>
      <c r="V1629" t="inlineStr">
        <is>
          <t>Hemanshi Deshlahara</t>
        </is>
      </c>
      <c r="W1629" s="1" t="n">
        <v>44551.25848379629</v>
      </c>
      <c r="X1629" t="n">
        <v>141.0</v>
      </c>
      <c r="Y1629" t="n">
        <v>0.0</v>
      </c>
      <c r="Z1629" t="n">
        <v>0.0</v>
      </c>
      <c r="AA1629" t="n">
        <v>0.0</v>
      </c>
      <c r="AB1629" t="n">
        <v>0.0</v>
      </c>
      <c r="AC1629" t="n">
        <v>0.0</v>
      </c>
      <c r="AD1629" t="n">
        <v>76.0</v>
      </c>
      <c r="AE1629" t="n">
        <v>64.0</v>
      </c>
      <c r="AF1629" t="n">
        <v>0.0</v>
      </c>
      <c r="AG1629" t="n">
        <v>4.0</v>
      </c>
      <c r="AH1629" t="inlineStr">
        <is>
          <t>N/A</t>
        </is>
      </c>
      <c r="AI1629" t="inlineStr">
        <is>
          <t>N/A</t>
        </is>
      </c>
      <c r="AJ1629" t="inlineStr">
        <is>
          <t>N/A</t>
        </is>
      </c>
      <c r="AK1629" t="inlineStr">
        <is>
          <t>N/A</t>
        </is>
      </c>
      <c r="AL1629" t="inlineStr">
        <is>
          <t>N/A</t>
        </is>
      </c>
      <c r="AM1629" t="inlineStr">
        <is>
          <t>N/A</t>
        </is>
      </c>
      <c r="AN1629" t="inlineStr">
        <is>
          <t>N/A</t>
        </is>
      </c>
      <c r="AO1629" t="inlineStr">
        <is>
          <t>N/A</t>
        </is>
      </c>
      <c r="AP1629" t="inlineStr">
        <is>
          <t>N/A</t>
        </is>
      </c>
      <c r="AQ1629" t="inlineStr">
        <is>
          <t>N/A</t>
        </is>
      </c>
      <c r="AR1629" t="inlineStr">
        <is>
          <t>N/A</t>
        </is>
      </c>
      <c r="AS1629" t="inlineStr">
        <is>
          <t>N/A</t>
        </is>
      </c>
      <c r="AT1629" t="inlineStr">
        <is>
          <t>N/A</t>
        </is>
      </c>
      <c r="AU1629" t="inlineStr">
        <is>
          <t>N/A</t>
        </is>
      </c>
      <c r="AV1629" t="inlineStr">
        <is>
          <t>N/A</t>
        </is>
      </c>
      <c r="AW1629" t="inlineStr">
        <is>
          <t>N/A</t>
        </is>
      </c>
      <c r="AX1629" t="inlineStr">
        <is>
          <t>N/A</t>
        </is>
      </c>
      <c r="AY1629" t="inlineStr">
        <is>
          <t>N/A</t>
        </is>
      </c>
      <c r="AZ1629" t="inlineStr">
        <is>
          <t>N/A</t>
        </is>
      </c>
      <c r="BA1629" t="inlineStr">
        <is>
          <t>N/A</t>
        </is>
      </c>
      <c r="BB1629" t="inlineStr">
        <is>
          <t>N/A</t>
        </is>
      </c>
      <c r="BC1629" t="inlineStr">
        <is>
          <t>N/A</t>
        </is>
      </c>
      <c r="BD1629" t="inlineStr">
        <is>
          <t>N/A</t>
        </is>
      </c>
      <c r="BE1629" t="inlineStr">
        <is>
          <t>N/A</t>
        </is>
      </c>
    </row>
    <row r="1630">
      <c r="A1630" t="inlineStr">
        <is>
          <t>WI211266427</t>
        </is>
      </c>
      <c r="B1630" t="inlineStr">
        <is>
          <t>DATA_VALIDATION</t>
        </is>
      </c>
      <c r="C1630" t="inlineStr">
        <is>
          <t>201308007724</t>
        </is>
      </c>
      <c r="D1630" t="inlineStr">
        <is>
          <t>Folder</t>
        </is>
      </c>
      <c r="E1630" s="2">
        <f>HYPERLINK("capsilon://?command=openfolder&amp;siteaddress=FAM.docvelocity-na8.net&amp;folderid=FX71B22466-BBAB-08BC-3CA7-BF49D81ADAF4","FX21114112")</f>
        <v>0.0</v>
      </c>
      <c r="F1630" t="inlineStr">
        <is>
          <t/>
        </is>
      </c>
      <c r="G1630" t="inlineStr">
        <is>
          <t/>
        </is>
      </c>
      <c r="H1630" t="inlineStr">
        <is>
          <t>Mailitem</t>
        </is>
      </c>
      <c r="I1630" t="inlineStr">
        <is>
          <t>MI2112697208</t>
        </is>
      </c>
      <c r="J1630" t="n">
        <v>38.0</v>
      </c>
      <c r="K1630" t="inlineStr">
        <is>
          <t>COMPLETED</t>
        </is>
      </c>
      <c r="L1630" t="inlineStr">
        <is>
          <t>MARK_AS_COMPLETED</t>
        </is>
      </c>
      <c r="M1630" t="inlineStr">
        <is>
          <t>Queue</t>
        </is>
      </c>
      <c r="N1630" t="n">
        <v>2.0</v>
      </c>
      <c r="O1630" s="1" t="n">
        <v>44550.75017361111</v>
      </c>
      <c r="P1630" s="1" t="n">
        <v>44551.4158912037</v>
      </c>
      <c r="Q1630" t="n">
        <v>57135.0</v>
      </c>
      <c r="R1630" t="n">
        <v>383.0</v>
      </c>
      <c r="S1630" t="b">
        <v>0</v>
      </c>
      <c r="T1630" t="inlineStr">
        <is>
          <t>N/A</t>
        </is>
      </c>
      <c r="U1630" t="b">
        <v>0</v>
      </c>
      <c r="V1630" t="inlineStr">
        <is>
          <t>Hemanshi Deshlahara</t>
        </is>
      </c>
      <c r="W1630" s="1" t="n">
        <v>44551.26395833334</v>
      </c>
      <c r="X1630" t="n">
        <v>80.0</v>
      </c>
      <c r="Y1630" t="n">
        <v>0.0</v>
      </c>
      <c r="Z1630" t="n">
        <v>0.0</v>
      </c>
      <c r="AA1630" t="n">
        <v>0.0</v>
      </c>
      <c r="AB1630" t="n">
        <v>37.0</v>
      </c>
      <c r="AC1630" t="n">
        <v>0.0</v>
      </c>
      <c r="AD1630" t="n">
        <v>38.0</v>
      </c>
      <c r="AE1630" t="n">
        <v>0.0</v>
      </c>
      <c r="AF1630" t="n">
        <v>0.0</v>
      </c>
      <c r="AG1630" t="n">
        <v>0.0</v>
      </c>
      <c r="AH1630" t="inlineStr">
        <is>
          <t>Ashish Sutar</t>
        </is>
      </c>
      <c r="AI1630" s="1" t="n">
        <v>44551.4158912037</v>
      </c>
      <c r="AJ1630" t="n">
        <v>79.0</v>
      </c>
      <c r="AK1630" t="n">
        <v>0.0</v>
      </c>
      <c r="AL1630" t="n">
        <v>0.0</v>
      </c>
      <c r="AM1630" t="n">
        <v>0.0</v>
      </c>
      <c r="AN1630" t="n">
        <v>37.0</v>
      </c>
      <c r="AO1630" t="n">
        <v>0.0</v>
      </c>
      <c r="AP1630" t="n">
        <v>38.0</v>
      </c>
      <c r="AQ1630" t="n">
        <v>0.0</v>
      </c>
      <c r="AR1630" t="n">
        <v>0.0</v>
      </c>
      <c r="AS1630" t="n">
        <v>0.0</v>
      </c>
      <c r="AT1630" t="inlineStr">
        <is>
          <t>N/A</t>
        </is>
      </c>
      <c r="AU1630" t="inlineStr">
        <is>
          <t>N/A</t>
        </is>
      </c>
      <c r="AV1630" t="inlineStr">
        <is>
          <t>N/A</t>
        </is>
      </c>
      <c r="AW1630" t="inlineStr">
        <is>
          <t>N/A</t>
        </is>
      </c>
      <c r="AX1630" t="inlineStr">
        <is>
          <t>N/A</t>
        </is>
      </c>
      <c r="AY1630" t="inlineStr">
        <is>
          <t>N/A</t>
        </is>
      </c>
      <c r="AZ1630" t="inlineStr">
        <is>
          <t>N/A</t>
        </is>
      </c>
      <c r="BA1630" t="inlineStr">
        <is>
          <t>N/A</t>
        </is>
      </c>
      <c r="BB1630" t="inlineStr">
        <is>
          <t>N/A</t>
        </is>
      </c>
      <c r="BC1630" t="inlineStr">
        <is>
          <t>N/A</t>
        </is>
      </c>
      <c r="BD1630" t="inlineStr">
        <is>
          <t>N/A</t>
        </is>
      </c>
      <c r="BE1630" t="inlineStr">
        <is>
          <t>N/A</t>
        </is>
      </c>
    </row>
    <row r="1631">
      <c r="A1631" t="inlineStr">
        <is>
          <t>WI211266506</t>
        </is>
      </c>
      <c r="B1631" t="inlineStr">
        <is>
          <t>DATA_VALIDATION</t>
        </is>
      </c>
      <c r="C1631" t="inlineStr">
        <is>
          <t>201300020441</t>
        </is>
      </c>
      <c r="D1631" t="inlineStr">
        <is>
          <t>Folder</t>
        </is>
      </c>
      <c r="E1631" s="2">
        <f>HYPERLINK("capsilon://?command=openfolder&amp;siteaddress=FAM.docvelocity-na8.net&amp;folderid=FX5BF9E4F7-FBA2-1A83-105D-3432BF018FAA","FX21129988")</f>
        <v>0.0</v>
      </c>
      <c r="F1631" t="inlineStr">
        <is>
          <t/>
        </is>
      </c>
      <c r="G1631" t="inlineStr">
        <is>
          <t/>
        </is>
      </c>
      <c r="H1631" t="inlineStr">
        <is>
          <t>Mailitem</t>
        </is>
      </c>
      <c r="I1631" t="inlineStr">
        <is>
          <t>MI2112697968</t>
        </is>
      </c>
      <c r="J1631" t="n">
        <v>30.0</v>
      </c>
      <c r="K1631" t="inlineStr">
        <is>
          <t>COMPLETED</t>
        </is>
      </c>
      <c r="L1631" t="inlineStr">
        <is>
          <t>MARK_AS_COMPLETED</t>
        </is>
      </c>
      <c r="M1631" t="inlineStr">
        <is>
          <t>Queue</t>
        </is>
      </c>
      <c r="N1631" t="n">
        <v>2.0</v>
      </c>
      <c r="O1631" s="1" t="n">
        <v>44550.75861111111</v>
      </c>
      <c r="P1631" s="1" t="n">
        <v>44551.41842592593</v>
      </c>
      <c r="Q1631" t="n">
        <v>56685.0</v>
      </c>
      <c r="R1631" t="n">
        <v>323.0</v>
      </c>
      <c r="S1631" t="b">
        <v>0</v>
      </c>
      <c r="T1631" t="inlineStr">
        <is>
          <t>N/A</t>
        </is>
      </c>
      <c r="U1631" t="b">
        <v>0</v>
      </c>
      <c r="V1631" t="inlineStr">
        <is>
          <t>Ujwala Ajabe</t>
        </is>
      </c>
      <c r="W1631" s="1" t="n">
        <v>44551.258622685185</v>
      </c>
      <c r="X1631" t="n">
        <v>98.0</v>
      </c>
      <c r="Y1631" t="n">
        <v>9.0</v>
      </c>
      <c r="Z1631" t="n">
        <v>0.0</v>
      </c>
      <c r="AA1631" t="n">
        <v>9.0</v>
      </c>
      <c r="AB1631" t="n">
        <v>0.0</v>
      </c>
      <c r="AC1631" t="n">
        <v>1.0</v>
      </c>
      <c r="AD1631" t="n">
        <v>21.0</v>
      </c>
      <c r="AE1631" t="n">
        <v>0.0</v>
      </c>
      <c r="AF1631" t="n">
        <v>0.0</v>
      </c>
      <c r="AG1631" t="n">
        <v>0.0</v>
      </c>
      <c r="AH1631" t="inlineStr">
        <is>
          <t>Saloni Uttekar</t>
        </is>
      </c>
      <c r="AI1631" s="1" t="n">
        <v>44551.41842592593</v>
      </c>
      <c r="AJ1631" t="n">
        <v>225.0</v>
      </c>
      <c r="AK1631" t="n">
        <v>0.0</v>
      </c>
      <c r="AL1631" t="n">
        <v>0.0</v>
      </c>
      <c r="AM1631" t="n">
        <v>0.0</v>
      </c>
      <c r="AN1631" t="n">
        <v>0.0</v>
      </c>
      <c r="AO1631" t="n">
        <v>0.0</v>
      </c>
      <c r="AP1631" t="n">
        <v>21.0</v>
      </c>
      <c r="AQ1631" t="n">
        <v>0.0</v>
      </c>
      <c r="AR1631" t="n">
        <v>0.0</v>
      </c>
      <c r="AS1631" t="n">
        <v>0.0</v>
      </c>
      <c r="AT1631" t="inlineStr">
        <is>
          <t>N/A</t>
        </is>
      </c>
      <c r="AU1631" t="inlineStr">
        <is>
          <t>N/A</t>
        </is>
      </c>
      <c r="AV1631" t="inlineStr">
        <is>
          <t>N/A</t>
        </is>
      </c>
      <c r="AW1631" t="inlineStr">
        <is>
          <t>N/A</t>
        </is>
      </c>
      <c r="AX1631" t="inlineStr">
        <is>
          <t>N/A</t>
        </is>
      </c>
      <c r="AY1631" t="inlineStr">
        <is>
          <t>N/A</t>
        </is>
      </c>
      <c r="AZ1631" t="inlineStr">
        <is>
          <t>N/A</t>
        </is>
      </c>
      <c r="BA1631" t="inlineStr">
        <is>
          <t>N/A</t>
        </is>
      </c>
      <c r="BB1631" t="inlineStr">
        <is>
          <t>N/A</t>
        </is>
      </c>
      <c r="BC1631" t="inlineStr">
        <is>
          <t>N/A</t>
        </is>
      </c>
      <c r="BD1631" t="inlineStr">
        <is>
          <t>N/A</t>
        </is>
      </c>
      <c r="BE1631" t="inlineStr">
        <is>
          <t>N/A</t>
        </is>
      </c>
    </row>
    <row r="1632">
      <c r="A1632" t="inlineStr">
        <is>
          <t>WI211266596</t>
        </is>
      </c>
      <c r="B1632" t="inlineStr">
        <is>
          <t>DATA_VALIDATION</t>
        </is>
      </c>
      <c r="C1632" t="inlineStr">
        <is>
          <t>201308007922</t>
        </is>
      </c>
      <c r="D1632" t="inlineStr">
        <is>
          <t>Folder</t>
        </is>
      </c>
      <c r="E1632" s="2">
        <f>HYPERLINK("capsilon://?command=openfolder&amp;siteaddress=FAM.docvelocity-na8.net&amp;folderid=FX44C03183-A273-4363-A54B-DBCD791A4372","FX21125354")</f>
        <v>0.0</v>
      </c>
      <c r="F1632" t="inlineStr">
        <is>
          <t/>
        </is>
      </c>
      <c r="G1632" t="inlineStr">
        <is>
          <t/>
        </is>
      </c>
      <c r="H1632" t="inlineStr">
        <is>
          <t>Mailitem</t>
        </is>
      </c>
      <c r="I1632" t="inlineStr">
        <is>
          <t>MI2112699047</t>
        </is>
      </c>
      <c r="J1632" t="n">
        <v>66.0</v>
      </c>
      <c r="K1632" t="inlineStr">
        <is>
          <t>COMPLETED</t>
        </is>
      </c>
      <c r="L1632" t="inlineStr">
        <is>
          <t>MARK_AS_COMPLETED</t>
        </is>
      </c>
      <c r="M1632" t="inlineStr">
        <is>
          <t>Queue</t>
        </is>
      </c>
      <c r="N1632" t="n">
        <v>1.0</v>
      </c>
      <c r="O1632" s="1" t="n">
        <v>44550.769849537035</v>
      </c>
      <c r="P1632" s="1" t="n">
        <v>44551.26449074074</v>
      </c>
      <c r="Q1632" t="n">
        <v>42554.0</v>
      </c>
      <c r="R1632" t="n">
        <v>183.0</v>
      </c>
      <c r="S1632" t="b">
        <v>0</v>
      </c>
      <c r="T1632" t="inlineStr">
        <is>
          <t>N/A</t>
        </is>
      </c>
      <c r="U1632" t="b">
        <v>0</v>
      </c>
      <c r="V1632" t="inlineStr">
        <is>
          <t>Hemanshi Deshlahara</t>
        </is>
      </c>
      <c r="W1632" s="1" t="n">
        <v>44551.26449074074</v>
      </c>
      <c r="X1632" t="n">
        <v>45.0</v>
      </c>
      <c r="Y1632" t="n">
        <v>0.0</v>
      </c>
      <c r="Z1632" t="n">
        <v>0.0</v>
      </c>
      <c r="AA1632" t="n">
        <v>0.0</v>
      </c>
      <c r="AB1632" t="n">
        <v>0.0</v>
      </c>
      <c r="AC1632" t="n">
        <v>0.0</v>
      </c>
      <c r="AD1632" t="n">
        <v>66.0</v>
      </c>
      <c r="AE1632" t="n">
        <v>52.0</v>
      </c>
      <c r="AF1632" t="n">
        <v>0.0</v>
      </c>
      <c r="AG1632" t="n">
        <v>1.0</v>
      </c>
      <c r="AH1632" t="inlineStr">
        <is>
          <t>N/A</t>
        </is>
      </c>
      <c r="AI1632" t="inlineStr">
        <is>
          <t>N/A</t>
        </is>
      </c>
      <c r="AJ1632" t="inlineStr">
        <is>
          <t>N/A</t>
        </is>
      </c>
      <c r="AK1632" t="inlineStr">
        <is>
          <t>N/A</t>
        </is>
      </c>
      <c r="AL1632" t="inlineStr">
        <is>
          <t>N/A</t>
        </is>
      </c>
      <c r="AM1632" t="inlineStr">
        <is>
          <t>N/A</t>
        </is>
      </c>
      <c r="AN1632" t="inlineStr">
        <is>
          <t>N/A</t>
        </is>
      </c>
      <c r="AO1632" t="inlineStr">
        <is>
          <t>N/A</t>
        </is>
      </c>
      <c r="AP1632" t="inlineStr">
        <is>
          <t>N/A</t>
        </is>
      </c>
      <c r="AQ1632" t="inlineStr">
        <is>
          <t>N/A</t>
        </is>
      </c>
      <c r="AR1632" t="inlineStr">
        <is>
          <t>N/A</t>
        </is>
      </c>
      <c r="AS1632" t="inlineStr">
        <is>
          <t>N/A</t>
        </is>
      </c>
      <c r="AT1632" t="inlineStr">
        <is>
          <t>N/A</t>
        </is>
      </c>
      <c r="AU1632" t="inlineStr">
        <is>
          <t>N/A</t>
        </is>
      </c>
      <c r="AV1632" t="inlineStr">
        <is>
          <t>N/A</t>
        </is>
      </c>
      <c r="AW1632" t="inlineStr">
        <is>
          <t>N/A</t>
        </is>
      </c>
      <c r="AX1632" t="inlineStr">
        <is>
          <t>N/A</t>
        </is>
      </c>
      <c r="AY1632" t="inlineStr">
        <is>
          <t>N/A</t>
        </is>
      </c>
      <c r="AZ1632" t="inlineStr">
        <is>
          <t>N/A</t>
        </is>
      </c>
      <c r="BA1632" t="inlineStr">
        <is>
          <t>N/A</t>
        </is>
      </c>
      <c r="BB1632" t="inlineStr">
        <is>
          <t>N/A</t>
        </is>
      </c>
      <c r="BC1632" t="inlineStr">
        <is>
          <t>N/A</t>
        </is>
      </c>
      <c r="BD1632" t="inlineStr">
        <is>
          <t>N/A</t>
        </is>
      </c>
      <c r="BE1632" t="inlineStr">
        <is>
          <t>N/A</t>
        </is>
      </c>
    </row>
    <row r="1633">
      <c r="A1633" t="inlineStr">
        <is>
          <t>WI211266619</t>
        </is>
      </c>
      <c r="B1633" t="inlineStr">
        <is>
          <t>DATA_VALIDATION</t>
        </is>
      </c>
      <c r="C1633" t="inlineStr">
        <is>
          <t>201100014375</t>
        </is>
      </c>
      <c r="D1633" t="inlineStr">
        <is>
          <t>Folder</t>
        </is>
      </c>
      <c r="E1633" s="2">
        <f>HYPERLINK("capsilon://?command=openfolder&amp;siteaddress=FAM.docvelocity-na8.net&amp;folderid=FXC9F9063E-1F10-1790-8081-E5D6C61E0062","FX211210737")</f>
        <v>0.0</v>
      </c>
      <c r="F1633" t="inlineStr">
        <is>
          <t/>
        </is>
      </c>
      <c r="G1633" t="inlineStr">
        <is>
          <t/>
        </is>
      </c>
      <c r="H1633" t="inlineStr">
        <is>
          <t>Mailitem</t>
        </is>
      </c>
      <c r="I1633" t="inlineStr">
        <is>
          <t>MI2112699177</t>
        </is>
      </c>
      <c r="J1633" t="n">
        <v>158.0</v>
      </c>
      <c r="K1633" t="inlineStr">
        <is>
          <t>COMPLETED</t>
        </is>
      </c>
      <c r="L1633" t="inlineStr">
        <is>
          <t>MARK_AS_COMPLETED</t>
        </is>
      </c>
      <c r="M1633" t="inlineStr">
        <is>
          <t>Queue</t>
        </is>
      </c>
      <c r="N1633" t="n">
        <v>1.0</v>
      </c>
      <c r="O1633" s="1" t="n">
        <v>44550.77326388889</v>
      </c>
      <c r="P1633" s="1" t="n">
        <v>44551.27355324074</v>
      </c>
      <c r="Q1633" t="n">
        <v>42877.0</v>
      </c>
      <c r="R1633" t="n">
        <v>348.0</v>
      </c>
      <c r="S1633" t="b">
        <v>0</v>
      </c>
      <c r="T1633" t="inlineStr">
        <is>
          <t>N/A</t>
        </is>
      </c>
      <c r="U1633" t="b">
        <v>0</v>
      </c>
      <c r="V1633" t="inlineStr">
        <is>
          <t>Hemanshi Deshlahara</t>
        </is>
      </c>
      <c r="W1633" s="1" t="n">
        <v>44551.27355324074</v>
      </c>
      <c r="X1633" t="n">
        <v>293.0</v>
      </c>
      <c r="Y1633" t="n">
        <v>0.0</v>
      </c>
      <c r="Z1633" t="n">
        <v>0.0</v>
      </c>
      <c r="AA1633" t="n">
        <v>0.0</v>
      </c>
      <c r="AB1633" t="n">
        <v>0.0</v>
      </c>
      <c r="AC1633" t="n">
        <v>0.0</v>
      </c>
      <c r="AD1633" t="n">
        <v>158.0</v>
      </c>
      <c r="AE1633" t="n">
        <v>134.0</v>
      </c>
      <c r="AF1633" t="n">
        <v>0.0</v>
      </c>
      <c r="AG1633" t="n">
        <v>6.0</v>
      </c>
      <c r="AH1633" t="inlineStr">
        <is>
          <t>N/A</t>
        </is>
      </c>
      <c r="AI1633" t="inlineStr">
        <is>
          <t>N/A</t>
        </is>
      </c>
      <c r="AJ1633" t="inlineStr">
        <is>
          <t>N/A</t>
        </is>
      </c>
      <c r="AK1633" t="inlineStr">
        <is>
          <t>N/A</t>
        </is>
      </c>
      <c r="AL1633" t="inlineStr">
        <is>
          <t>N/A</t>
        </is>
      </c>
      <c r="AM1633" t="inlineStr">
        <is>
          <t>N/A</t>
        </is>
      </c>
      <c r="AN1633" t="inlineStr">
        <is>
          <t>N/A</t>
        </is>
      </c>
      <c r="AO1633" t="inlineStr">
        <is>
          <t>N/A</t>
        </is>
      </c>
      <c r="AP1633" t="inlineStr">
        <is>
          <t>N/A</t>
        </is>
      </c>
      <c r="AQ1633" t="inlineStr">
        <is>
          <t>N/A</t>
        </is>
      </c>
      <c r="AR1633" t="inlineStr">
        <is>
          <t>N/A</t>
        </is>
      </c>
      <c r="AS1633" t="inlineStr">
        <is>
          <t>N/A</t>
        </is>
      </c>
      <c r="AT1633" t="inlineStr">
        <is>
          <t>N/A</t>
        </is>
      </c>
      <c r="AU1633" t="inlineStr">
        <is>
          <t>N/A</t>
        </is>
      </c>
      <c r="AV1633" t="inlineStr">
        <is>
          <t>N/A</t>
        </is>
      </c>
      <c r="AW1633" t="inlineStr">
        <is>
          <t>N/A</t>
        </is>
      </c>
      <c r="AX1633" t="inlineStr">
        <is>
          <t>N/A</t>
        </is>
      </c>
      <c r="AY1633" t="inlineStr">
        <is>
          <t>N/A</t>
        </is>
      </c>
      <c r="AZ1633" t="inlineStr">
        <is>
          <t>N/A</t>
        </is>
      </c>
      <c r="BA1633" t="inlineStr">
        <is>
          <t>N/A</t>
        </is>
      </c>
      <c r="BB1633" t="inlineStr">
        <is>
          <t>N/A</t>
        </is>
      </c>
      <c r="BC1633" t="inlineStr">
        <is>
          <t>N/A</t>
        </is>
      </c>
      <c r="BD1633" t="inlineStr">
        <is>
          <t>N/A</t>
        </is>
      </c>
      <c r="BE1633" t="inlineStr">
        <is>
          <t>N/A</t>
        </is>
      </c>
    </row>
    <row r="1634">
      <c r="A1634" t="inlineStr">
        <is>
          <t>WI211266678</t>
        </is>
      </c>
      <c r="B1634" t="inlineStr">
        <is>
          <t>DATA_VALIDATION</t>
        </is>
      </c>
      <c r="C1634" t="inlineStr">
        <is>
          <t>201300020446</t>
        </is>
      </c>
      <c r="D1634" t="inlineStr">
        <is>
          <t>Folder</t>
        </is>
      </c>
      <c r="E1634" s="2">
        <f>HYPERLINK("capsilon://?command=openfolder&amp;siteaddress=FAM.docvelocity-na8.net&amp;folderid=FX5B4807F1-7977-2C8C-45AD-74F28B82F1FA","FX211210095")</f>
        <v>0.0</v>
      </c>
      <c r="F1634" t="inlineStr">
        <is>
          <t/>
        </is>
      </c>
      <c r="G1634" t="inlineStr">
        <is>
          <t/>
        </is>
      </c>
      <c r="H1634" t="inlineStr">
        <is>
          <t>Mailitem</t>
        </is>
      </c>
      <c r="I1634" t="inlineStr">
        <is>
          <t>MI2112699875</t>
        </is>
      </c>
      <c r="J1634" t="n">
        <v>28.0</v>
      </c>
      <c r="K1634" t="inlineStr">
        <is>
          <t>COMPLETED</t>
        </is>
      </c>
      <c r="L1634" t="inlineStr">
        <is>
          <t>MARK_AS_COMPLETED</t>
        </is>
      </c>
      <c r="M1634" t="inlineStr">
        <is>
          <t>Queue</t>
        </is>
      </c>
      <c r="N1634" t="n">
        <v>2.0</v>
      </c>
      <c r="O1634" s="1" t="n">
        <v>44550.780752314815</v>
      </c>
      <c r="P1634" s="1" t="n">
        <v>44551.41917824074</v>
      </c>
      <c r="Q1634" t="n">
        <v>54721.0</v>
      </c>
      <c r="R1634" t="n">
        <v>439.0</v>
      </c>
      <c r="S1634" t="b">
        <v>0</v>
      </c>
      <c r="T1634" t="inlineStr">
        <is>
          <t>N/A</t>
        </is>
      </c>
      <c r="U1634" t="b">
        <v>0</v>
      </c>
      <c r="V1634" t="inlineStr">
        <is>
          <t>Aditya Tade</t>
        </is>
      </c>
      <c r="W1634" s="1" t="n">
        <v>44551.27385416667</v>
      </c>
      <c r="X1634" t="n">
        <v>156.0</v>
      </c>
      <c r="Y1634" t="n">
        <v>21.0</v>
      </c>
      <c r="Z1634" t="n">
        <v>0.0</v>
      </c>
      <c r="AA1634" t="n">
        <v>21.0</v>
      </c>
      <c r="AB1634" t="n">
        <v>0.0</v>
      </c>
      <c r="AC1634" t="n">
        <v>10.0</v>
      </c>
      <c r="AD1634" t="n">
        <v>7.0</v>
      </c>
      <c r="AE1634" t="n">
        <v>0.0</v>
      </c>
      <c r="AF1634" t="n">
        <v>0.0</v>
      </c>
      <c r="AG1634" t="n">
        <v>0.0</v>
      </c>
      <c r="AH1634" t="inlineStr">
        <is>
          <t>Ashish Sutar</t>
        </is>
      </c>
      <c r="AI1634" s="1" t="n">
        <v>44551.41917824074</v>
      </c>
      <c r="AJ1634" t="n">
        <v>283.0</v>
      </c>
      <c r="AK1634" t="n">
        <v>0.0</v>
      </c>
      <c r="AL1634" t="n">
        <v>0.0</v>
      </c>
      <c r="AM1634" t="n">
        <v>0.0</v>
      </c>
      <c r="AN1634" t="n">
        <v>21.0</v>
      </c>
      <c r="AO1634" t="n">
        <v>0.0</v>
      </c>
      <c r="AP1634" t="n">
        <v>7.0</v>
      </c>
      <c r="AQ1634" t="n">
        <v>0.0</v>
      </c>
      <c r="AR1634" t="n">
        <v>0.0</v>
      </c>
      <c r="AS1634" t="n">
        <v>0.0</v>
      </c>
      <c r="AT1634" t="inlineStr">
        <is>
          <t>N/A</t>
        </is>
      </c>
      <c r="AU1634" t="inlineStr">
        <is>
          <t>N/A</t>
        </is>
      </c>
      <c r="AV1634" t="inlineStr">
        <is>
          <t>N/A</t>
        </is>
      </c>
      <c r="AW1634" t="inlineStr">
        <is>
          <t>N/A</t>
        </is>
      </c>
      <c r="AX1634" t="inlineStr">
        <is>
          <t>N/A</t>
        </is>
      </c>
      <c r="AY1634" t="inlineStr">
        <is>
          <t>N/A</t>
        </is>
      </c>
      <c r="AZ1634" t="inlineStr">
        <is>
          <t>N/A</t>
        </is>
      </c>
      <c r="BA1634" t="inlineStr">
        <is>
          <t>N/A</t>
        </is>
      </c>
      <c r="BB1634" t="inlineStr">
        <is>
          <t>N/A</t>
        </is>
      </c>
      <c r="BC1634" t="inlineStr">
        <is>
          <t>N/A</t>
        </is>
      </c>
      <c r="BD1634" t="inlineStr">
        <is>
          <t>N/A</t>
        </is>
      </c>
      <c r="BE1634" t="inlineStr">
        <is>
          <t>N/A</t>
        </is>
      </c>
    </row>
    <row r="1635">
      <c r="A1635" t="inlineStr">
        <is>
          <t>WI211266683</t>
        </is>
      </c>
      <c r="B1635" t="inlineStr">
        <is>
          <t>DATA_VALIDATION</t>
        </is>
      </c>
      <c r="C1635" t="inlineStr">
        <is>
          <t>201300020446</t>
        </is>
      </c>
      <c r="D1635" t="inlineStr">
        <is>
          <t>Folder</t>
        </is>
      </c>
      <c r="E1635" s="2">
        <f>HYPERLINK("capsilon://?command=openfolder&amp;siteaddress=FAM.docvelocity-na8.net&amp;folderid=FX5B4807F1-7977-2C8C-45AD-74F28B82F1FA","FX211210095")</f>
        <v>0.0</v>
      </c>
      <c r="F1635" t="inlineStr">
        <is>
          <t/>
        </is>
      </c>
      <c r="G1635" t="inlineStr">
        <is>
          <t/>
        </is>
      </c>
      <c r="H1635" t="inlineStr">
        <is>
          <t>Mailitem</t>
        </is>
      </c>
      <c r="I1635" t="inlineStr">
        <is>
          <t>MI2112699914</t>
        </is>
      </c>
      <c r="J1635" t="n">
        <v>28.0</v>
      </c>
      <c r="K1635" t="inlineStr">
        <is>
          <t>COMPLETED</t>
        </is>
      </c>
      <c r="L1635" t="inlineStr">
        <is>
          <t>MARK_AS_COMPLETED</t>
        </is>
      </c>
      <c r="M1635" t="inlineStr">
        <is>
          <t>Queue</t>
        </is>
      </c>
      <c r="N1635" t="n">
        <v>2.0</v>
      </c>
      <c r="O1635" s="1" t="n">
        <v>44550.78103009259</v>
      </c>
      <c r="P1635" s="1" t="n">
        <v>44551.420219907406</v>
      </c>
      <c r="Q1635" t="n">
        <v>54779.0</v>
      </c>
      <c r="R1635" t="n">
        <v>447.0</v>
      </c>
      <c r="S1635" t="b">
        <v>0</v>
      </c>
      <c r="T1635" t="inlineStr">
        <is>
          <t>N/A</t>
        </is>
      </c>
      <c r="U1635" t="b">
        <v>0</v>
      </c>
      <c r="V1635" t="inlineStr">
        <is>
          <t>Hemanshi Deshlahara</t>
        </is>
      </c>
      <c r="W1635" s="1" t="n">
        <v>44551.275347222225</v>
      </c>
      <c r="X1635" t="n">
        <v>154.0</v>
      </c>
      <c r="Y1635" t="n">
        <v>21.0</v>
      </c>
      <c r="Z1635" t="n">
        <v>0.0</v>
      </c>
      <c r="AA1635" t="n">
        <v>21.0</v>
      </c>
      <c r="AB1635" t="n">
        <v>0.0</v>
      </c>
      <c r="AC1635" t="n">
        <v>10.0</v>
      </c>
      <c r="AD1635" t="n">
        <v>7.0</v>
      </c>
      <c r="AE1635" t="n">
        <v>0.0</v>
      </c>
      <c r="AF1635" t="n">
        <v>0.0</v>
      </c>
      <c r="AG1635" t="n">
        <v>0.0</v>
      </c>
      <c r="AH1635" t="inlineStr">
        <is>
          <t>Saloni Uttekar</t>
        </is>
      </c>
      <c r="AI1635" s="1" t="n">
        <v>44551.420219907406</v>
      </c>
      <c r="AJ1635" t="n">
        <v>155.0</v>
      </c>
      <c r="AK1635" t="n">
        <v>0.0</v>
      </c>
      <c r="AL1635" t="n">
        <v>0.0</v>
      </c>
      <c r="AM1635" t="n">
        <v>0.0</v>
      </c>
      <c r="AN1635" t="n">
        <v>21.0</v>
      </c>
      <c r="AO1635" t="n">
        <v>0.0</v>
      </c>
      <c r="AP1635" t="n">
        <v>7.0</v>
      </c>
      <c r="AQ1635" t="n">
        <v>0.0</v>
      </c>
      <c r="AR1635" t="n">
        <v>0.0</v>
      </c>
      <c r="AS1635" t="n">
        <v>0.0</v>
      </c>
      <c r="AT1635" t="inlineStr">
        <is>
          <t>N/A</t>
        </is>
      </c>
      <c r="AU1635" t="inlineStr">
        <is>
          <t>N/A</t>
        </is>
      </c>
      <c r="AV1635" t="inlineStr">
        <is>
          <t>N/A</t>
        </is>
      </c>
      <c r="AW1635" t="inlineStr">
        <is>
          <t>N/A</t>
        </is>
      </c>
      <c r="AX1635" t="inlineStr">
        <is>
          <t>N/A</t>
        </is>
      </c>
      <c r="AY1635" t="inlineStr">
        <is>
          <t>N/A</t>
        </is>
      </c>
      <c r="AZ1635" t="inlineStr">
        <is>
          <t>N/A</t>
        </is>
      </c>
      <c r="BA1635" t="inlineStr">
        <is>
          <t>N/A</t>
        </is>
      </c>
      <c r="BB1635" t="inlineStr">
        <is>
          <t>N/A</t>
        </is>
      </c>
      <c r="BC1635" t="inlineStr">
        <is>
          <t>N/A</t>
        </is>
      </c>
      <c r="BD1635" t="inlineStr">
        <is>
          <t>N/A</t>
        </is>
      </c>
      <c r="BE1635" t="inlineStr">
        <is>
          <t>N/A</t>
        </is>
      </c>
    </row>
    <row r="1636">
      <c r="A1636" t="inlineStr">
        <is>
          <t>WI211266693</t>
        </is>
      </c>
      <c r="B1636" t="inlineStr">
        <is>
          <t>DATA_VALIDATION</t>
        </is>
      </c>
      <c r="C1636" t="inlineStr">
        <is>
          <t>201300020446</t>
        </is>
      </c>
      <c r="D1636" t="inlineStr">
        <is>
          <t>Folder</t>
        </is>
      </c>
      <c r="E1636" s="2">
        <f>HYPERLINK("capsilon://?command=openfolder&amp;siteaddress=FAM.docvelocity-na8.net&amp;folderid=FX5B4807F1-7977-2C8C-45AD-74F28B82F1FA","FX211210095")</f>
        <v>0.0</v>
      </c>
      <c r="F1636" t="inlineStr">
        <is>
          <t/>
        </is>
      </c>
      <c r="G1636" t="inlineStr">
        <is>
          <t/>
        </is>
      </c>
      <c r="H1636" t="inlineStr">
        <is>
          <t>Mailitem</t>
        </is>
      </c>
      <c r="I1636" t="inlineStr">
        <is>
          <t>MI2112699922</t>
        </is>
      </c>
      <c r="J1636" t="n">
        <v>60.0</v>
      </c>
      <c r="K1636" t="inlineStr">
        <is>
          <t>COMPLETED</t>
        </is>
      </c>
      <c r="L1636" t="inlineStr">
        <is>
          <t>MARK_AS_COMPLETED</t>
        </is>
      </c>
      <c r="M1636" t="inlineStr">
        <is>
          <t>Queue</t>
        </is>
      </c>
      <c r="N1636" t="n">
        <v>2.0</v>
      </c>
      <c r="O1636" s="1" t="n">
        <v>44550.78208333333</v>
      </c>
      <c r="P1636" s="1" t="n">
        <v>44551.425983796296</v>
      </c>
      <c r="Q1636" t="n">
        <v>54656.0</v>
      </c>
      <c r="R1636" t="n">
        <v>977.0</v>
      </c>
      <c r="S1636" t="b">
        <v>0</v>
      </c>
      <c r="T1636" t="inlineStr">
        <is>
          <t>N/A</t>
        </is>
      </c>
      <c r="U1636" t="b">
        <v>0</v>
      </c>
      <c r="V1636" t="inlineStr">
        <is>
          <t>Aditya Tade</t>
        </is>
      </c>
      <c r="W1636" s="1" t="n">
        <v>44551.2794212963</v>
      </c>
      <c r="X1636" t="n">
        <v>480.0</v>
      </c>
      <c r="Y1636" t="n">
        <v>61.0</v>
      </c>
      <c r="Z1636" t="n">
        <v>0.0</v>
      </c>
      <c r="AA1636" t="n">
        <v>61.0</v>
      </c>
      <c r="AB1636" t="n">
        <v>0.0</v>
      </c>
      <c r="AC1636" t="n">
        <v>37.0</v>
      </c>
      <c r="AD1636" t="n">
        <v>-1.0</v>
      </c>
      <c r="AE1636" t="n">
        <v>0.0</v>
      </c>
      <c r="AF1636" t="n">
        <v>0.0</v>
      </c>
      <c r="AG1636" t="n">
        <v>0.0</v>
      </c>
      <c r="AH1636" t="inlineStr">
        <is>
          <t>Saloni Uttekar</t>
        </is>
      </c>
      <c r="AI1636" s="1" t="n">
        <v>44551.425983796296</v>
      </c>
      <c r="AJ1636" t="n">
        <v>497.0</v>
      </c>
      <c r="AK1636" t="n">
        <v>0.0</v>
      </c>
      <c r="AL1636" t="n">
        <v>0.0</v>
      </c>
      <c r="AM1636" t="n">
        <v>0.0</v>
      </c>
      <c r="AN1636" t="n">
        <v>0.0</v>
      </c>
      <c r="AO1636" t="n">
        <v>0.0</v>
      </c>
      <c r="AP1636" t="n">
        <v>-1.0</v>
      </c>
      <c r="AQ1636" t="n">
        <v>0.0</v>
      </c>
      <c r="AR1636" t="n">
        <v>0.0</v>
      </c>
      <c r="AS1636" t="n">
        <v>0.0</v>
      </c>
      <c r="AT1636" t="inlineStr">
        <is>
          <t>N/A</t>
        </is>
      </c>
      <c r="AU1636" t="inlineStr">
        <is>
          <t>N/A</t>
        </is>
      </c>
      <c r="AV1636" t="inlineStr">
        <is>
          <t>N/A</t>
        </is>
      </c>
      <c r="AW1636" t="inlineStr">
        <is>
          <t>N/A</t>
        </is>
      </c>
      <c r="AX1636" t="inlineStr">
        <is>
          <t>N/A</t>
        </is>
      </c>
      <c r="AY1636" t="inlineStr">
        <is>
          <t>N/A</t>
        </is>
      </c>
      <c r="AZ1636" t="inlineStr">
        <is>
          <t>N/A</t>
        </is>
      </c>
      <c r="BA1636" t="inlineStr">
        <is>
          <t>N/A</t>
        </is>
      </c>
      <c r="BB1636" t="inlineStr">
        <is>
          <t>N/A</t>
        </is>
      </c>
      <c r="BC1636" t="inlineStr">
        <is>
          <t>N/A</t>
        </is>
      </c>
      <c r="BD1636" t="inlineStr">
        <is>
          <t>N/A</t>
        </is>
      </c>
      <c r="BE1636" t="inlineStr">
        <is>
          <t>N/A</t>
        </is>
      </c>
    </row>
    <row r="1637">
      <c r="A1637" t="inlineStr">
        <is>
          <t>WI211266731</t>
        </is>
      </c>
      <c r="B1637" t="inlineStr">
        <is>
          <t>DATA_VALIDATION</t>
        </is>
      </c>
      <c r="C1637" t="inlineStr">
        <is>
          <t>201130012905</t>
        </is>
      </c>
      <c r="D1637" t="inlineStr">
        <is>
          <t>Folder</t>
        </is>
      </c>
      <c r="E1637" s="2">
        <f>HYPERLINK("capsilon://?command=openfolder&amp;siteaddress=FAM.docvelocity-na8.net&amp;folderid=FXDAFE8A9D-E8CD-1891-3686-E76C5418C4D6","FX21124088")</f>
        <v>0.0</v>
      </c>
      <c r="F1637" t="inlineStr">
        <is>
          <t/>
        </is>
      </c>
      <c r="G1637" t="inlineStr">
        <is>
          <t/>
        </is>
      </c>
      <c r="H1637" t="inlineStr">
        <is>
          <t>Mailitem</t>
        </is>
      </c>
      <c r="I1637" t="inlineStr">
        <is>
          <t>MI2112700441</t>
        </is>
      </c>
      <c r="J1637" t="n">
        <v>28.0</v>
      </c>
      <c r="K1637" t="inlineStr">
        <is>
          <t>COMPLETED</t>
        </is>
      </c>
      <c r="L1637" t="inlineStr">
        <is>
          <t>MARK_AS_COMPLETED</t>
        </is>
      </c>
      <c r="M1637" t="inlineStr">
        <is>
          <t>Queue</t>
        </is>
      </c>
      <c r="N1637" t="n">
        <v>1.0</v>
      </c>
      <c r="O1637" s="1" t="n">
        <v>44550.787303240744</v>
      </c>
      <c r="P1637" s="1" t="n">
        <v>44551.27693287037</v>
      </c>
      <c r="Q1637" t="n">
        <v>42168.0</v>
      </c>
      <c r="R1637" t="n">
        <v>136.0</v>
      </c>
      <c r="S1637" t="b">
        <v>0</v>
      </c>
      <c r="T1637" t="inlineStr">
        <is>
          <t>N/A</t>
        </is>
      </c>
      <c r="U1637" t="b">
        <v>0</v>
      </c>
      <c r="V1637" t="inlineStr">
        <is>
          <t>Hemanshi Deshlahara</t>
        </is>
      </c>
      <c r="W1637" s="1" t="n">
        <v>44551.27693287037</v>
      </c>
      <c r="X1637" t="n">
        <v>136.0</v>
      </c>
      <c r="Y1637" t="n">
        <v>0.0</v>
      </c>
      <c r="Z1637" t="n">
        <v>0.0</v>
      </c>
      <c r="AA1637" t="n">
        <v>0.0</v>
      </c>
      <c r="AB1637" t="n">
        <v>0.0</v>
      </c>
      <c r="AC1637" t="n">
        <v>0.0</v>
      </c>
      <c r="AD1637" t="n">
        <v>28.0</v>
      </c>
      <c r="AE1637" t="n">
        <v>21.0</v>
      </c>
      <c r="AF1637" t="n">
        <v>0.0</v>
      </c>
      <c r="AG1637" t="n">
        <v>3.0</v>
      </c>
      <c r="AH1637" t="inlineStr">
        <is>
          <t>N/A</t>
        </is>
      </c>
      <c r="AI1637" t="inlineStr">
        <is>
          <t>N/A</t>
        </is>
      </c>
      <c r="AJ1637" t="inlineStr">
        <is>
          <t>N/A</t>
        </is>
      </c>
      <c r="AK1637" t="inlineStr">
        <is>
          <t>N/A</t>
        </is>
      </c>
      <c r="AL1637" t="inlineStr">
        <is>
          <t>N/A</t>
        </is>
      </c>
      <c r="AM1637" t="inlineStr">
        <is>
          <t>N/A</t>
        </is>
      </c>
      <c r="AN1637" t="inlineStr">
        <is>
          <t>N/A</t>
        </is>
      </c>
      <c r="AO1637" t="inlineStr">
        <is>
          <t>N/A</t>
        </is>
      </c>
      <c r="AP1637" t="inlineStr">
        <is>
          <t>N/A</t>
        </is>
      </c>
      <c r="AQ1637" t="inlineStr">
        <is>
          <t>N/A</t>
        </is>
      </c>
      <c r="AR1637" t="inlineStr">
        <is>
          <t>N/A</t>
        </is>
      </c>
      <c r="AS1637" t="inlineStr">
        <is>
          <t>N/A</t>
        </is>
      </c>
      <c r="AT1637" t="inlineStr">
        <is>
          <t>N/A</t>
        </is>
      </c>
      <c r="AU1637" t="inlineStr">
        <is>
          <t>N/A</t>
        </is>
      </c>
      <c r="AV1637" t="inlineStr">
        <is>
          <t>N/A</t>
        </is>
      </c>
      <c r="AW1637" t="inlineStr">
        <is>
          <t>N/A</t>
        </is>
      </c>
      <c r="AX1637" t="inlineStr">
        <is>
          <t>N/A</t>
        </is>
      </c>
      <c r="AY1637" t="inlineStr">
        <is>
          <t>N/A</t>
        </is>
      </c>
      <c r="AZ1637" t="inlineStr">
        <is>
          <t>N/A</t>
        </is>
      </c>
      <c r="BA1637" t="inlineStr">
        <is>
          <t>N/A</t>
        </is>
      </c>
      <c r="BB1637" t="inlineStr">
        <is>
          <t>N/A</t>
        </is>
      </c>
      <c r="BC1637" t="inlineStr">
        <is>
          <t>N/A</t>
        </is>
      </c>
      <c r="BD1637" t="inlineStr">
        <is>
          <t>N/A</t>
        </is>
      </c>
      <c r="BE1637" t="inlineStr">
        <is>
          <t>N/A</t>
        </is>
      </c>
    </row>
    <row r="1638">
      <c r="A1638" t="inlineStr">
        <is>
          <t>WI211266738</t>
        </is>
      </c>
      <c r="B1638" t="inlineStr">
        <is>
          <t>DATA_VALIDATION</t>
        </is>
      </c>
      <c r="C1638" t="inlineStr">
        <is>
          <t>201300020420</t>
        </is>
      </c>
      <c r="D1638" t="inlineStr">
        <is>
          <t>Folder</t>
        </is>
      </c>
      <c r="E1638" s="2">
        <f>HYPERLINK("capsilon://?command=openfolder&amp;siteaddress=FAM.docvelocity-na8.net&amp;folderid=FX854B9C7C-3363-39F9-2F28-A6B38F6E75FB","FX21129748")</f>
        <v>0.0</v>
      </c>
      <c r="F1638" t="inlineStr">
        <is>
          <t/>
        </is>
      </c>
      <c r="G1638" t="inlineStr">
        <is>
          <t/>
        </is>
      </c>
      <c r="H1638" t="inlineStr">
        <is>
          <t>Mailitem</t>
        </is>
      </c>
      <c r="I1638" t="inlineStr">
        <is>
          <t>MI2112700517</t>
        </is>
      </c>
      <c r="J1638" t="n">
        <v>99.0</v>
      </c>
      <c r="K1638" t="inlineStr">
        <is>
          <t>COMPLETED</t>
        </is>
      </c>
      <c r="L1638" t="inlineStr">
        <is>
          <t>MARK_AS_COMPLETED</t>
        </is>
      </c>
      <c r="M1638" t="inlineStr">
        <is>
          <t>Queue</t>
        </is>
      </c>
      <c r="N1638" t="n">
        <v>2.0</v>
      </c>
      <c r="O1638" s="1" t="n">
        <v>44550.78934027778</v>
      </c>
      <c r="P1638" s="1" t="n">
        <v>44551.432025462964</v>
      </c>
      <c r="Q1638" t="n">
        <v>54791.0</v>
      </c>
      <c r="R1638" t="n">
        <v>737.0</v>
      </c>
      <c r="S1638" t="b">
        <v>0</v>
      </c>
      <c r="T1638" t="inlineStr">
        <is>
          <t>N/A</t>
        </is>
      </c>
      <c r="U1638" t="b">
        <v>0</v>
      </c>
      <c r="V1638" t="inlineStr">
        <is>
          <t>Hemanshi Deshlahara</t>
        </is>
      </c>
      <c r="W1638" s="1" t="n">
        <v>44551.279444444444</v>
      </c>
      <c r="X1638" t="n">
        <v>216.0</v>
      </c>
      <c r="Y1638" t="n">
        <v>84.0</v>
      </c>
      <c r="Z1638" t="n">
        <v>0.0</v>
      </c>
      <c r="AA1638" t="n">
        <v>84.0</v>
      </c>
      <c r="AB1638" t="n">
        <v>0.0</v>
      </c>
      <c r="AC1638" t="n">
        <v>42.0</v>
      </c>
      <c r="AD1638" t="n">
        <v>15.0</v>
      </c>
      <c r="AE1638" t="n">
        <v>10.0</v>
      </c>
      <c r="AF1638" t="n">
        <v>0.0</v>
      </c>
      <c r="AG1638" t="n">
        <v>0.0</v>
      </c>
      <c r="AH1638" t="inlineStr">
        <is>
          <t>Saloni Uttekar</t>
        </is>
      </c>
      <c r="AI1638" s="1" t="n">
        <v>44551.432025462964</v>
      </c>
      <c r="AJ1638" t="n">
        <v>521.0</v>
      </c>
      <c r="AK1638" t="n">
        <v>0.0</v>
      </c>
      <c r="AL1638" t="n">
        <v>0.0</v>
      </c>
      <c r="AM1638" t="n">
        <v>0.0</v>
      </c>
      <c r="AN1638" t="n">
        <v>0.0</v>
      </c>
      <c r="AO1638" t="n">
        <v>0.0</v>
      </c>
      <c r="AP1638" t="n">
        <v>15.0</v>
      </c>
      <c r="AQ1638" t="n">
        <v>0.0</v>
      </c>
      <c r="AR1638" t="n">
        <v>0.0</v>
      </c>
      <c r="AS1638" t="n">
        <v>0.0</v>
      </c>
      <c r="AT1638" t="inlineStr">
        <is>
          <t>N/A</t>
        </is>
      </c>
      <c r="AU1638" t="inlineStr">
        <is>
          <t>N/A</t>
        </is>
      </c>
      <c r="AV1638" t="inlineStr">
        <is>
          <t>N/A</t>
        </is>
      </c>
      <c r="AW1638" t="inlineStr">
        <is>
          <t>N/A</t>
        </is>
      </c>
      <c r="AX1638" t="inlineStr">
        <is>
          <t>N/A</t>
        </is>
      </c>
      <c r="AY1638" t="inlineStr">
        <is>
          <t>N/A</t>
        </is>
      </c>
      <c r="AZ1638" t="inlineStr">
        <is>
          <t>N/A</t>
        </is>
      </c>
      <c r="BA1638" t="inlineStr">
        <is>
          <t>N/A</t>
        </is>
      </c>
      <c r="BB1638" t="inlineStr">
        <is>
          <t>N/A</t>
        </is>
      </c>
      <c r="BC1638" t="inlineStr">
        <is>
          <t>N/A</t>
        </is>
      </c>
      <c r="BD1638" t="inlineStr">
        <is>
          <t>N/A</t>
        </is>
      </c>
      <c r="BE1638" t="inlineStr">
        <is>
          <t>N/A</t>
        </is>
      </c>
    </row>
    <row r="1639">
      <c r="A1639" t="inlineStr">
        <is>
          <t>WI211266745</t>
        </is>
      </c>
      <c r="B1639" t="inlineStr">
        <is>
          <t>DATA_VALIDATION</t>
        </is>
      </c>
      <c r="C1639" t="inlineStr">
        <is>
          <t>201300020420</t>
        </is>
      </c>
      <c r="D1639" t="inlineStr">
        <is>
          <t>Folder</t>
        </is>
      </c>
      <c r="E1639" s="2">
        <f>HYPERLINK("capsilon://?command=openfolder&amp;siteaddress=FAM.docvelocity-na8.net&amp;folderid=FX854B9C7C-3363-39F9-2F28-A6B38F6E75FB","FX21129748")</f>
        <v>0.0</v>
      </c>
      <c r="F1639" t="inlineStr">
        <is>
          <t/>
        </is>
      </c>
      <c r="G1639" t="inlineStr">
        <is>
          <t/>
        </is>
      </c>
      <c r="H1639" t="inlineStr">
        <is>
          <t>Mailitem</t>
        </is>
      </c>
      <c r="I1639" t="inlineStr">
        <is>
          <t>MI2112700536</t>
        </is>
      </c>
      <c r="J1639" t="n">
        <v>99.0</v>
      </c>
      <c r="K1639" t="inlineStr">
        <is>
          <t>COMPLETED</t>
        </is>
      </c>
      <c r="L1639" t="inlineStr">
        <is>
          <t>MARK_AS_COMPLETED</t>
        </is>
      </c>
      <c r="M1639" t="inlineStr">
        <is>
          <t>Queue</t>
        </is>
      </c>
      <c r="N1639" t="n">
        <v>2.0</v>
      </c>
      <c r="O1639" s="1" t="n">
        <v>44550.79070601852</v>
      </c>
      <c r="P1639" s="1" t="n">
        <v>44551.43167824074</v>
      </c>
      <c r="Q1639" t="n">
        <v>54721.0</v>
      </c>
      <c r="R1639" t="n">
        <v>659.0</v>
      </c>
      <c r="S1639" t="b">
        <v>0</v>
      </c>
      <c r="T1639" t="inlineStr">
        <is>
          <t>N/A</t>
        </is>
      </c>
      <c r="U1639" t="b">
        <v>0</v>
      </c>
      <c r="V1639" t="inlineStr">
        <is>
          <t>Hemanshi Deshlahara</t>
        </is>
      </c>
      <c r="W1639" s="1" t="n">
        <v>44551.282685185186</v>
      </c>
      <c r="X1639" t="n">
        <v>186.0</v>
      </c>
      <c r="Y1639" t="n">
        <v>84.0</v>
      </c>
      <c r="Z1639" t="n">
        <v>0.0</v>
      </c>
      <c r="AA1639" t="n">
        <v>84.0</v>
      </c>
      <c r="AB1639" t="n">
        <v>0.0</v>
      </c>
      <c r="AC1639" t="n">
        <v>42.0</v>
      </c>
      <c r="AD1639" t="n">
        <v>15.0</v>
      </c>
      <c r="AE1639" t="n">
        <v>0.0</v>
      </c>
      <c r="AF1639" t="n">
        <v>0.0</v>
      </c>
      <c r="AG1639" t="n">
        <v>0.0</v>
      </c>
      <c r="AH1639" t="inlineStr">
        <is>
          <t>Ashish Sutar</t>
        </is>
      </c>
      <c r="AI1639" s="1" t="n">
        <v>44551.43167824074</v>
      </c>
      <c r="AJ1639" t="n">
        <v>442.0</v>
      </c>
      <c r="AK1639" t="n">
        <v>1.0</v>
      </c>
      <c r="AL1639" t="n">
        <v>0.0</v>
      </c>
      <c r="AM1639" t="n">
        <v>1.0</v>
      </c>
      <c r="AN1639" t="n">
        <v>0.0</v>
      </c>
      <c r="AO1639" t="n">
        <v>1.0</v>
      </c>
      <c r="AP1639" t="n">
        <v>14.0</v>
      </c>
      <c r="AQ1639" t="n">
        <v>0.0</v>
      </c>
      <c r="AR1639" t="n">
        <v>0.0</v>
      </c>
      <c r="AS1639" t="n">
        <v>0.0</v>
      </c>
      <c r="AT1639" t="inlineStr">
        <is>
          <t>N/A</t>
        </is>
      </c>
      <c r="AU1639" t="inlineStr">
        <is>
          <t>N/A</t>
        </is>
      </c>
      <c r="AV1639" t="inlineStr">
        <is>
          <t>N/A</t>
        </is>
      </c>
      <c r="AW1639" t="inlineStr">
        <is>
          <t>N/A</t>
        </is>
      </c>
      <c r="AX1639" t="inlineStr">
        <is>
          <t>N/A</t>
        </is>
      </c>
      <c r="AY1639" t="inlineStr">
        <is>
          <t>N/A</t>
        </is>
      </c>
      <c r="AZ1639" t="inlineStr">
        <is>
          <t>N/A</t>
        </is>
      </c>
      <c r="BA1639" t="inlineStr">
        <is>
          <t>N/A</t>
        </is>
      </c>
      <c r="BB1639" t="inlineStr">
        <is>
          <t>N/A</t>
        </is>
      </c>
      <c r="BC1639" t="inlineStr">
        <is>
          <t>N/A</t>
        </is>
      </c>
      <c r="BD1639" t="inlineStr">
        <is>
          <t>N/A</t>
        </is>
      </c>
      <c r="BE1639" t="inlineStr">
        <is>
          <t>N/A</t>
        </is>
      </c>
    </row>
    <row r="1640">
      <c r="A1640" t="inlineStr">
        <is>
          <t>WI211266746</t>
        </is>
      </c>
      <c r="B1640" t="inlineStr">
        <is>
          <t>DATA_VALIDATION</t>
        </is>
      </c>
      <c r="C1640" t="inlineStr">
        <is>
          <t>201300020420</t>
        </is>
      </c>
      <c r="D1640" t="inlineStr">
        <is>
          <t>Folder</t>
        </is>
      </c>
      <c r="E1640" s="2">
        <f>HYPERLINK("capsilon://?command=openfolder&amp;siteaddress=FAM.docvelocity-na8.net&amp;folderid=FX854B9C7C-3363-39F9-2F28-A6B38F6E75FB","FX21129748")</f>
        <v>0.0</v>
      </c>
      <c r="F1640" t="inlineStr">
        <is>
          <t/>
        </is>
      </c>
      <c r="G1640" t="inlineStr">
        <is>
          <t/>
        </is>
      </c>
      <c r="H1640" t="inlineStr">
        <is>
          <t>Mailitem</t>
        </is>
      </c>
      <c r="I1640" t="inlineStr">
        <is>
          <t>MI2112700563</t>
        </is>
      </c>
      <c r="J1640" t="n">
        <v>28.0</v>
      </c>
      <c r="K1640" t="inlineStr">
        <is>
          <t>COMPLETED</t>
        </is>
      </c>
      <c r="L1640" t="inlineStr">
        <is>
          <t>MARK_AS_COMPLETED</t>
        </is>
      </c>
      <c r="M1640" t="inlineStr">
        <is>
          <t>Queue</t>
        </is>
      </c>
      <c r="N1640" t="n">
        <v>2.0</v>
      </c>
      <c r="O1640" s="1" t="n">
        <v>44550.790983796294</v>
      </c>
      <c r="P1640" s="1" t="n">
        <v>44551.43548611111</v>
      </c>
      <c r="Q1640" t="n">
        <v>55245.0</v>
      </c>
      <c r="R1640" t="n">
        <v>440.0</v>
      </c>
      <c r="S1640" t="b">
        <v>0</v>
      </c>
      <c r="T1640" t="inlineStr">
        <is>
          <t>N/A</t>
        </is>
      </c>
      <c r="U1640" t="b">
        <v>0</v>
      </c>
      <c r="V1640" t="inlineStr">
        <is>
          <t>Nisha Verma</t>
        </is>
      </c>
      <c r="W1640" s="1" t="n">
        <v>44551.284375</v>
      </c>
      <c r="X1640" t="n">
        <v>85.0</v>
      </c>
      <c r="Y1640" t="n">
        <v>21.0</v>
      </c>
      <c r="Z1640" t="n">
        <v>0.0</v>
      </c>
      <c r="AA1640" t="n">
        <v>21.0</v>
      </c>
      <c r="AB1640" t="n">
        <v>0.0</v>
      </c>
      <c r="AC1640" t="n">
        <v>0.0</v>
      </c>
      <c r="AD1640" t="n">
        <v>7.0</v>
      </c>
      <c r="AE1640" t="n">
        <v>0.0</v>
      </c>
      <c r="AF1640" t="n">
        <v>0.0</v>
      </c>
      <c r="AG1640" t="n">
        <v>0.0</v>
      </c>
      <c r="AH1640" t="inlineStr">
        <is>
          <t>Ashish Sutar</t>
        </is>
      </c>
      <c r="AI1640" s="1" t="n">
        <v>44551.43548611111</v>
      </c>
      <c r="AJ1640" t="n">
        <v>328.0</v>
      </c>
      <c r="AK1640" t="n">
        <v>0.0</v>
      </c>
      <c r="AL1640" t="n">
        <v>0.0</v>
      </c>
      <c r="AM1640" t="n">
        <v>0.0</v>
      </c>
      <c r="AN1640" t="n">
        <v>0.0</v>
      </c>
      <c r="AO1640" t="n">
        <v>0.0</v>
      </c>
      <c r="AP1640" t="n">
        <v>7.0</v>
      </c>
      <c r="AQ1640" t="n">
        <v>0.0</v>
      </c>
      <c r="AR1640" t="n">
        <v>0.0</v>
      </c>
      <c r="AS1640" t="n">
        <v>0.0</v>
      </c>
      <c r="AT1640" t="inlineStr">
        <is>
          <t>N/A</t>
        </is>
      </c>
      <c r="AU1640" t="inlineStr">
        <is>
          <t>N/A</t>
        </is>
      </c>
      <c r="AV1640" t="inlineStr">
        <is>
          <t>N/A</t>
        </is>
      </c>
      <c r="AW1640" t="inlineStr">
        <is>
          <t>N/A</t>
        </is>
      </c>
      <c r="AX1640" t="inlineStr">
        <is>
          <t>N/A</t>
        </is>
      </c>
      <c r="AY1640" t="inlineStr">
        <is>
          <t>N/A</t>
        </is>
      </c>
      <c r="AZ1640" t="inlineStr">
        <is>
          <t>N/A</t>
        </is>
      </c>
      <c r="BA1640" t="inlineStr">
        <is>
          <t>N/A</t>
        </is>
      </c>
      <c r="BB1640" t="inlineStr">
        <is>
          <t>N/A</t>
        </is>
      </c>
      <c r="BC1640" t="inlineStr">
        <is>
          <t>N/A</t>
        </is>
      </c>
      <c r="BD1640" t="inlineStr">
        <is>
          <t>N/A</t>
        </is>
      </c>
      <c r="BE1640" t="inlineStr">
        <is>
          <t>N/A</t>
        </is>
      </c>
    </row>
    <row r="1641">
      <c r="A1641" t="inlineStr">
        <is>
          <t>WI211266748</t>
        </is>
      </c>
      <c r="B1641" t="inlineStr">
        <is>
          <t>DATA_VALIDATION</t>
        </is>
      </c>
      <c r="C1641" t="inlineStr">
        <is>
          <t>201300020420</t>
        </is>
      </c>
      <c r="D1641" t="inlineStr">
        <is>
          <t>Folder</t>
        </is>
      </c>
      <c r="E1641" s="2">
        <f>HYPERLINK("capsilon://?command=openfolder&amp;siteaddress=FAM.docvelocity-na8.net&amp;folderid=FX854B9C7C-3363-39F9-2F28-A6B38F6E75FB","FX21129748")</f>
        <v>0.0</v>
      </c>
      <c r="F1641" t="inlineStr">
        <is>
          <t/>
        </is>
      </c>
      <c r="G1641" t="inlineStr">
        <is>
          <t/>
        </is>
      </c>
      <c r="H1641" t="inlineStr">
        <is>
          <t>Mailitem</t>
        </is>
      </c>
      <c r="I1641" t="inlineStr">
        <is>
          <t>MI2112700580</t>
        </is>
      </c>
      <c r="J1641" t="n">
        <v>28.0</v>
      </c>
      <c r="K1641" t="inlineStr">
        <is>
          <t>COMPLETED</t>
        </is>
      </c>
      <c r="L1641" t="inlineStr">
        <is>
          <t>MARK_AS_COMPLETED</t>
        </is>
      </c>
      <c r="M1641" t="inlineStr">
        <is>
          <t>Queue</t>
        </is>
      </c>
      <c r="N1641" t="n">
        <v>2.0</v>
      </c>
      <c r="O1641" s="1" t="n">
        <v>44550.791238425925</v>
      </c>
      <c r="P1641" s="1" t="n">
        <v>44551.435636574075</v>
      </c>
      <c r="Q1641" t="n">
        <v>55290.0</v>
      </c>
      <c r="R1641" t="n">
        <v>386.0</v>
      </c>
      <c r="S1641" t="b">
        <v>0</v>
      </c>
      <c r="T1641" t="inlineStr">
        <is>
          <t>N/A</t>
        </is>
      </c>
      <c r="U1641" t="b">
        <v>0</v>
      </c>
      <c r="V1641" t="inlineStr">
        <is>
          <t>Hemanshi Deshlahara</t>
        </is>
      </c>
      <c r="W1641" s="1" t="n">
        <v>44551.28356481482</v>
      </c>
      <c r="X1641" t="n">
        <v>75.0</v>
      </c>
      <c r="Y1641" t="n">
        <v>21.0</v>
      </c>
      <c r="Z1641" t="n">
        <v>0.0</v>
      </c>
      <c r="AA1641" t="n">
        <v>21.0</v>
      </c>
      <c r="AB1641" t="n">
        <v>0.0</v>
      </c>
      <c r="AC1641" t="n">
        <v>0.0</v>
      </c>
      <c r="AD1641" t="n">
        <v>7.0</v>
      </c>
      <c r="AE1641" t="n">
        <v>0.0</v>
      </c>
      <c r="AF1641" t="n">
        <v>0.0</v>
      </c>
      <c r="AG1641" t="n">
        <v>0.0</v>
      </c>
      <c r="AH1641" t="inlineStr">
        <is>
          <t>Saloni Uttekar</t>
        </is>
      </c>
      <c r="AI1641" s="1" t="n">
        <v>44551.435636574075</v>
      </c>
      <c r="AJ1641" t="n">
        <v>311.0</v>
      </c>
      <c r="AK1641" t="n">
        <v>0.0</v>
      </c>
      <c r="AL1641" t="n">
        <v>0.0</v>
      </c>
      <c r="AM1641" t="n">
        <v>0.0</v>
      </c>
      <c r="AN1641" t="n">
        <v>0.0</v>
      </c>
      <c r="AO1641" t="n">
        <v>0.0</v>
      </c>
      <c r="AP1641" t="n">
        <v>7.0</v>
      </c>
      <c r="AQ1641" t="n">
        <v>0.0</v>
      </c>
      <c r="AR1641" t="n">
        <v>0.0</v>
      </c>
      <c r="AS1641" t="n">
        <v>0.0</v>
      </c>
      <c r="AT1641" t="inlineStr">
        <is>
          <t>N/A</t>
        </is>
      </c>
      <c r="AU1641" t="inlineStr">
        <is>
          <t>N/A</t>
        </is>
      </c>
      <c r="AV1641" t="inlineStr">
        <is>
          <t>N/A</t>
        </is>
      </c>
      <c r="AW1641" t="inlineStr">
        <is>
          <t>N/A</t>
        </is>
      </c>
      <c r="AX1641" t="inlineStr">
        <is>
          <t>N/A</t>
        </is>
      </c>
      <c r="AY1641" t="inlineStr">
        <is>
          <t>N/A</t>
        </is>
      </c>
      <c r="AZ1641" t="inlineStr">
        <is>
          <t>N/A</t>
        </is>
      </c>
      <c r="BA1641" t="inlineStr">
        <is>
          <t>N/A</t>
        </is>
      </c>
      <c r="BB1641" t="inlineStr">
        <is>
          <t>N/A</t>
        </is>
      </c>
      <c r="BC1641" t="inlineStr">
        <is>
          <t>N/A</t>
        </is>
      </c>
      <c r="BD1641" t="inlineStr">
        <is>
          <t>N/A</t>
        </is>
      </c>
      <c r="BE1641" t="inlineStr">
        <is>
          <t>N/A</t>
        </is>
      </c>
    </row>
    <row r="1642">
      <c r="A1642" t="inlineStr">
        <is>
          <t>WI211266943</t>
        </is>
      </c>
      <c r="B1642" t="inlineStr">
        <is>
          <t>DATA_VALIDATION</t>
        </is>
      </c>
      <c r="C1642" t="inlineStr">
        <is>
          <t>201300020367</t>
        </is>
      </c>
      <c r="D1642" t="inlineStr">
        <is>
          <t>Folder</t>
        </is>
      </c>
      <c r="E1642" s="2">
        <f>HYPERLINK("capsilon://?command=openfolder&amp;siteaddress=FAM.docvelocity-na8.net&amp;folderid=FX838E7376-652D-2E64-BB6A-0C3040BBCE42","FX21128960")</f>
        <v>0.0</v>
      </c>
      <c r="F1642" t="inlineStr">
        <is>
          <t/>
        </is>
      </c>
      <c r="G1642" t="inlineStr">
        <is>
          <t/>
        </is>
      </c>
      <c r="H1642" t="inlineStr">
        <is>
          <t>Mailitem</t>
        </is>
      </c>
      <c r="I1642" t="inlineStr">
        <is>
          <t>MI2112691232</t>
        </is>
      </c>
      <c r="J1642" t="n">
        <v>112.0</v>
      </c>
      <c r="K1642" t="inlineStr">
        <is>
          <t>COMPLETED</t>
        </is>
      </c>
      <c r="L1642" t="inlineStr">
        <is>
          <t>MARK_AS_COMPLETED</t>
        </is>
      </c>
      <c r="M1642" t="inlineStr">
        <is>
          <t>Queue</t>
        </is>
      </c>
      <c r="N1642" t="n">
        <v>2.0</v>
      </c>
      <c r="O1642" s="1" t="n">
        <v>44550.81951388889</v>
      </c>
      <c r="P1642" s="1" t="n">
        <v>44551.323969907404</v>
      </c>
      <c r="Q1642" t="n">
        <v>41452.0</v>
      </c>
      <c r="R1642" t="n">
        <v>2133.0</v>
      </c>
      <c r="S1642" t="b">
        <v>0</v>
      </c>
      <c r="T1642" t="inlineStr">
        <is>
          <t>N/A</t>
        </is>
      </c>
      <c r="U1642" t="b">
        <v>1</v>
      </c>
      <c r="V1642" t="inlineStr">
        <is>
          <t>Sumit Jarhad</t>
        </is>
      </c>
      <c r="W1642" s="1" t="n">
        <v>44550.828831018516</v>
      </c>
      <c r="X1642" t="n">
        <v>684.0</v>
      </c>
      <c r="Y1642" t="n">
        <v>84.0</v>
      </c>
      <c r="Z1642" t="n">
        <v>0.0</v>
      </c>
      <c r="AA1642" t="n">
        <v>84.0</v>
      </c>
      <c r="AB1642" t="n">
        <v>0.0</v>
      </c>
      <c r="AC1642" t="n">
        <v>70.0</v>
      </c>
      <c r="AD1642" t="n">
        <v>28.0</v>
      </c>
      <c r="AE1642" t="n">
        <v>0.0</v>
      </c>
      <c r="AF1642" t="n">
        <v>0.0</v>
      </c>
      <c r="AG1642" t="n">
        <v>0.0</v>
      </c>
      <c r="AH1642" t="inlineStr">
        <is>
          <t>Aparna Chavan</t>
        </is>
      </c>
      <c r="AI1642" s="1" t="n">
        <v>44551.323969907404</v>
      </c>
      <c r="AJ1642" t="n">
        <v>1429.0</v>
      </c>
      <c r="AK1642" t="n">
        <v>3.0</v>
      </c>
      <c r="AL1642" t="n">
        <v>0.0</v>
      </c>
      <c r="AM1642" t="n">
        <v>3.0</v>
      </c>
      <c r="AN1642" t="n">
        <v>0.0</v>
      </c>
      <c r="AO1642" t="n">
        <v>3.0</v>
      </c>
      <c r="AP1642" t="n">
        <v>25.0</v>
      </c>
      <c r="AQ1642" t="n">
        <v>0.0</v>
      </c>
      <c r="AR1642" t="n">
        <v>0.0</v>
      </c>
      <c r="AS1642" t="n">
        <v>0.0</v>
      </c>
      <c r="AT1642" t="inlineStr">
        <is>
          <t>N/A</t>
        </is>
      </c>
      <c r="AU1642" t="inlineStr">
        <is>
          <t>N/A</t>
        </is>
      </c>
      <c r="AV1642" t="inlineStr">
        <is>
          <t>N/A</t>
        </is>
      </c>
      <c r="AW1642" t="inlineStr">
        <is>
          <t>N/A</t>
        </is>
      </c>
      <c r="AX1642" t="inlineStr">
        <is>
          <t>N/A</t>
        </is>
      </c>
      <c r="AY1642" t="inlineStr">
        <is>
          <t>N/A</t>
        </is>
      </c>
      <c r="AZ1642" t="inlineStr">
        <is>
          <t>N/A</t>
        </is>
      </c>
      <c r="BA1642" t="inlineStr">
        <is>
          <t>N/A</t>
        </is>
      </c>
      <c r="BB1642" t="inlineStr">
        <is>
          <t>N/A</t>
        </is>
      </c>
      <c r="BC1642" t="inlineStr">
        <is>
          <t>N/A</t>
        </is>
      </c>
      <c r="BD1642" t="inlineStr">
        <is>
          <t>N/A</t>
        </is>
      </c>
      <c r="BE1642" t="inlineStr">
        <is>
          <t>N/A</t>
        </is>
      </c>
    </row>
    <row r="1643">
      <c r="A1643" t="inlineStr">
        <is>
          <t>WI211266956</t>
        </is>
      </c>
      <c r="B1643" t="inlineStr">
        <is>
          <t>DATA_VALIDATION</t>
        </is>
      </c>
      <c r="C1643" t="inlineStr">
        <is>
          <t>201100014337</t>
        </is>
      </c>
      <c r="D1643" t="inlineStr">
        <is>
          <t>Folder</t>
        </is>
      </c>
      <c r="E1643" s="2">
        <f>HYPERLINK("capsilon://?command=openfolder&amp;siteaddress=FAM.docvelocity-na8.net&amp;folderid=FXA4E5F561-4A9C-2260-C163-395BC8537C29","FX21128088")</f>
        <v>0.0</v>
      </c>
      <c r="F1643" t="inlineStr">
        <is>
          <t/>
        </is>
      </c>
      <c r="G1643" t="inlineStr">
        <is>
          <t/>
        </is>
      </c>
      <c r="H1643" t="inlineStr">
        <is>
          <t>Mailitem</t>
        </is>
      </c>
      <c r="I1643" t="inlineStr">
        <is>
          <t>MI2112691291</t>
        </is>
      </c>
      <c r="J1643" t="n">
        <v>64.0</v>
      </c>
      <c r="K1643" t="inlineStr">
        <is>
          <t>COMPLETED</t>
        </is>
      </c>
      <c r="L1643" t="inlineStr">
        <is>
          <t>MARK_AS_COMPLETED</t>
        </is>
      </c>
      <c r="M1643" t="inlineStr">
        <is>
          <t>Queue</t>
        </is>
      </c>
      <c r="N1643" t="n">
        <v>2.0</v>
      </c>
      <c r="O1643" s="1" t="n">
        <v>44550.821493055555</v>
      </c>
      <c r="P1643" s="1" t="n">
        <v>44551.33681712963</v>
      </c>
      <c r="Q1643" t="n">
        <v>42902.0</v>
      </c>
      <c r="R1643" t="n">
        <v>1622.0</v>
      </c>
      <c r="S1643" t="b">
        <v>0</v>
      </c>
      <c r="T1643" t="inlineStr">
        <is>
          <t>N/A</t>
        </is>
      </c>
      <c r="U1643" t="b">
        <v>1</v>
      </c>
      <c r="V1643" t="inlineStr">
        <is>
          <t>Supriya Khape</t>
        </is>
      </c>
      <c r="W1643" s="1" t="n">
        <v>44550.83792824074</v>
      </c>
      <c r="X1643" t="n">
        <v>525.0</v>
      </c>
      <c r="Y1643" t="n">
        <v>118.0</v>
      </c>
      <c r="Z1643" t="n">
        <v>0.0</v>
      </c>
      <c r="AA1643" t="n">
        <v>118.0</v>
      </c>
      <c r="AB1643" t="n">
        <v>0.0</v>
      </c>
      <c r="AC1643" t="n">
        <v>86.0</v>
      </c>
      <c r="AD1643" t="n">
        <v>-54.0</v>
      </c>
      <c r="AE1643" t="n">
        <v>0.0</v>
      </c>
      <c r="AF1643" t="n">
        <v>0.0</v>
      </c>
      <c r="AG1643" t="n">
        <v>0.0</v>
      </c>
      <c r="AH1643" t="inlineStr">
        <is>
          <t>Aparna Chavan</t>
        </is>
      </c>
      <c r="AI1643" s="1" t="n">
        <v>44551.33681712963</v>
      </c>
      <c r="AJ1643" t="n">
        <v>1061.0</v>
      </c>
      <c r="AK1643" t="n">
        <v>2.0</v>
      </c>
      <c r="AL1643" t="n">
        <v>0.0</v>
      </c>
      <c r="AM1643" t="n">
        <v>2.0</v>
      </c>
      <c r="AN1643" t="n">
        <v>0.0</v>
      </c>
      <c r="AO1643" t="n">
        <v>2.0</v>
      </c>
      <c r="AP1643" t="n">
        <v>-56.0</v>
      </c>
      <c r="AQ1643" t="n">
        <v>0.0</v>
      </c>
      <c r="AR1643" t="n">
        <v>0.0</v>
      </c>
      <c r="AS1643" t="n">
        <v>0.0</v>
      </c>
      <c r="AT1643" t="inlineStr">
        <is>
          <t>N/A</t>
        </is>
      </c>
      <c r="AU1643" t="inlineStr">
        <is>
          <t>N/A</t>
        </is>
      </c>
      <c r="AV1643" t="inlineStr">
        <is>
          <t>N/A</t>
        </is>
      </c>
      <c r="AW1643" t="inlineStr">
        <is>
          <t>N/A</t>
        </is>
      </c>
      <c r="AX1643" t="inlineStr">
        <is>
          <t>N/A</t>
        </is>
      </c>
      <c r="AY1643" t="inlineStr">
        <is>
          <t>N/A</t>
        </is>
      </c>
      <c r="AZ1643" t="inlineStr">
        <is>
          <t>N/A</t>
        </is>
      </c>
      <c r="BA1643" t="inlineStr">
        <is>
          <t>N/A</t>
        </is>
      </c>
      <c r="BB1643" t="inlineStr">
        <is>
          <t>N/A</t>
        </is>
      </c>
      <c r="BC1643" t="inlineStr">
        <is>
          <t>N/A</t>
        </is>
      </c>
      <c r="BD1643" t="inlineStr">
        <is>
          <t>N/A</t>
        </is>
      </c>
      <c r="BE1643" t="inlineStr">
        <is>
          <t>N/A</t>
        </is>
      </c>
    </row>
    <row r="1644">
      <c r="A1644" t="inlineStr">
        <is>
          <t>WI211266973</t>
        </is>
      </c>
      <c r="B1644" t="inlineStr">
        <is>
          <t>DATA_VALIDATION</t>
        </is>
      </c>
      <c r="C1644" t="inlineStr">
        <is>
          <t>201300020367</t>
        </is>
      </c>
      <c r="D1644" t="inlineStr">
        <is>
          <t>Folder</t>
        </is>
      </c>
      <c r="E1644" s="2">
        <f>HYPERLINK("capsilon://?command=openfolder&amp;siteaddress=FAM.docvelocity-na8.net&amp;folderid=FX838E7376-652D-2E64-BB6A-0C3040BBCE42","FX21128960")</f>
        <v>0.0</v>
      </c>
      <c r="F1644" t="inlineStr">
        <is>
          <t/>
        </is>
      </c>
      <c r="G1644" t="inlineStr">
        <is>
          <t/>
        </is>
      </c>
      <c r="H1644" t="inlineStr">
        <is>
          <t>Mailitem</t>
        </is>
      </c>
      <c r="I1644" t="inlineStr">
        <is>
          <t>MI2112703049</t>
        </is>
      </c>
      <c r="J1644" t="n">
        <v>47.0</v>
      </c>
      <c r="K1644" t="inlineStr">
        <is>
          <t>COMPLETED</t>
        </is>
      </c>
      <c r="L1644" t="inlineStr">
        <is>
          <t>MARK_AS_COMPLETED</t>
        </is>
      </c>
      <c r="M1644" t="inlineStr">
        <is>
          <t>Queue</t>
        </is>
      </c>
      <c r="N1644" t="n">
        <v>2.0</v>
      </c>
      <c r="O1644" s="1" t="n">
        <v>44550.82472222222</v>
      </c>
      <c r="P1644" s="1" t="n">
        <v>44551.438414351855</v>
      </c>
      <c r="Q1644" t="n">
        <v>52662.0</v>
      </c>
      <c r="R1644" t="n">
        <v>361.0</v>
      </c>
      <c r="S1644" t="b">
        <v>0</v>
      </c>
      <c r="T1644" t="inlineStr">
        <is>
          <t>N/A</t>
        </is>
      </c>
      <c r="U1644" t="b">
        <v>0</v>
      </c>
      <c r="V1644" t="inlineStr">
        <is>
          <t>Hemanshi Deshlahara</t>
        </is>
      </c>
      <c r="W1644" s="1" t="n">
        <v>44551.28482638889</v>
      </c>
      <c r="X1644" t="n">
        <v>109.0</v>
      </c>
      <c r="Y1644" t="n">
        <v>42.0</v>
      </c>
      <c r="Z1644" t="n">
        <v>0.0</v>
      </c>
      <c r="AA1644" t="n">
        <v>42.0</v>
      </c>
      <c r="AB1644" t="n">
        <v>0.0</v>
      </c>
      <c r="AC1644" t="n">
        <v>17.0</v>
      </c>
      <c r="AD1644" t="n">
        <v>5.0</v>
      </c>
      <c r="AE1644" t="n">
        <v>0.0</v>
      </c>
      <c r="AF1644" t="n">
        <v>0.0</v>
      </c>
      <c r="AG1644" t="n">
        <v>0.0</v>
      </c>
      <c r="AH1644" t="inlineStr">
        <is>
          <t>Ashish Sutar</t>
        </is>
      </c>
      <c r="AI1644" s="1" t="n">
        <v>44551.438414351855</v>
      </c>
      <c r="AJ1644" t="n">
        <v>252.0</v>
      </c>
      <c r="AK1644" t="n">
        <v>0.0</v>
      </c>
      <c r="AL1644" t="n">
        <v>0.0</v>
      </c>
      <c r="AM1644" t="n">
        <v>0.0</v>
      </c>
      <c r="AN1644" t="n">
        <v>0.0</v>
      </c>
      <c r="AO1644" t="n">
        <v>0.0</v>
      </c>
      <c r="AP1644" t="n">
        <v>5.0</v>
      </c>
      <c r="AQ1644" t="n">
        <v>0.0</v>
      </c>
      <c r="AR1644" t="n">
        <v>0.0</v>
      </c>
      <c r="AS1644" t="n">
        <v>0.0</v>
      </c>
      <c r="AT1644" t="inlineStr">
        <is>
          <t>N/A</t>
        </is>
      </c>
      <c r="AU1644" t="inlineStr">
        <is>
          <t>N/A</t>
        </is>
      </c>
      <c r="AV1644" t="inlineStr">
        <is>
          <t>N/A</t>
        </is>
      </c>
      <c r="AW1644" t="inlineStr">
        <is>
          <t>N/A</t>
        </is>
      </c>
      <c r="AX1644" t="inlineStr">
        <is>
          <t>N/A</t>
        </is>
      </c>
      <c r="AY1644" t="inlineStr">
        <is>
          <t>N/A</t>
        </is>
      </c>
      <c r="AZ1644" t="inlineStr">
        <is>
          <t>N/A</t>
        </is>
      </c>
      <c r="BA1644" t="inlineStr">
        <is>
          <t>N/A</t>
        </is>
      </c>
      <c r="BB1644" t="inlineStr">
        <is>
          <t>N/A</t>
        </is>
      </c>
      <c r="BC1644" t="inlineStr">
        <is>
          <t>N/A</t>
        </is>
      </c>
      <c r="BD1644" t="inlineStr">
        <is>
          <t>N/A</t>
        </is>
      </c>
      <c r="BE1644" t="inlineStr">
        <is>
          <t>N/A</t>
        </is>
      </c>
    </row>
    <row r="1645">
      <c r="A1645" t="inlineStr">
        <is>
          <t>WI211266975</t>
        </is>
      </c>
      <c r="B1645" t="inlineStr">
        <is>
          <t>DATA_VALIDATION</t>
        </is>
      </c>
      <c r="C1645" t="inlineStr">
        <is>
          <t>201300020367</t>
        </is>
      </c>
      <c r="D1645" t="inlineStr">
        <is>
          <t>Folder</t>
        </is>
      </c>
      <c r="E1645" s="2">
        <f>HYPERLINK("capsilon://?command=openfolder&amp;siteaddress=FAM.docvelocity-na8.net&amp;folderid=FX838E7376-652D-2E64-BB6A-0C3040BBCE42","FX21128960")</f>
        <v>0.0</v>
      </c>
      <c r="F1645" t="inlineStr">
        <is>
          <t/>
        </is>
      </c>
      <c r="G1645" t="inlineStr">
        <is>
          <t/>
        </is>
      </c>
      <c r="H1645" t="inlineStr">
        <is>
          <t>Mailitem</t>
        </is>
      </c>
      <c r="I1645" t="inlineStr">
        <is>
          <t>MI2112703054</t>
        </is>
      </c>
      <c r="J1645" t="n">
        <v>52.0</v>
      </c>
      <c r="K1645" t="inlineStr">
        <is>
          <t>COMPLETED</t>
        </is>
      </c>
      <c r="L1645" t="inlineStr">
        <is>
          <t>MARK_AS_COMPLETED</t>
        </is>
      </c>
      <c r="M1645" t="inlineStr">
        <is>
          <t>Queue</t>
        </is>
      </c>
      <c r="N1645" t="n">
        <v>2.0</v>
      </c>
      <c r="O1645" s="1" t="n">
        <v>44550.82564814815</v>
      </c>
      <c r="P1645" s="1" t="n">
        <v>44551.439791666664</v>
      </c>
      <c r="Q1645" t="n">
        <v>52591.0</v>
      </c>
      <c r="R1645" t="n">
        <v>471.0</v>
      </c>
      <c r="S1645" t="b">
        <v>0</v>
      </c>
      <c r="T1645" t="inlineStr">
        <is>
          <t>N/A</t>
        </is>
      </c>
      <c r="U1645" t="b">
        <v>0</v>
      </c>
      <c r="V1645" t="inlineStr">
        <is>
          <t>Nisha Verma</t>
        </is>
      </c>
      <c r="W1645" s="1" t="n">
        <v>44551.28568287037</v>
      </c>
      <c r="X1645" t="n">
        <v>113.0</v>
      </c>
      <c r="Y1645" t="n">
        <v>47.0</v>
      </c>
      <c r="Z1645" t="n">
        <v>0.0</v>
      </c>
      <c r="AA1645" t="n">
        <v>47.0</v>
      </c>
      <c r="AB1645" t="n">
        <v>0.0</v>
      </c>
      <c r="AC1645" t="n">
        <v>12.0</v>
      </c>
      <c r="AD1645" t="n">
        <v>5.0</v>
      </c>
      <c r="AE1645" t="n">
        <v>0.0</v>
      </c>
      <c r="AF1645" t="n">
        <v>0.0</v>
      </c>
      <c r="AG1645" t="n">
        <v>0.0</v>
      </c>
      <c r="AH1645" t="inlineStr">
        <is>
          <t>Saloni Uttekar</t>
        </is>
      </c>
      <c r="AI1645" s="1" t="n">
        <v>44551.439791666664</v>
      </c>
      <c r="AJ1645" t="n">
        <v>358.0</v>
      </c>
      <c r="AK1645" t="n">
        <v>0.0</v>
      </c>
      <c r="AL1645" t="n">
        <v>0.0</v>
      </c>
      <c r="AM1645" t="n">
        <v>0.0</v>
      </c>
      <c r="AN1645" t="n">
        <v>0.0</v>
      </c>
      <c r="AO1645" t="n">
        <v>0.0</v>
      </c>
      <c r="AP1645" t="n">
        <v>5.0</v>
      </c>
      <c r="AQ1645" t="n">
        <v>0.0</v>
      </c>
      <c r="AR1645" t="n">
        <v>0.0</v>
      </c>
      <c r="AS1645" t="n">
        <v>0.0</v>
      </c>
      <c r="AT1645" t="inlineStr">
        <is>
          <t>N/A</t>
        </is>
      </c>
      <c r="AU1645" t="inlineStr">
        <is>
          <t>N/A</t>
        </is>
      </c>
      <c r="AV1645" t="inlineStr">
        <is>
          <t>N/A</t>
        </is>
      </c>
      <c r="AW1645" t="inlineStr">
        <is>
          <t>N/A</t>
        </is>
      </c>
      <c r="AX1645" t="inlineStr">
        <is>
          <t>N/A</t>
        </is>
      </c>
      <c r="AY1645" t="inlineStr">
        <is>
          <t>N/A</t>
        </is>
      </c>
      <c r="AZ1645" t="inlineStr">
        <is>
          <t>N/A</t>
        </is>
      </c>
      <c r="BA1645" t="inlineStr">
        <is>
          <t>N/A</t>
        </is>
      </c>
      <c r="BB1645" t="inlineStr">
        <is>
          <t>N/A</t>
        </is>
      </c>
      <c r="BC1645" t="inlineStr">
        <is>
          <t>N/A</t>
        </is>
      </c>
      <c r="BD1645" t="inlineStr">
        <is>
          <t>N/A</t>
        </is>
      </c>
      <c r="BE1645" t="inlineStr">
        <is>
          <t>N/A</t>
        </is>
      </c>
    </row>
    <row r="1646">
      <c r="A1646" t="inlineStr">
        <is>
          <t>WI211266977</t>
        </is>
      </c>
      <c r="B1646" t="inlineStr">
        <is>
          <t>DATA_VALIDATION</t>
        </is>
      </c>
      <c r="C1646" t="inlineStr">
        <is>
          <t>201130012950</t>
        </is>
      </c>
      <c r="D1646" t="inlineStr">
        <is>
          <t>Folder</t>
        </is>
      </c>
      <c r="E1646" s="2">
        <f>HYPERLINK("capsilon://?command=openfolder&amp;siteaddress=FAM.docvelocity-na8.net&amp;folderid=FXB995BC2E-9A63-AC0A-923D-3CA0E786927D","FX21127911")</f>
        <v>0.0</v>
      </c>
      <c r="F1646" t="inlineStr">
        <is>
          <t/>
        </is>
      </c>
      <c r="G1646" t="inlineStr">
        <is>
          <t/>
        </is>
      </c>
      <c r="H1646" t="inlineStr">
        <is>
          <t>Mailitem</t>
        </is>
      </c>
      <c r="I1646" t="inlineStr">
        <is>
          <t>MI2112703077</t>
        </is>
      </c>
      <c r="J1646" t="n">
        <v>28.0</v>
      </c>
      <c r="K1646" t="inlineStr">
        <is>
          <t>COMPLETED</t>
        </is>
      </c>
      <c r="L1646" t="inlineStr">
        <is>
          <t>MARK_AS_COMPLETED</t>
        </is>
      </c>
      <c r="M1646" t="inlineStr">
        <is>
          <t>Queue</t>
        </is>
      </c>
      <c r="N1646" t="n">
        <v>2.0</v>
      </c>
      <c r="O1646" s="1" t="n">
        <v>44550.825949074075</v>
      </c>
      <c r="P1646" s="1" t="n">
        <v>44551.442453703705</v>
      </c>
      <c r="Q1646" t="n">
        <v>52848.0</v>
      </c>
      <c r="R1646" t="n">
        <v>418.0</v>
      </c>
      <c r="S1646" t="b">
        <v>0</v>
      </c>
      <c r="T1646" t="inlineStr">
        <is>
          <t>N/A</t>
        </is>
      </c>
      <c r="U1646" t="b">
        <v>0</v>
      </c>
      <c r="V1646" t="inlineStr">
        <is>
          <t>Hemanshi Deshlahara</t>
        </is>
      </c>
      <c r="W1646" s="1" t="n">
        <v>44551.28564814815</v>
      </c>
      <c r="X1646" t="n">
        <v>70.0</v>
      </c>
      <c r="Y1646" t="n">
        <v>21.0</v>
      </c>
      <c r="Z1646" t="n">
        <v>0.0</v>
      </c>
      <c r="AA1646" t="n">
        <v>21.0</v>
      </c>
      <c r="AB1646" t="n">
        <v>0.0</v>
      </c>
      <c r="AC1646" t="n">
        <v>0.0</v>
      </c>
      <c r="AD1646" t="n">
        <v>7.0</v>
      </c>
      <c r="AE1646" t="n">
        <v>0.0</v>
      </c>
      <c r="AF1646" t="n">
        <v>0.0</v>
      </c>
      <c r="AG1646" t="n">
        <v>0.0</v>
      </c>
      <c r="AH1646" t="inlineStr">
        <is>
          <t>Ashish Sutar</t>
        </is>
      </c>
      <c r="AI1646" s="1" t="n">
        <v>44551.442453703705</v>
      </c>
      <c r="AJ1646" t="n">
        <v>348.0</v>
      </c>
      <c r="AK1646" t="n">
        <v>0.0</v>
      </c>
      <c r="AL1646" t="n">
        <v>0.0</v>
      </c>
      <c r="AM1646" t="n">
        <v>0.0</v>
      </c>
      <c r="AN1646" t="n">
        <v>0.0</v>
      </c>
      <c r="AO1646" t="n">
        <v>0.0</v>
      </c>
      <c r="AP1646" t="n">
        <v>7.0</v>
      </c>
      <c r="AQ1646" t="n">
        <v>0.0</v>
      </c>
      <c r="AR1646" t="n">
        <v>0.0</v>
      </c>
      <c r="AS1646" t="n">
        <v>0.0</v>
      </c>
      <c r="AT1646" t="inlineStr">
        <is>
          <t>N/A</t>
        </is>
      </c>
      <c r="AU1646" t="inlineStr">
        <is>
          <t>N/A</t>
        </is>
      </c>
      <c r="AV1646" t="inlineStr">
        <is>
          <t>N/A</t>
        </is>
      </c>
      <c r="AW1646" t="inlineStr">
        <is>
          <t>N/A</t>
        </is>
      </c>
      <c r="AX1646" t="inlineStr">
        <is>
          <t>N/A</t>
        </is>
      </c>
      <c r="AY1646" t="inlineStr">
        <is>
          <t>N/A</t>
        </is>
      </c>
      <c r="AZ1646" t="inlineStr">
        <is>
          <t>N/A</t>
        </is>
      </c>
      <c r="BA1646" t="inlineStr">
        <is>
          <t>N/A</t>
        </is>
      </c>
      <c r="BB1646" t="inlineStr">
        <is>
          <t>N/A</t>
        </is>
      </c>
      <c r="BC1646" t="inlineStr">
        <is>
          <t>N/A</t>
        </is>
      </c>
      <c r="BD1646" t="inlineStr">
        <is>
          <t>N/A</t>
        </is>
      </c>
      <c r="BE1646" t="inlineStr">
        <is>
          <t>N/A</t>
        </is>
      </c>
    </row>
    <row r="1647">
      <c r="A1647" t="inlineStr">
        <is>
          <t>WI211267062</t>
        </is>
      </c>
      <c r="B1647" t="inlineStr">
        <is>
          <t>DATA_VALIDATION</t>
        </is>
      </c>
      <c r="C1647" t="inlineStr">
        <is>
          <t>201300020414</t>
        </is>
      </c>
      <c r="D1647" t="inlineStr">
        <is>
          <t>Folder</t>
        </is>
      </c>
      <c r="E1647" s="2">
        <f>HYPERLINK("capsilon://?command=openfolder&amp;siteaddress=FAM.docvelocity-na8.net&amp;folderid=FXAF4FE822-B865-776E-C84C-847D5C523DFA","FX21129646")</f>
        <v>0.0</v>
      </c>
      <c r="F1647" t="inlineStr">
        <is>
          <t/>
        </is>
      </c>
      <c r="G1647" t="inlineStr">
        <is>
          <t/>
        </is>
      </c>
      <c r="H1647" t="inlineStr">
        <is>
          <t>Mailitem</t>
        </is>
      </c>
      <c r="I1647" t="inlineStr">
        <is>
          <t>MI2112704454</t>
        </is>
      </c>
      <c r="J1647" t="n">
        <v>28.0</v>
      </c>
      <c r="K1647" t="inlineStr">
        <is>
          <t>COMPLETED</t>
        </is>
      </c>
      <c r="L1647" t="inlineStr">
        <is>
          <t>MARK_AS_COMPLETED</t>
        </is>
      </c>
      <c r="M1647" t="inlineStr">
        <is>
          <t>Queue</t>
        </is>
      </c>
      <c r="N1647" t="n">
        <v>2.0</v>
      </c>
      <c r="O1647" s="1" t="n">
        <v>44550.852534722224</v>
      </c>
      <c r="P1647" s="1" t="n">
        <v>44551.44217592593</v>
      </c>
      <c r="Q1647" t="n">
        <v>50437.0</v>
      </c>
      <c r="R1647" t="n">
        <v>508.0</v>
      </c>
      <c r="S1647" t="b">
        <v>0</v>
      </c>
      <c r="T1647" t="inlineStr">
        <is>
          <t>N/A</t>
        </is>
      </c>
      <c r="U1647" t="b">
        <v>0</v>
      </c>
      <c r="V1647" t="inlineStr">
        <is>
          <t>Raman Vaidya</t>
        </is>
      </c>
      <c r="W1647" s="1" t="n">
        <v>44551.28870370371</v>
      </c>
      <c r="X1647" t="n">
        <v>298.0</v>
      </c>
      <c r="Y1647" t="n">
        <v>21.0</v>
      </c>
      <c r="Z1647" t="n">
        <v>0.0</v>
      </c>
      <c r="AA1647" t="n">
        <v>21.0</v>
      </c>
      <c r="AB1647" t="n">
        <v>0.0</v>
      </c>
      <c r="AC1647" t="n">
        <v>15.0</v>
      </c>
      <c r="AD1647" t="n">
        <v>7.0</v>
      </c>
      <c r="AE1647" t="n">
        <v>0.0</v>
      </c>
      <c r="AF1647" t="n">
        <v>0.0</v>
      </c>
      <c r="AG1647" t="n">
        <v>0.0</v>
      </c>
      <c r="AH1647" t="inlineStr">
        <is>
          <t>Sangeeta Kumari</t>
        </is>
      </c>
      <c r="AI1647" s="1" t="n">
        <v>44551.44217592593</v>
      </c>
      <c r="AJ1647" t="n">
        <v>210.0</v>
      </c>
      <c r="AK1647" t="n">
        <v>1.0</v>
      </c>
      <c r="AL1647" t="n">
        <v>0.0</v>
      </c>
      <c r="AM1647" t="n">
        <v>1.0</v>
      </c>
      <c r="AN1647" t="n">
        <v>0.0</v>
      </c>
      <c r="AO1647" t="n">
        <v>0.0</v>
      </c>
      <c r="AP1647" t="n">
        <v>6.0</v>
      </c>
      <c r="AQ1647" t="n">
        <v>0.0</v>
      </c>
      <c r="AR1647" t="n">
        <v>0.0</v>
      </c>
      <c r="AS1647" t="n">
        <v>0.0</v>
      </c>
      <c r="AT1647" t="inlineStr">
        <is>
          <t>N/A</t>
        </is>
      </c>
      <c r="AU1647" t="inlineStr">
        <is>
          <t>N/A</t>
        </is>
      </c>
      <c r="AV1647" t="inlineStr">
        <is>
          <t>N/A</t>
        </is>
      </c>
      <c r="AW1647" t="inlineStr">
        <is>
          <t>N/A</t>
        </is>
      </c>
      <c r="AX1647" t="inlineStr">
        <is>
          <t>N/A</t>
        </is>
      </c>
      <c r="AY1647" t="inlineStr">
        <is>
          <t>N/A</t>
        </is>
      </c>
      <c r="AZ1647" t="inlineStr">
        <is>
          <t>N/A</t>
        </is>
      </c>
      <c r="BA1647" t="inlineStr">
        <is>
          <t>N/A</t>
        </is>
      </c>
      <c r="BB1647" t="inlineStr">
        <is>
          <t>N/A</t>
        </is>
      </c>
      <c r="BC1647" t="inlineStr">
        <is>
          <t>N/A</t>
        </is>
      </c>
      <c r="BD1647" t="inlineStr">
        <is>
          <t>N/A</t>
        </is>
      </c>
      <c r="BE1647" t="inlineStr">
        <is>
          <t>N/A</t>
        </is>
      </c>
    </row>
    <row r="1648">
      <c r="A1648" t="inlineStr">
        <is>
          <t>WI211267076</t>
        </is>
      </c>
      <c r="B1648" t="inlineStr">
        <is>
          <t>DATA_VALIDATION</t>
        </is>
      </c>
      <c r="C1648" t="inlineStr">
        <is>
          <t>201330004308</t>
        </is>
      </c>
      <c r="D1648" t="inlineStr">
        <is>
          <t>Folder</t>
        </is>
      </c>
      <c r="E1648" s="2">
        <f>HYPERLINK("capsilon://?command=openfolder&amp;siteaddress=FAM.docvelocity-na8.net&amp;folderid=FX8433293B-AD32-5612-8C49-FD9BF181375B","FX211210746")</f>
        <v>0.0</v>
      </c>
      <c r="F1648" t="inlineStr">
        <is>
          <t/>
        </is>
      </c>
      <c r="G1648" t="inlineStr">
        <is>
          <t/>
        </is>
      </c>
      <c r="H1648" t="inlineStr">
        <is>
          <t>Mailitem</t>
        </is>
      </c>
      <c r="I1648" t="inlineStr">
        <is>
          <t>MI2112704539</t>
        </is>
      </c>
      <c r="J1648" t="n">
        <v>141.0</v>
      </c>
      <c r="K1648" t="inlineStr">
        <is>
          <t>COMPLETED</t>
        </is>
      </c>
      <c r="L1648" t="inlineStr">
        <is>
          <t>MARK_AS_COMPLETED</t>
        </is>
      </c>
      <c r="M1648" t="inlineStr">
        <is>
          <t>Queue</t>
        </is>
      </c>
      <c r="N1648" t="n">
        <v>1.0</v>
      </c>
      <c r="O1648" s="1" t="n">
        <v>44550.855844907404</v>
      </c>
      <c r="P1648" s="1" t="n">
        <v>44551.287939814814</v>
      </c>
      <c r="Q1648" t="n">
        <v>37129.0</v>
      </c>
      <c r="R1648" t="n">
        <v>204.0</v>
      </c>
      <c r="S1648" t="b">
        <v>0</v>
      </c>
      <c r="T1648" t="inlineStr">
        <is>
          <t>N/A</t>
        </is>
      </c>
      <c r="U1648" t="b">
        <v>0</v>
      </c>
      <c r="V1648" t="inlineStr">
        <is>
          <t>Hemanshi Deshlahara</t>
        </is>
      </c>
      <c r="W1648" s="1" t="n">
        <v>44551.287939814814</v>
      </c>
      <c r="X1648" t="n">
        <v>198.0</v>
      </c>
      <c r="Y1648" t="n">
        <v>0.0</v>
      </c>
      <c r="Z1648" t="n">
        <v>0.0</v>
      </c>
      <c r="AA1648" t="n">
        <v>0.0</v>
      </c>
      <c r="AB1648" t="n">
        <v>0.0</v>
      </c>
      <c r="AC1648" t="n">
        <v>0.0</v>
      </c>
      <c r="AD1648" t="n">
        <v>141.0</v>
      </c>
      <c r="AE1648" t="n">
        <v>115.0</v>
      </c>
      <c r="AF1648" t="n">
        <v>0.0</v>
      </c>
      <c r="AG1648" t="n">
        <v>9.0</v>
      </c>
      <c r="AH1648" t="inlineStr">
        <is>
          <t>N/A</t>
        </is>
      </c>
      <c r="AI1648" t="inlineStr">
        <is>
          <t>N/A</t>
        </is>
      </c>
      <c r="AJ1648" t="inlineStr">
        <is>
          <t>N/A</t>
        </is>
      </c>
      <c r="AK1648" t="inlineStr">
        <is>
          <t>N/A</t>
        </is>
      </c>
      <c r="AL1648" t="inlineStr">
        <is>
          <t>N/A</t>
        </is>
      </c>
      <c r="AM1648" t="inlineStr">
        <is>
          <t>N/A</t>
        </is>
      </c>
      <c r="AN1648" t="inlineStr">
        <is>
          <t>N/A</t>
        </is>
      </c>
      <c r="AO1648" t="inlineStr">
        <is>
          <t>N/A</t>
        </is>
      </c>
      <c r="AP1648" t="inlineStr">
        <is>
          <t>N/A</t>
        </is>
      </c>
      <c r="AQ1648" t="inlineStr">
        <is>
          <t>N/A</t>
        </is>
      </c>
      <c r="AR1648" t="inlineStr">
        <is>
          <t>N/A</t>
        </is>
      </c>
      <c r="AS1648" t="inlineStr">
        <is>
          <t>N/A</t>
        </is>
      </c>
      <c r="AT1648" t="inlineStr">
        <is>
          <t>N/A</t>
        </is>
      </c>
      <c r="AU1648" t="inlineStr">
        <is>
          <t>N/A</t>
        </is>
      </c>
      <c r="AV1648" t="inlineStr">
        <is>
          <t>N/A</t>
        </is>
      </c>
      <c r="AW1648" t="inlineStr">
        <is>
          <t>N/A</t>
        </is>
      </c>
      <c r="AX1648" t="inlineStr">
        <is>
          <t>N/A</t>
        </is>
      </c>
      <c r="AY1648" t="inlineStr">
        <is>
          <t>N/A</t>
        </is>
      </c>
      <c r="AZ1648" t="inlineStr">
        <is>
          <t>N/A</t>
        </is>
      </c>
      <c r="BA1648" t="inlineStr">
        <is>
          <t>N/A</t>
        </is>
      </c>
      <c r="BB1648" t="inlineStr">
        <is>
          <t>N/A</t>
        </is>
      </c>
      <c r="BC1648" t="inlineStr">
        <is>
          <t>N/A</t>
        </is>
      </c>
      <c r="BD1648" t="inlineStr">
        <is>
          <t>N/A</t>
        </is>
      </c>
      <c r="BE1648" t="inlineStr">
        <is>
          <t>N/A</t>
        </is>
      </c>
    </row>
    <row r="1649">
      <c r="A1649" t="inlineStr">
        <is>
          <t>WI211267094</t>
        </is>
      </c>
      <c r="B1649" t="inlineStr">
        <is>
          <t>DATA_VALIDATION</t>
        </is>
      </c>
      <c r="C1649" t="inlineStr">
        <is>
          <t>201308007970</t>
        </is>
      </c>
      <c r="D1649" t="inlineStr">
        <is>
          <t>Folder</t>
        </is>
      </c>
      <c r="E1649" s="2">
        <f>HYPERLINK("capsilon://?command=openfolder&amp;siteaddress=FAM.docvelocity-na8.net&amp;folderid=FX506398A7-5C36-E650-E9C9-2B43C871DA01","FX21129073")</f>
        <v>0.0</v>
      </c>
      <c r="F1649" t="inlineStr">
        <is>
          <t/>
        </is>
      </c>
      <c r="G1649" t="inlineStr">
        <is>
          <t/>
        </is>
      </c>
      <c r="H1649" t="inlineStr">
        <is>
          <t>Mailitem</t>
        </is>
      </c>
      <c r="I1649" t="inlineStr">
        <is>
          <t>MI2112704670</t>
        </is>
      </c>
      <c r="J1649" t="n">
        <v>120.0</v>
      </c>
      <c r="K1649" t="inlineStr">
        <is>
          <t>COMPLETED</t>
        </is>
      </c>
      <c r="L1649" t="inlineStr">
        <is>
          <t>MARK_AS_COMPLETED</t>
        </is>
      </c>
      <c r="M1649" t="inlineStr">
        <is>
          <t>Queue</t>
        </is>
      </c>
      <c r="N1649" t="n">
        <v>1.0</v>
      </c>
      <c r="O1649" s="1" t="n">
        <v>44550.86053240741</v>
      </c>
      <c r="P1649" s="1" t="n">
        <v>44551.29096064815</v>
      </c>
      <c r="Q1649" t="n">
        <v>36845.0</v>
      </c>
      <c r="R1649" t="n">
        <v>344.0</v>
      </c>
      <c r="S1649" t="b">
        <v>0</v>
      </c>
      <c r="T1649" t="inlineStr">
        <is>
          <t>N/A</t>
        </is>
      </c>
      <c r="U1649" t="b">
        <v>0</v>
      </c>
      <c r="V1649" t="inlineStr">
        <is>
          <t>Hemanshi Deshlahara</t>
        </is>
      </c>
      <c r="W1649" s="1" t="n">
        <v>44551.29096064815</v>
      </c>
      <c r="X1649" t="n">
        <v>261.0</v>
      </c>
      <c r="Y1649" t="n">
        <v>0.0</v>
      </c>
      <c r="Z1649" t="n">
        <v>0.0</v>
      </c>
      <c r="AA1649" t="n">
        <v>0.0</v>
      </c>
      <c r="AB1649" t="n">
        <v>0.0</v>
      </c>
      <c r="AC1649" t="n">
        <v>0.0</v>
      </c>
      <c r="AD1649" t="n">
        <v>120.0</v>
      </c>
      <c r="AE1649" t="n">
        <v>96.0</v>
      </c>
      <c r="AF1649" t="n">
        <v>0.0</v>
      </c>
      <c r="AG1649" t="n">
        <v>9.0</v>
      </c>
      <c r="AH1649" t="inlineStr">
        <is>
          <t>N/A</t>
        </is>
      </c>
      <c r="AI1649" t="inlineStr">
        <is>
          <t>N/A</t>
        </is>
      </c>
      <c r="AJ1649" t="inlineStr">
        <is>
          <t>N/A</t>
        </is>
      </c>
      <c r="AK1649" t="inlineStr">
        <is>
          <t>N/A</t>
        </is>
      </c>
      <c r="AL1649" t="inlineStr">
        <is>
          <t>N/A</t>
        </is>
      </c>
      <c r="AM1649" t="inlineStr">
        <is>
          <t>N/A</t>
        </is>
      </c>
      <c r="AN1649" t="inlineStr">
        <is>
          <t>N/A</t>
        </is>
      </c>
      <c r="AO1649" t="inlineStr">
        <is>
          <t>N/A</t>
        </is>
      </c>
      <c r="AP1649" t="inlineStr">
        <is>
          <t>N/A</t>
        </is>
      </c>
      <c r="AQ1649" t="inlineStr">
        <is>
          <t>N/A</t>
        </is>
      </c>
      <c r="AR1649" t="inlineStr">
        <is>
          <t>N/A</t>
        </is>
      </c>
      <c r="AS1649" t="inlineStr">
        <is>
          <t>N/A</t>
        </is>
      </c>
      <c r="AT1649" t="inlineStr">
        <is>
          <t>N/A</t>
        </is>
      </c>
      <c r="AU1649" t="inlineStr">
        <is>
          <t>N/A</t>
        </is>
      </c>
      <c r="AV1649" t="inlineStr">
        <is>
          <t>N/A</t>
        </is>
      </c>
      <c r="AW1649" t="inlineStr">
        <is>
          <t>N/A</t>
        </is>
      </c>
      <c r="AX1649" t="inlineStr">
        <is>
          <t>N/A</t>
        </is>
      </c>
      <c r="AY1649" t="inlineStr">
        <is>
          <t>N/A</t>
        </is>
      </c>
      <c r="AZ1649" t="inlineStr">
        <is>
          <t>N/A</t>
        </is>
      </c>
      <c r="BA1649" t="inlineStr">
        <is>
          <t>N/A</t>
        </is>
      </c>
      <c r="BB1649" t="inlineStr">
        <is>
          <t>N/A</t>
        </is>
      </c>
      <c r="BC1649" t="inlineStr">
        <is>
          <t>N/A</t>
        </is>
      </c>
      <c r="BD1649" t="inlineStr">
        <is>
          <t>N/A</t>
        </is>
      </c>
      <c r="BE1649" t="inlineStr">
        <is>
          <t>N/A</t>
        </is>
      </c>
    </row>
    <row r="1650">
      <c r="A1650" t="inlineStr">
        <is>
          <t>WI211267102</t>
        </is>
      </c>
      <c r="B1650" t="inlineStr">
        <is>
          <t>DATA_VALIDATION</t>
        </is>
      </c>
      <c r="C1650" t="inlineStr">
        <is>
          <t>201300020445</t>
        </is>
      </c>
      <c r="D1650" t="inlineStr">
        <is>
          <t>Folder</t>
        </is>
      </c>
      <c r="E1650" s="2">
        <f>HYPERLINK("capsilon://?command=openfolder&amp;siteaddress=FAM.docvelocity-na8.net&amp;folderid=FX75128B72-BE72-E1CE-1397-A51C8C2E4DFF","FX211210085")</f>
        <v>0.0</v>
      </c>
      <c r="F1650" t="inlineStr">
        <is>
          <t/>
        </is>
      </c>
      <c r="G1650" t="inlineStr">
        <is>
          <t/>
        </is>
      </c>
      <c r="H1650" t="inlineStr">
        <is>
          <t>Mailitem</t>
        </is>
      </c>
      <c r="I1650" t="inlineStr">
        <is>
          <t>MI2112704838</t>
        </is>
      </c>
      <c r="J1650" t="n">
        <v>32.0</v>
      </c>
      <c r="K1650" t="inlineStr">
        <is>
          <t>COMPLETED</t>
        </is>
      </c>
      <c r="L1650" t="inlineStr">
        <is>
          <t>MARK_AS_COMPLETED</t>
        </is>
      </c>
      <c r="M1650" t="inlineStr">
        <is>
          <t>Queue</t>
        </is>
      </c>
      <c r="N1650" t="n">
        <v>2.0</v>
      </c>
      <c r="O1650" s="1" t="n">
        <v>44550.86386574074</v>
      </c>
      <c r="P1650" s="1" t="n">
        <v>44551.440416666665</v>
      </c>
      <c r="Q1650" t="n">
        <v>49699.0</v>
      </c>
      <c r="R1650" t="n">
        <v>115.0</v>
      </c>
      <c r="S1650" t="b">
        <v>0</v>
      </c>
      <c r="T1650" t="inlineStr">
        <is>
          <t>N/A</t>
        </is>
      </c>
      <c r="U1650" t="b">
        <v>0</v>
      </c>
      <c r="V1650" t="inlineStr">
        <is>
          <t>Nisha Verma</t>
        </is>
      </c>
      <c r="W1650" s="1" t="n">
        <v>44551.286840277775</v>
      </c>
      <c r="X1650" t="n">
        <v>62.0</v>
      </c>
      <c r="Y1650" t="n">
        <v>0.0</v>
      </c>
      <c r="Z1650" t="n">
        <v>0.0</v>
      </c>
      <c r="AA1650" t="n">
        <v>0.0</v>
      </c>
      <c r="AB1650" t="n">
        <v>27.0</v>
      </c>
      <c r="AC1650" t="n">
        <v>0.0</v>
      </c>
      <c r="AD1650" t="n">
        <v>32.0</v>
      </c>
      <c r="AE1650" t="n">
        <v>0.0</v>
      </c>
      <c r="AF1650" t="n">
        <v>0.0</v>
      </c>
      <c r="AG1650" t="n">
        <v>0.0</v>
      </c>
      <c r="AH1650" t="inlineStr">
        <is>
          <t>Saloni Uttekar</t>
        </is>
      </c>
      <c r="AI1650" s="1" t="n">
        <v>44551.440416666665</v>
      </c>
      <c r="AJ1650" t="n">
        <v>53.0</v>
      </c>
      <c r="AK1650" t="n">
        <v>0.0</v>
      </c>
      <c r="AL1650" t="n">
        <v>0.0</v>
      </c>
      <c r="AM1650" t="n">
        <v>0.0</v>
      </c>
      <c r="AN1650" t="n">
        <v>27.0</v>
      </c>
      <c r="AO1650" t="n">
        <v>0.0</v>
      </c>
      <c r="AP1650" t="n">
        <v>32.0</v>
      </c>
      <c r="AQ1650" t="n">
        <v>0.0</v>
      </c>
      <c r="AR1650" t="n">
        <v>0.0</v>
      </c>
      <c r="AS1650" t="n">
        <v>0.0</v>
      </c>
      <c r="AT1650" t="inlineStr">
        <is>
          <t>N/A</t>
        </is>
      </c>
      <c r="AU1650" t="inlineStr">
        <is>
          <t>N/A</t>
        </is>
      </c>
      <c r="AV1650" t="inlineStr">
        <is>
          <t>N/A</t>
        </is>
      </c>
      <c r="AW1650" t="inlineStr">
        <is>
          <t>N/A</t>
        </is>
      </c>
      <c r="AX1650" t="inlineStr">
        <is>
          <t>N/A</t>
        </is>
      </c>
      <c r="AY1650" t="inlineStr">
        <is>
          <t>N/A</t>
        </is>
      </c>
      <c r="AZ1650" t="inlineStr">
        <is>
          <t>N/A</t>
        </is>
      </c>
      <c r="BA1650" t="inlineStr">
        <is>
          <t>N/A</t>
        </is>
      </c>
      <c r="BB1650" t="inlineStr">
        <is>
          <t>N/A</t>
        </is>
      </c>
      <c r="BC1650" t="inlineStr">
        <is>
          <t>N/A</t>
        </is>
      </c>
      <c r="BD1650" t="inlineStr">
        <is>
          <t>N/A</t>
        </is>
      </c>
      <c r="BE1650" t="inlineStr">
        <is>
          <t>N/A</t>
        </is>
      </c>
    </row>
    <row r="1651">
      <c r="A1651" t="inlineStr">
        <is>
          <t>WI211267105</t>
        </is>
      </c>
      <c r="B1651" t="inlineStr">
        <is>
          <t>DATA_VALIDATION</t>
        </is>
      </c>
      <c r="C1651" t="inlineStr">
        <is>
          <t>201300020445</t>
        </is>
      </c>
      <c r="D1651" t="inlineStr">
        <is>
          <t>Folder</t>
        </is>
      </c>
      <c r="E1651" s="2">
        <f>HYPERLINK("capsilon://?command=openfolder&amp;siteaddress=FAM.docvelocity-na8.net&amp;folderid=FX75128B72-BE72-E1CE-1397-A51C8C2E4DFF","FX211210085")</f>
        <v>0.0</v>
      </c>
      <c r="F1651" t="inlineStr">
        <is>
          <t/>
        </is>
      </c>
      <c r="G1651" t="inlineStr">
        <is>
          <t/>
        </is>
      </c>
      <c r="H1651" t="inlineStr">
        <is>
          <t>Mailitem</t>
        </is>
      </c>
      <c r="I1651" t="inlineStr">
        <is>
          <t>MI2112704859</t>
        </is>
      </c>
      <c r="J1651" t="n">
        <v>32.0</v>
      </c>
      <c r="K1651" t="inlineStr">
        <is>
          <t>COMPLETED</t>
        </is>
      </c>
      <c r="L1651" t="inlineStr">
        <is>
          <t>MARK_AS_COMPLETED</t>
        </is>
      </c>
      <c r="M1651" t="inlineStr">
        <is>
          <t>Queue</t>
        </is>
      </c>
      <c r="N1651" t="n">
        <v>2.0</v>
      </c>
      <c r="O1651" s="1" t="n">
        <v>44550.864375</v>
      </c>
      <c r="P1651" s="1" t="n">
        <v>44551.44112268519</v>
      </c>
      <c r="Q1651" t="n">
        <v>49698.0</v>
      </c>
      <c r="R1651" t="n">
        <v>133.0</v>
      </c>
      <c r="S1651" t="b">
        <v>0</v>
      </c>
      <c r="T1651" t="inlineStr">
        <is>
          <t>N/A</t>
        </is>
      </c>
      <c r="U1651" t="b">
        <v>0</v>
      </c>
      <c r="V1651" t="inlineStr">
        <is>
          <t>Nisha Verma</t>
        </is>
      </c>
      <c r="W1651" s="1" t="n">
        <v>44551.28768518518</v>
      </c>
      <c r="X1651" t="n">
        <v>72.0</v>
      </c>
      <c r="Y1651" t="n">
        <v>0.0</v>
      </c>
      <c r="Z1651" t="n">
        <v>0.0</v>
      </c>
      <c r="AA1651" t="n">
        <v>0.0</v>
      </c>
      <c r="AB1651" t="n">
        <v>27.0</v>
      </c>
      <c r="AC1651" t="n">
        <v>0.0</v>
      </c>
      <c r="AD1651" t="n">
        <v>32.0</v>
      </c>
      <c r="AE1651" t="n">
        <v>0.0</v>
      </c>
      <c r="AF1651" t="n">
        <v>0.0</v>
      </c>
      <c r="AG1651" t="n">
        <v>0.0</v>
      </c>
      <c r="AH1651" t="inlineStr">
        <is>
          <t>Saloni Uttekar</t>
        </is>
      </c>
      <c r="AI1651" s="1" t="n">
        <v>44551.44112268519</v>
      </c>
      <c r="AJ1651" t="n">
        <v>61.0</v>
      </c>
      <c r="AK1651" t="n">
        <v>0.0</v>
      </c>
      <c r="AL1651" t="n">
        <v>0.0</v>
      </c>
      <c r="AM1651" t="n">
        <v>0.0</v>
      </c>
      <c r="AN1651" t="n">
        <v>27.0</v>
      </c>
      <c r="AO1651" t="n">
        <v>0.0</v>
      </c>
      <c r="AP1651" t="n">
        <v>32.0</v>
      </c>
      <c r="AQ1651" t="n">
        <v>0.0</v>
      </c>
      <c r="AR1651" t="n">
        <v>0.0</v>
      </c>
      <c r="AS1651" t="n">
        <v>0.0</v>
      </c>
      <c r="AT1651" t="inlineStr">
        <is>
          <t>N/A</t>
        </is>
      </c>
      <c r="AU1651" t="inlineStr">
        <is>
          <t>N/A</t>
        </is>
      </c>
      <c r="AV1651" t="inlineStr">
        <is>
          <t>N/A</t>
        </is>
      </c>
      <c r="AW1651" t="inlineStr">
        <is>
          <t>N/A</t>
        </is>
      </c>
      <c r="AX1651" t="inlineStr">
        <is>
          <t>N/A</t>
        </is>
      </c>
      <c r="AY1651" t="inlineStr">
        <is>
          <t>N/A</t>
        </is>
      </c>
      <c r="AZ1651" t="inlineStr">
        <is>
          <t>N/A</t>
        </is>
      </c>
      <c r="BA1651" t="inlineStr">
        <is>
          <t>N/A</t>
        </is>
      </c>
      <c r="BB1651" t="inlineStr">
        <is>
          <t>N/A</t>
        </is>
      </c>
      <c r="BC1651" t="inlineStr">
        <is>
          <t>N/A</t>
        </is>
      </c>
      <c r="BD1651" t="inlineStr">
        <is>
          <t>N/A</t>
        </is>
      </c>
      <c r="BE1651" t="inlineStr">
        <is>
          <t>N/A</t>
        </is>
      </c>
    </row>
    <row r="1652">
      <c r="A1652" t="inlineStr">
        <is>
          <t>WI211267108</t>
        </is>
      </c>
      <c r="B1652" t="inlineStr">
        <is>
          <t>DATA_VALIDATION</t>
        </is>
      </c>
      <c r="C1652" t="inlineStr">
        <is>
          <t>201300020445</t>
        </is>
      </c>
      <c r="D1652" t="inlineStr">
        <is>
          <t>Folder</t>
        </is>
      </c>
      <c r="E1652" s="2">
        <f>HYPERLINK("capsilon://?command=openfolder&amp;siteaddress=FAM.docvelocity-na8.net&amp;folderid=FX75128B72-BE72-E1CE-1397-A51C8C2E4DFF","FX211210085")</f>
        <v>0.0</v>
      </c>
      <c r="F1652" t="inlineStr">
        <is>
          <t/>
        </is>
      </c>
      <c r="G1652" t="inlineStr">
        <is>
          <t/>
        </is>
      </c>
      <c r="H1652" t="inlineStr">
        <is>
          <t>Mailitem</t>
        </is>
      </c>
      <c r="I1652" t="inlineStr">
        <is>
          <t>MI2112704863</t>
        </is>
      </c>
      <c r="J1652" t="n">
        <v>32.0</v>
      </c>
      <c r="K1652" t="inlineStr">
        <is>
          <t>COMPLETED</t>
        </is>
      </c>
      <c r="L1652" t="inlineStr">
        <is>
          <t>MARK_AS_COMPLETED</t>
        </is>
      </c>
      <c r="M1652" t="inlineStr">
        <is>
          <t>Queue</t>
        </is>
      </c>
      <c r="N1652" t="n">
        <v>2.0</v>
      </c>
      <c r="O1652" s="1" t="n">
        <v>44550.864907407406</v>
      </c>
      <c r="P1652" s="1" t="n">
        <v>44551.44194444444</v>
      </c>
      <c r="Q1652" t="n">
        <v>49758.0</v>
      </c>
      <c r="R1652" t="n">
        <v>98.0</v>
      </c>
      <c r="S1652" t="b">
        <v>0</v>
      </c>
      <c r="T1652" t="inlineStr">
        <is>
          <t>N/A</t>
        </is>
      </c>
      <c r="U1652" t="b">
        <v>0</v>
      </c>
      <c r="V1652" t="inlineStr">
        <is>
          <t>Aditya Tade</t>
        </is>
      </c>
      <c r="W1652" s="1" t="n">
        <v>44551.28771990741</v>
      </c>
      <c r="X1652" t="n">
        <v>28.0</v>
      </c>
      <c r="Y1652" t="n">
        <v>0.0</v>
      </c>
      <c r="Z1652" t="n">
        <v>0.0</v>
      </c>
      <c r="AA1652" t="n">
        <v>0.0</v>
      </c>
      <c r="AB1652" t="n">
        <v>27.0</v>
      </c>
      <c r="AC1652" t="n">
        <v>0.0</v>
      </c>
      <c r="AD1652" t="n">
        <v>32.0</v>
      </c>
      <c r="AE1652" t="n">
        <v>0.0</v>
      </c>
      <c r="AF1652" t="n">
        <v>0.0</v>
      </c>
      <c r="AG1652" t="n">
        <v>0.0</v>
      </c>
      <c r="AH1652" t="inlineStr">
        <is>
          <t>Saloni Uttekar</t>
        </is>
      </c>
      <c r="AI1652" s="1" t="n">
        <v>44551.44194444444</v>
      </c>
      <c r="AJ1652" t="n">
        <v>70.0</v>
      </c>
      <c r="AK1652" t="n">
        <v>0.0</v>
      </c>
      <c r="AL1652" t="n">
        <v>0.0</v>
      </c>
      <c r="AM1652" t="n">
        <v>0.0</v>
      </c>
      <c r="AN1652" t="n">
        <v>27.0</v>
      </c>
      <c r="AO1652" t="n">
        <v>0.0</v>
      </c>
      <c r="AP1652" t="n">
        <v>32.0</v>
      </c>
      <c r="AQ1652" t="n">
        <v>0.0</v>
      </c>
      <c r="AR1652" t="n">
        <v>0.0</v>
      </c>
      <c r="AS1652" t="n">
        <v>0.0</v>
      </c>
      <c r="AT1652" t="inlineStr">
        <is>
          <t>N/A</t>
        </is>
      </c>
      <c r="AU1652" t="inlineStr">
        <is>
          <t>N/A</t>
        </is>
      </c>
      <c r="AV1652" t="inlineStr">
        <is>
          <t>N/A</t>
        </is>
      </c>
      <c r="AW1652" t="inlineStr">
        <is>
          <t>N/A</t>
        </is>
      </c>
      <c r="AX1652" t="inlineStr">
        <is>
          <t>N/A</t>
        </is>
      </c>
      <c r="AY1652" t="inlineStr">
        <is>
          <t>N/A</t>
        </is>
      </c>
      <c r="AZ1652" t="inlineStr">
        <is>
          <t>N/A</t>
        </is>
      </c>
      <c r="BA1652" t="inlineStr">
        <is>
          <t>N/A</t>
        </is>
      </c>
      <c r="BB1652" t="inlineStr">
        <is>
          <t>N/A</t>
        </is>
      </c>
      <c r="BC1652" t="inlineStr">
        <is>
          <t>N/A</t>
        </is>
      </c>
      <c r="BD1652" t="inlineStr">
        <is>
          <t>N/A</t>
        </is>
      </c>
      <c r="BE1652" t="inlineStr">
        <is>
          <t>N/A</t>
        </is>
      </c>
    </row>
    <row r="1653">
      <c r="A1653" t="inlineStr">
        <is>
          <t>WI211267110</t>
        </is>
      </c>
      <c r="B1653" t="inlineStr">
        <is>
          <t>DATA_VALIDATION</t>
        </is>
      </c>
      <c r="C1653" t="inlineStr">
        <is>
          <t>201300020445</t>
        </is>
      </c>
      <c r="D1653" t="inlineStr">
        <is>
          <t>Folder</t>
        </is>
      </c>
      <c r="E1653" s="2">
        <f>HYPERLINK("capsilon://?command=openfolder&amp;siteaddress=FAM.docvelocity-na8.net&amp;folderid=FX75128B72-BE72-E1CE-1397-A51C8C2E4DFF","FX211210085")</f>
        <v>0.0</v>
      </c>
      <c r="F1653" t="inlineStr">
        <is>
          <t/>
        </is>
      </c>
      <c r="G1653" t="inlineStr">
        <is>
          <t/>
        </is>
      </c>
      <c r="H1653" t="inlineStr">
        <is>
          <t>Mailitem</t>
        </is>
      </c>
      <c r="I1653" t="inlineStr">
        <is>
          <t>MI2112704874</t>
        </is>
      </c>
      <c r="J1653" t="n">
        <v>32.0</v>
      </c>
      <c r="K1653" t="inlineStr">
        <is>
          <t>COMPLETED</t>
        </is>
      </c>
      <c r="L1653" t="inlineStr">
        <is>
          <t>MARK_AS_COMPLETED</t>
        </is>
      </c>
      <c r="M1653" t="inlineStr">
        <is>
          <t>Queue</t>
        </is>
      </c>
      <c r="N1653" t="n">
        <v>2.0</v>
      </c>
      <c r="O1653" s="1" t="n">
        <v>44550.86549768518</v>
      </c>
      <c r="P1653" s="1" t="n">
        <v>44551.44275462963</v>
      </c>
      <c r="Q1653" t="n">
        <v>49764.0</v>
      </c>
      <c r="R1653" t="n">
        <v>111.0</v>
      </c>
      <c r="S1653" t="b">
        <v>0</v>
      </c>
      <c r="T1653" t="inlineStr">
        <is>
          <t>N/A</t>
        </is>
      </c>
      <c r="U1653" t="b">
        <v>0</v>
      </c>
      <c r="V1653" t="inlineStr">
        <is>
          <t>Nisha Verma</t>
        </is>
      </c>
      <c r="W1653" s="1" t="n">
        <v>44551.28818287037</v>
      </c>
      <c r="X1653" t="n">
        <v>42.0</v>
      </c>
      <c r="Y1653" t="n">
        <v>0.0</v>
      </c>
      <c r="Z1653" t="n">
        <v>0.0</v>
      </c>
      <c r="AA1653" t="n">
        <v>0.0</v>
      </c>
      <c r="AB1653" t="n">
        <v>27.0</v>
      </c>
      <c r="AC1653" t="n">
        <v>0.0</v>
      </c>
      <c r="AD1653" t="n">
        <v>32.0</v>
      </c>
      <c r="AE1653" t="n">
        <v>0.0</v>
      </c>
      <c r="AF1653" t="n">
        <v>0.0</v>
      </c>
      <c r="AG1653" t="n">
        <v>0.0</v>
      </c>
      <c r="AH1653" t="inlineStr">
        <is>
          <t>Saloni Uttekar</t>
        </is>
      </c>
      <c r="AI1653" s="1" t="n">
        <v>44551.44275462963</v>
      </c>
      <c r="AJ1653" t="n">
        <v>69.0</v>
      </c>
      <c r="AK1653" t="n">
        <v>0.0</v>
      </c>
      <c r="AL1653" t="n">
        <v>0.0</v>
      </c>
      <c r="AM1653" t="n">
        <v>0.0</v>
      </c>
      <c r="AN1653" t="n">
        <v>27.0</v>
      </c>
      <c r="AO1653" t="n">
        <v>0.0</v>
      </c>
      <c r="AP1653" t="n">
        <v>32.0</v>
      </c>
      <c r="AQ1653" t="n">
        <v>0.0</v>
      </c>
      <c r="AR1653" t="n">
        <v>0.0</v>
      </c>
      <c r="AS1653" t="n">
        <v>0.0</v>
      </c>
      <c r="AT1653" t="inlineStr">
        <is>
          <t>N/A</t>
        </is>
      </c>
      <c r="AU1653" t="inlineStr">
        <is>
          <t>N/A</t>
        </is>
      </c>
      <c r="AV1653" t="inlineStr">
        <is>
          <t>N/A</t>
        </is>
      </c>
      <c r="AW1653" t="inlineStr">
        <is>
          <t>N/A</t>
        </is>
      </c>
      <c r="AX1653" t="inlineStr">
        <is>
          <t>N/A</t>
        </is>
      </c>
      <c r="AY1653" t="inlineStr">
        <is>
          <t>N/A</t>
        </is>
      </c>
      <c r="AZ1653" t="inlineStr">
        <is>
          <t>N/A</t>
        </is>
      </c>
      <c r="BA1653" t="inlineStr">
        <is>
          <t>N/A</t>
        </is>
      </c>
      <c r="BB1653" t="inlineStr">
        <is>
          <t>N/A</t>
        </is>
      </c>
      <c r="BC1653" t="inlineStr">
        <is>
          <t>N/A</t>
        </is>
      </c>
      <c r="BD1653" t="inlineStr">
        <is>
          <t>N/A</t>
        </is>
      </c>
      <c r="BE1653" t="inlineStr">
        <is>
          <t>N/A</t>
        </is>
      </c>
    </row>
    <row r="1654">
      <c r="A1654" t="inlineStr">
        <is>
          <t>WI211267111</t>
        </is>
      </c>
      <c r="B1654" t="inlineStr">
        <is>
          <t>DATA_VALIDATION</t>
        </is>
      </c>
      <c r="C1654" t="inlineStr">
        <is>
          <t>201300020445</t>
        </is>
      </c>
      <c r="D1654" t="inlineStr">
        <is>
          <t>Folder</t>
        </is>
      </c>
      <c r="E1654" s="2">
        <f>HYPERLINK("capsilon://?command=openfolder&amp;siteaddress=FAM.docvelocity-na8.net&amp;folderid=FX75128B72-BE72-E1CE-1397-A51C8C2E4DFF","FX211210085")</f>
        <v>0.0</v>
      </c>
      <c r="F1654" t="inlineStr">
        <is>
          <t/>
        </is>
      </c>
      <c r="G1654" t="inlineStr">
        <is>
          <t/>
        </is>
      </c>
      <c r="H1654" t="inlineStr">
        <is>
          <t>Mailitem</t>
        </is>
      </c>
      <c r="I1654" t="inlineStr">
        <is>
          <t>MI2112704927</t>
        </is>
      </c>
      <c r="J1654" t="n">
        <v>28.0</v>
      </c>
      <c r="K1654" t="inlineStr">
        <is>
          <t>COMPLETED</t>
        </is>
      </c>
      <c r="L1654" t="inlineStr">
        <is>
          <t>MARK_AS_COMPLETED</t>
        </is>
      </c>
      <c r="M1654" t="inlineStr">
        <is>
          <t>Queue</t>
        </is>
      </c>
      <c r="N1654" t="n">
        <v>2.0</v>
      </c>
      <c r="O1654" s="1" t="n">
        <v>44550.86568287037</v>
      </c>
      <c r="P1654" s="1" t="n">
        <v>44551.44362268518</v>
      </c>
      <c r="Q1654" t="n">
        <v>49717.0</v>
      </c>
      <c r="R1654" t="n">
        <v>217.0</v>
      </c>
      <c r="S1654" t="b">
        <v>0</v>
      </c>
      <c r="T1654" t="inlineStr">
        <is>
          <t>N/A</t>
        </is>
      </c>
      <c r="U1654" t="b">
        <v>0</v>
      </c>
      <c r="V1654" t="inlineStr">
        <is>
          <t>Aditya Tade</t>
        </is>
      </c>
      <c r="W1654" s="1" t="n">
        <v>44551.28880787037</v>
      </c>
      <c r="X1654" t="n">
        <v>93.0</v>
      </c>
      <c r="Y1654" t="n">
        <v>21.0</v>
      </c>
      <c r="Z1654" t="n">
        <v>0.0</v>
      </c>
      <c r="AA1654" t="n">
        <v>21.0</v>
      </c>
      <c r="AB1654" t="n">
        <v>0.0</v>
      </c>
      <c r="AC1654" t="n">
        <v>1.0</v>
      </c>
      <c r="AD1654" t="n">
        <v>7.0</v>
      </c>
      <c r="AE1654" t="n">
        <v>0.0</v>
      </c>
      <c r="AF1654" t="n">
        <v>0.0</v>
      </c>
      <c r="AG1654" t="n">
        <v>0.0</v>
      </c>
      <c r="AH1654" t="inlineStr">
        <is>
          <t>Sangeeta Kumari</t>
        </is>
      </c>
      <c r="AI1654" s="1" t="n">
        <v>44551.44362268518</v>
      </c>
      <c r="AJ1654" t="n">
        <v>124.0</v>
      </c>
      <c r="AK1654" t="n">
        <v>1.0</v>
      </c>
      <c r="AL1654" t="n">
        <v>0.0</v>
      </c>
      <c r="AM1654" t="n">
        <v>1.0</v>
      </c>
      <c r="AN1654" t="n">
        <v>0.0</v>
      </c>
      <c r="AO1654" t="n">
        <v>0.0</v>
      </c>
      <c r="AP1654" t="n">
        <v>6.0</v>
      </c>
      <c r="AQ1654" t="n">
        <v>0.0</v>
      </c>
      <c r="AR1654" t="n">
        <v>0.0</v>
      </c>
      <c r="AS1654" t="n">
        <v>0.0</v>
      </c>
      <c r="AT1654" t="inlineStr">
        <is>
          <t>N/A</t>
        </is>
      </c>
      <c r="AU1654" t="inlineStr">
        <is>
          <t>N/A</t>
        </is>
      </c>
      <c r="AV1654" t="inlineStr">
        <is>
          <t>N/A</t>
        </is>
      </c>
      <c r="AW1654" t="inlineStr">
        <is>
          <t>N/A</t>
        </is>
      </c>
      <c r="AX1654" t="inlineStr">
        <is>
          <t>N/A</t>
        </is>
      </c>
      <c r="AY1654" t="inlineStr">
        <is>
          <t>N/A</t>
        </is>
      </c>
      <c r="AZ1654" t="inlineStr">
        <is>
          <t>N/A</t>
        </is>
      </c>
      <c r="BA1654" t="inlineStr">
        <is>
          <t>N/A</t>
        </is>
      </c>
      <c r="BB1654" t="inlineStr">
        <is>
          <t>N/A</t>
        </is>
      </c>
      <c r="BC1654" t="inlineStr">
        <is>
          <t>N/A</t>
        </is>
      </c>
      <c r="BD1654" t="inlineStr">
        <is>
          <t>N/A</t>
        </is>
      </c>
      <c r="BE1654" t="inlineStr">
        <is>
          <t>N/A</t>
        </is>
      </c>
    </row>
    <row r="1655">
      <c r="A1655" t="inlineStr">
        <is>
          <t>WI211267137</t>
        </is>
      </c>
      <c r="B1655" t="inlineStr">
        <is>
          <t>DATA_VALIDATION</t>
        </is>
      </c>
      <c r="C1655" t="inlineStr">
        <is>
          <t>201330004309</t>
        </is>
      </c>
      <c r="D1655" t="inlineStr">
        <is>
          <t>Folder</t>
        </is>
      </c>
      <c r="E1655" s="2">
        <f>HYPERLINK("capsilon://?command=openfolder&amp;siteaddress=FAM.docvelocity-na8.net&amp;folderid=FX48F5B2F1-1357-4671-3793-8ADCC0352246","FX211210747")</f>
        <v>0.0</v>
      </c>
      <c r="F1655" t="inlineStr">
        <is>
          <t/>
        </is>
      </c>
      <c r="G1655" t="inlineStr">
        <is>
          <t/>
        </is>
      </c>
      <c r="H1655" t="inlineStr">
        <is>
          <t>Mailitem</t>
        </is>
      </c>
      <c r="I1655" t="inlineStr">
        <is>
          <t>MI2112705177</t>
        </is>
      </c>
      <c r="J1655" t="n">
        <v>75.0</v>
      </c>
      <c r="K1655" t="inlineStr">
        <is>
          <t>COMPLETED</t>
        </is>
      </c>
      <c r="L1655" t="inlineStr">
        <is>
          <t>MARK_AS_COMPLETED</t>
        </is>
      </c>
      <c r="M1655" t="inlineStr">
        <is>
          <t>Queue</t>
        </is>
      </c>
      <c r="N1655" t="n">
        <v>1.0</v>
      </c>
      <c r="O1655" s="1" t="n">
        <v>44550.87486111111</v>
      </c>
      <c r="P1655" s="1" t="n">
        <v>44551.29237268519</v>
      </c>
      <c r="Q1655" t="n">
        <v>35786.0</v>
      </c>
      <c r="R1655" t="n">
        <v>287.0</v>
      </c>
      <c r="S1655" t="b">
        <v>0</v>
      </c>
      <c r="T1655" t="inlineStr">
        <is>
          <t>N/A</t>
        </is>
      </c>
      <c r="U1655" t="b">
        <v>0</v>
      </c>
      <c r="V1655" t="inlineStr">
        <is>
          <t>Hemanshi Deshlahara</t>
        </is>
      </c>
      <c r="W1655" s="1" t="n">
        <v>44551.29237268519</v>
      </c>
      <c r="X1655" t="n">
        <v>121.0</v>
      </c>
      <c r="Y1655" t="n">
        <v>0.0</v>
      </c>
      <c r="Z1655" t="n">
        <v>0.0</v>
      </c>
      <c r="AA1655" t="n">
        <v>0.0</v>
      </c>
      <c r="AB1655" t="n">
        <v>0.0</v>
      </c>
      <c r="AC1655" t="n">
        <v>0.0</v>
      </c>
      <c r="AD1655" t="n">
        <v>75.0</v>
      </c>
      <c r="AE1655" t="n">
        <v>63.0</v>
      </c>
      <c r="AF1655" t="n">
        <v>0.0</v>
      </c>
      <c r="AG1655" t="n">
        <v>6.0</v>
      </c>
      <c r="AH1655" t="inlineStr">
        <is>
          <t>N/A</t>
        </is>
      </c>
      <c r="AI1655" t="inlineStr">
        <is>
          <t>N/A</t>
        </is>
      </c>
      <c r="AJ1655" t="inlineStr">
        <is>
          <t>N/A</t>
        </is>
      </c>
      <c r="AK1655" t="inlineStr">
        <is>
          <t>N/A</t>
        </is>
      </c>
      <c r="AL1655" t="inlineStr">
        <is>
          <t>N/A</t>
        </is>
      </c>
      <c r="AM1655" t="inlineStr">
        <is>
          <t>N/A</t>
        </is>
      </c>
      <c r="AN1655" t="inlineStr">
        <is>
          <t>N/A</t>
        </is>
      </c>
      <c r="AO1655" t="inlineStr">
        <is>
          <t>N/A</t>
        </is>
      </c>
      <c r="AP1655" t="inlineStr">
        <is>
          <t>N/A</t>
        </is>
      </c>
      <c r="AQ1655" t="inlineStr">
        <is>
          <t>N/A</t>
        </is>
      </c>
      <c r="AR1655" t="inlineStr">
        <is>
          <t>N/A</t>
        </is>
      </c>
      <c r="AS1655" t="inlineStr">
        <is>
          <t>N/A</t>
        </is>
      </c>
      <c r="AT1655" t="inlineStr">
        <is>
          <t>N/A</t>
        </is>
      </c>
      <c r="AU1655" t="inlineStr">
        <is>
          <t>N/A</t>
        </is>
      </c>
      <c r="AV1655" t="inlineStr">
        <is>
          <t>N/A</t>
        </is>
      </c>
      <c r="AW1655" t="inlineStr">
        <is>
          <t>N/A</t>
        </is>
      </c>
      <c r="AX1655" t="inlineStr">
        <is>
          <t>N/A</t>
        </is>
      </c>
      <c r="AY1655" t="inlineStr">
        <is>
          <t>N/A</t>
        </is>
      </c>
      <c r="AZ1655" t="inlineStr">
        <is>
          <t>N/A</t>
        </is>
      </c>
      <c r="BA1655" t="inlineStr">
        <is>
          <t>N/A</t>
        </is>
      </c>
      <c r="BB1655" t="inlineStr">
        <is>
          <t>N/A</t>
        </is>
      </c>
      <c r="BC1655" t="inlineStr">
        <is>
          <t>N/A</t>
        </is>
      </c>
      <c r="BD1655" t="inlineStr">
        <is>
          <t>N/A</t>
        </is>
      </c>
      <c r="BE1655" t="inlineStr">
        <is>
          <t>N/A</t>
        </is>
      </c>
    </row>
    <row r="1656">
      <c r="A1656" t="inlineStr">
        <is>
          <t>WI211267148</t>
        </is>
      </c>
      <c r="B1656" t="inlineStr">
        <is>
          <t>DATA_VALIDATION</t>
        </is>
      </c>
      <c r="C1656" t="inlineStr">
        <is>
          <t>201308007962</t>
        </is>
      </c>
      <c r="D1656" t="inlineStr">
        <is>
          <t>Folder</t>
        </is>
      </c>
      <c r="E1656" s="2">
        <f>HYPERLINK("capsilon://?command=openfolder&amp;siteaddress=FAM.docvelocity-na8.net&amp;folderid=FX3FCCFF29-4AA0-C7ED-71D5-565AF29521F2","FX21128536")</f>
        <v>0.0</v>
      </c>
      <c r="F1656" t="inlineStr">
        <is>
          <t/>
        </is>
      </c>
      <c r="G1656" t="inlineStr">
        <is>
          <t/>
        </is>
      </c>
      <c r="H1656" t="inlineStr">
        <is>
          <t>Mailitem</t>
        </is>
      </c>
      <c r="I1656" t="inlineStr">
        <is>
          <t>MI2112705330</t>
        </is>
      </c>
      <c r="J1656" t="n">
        <v>144.0</v>
      </c>
      <c r="K1656" t="inlineStr">
        <is>
          <t>COMPLETED</t>
        </is>
      </c>
      <c r="L1656" t="inlineStr">
        <is>
          <t>MARK_AS_COMPLETED</t>
        </is>
      </c>
      <c r="M1656" t="inlineStr">
        <is>
          <t>Queue</t>
        </is>
      </c>
      <c r="N1656" t="n">
        <v>1.0</v>
      </c>
      <c r="O1656" s="1" t="n">
        <v>44550.87847222222</v>
      </c>
      <c r="P1656" s="1" t="n">
        <v>44551.29474537037</v>
      </c>
      <c r="Q1656" t="n">
        <v>35699.0</v>
      </c>
      <c r="R1656" t="n">
        <v>267.0</v>
      </c>
      <c r="S1656" t="b">
        <v>0</v>
      </c>
      <c r="T1656" t="inlineStr">
        <is>
          <t>N/A</t>
        </is>
      </c>
      <c r="U1656" t="b">
        <v>0</v>
      </c>
      <c r="V1656" t="inlineStr">
        <is>
          <t>Hemanshi Deshlahara</t>
        </is>
      </c>
      <c r="W1656" s="1" t="n">
        <v>44551.29474537037</v>
      </c>
      <c r="X1656" t="n">
        <v>204.0</v>
      </c>
      <c r="Y1656" t="n">
        <v>0.0</v>
      </c>
      <c r="Z1656" t="n">
        <v>0.0</v>
      </c>
      <c r="AA1656" t="n">
        <v>0.0</v>
      </c>
      <c r="AB1656" t="n">
        <v>0.0</v>
      </c>
      <c r="AC1656" t="n">
        <v>0.0</v>
      </c>
      <c r="AD1656" t="n">
        <v>144.0</v>
      </c>
      <c r="AE1656" t="n">
        <v>120.0</v>
      </c>
      <c r="AF1656" t="n">
        <v>0.0</v>
      </c>
      <c r="AG1656" t="n">
        <v>8.0</v>
      </c>
      <c r="AH1656" t="inlineStr">
        <is>
          <t>N/A</t>
        </is>
      </c>
      <c r="AI1656" t="inlineStr">
        <is>
          <t>N/A</t>
        </is>
      </c>
      <c r="AJ1656" t="inlineStr">
        <is>
          <t>N/A</t>
        </is>
      </c>
      <c r="AK1656" t="inlineStr">
        <is>
          <t>N/A</t>
        </is>
      </c>
      <c r="AL1656" t="inlineStr">
        <is>
          <t>N/A</t>
        </is>
      </c>
      <c r="AM1656" t="inlineStr">
        <is>
          <t>N/A</t>
        </is>
      </c>
      <c r="AN1656" t="inlineStr">
        <is>
          <t>N/A</t>
        </is>
      </c>
      <c r="AO1656" t="inlineStr">
        <is>
          <t>N/A</t>
        </is>
      </c>
      <c r="AP1656" t="inlineStr">
        <is>
          <t>N/A</t>
        </is>
      </c>
      <c r="AQ1656" t="inlineStr">
        <is>
          <t>N/A</t>
        </is>
      </c>
      <c r="AR1656" t="inlineStr">
        <is>
          <t>N/A</t>
        </is>
      </c>
      <c r="AS1656" t="inlineStr">
        <is>
          <t>N/A</t>
        </is>
      </c>
      <c r="AT1656" t="inlineStr">
        <is>
          <t>N/A</t>
        </is>
      </c>
      <c r="AU1656" t="inlineStr">
        <is>
          <t>N/A</t>
        </is>
      </c>
      <c r="AV1656" t="inlineStr">
        <is>
          <t>N/A</t>
        </is>
      </c>
      <c r="AW1656" t="inlineStr">
        <is>
          <t>N/A</t>
        </is>
      </c>
      <c r="AX1656" t="inlineStr">
        <is>
          <t>N/A</t>
        </is>
      </c>
      <c r="AY1656" t="inlineStr">
        <is>
          <t>N/A</t>
        </is>
      </c>
      <c r="AZ1656" t="inlineStr">
        <is>
          <t>N/A</t>
        </is>
      </c>
      <c r="BA1656" t="inlineStr">
        <is>
          <t>N/A</t>
        </is>
      </c>
      <c r="BB1656" t="inlineStr">
        <is>
          <t>N/A</t>
        </is>
      </c>
      <c r="BC1656" t="inlineStr">
        <is>
          <t>N/A</t>
        </is>
      </c>
      <c r="BD1656" t="inlineStr">
        <is>
          <t>N/A</t>
        </is>
      </c>
      <c r="BE1656" t="inlineStr">
        <is>
          <t>N/A</t>
        </is>
      </c>
    </row>
    <row r="1657">
      <c r="A1657" t="inlineStr">
        <is>
          <t>WI211267167</t>
        </is>
      </c>
      <c r="B1657" t="inlineStr">
        <is>
          <t>DATA_VALIDATION</t>
        </is>
      </c>
      <c r="C1657" t="inlineStr">
        <is>
          <t>201300020464</t>
        </is>
      </c>
      <c r="D1657" t="inlineStr">
        <is>
          <t>Folder</t>
        </is>
      </c>
      <c r="E1657" s="2">
        <f>HYPERLINK("capsilon://?command=openfolder&amp;siteaddress=FAM.docvelocity-na8.net&amp;folderid=FXE2AF2BED-A129-549D-961D-418EC6F2EB67","FX211210757")</f>
        <v>0.0</v>
      </c>
      <c r="F1657" t="inlineStr">
        <is>
          <t/>
        </is>
      </c>
      <c r="G1657" t="inlineStr">
        <is>
          <t/>
        </is>
      </c>
      <c r="H1657" t="inlineStr">
        <is>
          <t>Mailitem</t>
        </is>
      </c>
      <c r="I1657" t="inlineStr">
        <is>
          <t>MI2112705709</t>
        </is>
      </c>
      <c r="J1657" t="n">
        <v>298.0</v>
      </c>
      <c r="K1657" t="inlineStr">
        <is>
          <t>COMPLETED</t>
        </is>
      </c>
      <c r="L1657" t="inlineStr">
        <is>
          <t>MARK_AS_COMPLETED</t>
        </is>
      </c>
      <c r="M1657" t="inlineStr">
        <is>
          <t>Queue</t>
        </is>
      </c>
      <c r="N1657" t="n">
        <v>1.0</v>
      </c>
      <c r="O1657" s="1" t="n">
        <v>44550.891921296294</v>
      </c>
      <c r="P1657" s="1" t="n">
        <v>44551.29791666667</v>
      </c>
      <c r="Q1657" t="n">
        <v>34784.0</v>
      </c>
      <c r="R1657" t="n">
        <v>294.0</v>
      </c>
      <c r="S1657" t="b">
        <v>0</v>
      </c>
      <c r="T1657" t="inlineStr">
        <is>
          <t>N/A</t>
        </is>
      </c>
      <c r="U1657" t="b">
        <v>0</v>
      </c>
      <c r="V1657" t="inlineStr">
        <is>
          <t>Hemanshi Deshlahara</t>
        </is>
      </c>
      <c r="W1657" s="1" t="n">
        <v>44551.29791666667</v>
      </c>
      <c r="X1657" t="n">
        <v>236.0</v>
      </c>
      <c r="Y1657" t="n">
        <v>0.0</v>
      </c>
      <c r="Z1657" t="n">
        <v>0.0</v>
      </c>
      <c r="AA1657" t="n">
        <v>0.0</v>
      </c>
      <c r="AB1657" t="n">
        <v>0.0</v>
      </c>
      <c r="AC1657" t="n">
        <v>0.0</v>
      </c>
      <c r="AD1657" t="n">
        <v>298.0</v>
      </c>
      <c r="AE1657" t="n">
        <v>274.0</v>
      </c>
      <c r="AF1657" t="n">
        <v>0.0</v>
      </c>
      <c r="AG1657" t="n">
        <v>8.0</v>
      </c>
      <c r="AH1657" t="inlineStr">
        <is>
          <t>N/A</t>
        </is>
      </c>
      <c r="AI1657" t="inlineStr">
        <is>
          <t>N/A</t>
        </is>
      </c>
      <c r="AJ1657" t="inlineStr">
        <is>
          <t>N/A</t>
        </is>
      </c>
      <c r="AK1657" t="inlineStr">
        <is>
          <t>N/A</t>
        </is>
      </c>
      <c r="AL1657" t="inlineStr">
        <is>
          <t>N/A</t>
        </is>
      </c>
      <c r="AM1657" t="inlineStr">
        <is>
          <t>N/A</t>
        </is>
      </c>
      <c r="AN1657" t="inlineStr">
        <is>
          <t>N/A</t>
        </is>
      </c>
      <c r="AO1657" t="inlineStr">
        <is>
          <t>N/A</t>
        </is>
      </c>
      <c r="AP1657" t="inlineStr">
        <is>
          <t>N/A</t>
        </is>
      </c>
      <c r="AQ1657" t="inlineStr">
        <is>
          <t>N/A</t>
        </is>
      </c>
      <c r="AR1657" t="inlineStr">
        <is>
          <t>N/A</t>
        </is>
      </c>
      <c r="AS1657" t="inlineStr">
        <is>
          <t>N/A</t>
        </is>
      </c>
      <c r="AT1657" t="inlineStr">
        <is>
          <t>N/A</t>
        </is>
      </c>
      <c r="AU1657" t="inlineStr">
        <is>
          <t>N/A</t>
        </is>
      </c>
      <c r="AV1657" t="inlineStr">
        <is>
          <t>N/A</t>
        </is>
      </c>
      <c r="AW1657" t="inlineStr">
        <is>
          <t>N/A</t>
        </is>
      </c>
      <c r="AX1657" t="inlineStr">
        <is>
          <t>N/A</t>
        </is>
      </c>
      <c r="AY1657" t="inlineStr">
        <is>
          <t>N/A</t>
        </is>
      </c>
      <c r="AZ1657" t="inlineStr">
        <is>
          <t>N/A</t>
        </is>
      </c>
      <c r="BA1657" t="inlineStr">
        <is>
          <t>N/A</t>
        </is>
      </c>
      <c r="BB1657" t="inlineStr">
        <is>
          <t>N/A</t>
        </is>
      </c>
      <c r="BC1657" t="inlineStr">
        <is>
          <t>N/A</t>
        </is>
      </c>
      <c r="BD1657" t="inlineStr">
        <is>
          <t>N/A</t>
        </is>
      </c>
      <c r="BE1657" t="inlineStr">
        <is>
          <t>N/A</t>
        </is>
      </c>
    </row>
    <row r="1658">
      <c r="A1658" t="inlineStr">
        <is>
          <t>WI211267193</t>
        </is>
      </c>
      <c r="B1658" t="inlineStr">
        <is>
          <t>DATA_VALIDATION</t>
        </is>
      </c>
      <c r="C1658" t="inlineStr">
        <is>
          <t>201300020175</t>
        </is>
      </c>
      <c r="D1658" t="inlineStr">
        <is>
          <t>Folder</t>
        </is>
      </c>
      <c r="E1658" s="2">
        <f>HYPERLINK("capsilon://?command=openfolder&amp;siteaddress=FAM.docvelocity-na8.net&amp;folderid=FXA8CE1E07-C154-B286-5059-D2874849FBBE","FX21125797")</f>
        <v>0.0</v>
      </c>
      <c r="F1658" t="inlineStr">
        <is>
          <t/>
        </is>
      </c>
      <c r="G1658" t="inlineStr">
        <is>
          <t/>
        </is>
      </c>
      <c r="H1658" t="inlineStr">
        <is>
          <t>Mailitem</t>
        </is>
      </c>
      <c r="I1658" t="inlineStr">
        <is>
          <t>MI2112706555</t>
        </is>
      </c>
      <c r="J1658" t="n">
        <v>81.0</v>
      </c>
      <c r="K1658" t="inlineStr">
        <is>
          <t>COMPLETED</t>
        </is>
      </c>
      <c r="L1658" t="inlineStr">
        <is>
          <t>MARK_AS_COMPLETED</t>
        </is>
      </c>
      <c r="M1658" t="inlineStr">
        <is>
          <t>Queue</t>
        </is>
      </c>
      <c r="N1658" t="n">
        <v>2.0</v>
      </c>
      <c r="O1658" s="1" t="n">
        <v>44550.929085648146</v>
      </c>
      <c r="P1658" s="1" t="n">
        <v>44551.449282407404</v>
      </c>
      <c r="Q1658" t="n">
        <v>44094.0</v>
      </c>
      <c r="R1658" t="n">
        <v>851.0</v>
      </c>
      <c r="S1658" t="b">
        <v>0</v>
      </c>
      <c r="T1658" t="inlineStr">
        <is>
          <t>N/A</t>
        </is>
      </c>
      <c r="U1658" t="b">
        <v>0</v>
      </c>
      <c r="V1658" t="inlineStr">
        <is>
          <t>Nisha Verma</t>
        </is>
      </c>
      <c r="W1658" s="1" t="n">
        <v>44551.29199074074</v>
      </c>
      <c r="X1658" t="n">
        <v>262.0</v>
      </c>
      <c r="Y1658" t="n">
        <v>68.0</v>
      </c>
      <c r="Z1658" t="n">
        <v>0.0</v>
      </c>
      <c r="AA1658" t="n">
        <v>68.0</v>
      </c>
      <c r="AB1658" t="n">
        <v>0.0</v>
      </c>
      <c r="AC1658" t="n">
        <v>29.0</v>
      </c>
      <c r="AD1658" t="n">
        <v>13.0</v>
      </c>
      <c r="AE1658" t="n">
        <v>0.0</v>
      </c>
      <c r="AF1658" t="n">
        <v>0.0</v>
      </c>
      <c r="AG1658" t="n">
        <v>0.0</v>
      </c>
      <c r="AH1658" t="inlineStr">
        <is>
          <t>Ashish Sutar</t>
        </is>
      </c>
      <c r="AI1658" s="1" t="n">
        <v>44551.449282407404</v>
      </c>
      <c r="AJ1658" t="n">
        <v>589.0</v>
      </c>
      <c r="AK1658" t="n">
        <v>0.0</v>
      </c>
      <c r="AL1658" t="n">
        <v>0.0</v>
      </c>
      <c r="AM1658" t="n">
        <v>0.0</v>
      </c>
      <c r="AN1658" t="n">
        <v>0.0</v>
      </c>
      <c r="AO1658" t="n">
        <v>0.0</v>
      </c>
      <c r="AP1658" t="n">
        <v>13.0</v>
      </c>
      <c r="AQ1658" t="n">
        <v>0.0</v>
      </c>
      <c r="AR1658" t="n">
        <v>0.0</v>
      </c>
      <c r="AS1658" t="n">
        <v>0.0</v>
      </c>
      <c r="AT1658" t="inlineStr">
        <is>
          <t>N/A</t>
        </is>
      </c>
      <c r="AU1658" t="inlineStr">
        <is>
          <t>N/A</t>
        </is>
      </c>
      <c r="AV1658" t="inlineStr">
        <is>
          <t>N/A</t>
        </is>
      </c>
      <c r="AW1658" t="inlineStr">
        <is>
          <t>N/A</t>
        </is>
      </c>
      <c r="AX1658" t="inlineStr">
        <is>
          <t>N/A</t>
        </is>
      </c>
      <c r="AY1658" t="inlineStr">
        <is>
          <t>N/A</t>
        </is>
      </c>
      <c r="AZ1658" t="inlineStr">
        <is>
          <t>N/A</t>
        </is>
      </c>
      <c r="BA1658" t="inlineStr">
        <is>
          <t>N/A</t>
        </is>
      </c>
      <c r="BB1658" t="inlineStr">
        <is>
          <t>N/A</t>
        </is>
      </c>
      <c r="BC1658" t="inlineStr">
        <is>
          <t>N/A</t>
        </is>
      </c>
      <c r="BD1658" t="inlineStr">
        <is>
          <t>N/A</t>
        </is>
      </c>
      <c r="BE1658" t="inlineStr">
        <is>
          <t>N/A</t>
        </is>
      </c>
    </row>
    <row r="1659">
      <c r="A1659" t="inlineStr">
        <is>
          <t>WI211267269</t>
        </is>
      </c>
      <c r="B1659" t="inlineStr">
        <is>
          <t>DATA_VALIDATION</t>
        </is>
      </c>
      <c r="C1659" t="inlineStr">
        <is>
          <t>201300020474</t>
        </is>
      </c>
      <c r="D1659" t="inlineStr">
        <is>
          <t>Folder</t>
        </is>
      </c>
      <c r="E1659" s="2">
        <f>HYPERLINK("capsilon://?command=openfolder&amp;siteaddress=FAM.docvelocity-na8.net&amp;folderid=FXC732F9C9-E9D3-4672-E242-2EA04E6BFBE3","FX211210942")</f>
        <v>0.0</v>
      </c>
      <c r="F1659" t="inlineStr">
        <is>
          <t/>
        </is>
      </c>
      <c r="G1659" t="inlineStr">
        <is>
          <t/>
        </is>
      </c>
      <c r="H1659" t="inlineStr">
        <is>
          <t>Mailitem</t>
        </is>
      </c>
      <c r="I1659" t="inlineStr">
        <is>
          <t>MI2112712252</t>
        </is>
      </c>
      <c r="J1659" t="n">
        <v>201.0</v>
      </c>
      <c r="K1659" t="inlineStr">
        <is>
          <t>COMPLETED</t>
        </is>
      </c>
      <c r="L1659" t="inlineStr">
        <is>
          <t>MARK_AS_COMPLETED</t>
        </is>
      </c>
      <c r="M1659" t="inlineStr">
        <is>
          <t>Queue</t>
        </is>
      </c>
      <c r="N1659" t="n">
        <v>1.0</v>
      </c>
      <c r="O1659" s="1" t="n">
        <v>44551.01128472222</v>
      </c>
      <c r="P1659" s="1" t="n">
        <v>44551.30412037037</v>
      </c>
      <c r="Q1659" t="n">
        <v>24798.0</v>
      </c>
      <c r="R1659" t="n">
        <v>503.0</v>
      </c>
      <c r="S1659" t="b">
        <v>0</v>
      </c>
      <c r="T1659" t="inlineStr">
        <is>
          <t>N/A</t>
        </is>
      </c>
      <c r="U1659" t="b">
        <v>0</v>
      </c>
      <c r="V1659" t="inlineStr">
        <is>
          <t>Hemanshi Deshlahara</t>
        </is>
      </c>
      <c r="W1659" s="1" t="n">
        <v>44551.30412037037</v>
      </c>
      <c r="X1659" t="n">
        <v>455.0</v>
      </c>
      <c r="Y1659" t="n">
        <v>0.0</v>
      </c>
      <c r="Z1659" t="n">
        <v>0.0</v>
      </c>
      <c r="AA1659" t="n">
        <v>0.0</v>
      </c>
      <c r="AB1659" t="n">
        <v>0.0</v>
      </c>
      <c r="AC1659" t="n">
        <v>0.0</v>
      </c>
      <c r="AD1659" t="n">
        <v>201.0</v>
      </c>
      <c r="AE1659" t="n">
        <v>0.0</v>
      </c>
      <c r="AF1659" t="n">
        <v>0.0</v>
      </c>
      <c r="AG1659" t="n">
        <v>14.0</v>
      </c>
      <c r="AH1659" t="inlineStr">
        <is>
          <t>N/A</t>
        </is>
      </c>
      <c r="AI1659" t="inlineStr">
        <is>
          <t>N/A</t>
        </is>
      </c>
      <c r="AJ1659" t="inlineStr">
        <is>
          <t>N/A</t>
        </is>
      </c>
      <c r="AK1659" t="inlineStr">
        <is>
          <t>N/A</t>
        </is>
      </c>
      <c r="AL1659" t="inlineStr">
        <is>
          <t>N/A</t>
        </is>
      </c>
      <c r="AM1659" t="inlineStr">
        <is>
          <t>N/A</t>
        </is>
      </c>
      <c r="AN1659" t="inlineStr">
        <is>
          <t>N/A</t>
        </is>
      </c>
      <c r="AO1659" t="inlineStr">
        <is>
          <t>N/A</t>
        </is>
      </c>
      <c r="AP1659" t="inlineStr">
        <is>
          <t>N/A</t>
        </is>
      </c>
      <c r="AQ1659" t="inlineStr">
        <is>
          <t>N/A</t>
        </is>
      </c>
      <c r="AR1659" t="inlineStr">
        <is>
          <t>N/A</t>
        </is>
      </c>
      <c r="AS1659" t="inlineStr">
        <is>
          <t>N/A</t>
        </is>
      </c>
      <c r="AT1659" t="inlineStr">
        <is>
          <t>N/A</t>
        </is>
      </c>
      <c r="AU1659" t="inlineStr">
        <is>
          <t>N/A</t>
        </is>
      </c>
      <c r="AV1659" t="inlineStr">
        <is>
          <t>N/A</t>
        </is>
      </c>
      <c r="AW1659" t="inlineStr">
        <is>
          <t>N/A</t>
        </is>
      </c>
      <c r="AX1659" t="inlineStr">
        <is>
          <t>N/A</t>
        </is>
      </c>
      <c r="AY1659" t="inlineStr">
        <is>
          <t>N/A</t>
        </is>
      </c>
      <c r="AZ1659" t="inlineStr">
        <is>
          <t>N/A</t>
        </is>
      </c>
      <c r="BA1659" t="inlineStr">
        <is>
          <t>N/A</t>
        </is>
      </c>
      <c r="BB1659" t="inlineStr">
        <is>
          <t>N/A</t>
        </is>
      </c>
      <c r="BC1659" t="inlineStr">
        <is>
          <t>N/A</t>
        </is>
      </c>
      <c r="BD1659" t="inlineStr">
        <is>
          <t>N/A</t>
        </is>
      </c>
      <c r="BE1659" t="inlineStr">
        <is>
          <t>N/A</t>
        </is>
      </c>
    </row>
    <row r="1660">
      <c r="A1660" t="inlineStr">
        <is>
          <t>WI211267273</t>
        </is>
      </c>
      <c r="B1660" t="inlineStr">
        <is>
          <t>DATA_VALIDATION</t>
        </is>
      </c>
      <c r="C1660" t="inlineStr">
        <is>
          <t>201300020411</t>
        </is>
      </c>
      <c r="D1660" t="inlineStr">
        <is>
          <t>Folder</t>
        </is>
      </c>
      <c r="E1660" s="2">
        <f>HYPERLINK("capsilon://?command=openfolder&amp;siteaddress=FAM.docvelocity-na8.net&amp;folderid=FXF824386A-1B49-66A7-F678-B95EE9DE31BD","FX21129596")</f>
        <v>0.0</v>
      </c>
      <c r="F1660" t="inlineStr">
        <is>
          <t/>
        </is>
      </c>
      <c r="G1660" t="inlineStr">
        <is>
          <t/>
        </is>
      </c>
      <c r="H1660" t="inlineStr">
        <is>
          <t>Mailitem</t>
        </is>
      </c>
      <c r="I1660" t="inlineStr">
        <is>
          <t>MI2112712346</t>
        </is>
      </c>
      <c r="J1660" t="n">
        <v>142.0</v>
      </c>
      <c r="K1660" t="inlineStr">
        <is>
          <t>COMPLETED</t>
        </is>
      </c>
      <c r="L1660" t="inlineStr">
        <is>
          <t>MARK_AS_COMPLETED</t>
        </is>
      </c>
      <c r="M1660" t="inlineStr">
        <is>
          <t>Queue</t>
        </is>
      </c>
      <c r="N1660" t="n">
        <v>1.0</v>
      </c>
      <c r="O1660" s="1" t="n">
        <v>44551.02166666667</v>
      </c>
      <c r="P1660" s="1" t="n">
        <v>44551.30585648148</v>
      </c>
      <c r="Q1660" t="n">
        <v>24400.0</v>
      </c>
      <c r="R1660" t="n">
        <v>154.0</v>
      </c>
      <c r="S1660" t="b">
        <v>0</v>
      </c>
      <c r="T1660" t="inlineStr">
        <is>
          <t>N/A</t>
        </is>
      </c>
      <c r="U1660" t="b">
        <v>0</v>
      </c>
      <c r="V1660" t="inlineStr">
        <is>
          <t>Hemanshi Deshlahara</t>
        </is>
      </c>
      <c r="W1660" s="1" t="n">
        <v>44551.30585648148</v>
      </c>
      <c r="X1660" t="n">
        <v>132.0</v>
      </c>
      <c r="Y1660" t="n">
        <v>0.0</v>
      </c>
      <c r="Z1660" t="n">
        <v>0.0</v>
      </c>
      <c r="AA1660" t="n">
        <v>0.0</v>
      </c>
      <c r="AB1660" t="n">
        <v>0.0</v>
      </c>
      <c r="AC1660" t="n">
        <v>0.0</v>
      </c>
      <c r="AD1660" t="n">
        <v>142.0</v>
      </c>
      <c r="AE1660" t="n">
        <v>130.0</v>
      </c>
      <c r="AF1660" t="n">
        <v>0.0</v>
      </c>
      <c r="AG1660" t="n">
        <v>3.0</v>
      </c>
      <c r="AH1660" t="inlineStr">
        <is>
          <t>N/A</t>
        </is>
      </c>
      <c r="AI1660" t="inlineStr">
        <is>
          <t>N/A</t>
        </is>
      </c>
      <c r="AJ1660" t="inlineStr">
        <is>
          <t>N/A</t>
        </is>
      </c>
      <c r="AK1660" t="inlineStr">
        <is>
          <t>N/A</t>
        </is>
      </c>
      <c r="AL1660" t="inlineStr">
        <is>
          <t>N/A</t>
        </is>
      </c>
      <c r="AM1660" t="inlineStr">
        <is>
          <t>N/A</t>
        </is>
      </c>
      <c r="AN1660" t="inlineStr">
        <is>
          <t>N/A</t>
        </is>
      </c>
      <c r="AO1660" t="inlineStr">
        <is>
          <t>N/A</t>
        </is>
      </c>
      <c r="AP1660" t="inlineStr">
        <is>
          <t>N/A</t>
        </is>
      </c>
      <c r="AQ1660" t="inlineStr">
        <is>
          <t>N/A</t>
        </is>
      </c>
      <c r="AR1660" t="inlineStr">
        <is>
          <t>N/A</t>
        </is>
      </c>
      <c r="AS1660" t="inlineStr">
        <is>
          <t>N/A</t>
        </is>
      </c>
      <c r="AT1660" t="inlineStr">
        <is>
          <t>N/A</t>
        </is>
      </c>
      <c r="AU1660" t="inlineStr">
        <is>
          <t>N/A</t>
        </is>
      </c>
      <c r="AV1660" t="inlineStr">
        <is>
          <t>N/A</t>
        </is>
      </c>
      <c r="AW1660" t="inlineStr">
        <is>
          <t>N/A</t>
        </is>
      </c>
      <c r="AX1660" t="inlineStr">
        <is>
          <t>N/A</t>
        </is>
      </c>
      <c r="AY1660" t="inlineStr">
        <is>
          <t>N/A</t>
        </is>
      </c>
      <c r="AZ1660" t="inlineStr">
        <is>
          <t>N/A</t>
        </is>
      </c>
      <c r="BA1660" t="inlineStr">
        <is>
          <t>N/A</t>
        </is>
      </c>
      <c r="BB1660" t="inlineStr">
        <is>
          <t>N/A</t>
        </is>
      </c>
      <c r="BC1660" t="inlineStr">
        <is>
          <t>N/A</t>
        </is>
      </c>
      <c r="BD1660" t="inlineStr">
        <is>
          <t>N/A</t>
        </is>
      </c>
      <c r="BE1660" t="inlineStr">
        <is>
          <t>N/A</t>
        </is>
      </c>
    </row>
    <row r="1661">
      <c r="A1661" t="inlineStr">
        <is>
          <t>WI211267278</t>
        </is>
      </c>
      <c r="B1661" t="inlineStr">
        <is>
          <t>DATA_VALIDATION</t>
        </is>
      </c>
      <c r="C1661" t="inlineStr">
        <is>
          <t>201300020243</t>
        </is>
      </c>
      <c r="D1661" t="inlineStr">
        <is>
          <t>Folder</t>
        </is>
      </c>
      <c r="E1661" s="2">
        <f>HYPERLINK("capsilon://?command=openfolder&amp;siteaddress=FAM.docvelocity-na8.net&amp;folderid=FX3AB275E7-66CF-C274-A490-5A9751E37712","FX21126766")</f>
        <v>0.0</v>
      </c>
      <c r="F1661" t="inlineStr">
        <is>
          <t/>
        </is>
      </c>
      <c r="G1661" t="inlineStr">
        <is>
          <t/>
        </is>
      </c>
      <c r="H1661" t="inlineStr">
        <is>
          <t>Mailitem</t>
        </is>
      </c>
      <c r="I1661" t="inlineStr">
        <is>
          <t>MI2112712460</t>
        </is>
      </c>
      <c r="J1661" t="n">
        <v>28.0</v>
      </c>
      <c r="K1661" t="inlineStr">
        <is>
          <t>COMPLETED</t>
        </is>
      </c>
      <c r="L1661" t="inlineStr">
        <is>
          <t>MARK_AS_COMPLETED</t>
        </is>
      </c>
      <c r="M1661" t="inlineStr">
        <is>
          <t>Queue</t>
        </is>
      </c>
      <c r="N1661" t="n">
        <v>2.0</v>
      </c>
      <c r="O1661" s="1" t="n">
        <v>44551.03144675926</v>
      </c>
      <c r="P1661" s="1" t="n">
        <v>44551.44652777778</v>
      </c>
      <c r="Q1661" t="n">
        <v>35305.0</v>
      </c>
      <c r="R1661" t="n">
        <v>558.0</v>
      </c>
      <c r="S1661" t="b">
        <v>0</v>
      </c>
      <c r="T1661" t="inlineStr">
        <is>
          <t>N/A</t>
        </is>
      </c>
      <c r="U1661" t="b">
        <v>0</v>
      </c>
      <c r="V1661" t="inlineStr">
        <is>
          <t>Karnal Akhare</t>
        </is>
      </c>
      <c r="W1661" s="1" t="n">
        <v>44551.29505787037</v>
      </c>
      <c r="X1661" t="n">
        <v>233.0</v>
      </c>
      <c r="Y1661" t="n">
        <v>21.0</v>
      </c>
      <c r="Z1661" t="n">
        <v>0.0</v>
      </c>
      <c r="AA1661" t="n">
        <v>21.0</v>
      </c>
      <c r="AB1661" t="n">
        <v>0.0</v>
      </c>
      <c r="AC1661" t="n">
        <v>17.0</v>
      </c>
      <c r="AD1661" t="n">
        <v>7.0</v>
      </c>
      <c r="AE1661" t="n">
        <v>0.0</v>
      </c>
      <c r="AF1661" t="n">
        <v>0.0</v>
      </c>
      <c r="AG1661" t="n">
        <v>0.0</v>
      </c>
      <c r="AH1661" t="inlineStr">
        <is>
          <t>Saloni Uttekar</t>
        </is>
      </c>
      <c r="AI1661" s="1" t="n">
        <v>44551.44652777778</v>
      </c>
      <c r="AJ1661" t="n">
        <v>325.0</v>
      </c>
      <c r="AK1661" t="n">
        <v>0.0</v>
      </c>
      <c r="AL1661" t="n">
        <v>0.0</v>
      </c>
      <c r="AM1661" t="n">
        <v>0.0</v>
      </c>
      <c r="AN1661" t="n">
        <v>0.0</v>
      </c>
      <c r="AO1661" t="n">
        <v>0.0</v>
      </c>
      <c r="AP1661" t="n">
        <v>7.0</v>
      </c>
      <c r="AQ1661" t="n">
        <v>0.0</v>
      </c>
      <c r="AR1661" t="n">
        <v>0.0</v>
      </c>
      <c r="AS1661" t="n">
        <v>0.0</v>
      </c>
      <c r="AT1661" t="inlineStr">
        <is>
          <t>N/A</t>
        </is>
      </c>
      <c r="AU1661" t="inlineStr">
        <is>
          <t>N/A</t>
        </is>
      </c>
      <c r="AV1661" t="inlineStr">
        <is>
          <t>N/A</t>
        </is>
      </c>
      <c r="AW1661" t="inlineStr">
        <is>
          <t>N/A</t>
        </is>
      </c>
      <c r="AX1661" t="inlineStr">
        <is>
          <t>N/A</t>
        </is>
      </c>
      <c r="AY1661" t="inlineStr">
        <is>
          <t>N/A</t>
        </is>
      </c>
      <c r="AZ1661" t="inlineStr">
        <is>
          <t>N/A</t>
        </is>
      </c>
      <c r="BA1661" t="inlineStr">
        <is>
          <t>N/A</t>
        </is>
      </c>
      <c r="BB1661" t="inlineStr">
        <is>
          <t>N/A</t>
        </is>
      </c>
      <c r="BC1661" t="inlineStr">
        <is>
          <t>N/A</t>
        </is>
      </c>
      <c r="BD1661" t="inlineStr">
        <is>
          <t>N/A</t>
        </is>
      </c>
      <c r="BE1661" t="inlineStr">
        <is>
          <t>N/A</t>
        </is>
      </c>
    </row>
    <row r="1662">
      <c r="A1662" t="inlineStr">
        <is>
          <t>WI211267324</t>
        </is>
      </c>
      <c r="B1662" t="inlineStr">
        <is>
          <t>DATA_VALIDATION</t>
        </is>
      </c>
      <c r="C1662" t="inlineStr">
        <is>
          <t>201308007922</t>
        </is>
      </c>
      <c r="D1662" t="inlineStr">
        <is>
          <t>Folder</t>
        </is>
      </c>
      <c r="E1662" s="2">
        <f>HYPERLINK("capsilon://?command=openfolder&amp;siteaddress=FAM.docvelocity-na8.net&amp;folderid=FX44C03183-A273-4363-A54B-DBCD791A4372","FX21125354")</f>
        <v>0.0</v>
      </c>
      <c r="F1662" t="inlineStr">
        <is>
          <t/>
        </is>
      </c>
      <c r="G1662" t="inlineStr">
        <is>
          <t/>
        </is>
      </c>
      <c r="H1662" t="inlineStr">
        <is>
          <t>Mailitem</t>
        </is>
      </c>
      <c r="I1662" t="inlineStr">
        <is>
          <t>MI2112692965</t>
        </is>
      </c>
      <c r="J1662" t="n">
        <v>38.0</v>
      </c>
      <c r="K1662" t="inlineStr">
        <is>
          <t>COMPLETED</t>
        </is>
      </c>
      <c r="L1662" t="inlineStr">
        <is>
          <t>MARK_AS_COMPLETED</t>
        </is>
      </c>
      <c r="M1662" t="inlineStr">
        <is>
          <t>Queue</t>
        </is>
      </c>
      <c r="N1662" t="n">
        <v>2.0</v>
      </c>
      <c r="O1662" s="1" t="n">
        <v>44551.15659722222</v>
      </c>
      <c r="P1662" s="1" t="n">
        <v>44551.33199074074</v>
      </c>
      <c r="Q1662" t="n">
        <v>14478.0</v>
      </c>
      <c r="R1662" t="n">
        <v>676.0</v>
      </c>
      <c r="S1662" t="b">
        <v>0</v>
      </c>
      <c r="T1662" t="inlineStr">
        <is>
          <t>N/A</t>
        </is>
      </c>
      <c r="U1662" t="b">
        <v>1</v>
      </c>
      <c r="V1662" t="inlineStr">
        <is>
          <t>Nisha Verma</t>
        </is>
      </c>
      <c r="W1662" s="1" t="n">
        <v>44551.16480324074</v>
      </c>
      <c r="X1662" t="n">
        <v>449.0</v>
      </c>
      <c r="Y1662" t="n">
        <v>37.0</v>
      </c>
      <c r="Z1662" t="n">
        <v>0.0</v>
      </c>
      <c r="AA1662" t="n">
        <v>37.0</v>
      </c>
      <c r="AB1662" t="n">
        <v>0.0</v>
      </c>
      <c r="AC1662" t="n">
        <v>28.0</v>
      </c>
      <c r="AD1662" t="n">
        <v>1.0</v>
      </c>
      <c r="AE1662" t="n">
        <v>0.0</v>
      </c>
      <c r="AF1662" t="n">
        <v>0.0</v>
      </c>
      <c r="AG1662" t="n">
        <v>0.0</v>
      </c>
      <c r="AH1662" t="inlineStr">
        <is>
          <t>Poonam Patil</t>
        </is>
      </c>
      <c r="AI1662" s="1" t="n">
        <v>44551.33199074074</v>
      </c>
      <c r="AJ1662" t="n">
        <v>227.0</v>
      </c>
      <c r="AK1662" t="n">
        <v>2.0</v>
      </c>
      <c r="AL1662" t="n">
        <v>0.0</v>
      </c>
      <c r="AM1662" t="n">
        <v>2.0</v>
      </c>
      <c r="AN1662" t="n">
        <v>0.0</v>
      </c>
      <c r="AO1662" t="n">
        <v>1.0</v>
      </c>
      <c r="AP1662" t="n">
        <v>-1.0</v>
      </c>
      <c r="AQ1662" t="n">
        <v>0.0</v>
      </c>
      <c r="AR1662" t="n">
        <v>0.0</v>
      </c>
      <c r="AS1662" t="n">
        <v>0.0</v>
      </c>
      <c r="AT1662" t="inlineStr">
        <is>
          <t>N/A</t>
        </is>
      </c>
      <c r="AU1662" t="inlineStr">
        <is>
          <t>N/A</t>
        </is>
      </c>
      <c r="AV1662" t="inlineStr">
        <is>
          <t>N/A</t>
        </is>
      </c>
      <c r="AW1662" t="inlineStr">
        <is>
          <t>N/A</t>
        </is>
      </c>
      <c r="AX1662" t="inlineStr">
        <is>
          <t>N/A</t>
        </is>
      </c>
      <c r="AY1662" t="inlineStr">
        <is>
          <t>N/A</t>
        </is>
      </c>
      <c r="AZ1662" t="inlineStr">
        <is>
          <t>N/A</t>
        </is>
      </c>
      <c r="BA1662" t="inlineStr">
        <is>
          <t>N/A</t>
        </is>
      </c>
      <c r="BB1662" t="inlineStr">
        <is>
          <t>N/A</t>
        </is>
      </c>
      <c r="BC1662" t="inlineStr">
        <is>
          <t>N/A</t>
        </is>
      </c>
      <c r="BD1662" t="inlineStr">
        <is>
          <t>N/A</t>
        </is>
      </c>
      <c r="BE1662" t="inlineStr">
        <is>
          <t>N/A</t>
        </is>
      </c>
    </row>
    <row r="1663">
      <c r="A1663" t="inlineStr">
        <is>
          <t>WI211267333</t>
        </is>
      </c>
      <c r="B1663" t="inlineStr">
        <is>
          <t>DATA_VALIDATION</t>
        </is>
      </c>
      <c r="C1663" t="inlineStr">
        <is>
          <t>201330004275</t>
        </is>
      </c>
      <c r="D1663" t="inlineStr">
        <is>
          <t>Folder</t>
        </is>
      </c>
      <c r="E1663" s="2">
        <f>HYPERLINK("capsilon://?command=openfolder&amp;siteaddress=FAM.docvelocity-na8.net&amp;folderid=FXF63541A5-0B23-46F1-1E65-E1D5AF4476F8","FX21129413")</f>
        <v>0.0</v>
      </c>
      <c r="F1663" t="inlineStr">
        <is>
          <t/>
        </is>
      </c>
      <c r="G1663" t="inlineStr">
        <is>
          <t/>
        </is>
      </c>
      <c r="H1663" t="inlineStr">
        <is>
          <t>Mailitem</t>
        </is>
      </c>
      <c r="I1663" t="inlineStr">
        <is>
          <t>MI2112693182</t>
        </is>
      </c>
      <c r="J1663" t="n">
        <v>88.0</v>
      </c>
      <c r="K1663" t="inlineStr">
        <is>
          <t>COMPLETED</t>
        </is>
      </c>
      <c r="L1663" t="inlineStr">
        <is>
          <t>MARK_AS_COMPLETED</t>
        </is>
      </c>
      <c r="M1663" t="inlineStr">
        <is>
          <t>Queue</t>
        </is>
      </c>
      <c r="N1663" t="n">
        <v>2.0</v>
      </c>
      <c r="O1663" s="1" t="n">
        <v>44551.20023148148</v>
      </c>
      <c r="P1663" s="1" t="n">
        <v>44551.3359837963</v>
      </c>
      <c r="Q1663" t="n">
        <v>10737.0</v>
      </c>
      <c r="R1663" t="n">
        <v>992.0</v>
      </c>
      <c r="S1663" t="b">
        <v>0</v>
      </c>
      <c r="T1663" t="inlineStr">
        <is>
          <t>N/A</t>
        </is>
      </c>
      <c r="U1663" t="b">
        <v>1</v>
      </c>
      <c r="V1663" t="inlineStr">
        <is>
          <t>Nisha Verma</t>
        </is>
      </c>
      <c r="W1663" s="1" t="n">
        <v>44551.21859953704</v>
      </c>
      <c r="X1663" t="n">
        <v>592.0</v>
      </c>
      <c r="Y1663" t="n">
        <v>88.0</v>
      </c>
      <c r="Z1663" t="n">
        <v>0.0</v>
      </c>
      <c r="AA1663" t="n">
        <v>88.0</v>
      </c>
      <c r="AB1663" t="n">
        <v>0.0</v>
      </c>
      <c r="AC1663" t="n">
        <v>58.0</v>
      </c>
      <c r="AD1663" t="n">
        <v>0.0</v>
      </c>
      <c r="AE1663" t="n">
        <v>0.0</v>
      </c>
      <c r="AF1663" t="n">
        <v>0.0</v>
      </c>
      <c r="AG1663" t="n">
        <v>0.0</v>
      </c>
      <c r="AH1663" t="inlineStr">
        <is>
          <t>Poonam Patil</t>
        </is>
      </c>
      <c r="AI1663" s="1" t="n">
        <v>44551.3359837963</v>
      </c>
      <c r="AJ1663" t="n">
        <v>344.0</v>
      </c>
      <c r="AK1663" t="n">
        <v>2.0</v>
      </c>
      <c r="AL1663" t="n">
        <v>0.0</v>
      </c>
      <c r="AM1663" t="n">
        <v>2.0</v>
      </c>
      <c r="AN1663" t="n">
        <v>0.0</v>
      </c>
      <c r="AO1663" t="n">
        <v>1.0</v>
      </c>
      <c r="AP1663" t="n">
        <v>-2.0</v>
      </c>
      <c r="AQ1663" t="n">
        <v>0.0</v>
      </c>
      <c r="AR1663" t="n">
        <v>0.0</v>
      </c>
      <c r="AS1663" t="n">
        <v>0.0</v>
      </c>
      <c r="AT1663" t="inlineStr">
        <is>
          <t>N/A</t>
        </is>
      </c>
      <c r="AU1663" t="inlineStr">
        <is>
          <t>N/A</t>
        </is>
      </c>
      <c r="AV1663" t="inlineStr">
        <is>
          <t>N/A</t>
        </is>
      </c>
      <c r="AW1663" t="inlineStr">
        <is>
          <t>N/A</t>
        </is>
      </c>
      <c r="AX1663" t="inlineStr">
        <is>
          <t>N/A</t>
        </is>
      </c>
      <c r="AY1663" t="inlineStr">
        <is>
          <t>N/A</t>
        </is>
      </c>
      <c r="AZ1663" t="inlineStr">
        <is>
          <t>N/A</t>
        </is>
      </c>
      <c r="BA1663" t="inlineStr">
        <is>
          <t>N/A</t>
        </is>
      </c>
      <c r="BB1663" t="inlineStr">
        <is>
          <t>N/A</t>
        </is>
      </c>
      <c r="BC1663" t="inlineStr">
        <is>
          <t>N/A</t>
        </is>
      </c>
      <c r="BD1663" t="inlineStr">
        <is>
          <t>N/A</t>
        </is>
      </c>
      <c r="BE1663" t="inlineStr">
        <is>
          <t>N/A</t>
        </is>
      </c>
    </row>
    <row r="1664">
      <c r="A1664" t="inlineStr">
        <is>
          <t>WI211267334</t>
        </is>
      </c>
      <c r="B1664" t="inlineStr">
        <is>
          <t>DATA_VALIDATION</t>
        </is>
      </c>
      <c r="C1664" t="inlineStr">
        <is>
          <t>201330004275</t>
        </is>
      </c>
      <c r="D1664" t="inlineStr">
        <is>
          <t>Folder</t>
        </is>
      </c>
      <c r="E1664" s="2">
        <f>HYPERLINK("capsilon://?command=openfolder&amp;siteaddress=FAM.docvelocity-na8.net&amp;folderid=FXF63541A5-0B23-46F1-1E65-E1D5AF4476F8","FX21129413")</f>
        <v>0.0</v>
      </c>
      <c r="F1664" t="inlineStr">
        <is>
          <t/>
        </is>
      </c>
      <c r="G1664" t="inlineStr">
        <is>
          <t/>
        </is>
      </c>
      <c r="H1664" t="inlineStr">
        <is>
          <t>Mailitem</t>
        </is>
      </c>
      <c r="I1664" t="inlineStr">
        <is>
          <t>MI2112693235</t>
        </is>
      </c>
      <c r="J1664" t="n">
        <v>140.0</v>
      </c>
      <c r="K1664" t="inlineStr">
        <is>
          <t>COMPLETED</t>
        </is>
      </c>
      <c r="L1664" t="inlineStr">
        <is>
          <t>MARK_AS_COMPLETED</t>
        </is>
      </c>
      <c r="M1664" t="inlineStr">
        <is>
          <t>Queue</t>
        </is>
      </c>
      <c r="N1664" t="n">
        <v>2.0</v>
      </c>
      <c r="O1664" s="1" t="n">
        <v>44551.2040625</v>
      </c>
      <c r="P1664" s="1" t="n">
        <v>44551.34274305555</v>
      </c>
      <c r="Q1664" t="n">
        <v>10496.0</v>
      </c>
      <c r="R1664" t="n">
        <v>1486.0</v>
      </c>
      <c r="S1664" t="b">
        <v>0</v>
      </c>
      <c r="T1664" t="inlineStr">
        <is>
          <t>N/A</t>
        </is>
      </c>
      <c r="U1664" t="b">
        <v>1</v>
      </c>
      <c r="V1664" t="inlineStr">
        <is>
          <t>Nisha Verma</t>
        </is>
      </c>
      <c r="W1664" s="1" t="n">
        <v>44551.22670138889</v>
      </c>
      <c r="X1664" t="n">
        <v>699.0</v>
      </c>
      <c r="Y1664" t="n">
        <v>73.0</v>
      </c>
      <c r="Z1664" t="n">
        <v>0.0</v>
      </c>
      <c r="AA1664" t="n">
        <v>73.0</v>
      </c>
      <c r="AB1664" t="n">
        <v>42.0</v>
      </c>
      <c r="AC1664" t="n">
        <v>28.0</v>
      </c>
      <c r="AD1664" t="n">
        <v>67.0</v>
      </c>
      <c r="AE1664" t="n">
        <v>0.0</v>
      </c>
      <c r="AF1664" t="n">
        <v>0.0</v>
      </c>
      <c r="AG1664" t="n">
        <v>0.0</v>
      </c>
      <c r="AH1664" t="inlineStr">
        <is>
          <t>Sangeeta Kumari</t>
        </is>
      </c>
      <c r="AI1664" s="1" t="n">
        <v>44551.34274305555</v>
      </c>
      <c r="AJ1664" t="n">
        <v>747.0</v>
      </c>
      <c r="AK1664" t="n">
        <v>3.0</v>
      </c>
      <c r="AL1664" t="n">
        <v>0.0</v>
      </c>
      <c r="AM1664" t="n">
        <v>3.0</v>
      </c>
      <c r="AN1664" t="n">
        <v>42.0</v>
      </c>
      <c r="AO1664" t="n">
        <v>2.0</v>
      </c>
      <c r="AP1664" t="n">
        <v>64.0</v>
      </c>
      <c r="AQ1664" t="n">
        <v>0.0</v>
      </c>
      <c r="AR1664" t="n">
        <v>0.0</v>
      </c>
      <c r="AS1664" t="n">
        <v>0.0</v>
      </c>
      <c r="AT1664" t="inlineStr">
        <is>
          <t>N/A</t>
        </is>
      </c>
      <c r="AU1664" t="inlineStr">
        <is>
          <t>N/A</t>
        </is>
      </c>
      <c r="AV1664" t="inlineStr">
        <is>
          <t>N/A</t>
        </is>
      </c>
      <c r="AW1664" t="inlineStr">
        <is>
          <t>N/A</t>
        </is>
      </c>
      <c r="AX1664" t="inlineStr">
        <is>
          <t>N/A</t>
        </is>
      </c>
      <c r="AY1664" t="inlineStr">
        <is>
          <t>N/A</t>
        </is>
      </c>
      <c r="AZ1664" t="inlineStr">
        <is>
          <t>N/A</t>
        </is>
      </c>
      <c r="BA1664" t="inlineStr">
        <is>
          <t>N/A</t>
        </is>
      </c>
      <c r="BB1664" t="inlineStr">
        <is>
          <t>N/A</t>
        </is>
      </c>
      <c r="BC1664" t="inlineStr">
        <is>
          <t>N/A</t>
        </is>
      </c>
      <c r="BD1664" t="inlineStr">
        <is>
          <t>N/A</t>
        </is>
      </c>
      <c r="BE1664" t="inlineStr">
        <is>
          <t>N/A</t>
        </is>
      </c>
    </row>
    <row r="1665">
      <c r="A1665" t="inlineStr">
        <is>
          <t>WI211267337</t>
        </is>
      </c>
      <c r="B1665" t="inlineStr">
        <is>
          <t>DATA_VALIDATION</t>
        </is>
      </c>
      <c r="C1665" t="inlineStr">
        <is>
          <t>201300020403</t>
        </is>
      </c>
      <c r="D1665" t="inlineStr">
        <is>
          <t>Folder</t>
        </is>
      </c>
      <c r="E1665" s="2">
        <f>HYPERLINK("capsilon://?command=openfolder&amp;siteaddress=FAM.docvelocity-na8.net&amp;folderid=FX1D2B3411-8DF4-FF29-AFE0-F4D36120F333","FX21129496")</f>
        <v>0.0</v>
      </c>
      <c r="F1665" t="inlineStr">
        <is>
          <t/>
        </is>
      </c>
      <c r="G1665" t="inlineStr">
        <is>
          <t/>
        </is>
      </c>
      <c r="H1665" t="inlineStr">
        <is>
          <t>Mailitem</t>
        </is>
      </c>
      <c r="I1665" t="inlineStr">
        <is>
          <t>MI2112693786</t>
        </is>
      </c>
      <c r="J1665" t="n">
        <v>560.0</v>
      </c>
      <c r="K1665" t="inlineStr">
        <is>
          <t>COMPLETED</t>
        </is>
      </c>
      <c r="L1665" t="inlineStr">
        <is>
          <t>MARK_AS_COMPLETED</t>
        </is>
      </c>
      <c r="M1665" t="inlineStr">
        <is>
          <t>Queue</t>
        </is>
      </c>
      <c r="N1665" t="n">
        <v>2.0</v>
      </c>
      <c r="O1665" s="1" t="n">
        <v>44551.22043981482</v>
      </c>
      <c r="P1665" s="1" t="n">
        <v>44551.35818287037</v>
      </c>
      <c r="Q1665" t="n">
        <v>4976.0</v>
      </c>
      <c r="R1665" t="n">
        <v>6925.0</v>
      </c>
      <c r="S1665" t="b">
        <v>0</v>
      </c>
      <c r="T1665" t="inlineStr">
        <is>
          <t>N/A</t>
        </is>
      </c>
      <c r="U1665" t="b">
        <v>1</v>
      </c>
      <c r="V1665" t="inlineStr">
        <is>
          <t>Raman Vaidya</t>
        </is>
      </c>
      <c r="W1665" s="1" t="n">
        <v>44551.28524305556</v>
      </c>
      <c r="X1665" t="n">
        <v>4887.0</v>
      </c>
      <c r="Y1665" t="n">
        <v>584.0</v>
      </c>
      <c r="Z1665" t="n">
        <v>0.0</v>
      </c>
      <c r="AA1665" t="n">
        <v>584.0</v>
      </c>
      <c r="AB1665" t="n">
        <v>74.0</v>
      </c>
      <c r="AC1665" t="n">
        <v>354.0</v>
      </c>
      <c r="AD1665" t="n">
        <v>-24.0</v>
      </c>
      <c r="AE1665" t="n">
        <v>0.0</v>
      </c>
      <c r="AF1665" t="n">
        <v>0.0</v>
      </c>
      <c r="AG1665" t="n">
        <v>0.0</v>
      </c>
      <c r="AH1665" t="inlineStr">
        <is>
          <t>Poonam Patil</t>
        </is>
      </c>
      <c r="AI1665" s="1" t="n">
        <v>44551.35818287037</v>
      </c>
      <c r="AJ1665" t="n">
        <v>1917.0</v>
      </c>
      <c r="AK1665" t="n">
        <v>0.0</v>
      </c>
      <c r="AL1665" t="n">
        <v>0.0</v>
      </c>
      <c r="AM1665" t="n">
        <v>0.0</v>
      </c>
      <c r="AN1665" t="n">
        <v>37.0</v>
      </c>
      <c r="AO1665" t="n">
        <v>0.0</v>
      </c>
      <c r="AP1665" t="n">
        <v>-24.0</v>
      </c>
      <c r="AQ1665" t="n">
        <v>0.0</v>
      </c>
      <c r="AR1665" t="n">
        <v>0.0</v>
      </c>
      <c r="AS1665" t="n">
        <v>0.0</v>
      </c>
      <c r="AT1665" t="inlineStr">
        <is>
          <t>N/A</t>
        </is>
      </c>
      <c r="AU1665" t="inlineStr">
        <is>
          <t>N/A</t>
        </is>
      </c>
      <c r="AV1665" t="inlineStr">
        <is>
          <t>N/A</t>
        </is>
      </c>
      <c r="AW1665" t="inlineStr">
        <is>
          <t>N/A</t>
        </is>
      </c>
      <c r="AX1665" t="inlineStr">
        <is>
          <t>N/A</t>
        </is>
      </c>
      <c r="AY1665" t="inlineStr">
        <is>
          <t>N/A</t>
        </is>
      </c>
      <c r="AZ1665" t="inlineStr">
        <is>
          <t>N/A</t>
        </is>
      </c>
      <c r="BA1665" t="inlineStr">
        <is>
          <t>N/A</t>
        </is>
      </c>
      <c r="BB1665" t="inlineStr">
        <is>
          <t>N/A</t>
        </is>
      </c>
      <c r="BC1665" t="inlineStr">
        <is>
          <t>N/A</t>
        </is>
      </c>
      <c r="BD1665" t="inlineStr">
        <is>
          <t>N/A</t>
        </is>
      </c>
      <c r="BE1665" t="inlineStr">
        <is>
          <t>N/A</t>
        </is>
      </c>
    </row>
    <row r="1666">
      <c r="A1666" t="inlineStr">
        <is>
          <t>WI21126734</t>
        </is>
      </c>
      <c r="B1666" t="inlineStr">
        <is>
          <t>DATA_VALIDATION</t>
        </is>
      </c>
      <c r="C1666" t="inlineStr">
        <is>
          <t>201100014246</t>
        </is>
      </c>
      <c r="D1666" t="inlineStr">
        <is>
          <t>Folder</t>
        </is>
      </c>
      <c r="E1666" s="2">
        <f>HYPERLINK("capsilon://?command=openfolder&amp;siteaddress=FAM.docvelocity-na8.net&amp;folderid=FX6F35211E-448E-2F7F-56EE-F87918273500","FX211114538")</f>
        <v>0.0</v>
      </c>
      <c r="F1666" t="inlineStr">
        <is>
          <t/>
        </is>
      </c>
      <c r="G1666" t="inlineStr">
        <is>
          <t/>
        </is>
      </c>
      <c r="H1666" t="inlineStr">
        <is>
          <t>Mailitem</t>
        </is>
      </c>
      <c r="I1666" t="inlineStr">
        <is>
          <t>MI211272567</t>
        </is>
      </c>
      <c r="J1666" t="n">
        <v>28.0</v>
      </c>
      <c r="K1666" t="inlineStr">
        <is>
          <t>COMPLETED</t>
        </is>
      </c>
      <c r="L1666" t="inlineStr">
        <is>
          <t>MARK_AS_COMPLETED</t>
        </is>
      </c>
      <c r="M1666" t="inlineStr">
        <is>
          <t>Queue</t>
        </is>
      </c>
      <c r="N1666" t="n">
        <v>2.0</v>
      </c>
      <c r="O1666" s="1" t="n">
        <v>44532.50921296296</v>
      </c>
      <c r="P1666" s="1" t="n">
        <v>44532.66136574074</v>
      </c>
      <c r="Q1666" t="n">
        <v>12913.0</v>
      </c>
      <c r="R1666" t="n">
        <v>233.0</v>
      </c>
      <c r="S1666" t="b">
        <v>0</v>
      </c>
      <c r="T1666" t="inlineStr">
        <is>
          <t>N/A</t>
        </is>
      </c>
      <c r="U1666" t="b">
        <v>0</v>
      </c>
      <c r="V1666" t="inlineStr">
        <is>
          <t>Snehal Sathe</t>
        </is>
      </c>
      <c r="W1666" s="1" t="n">
        <v>44532.51206018519</v>
      </c>
      <c r="X1666" t="n">
        <v>101.0</v>
      </c>
      <c r="Y1666" t="n">
        <v>21.0</v>
      </c>
      <c r="Z1666" t="n">
        <v>0.0</v>
      </c>
      <c r="AA1666" t="n">
        <v>21.0</v>
      </c>
      <c r="AB1666" t="n">
        <v>0.0</v>
      </c>
      <c r="AC1666" t="n">
        <v>5.0</v>
      </c>
      <c r="AD1666" t="n">
        <v>7.0</v>
      </c>
      <c r="AE1666" t="n">
        <v>0.0</v>
      </c>
      <c r="AF1666" t="n">
        <v>0.0</v>
      </c>
      <c r="AG1666" t="n">
        <v>0.0</v>
      </c>
      <c r="AH1666" t="inlineStr">
        <is>
          <t>Dashrath Soren</t>
        </is>
      </c>
      <c r="AI1666" s="1" t="n">
        <v>44532.66136574074</v>
      </c>
      <c r="AJ1666" t="n">
        <v>132.0</v>
      </c>
      <c r="AK1666" t="n">
        <v>0.0</v>
      </c>
      <c r="AL1666" t="n">
        <v>0.0</v>
      </c>
      <c r="AM1666" t="n">
        <v>0.0</v>
      </c>
      <c r="AN1666" t="n">
        <v>0.0</v>
      </c>
      <c r="AO1666" t="n">
        <v>0.0</v>
      </c>
      <c r="AP1666" t="n">
        <v>7.0</v>
      </c>
      <c r="AQ1666" t="n">
        <v>0.0</v>
      </c>
      <c r="AR1666" t="n">
        <v>0.0</v>
      </c>
      <c r="AS1666" t="n">
        <v>0.0</v>
      </c>
      <c r="AT1666" t="inlineStr">
        <is>
          <t>N/A</t>
        </is>
      </c>
      <c r="AU1666" t="inlineStr">
        <is>
          <t>N/A</t>
        </is>
      </c>
      <c r="AV1666" t="inlineStr">
        <is>
          <t>N/A</t>
        </is>
      </c>
      <c r="AW1666" t="inlineStr">
        <is>
          <t>N/A</t>
        </is>
      </c>
      <c r="AX1666" t="inlineStr">
        <is>
          <t>N/A</t>
        </is>
      </c>
      <c r="AY1666" t="inlineStr">
        <is>
          <t>N/A</t>
        </is>
      </c>
      <c r="AZ1666" t="inlineStr">
        <is>
          <t>N/A</t>
        </is>
      </c>
      <c r="BA1666" t="inlineStr">
        <is>
          <t>N/A</t>
        </is>
      </c>
      <c r="BB1666" t="inlineStr">
        <is>
          <t>N/A</t>
        </is>
      </c>
      <c r="BC1666" t="inlineStr">
        <is>
          <t>N/A</t>
        </is>
      </c>
      <c r="BD1666" t="inlineStr">
        <is>
          <t>N/A</t>
        </is>
      </c>
      <c r="BE1666" t="inlineStr">
        <is>
          <t>N/A</t>
        </is>
      </c>
    </row>
    <row r="1667">
      <c r="A1667" t="inlineStr">
        <is>
          <t>WI211267340</t>
        </is>
      </c>
      <c r="B1667" t="inlineStr">
        <is>
          <t>DATA_VALIDATION</t>
        </is>
      </c>
      <c r="C1667" t="inlineStr">
        <is>
          <t>201300020393</t>
        </is>
      </c>
      <c r="D1667" t="inlineStr">
        <is>
          <t>Folder</t>
        </is>
      </c>
      <c r="E1667" s="2">
        <f>HYPERLINK("capsilon://?command=openfolder&amp;siteaddress=FAM.docvelocity-na8.net&amp;folderid=FX2F535958-AE3F-64D1-D3BE-69241B5CE86F","FX21129409")</f>
        <v>0.0</v>
      </c>
      <c r="F1667" t="inlineStr">
        <is>
          <t/>
        </is>
      </c>
      <c r="G1667" t="inlineStr">
        <is>
          <t/>
        </is>
      </c>
      <c r="H1667" t="inlineStr">
        <is>
          <t>Mailitem</t>
        </is>
      </c>
      <c r="I1667" t="inlineStr">
        <is>
          <t>MI2112695004</t>
        </is>
      </c>
      <c r="J1667" t="n">
        <v>120.0</v>
      </c>
      <c r="K1667" t="inlineStr">
        <is>
          <t>COMPLETED</t>
        </is>
      </c>
      <c r="L1667" t="inlineStr">
        <is>
          <t>MARK_AS_COMPLETED</t>
        </is>
      </c>
      <c r="M1667" t="inlineStr">
        <is>
          <t>Queue</t>
        </is>
      </c>
      <c r="N1667" t="n">
        <v>2.0</v>
      </c>
      <c r="O1667" s="1" t="n">
        <v>44551.244942129626</v>
      </c>
      <c r="P1667" s="1" t="n">
        <v>44551.348807870374</v>
      </c>
      <c r="Q1667" t="n">
        <v>6951.0</v>
      </c>
      <c r="R1667" t="n">
        <v>2023.0</v>
      </c>
      <c r="S1667" t="b">
        <v>0</v>
      </c>
      <c r="T1667" t="inlineStr">
        <is>
          <t>N/A</t>
        </is>
      </c>
      <c r="U1667" t="b">
        <v>1</v>
      </c>
      <c r="V1667" t="inlineStr">
        <is>
          <t>Aditya Tade</t>
        </is>
      </c>
      <c r="W1667" s="1" t="n">
        <v>44551.25641203704</v>
      </c>
      <c r="X1667" t="n">
        <v>988.0</v>
      </c>
      <c r="Y1667" t="n">
        <v>125.0</v>
      </c>
      <c r="Z1667" t="n">
        <v>0.0</v>
      </c>
      <c r="AA1667" t="n">
        <v>125.0</v>
      </c>
      <c r="AB1667" t="n">
        <v>0.0</v>
      </c>
      <c r="AC1667" t="n">
        <v>78.0</v>
      </c>
      <c r="AD1667" t="n">
        <v>-5.0</v>
      </c>
      <c r="AE1667" t="n">
        <v>0.0</v>
      </c>
      <c r="AF1667" t="n">
        <v>0.0</v>
      </c>
      <c r="AG1667" t="n">
        <v>0.0</v>
      </c>
      <c r="AH1667" t="inlineStr">
        <is>
          <t>Aparna Chavan</t>
        </is>
      </c>
      <c r="AI1667" s="1" t="n">
        <v>44551.348807870374</v>
      </c>
      <c r="AJ1667" t="n">
        <v>1035.0</v>
      </c>
      <c r="AK1667" t="n">
        <v>0.0</v>
      </c>
      <c r="AL1667" t="n">
        <v>0.0</v>
      </c>
      <c r="AM1667" t="n">
        <v>0.0</v>
      </c>
      <c r="AN1667" t="n">
        <v>0.0</v>
      </c>
      <c r="AO1667" t="n">
        <v>0.0</v>
      </c>
      <c r="AP1667" t="n">
        <v>-5.0</v>
      </c>
      <c r="AQ1667" t="n">
        <v>0.0</v>
      </c>
      <c r="AR1667" t="n">
        <v>0.0</v>
      </c>
      <c r="AS1667" t="n">
        <v>0.0</v>
      </c>
      <c r="AT1667" t="inlineStr">
        <is>
          <t>N/A</t>
        </is>
      </c>
      <c r="AU1667" t="inlineStr">
        <is>
          <t>N/A</t>
        </is>
      </c>
      <c r="AV1667" t="inlineStr">
        <is>
          <t>N/A</t>
        </is>
      </c>
      <c r="AW1667" t="inlineStr">
        <is>
          <t>N/A</t>
        </is>
      </c>
      <c r="AX1667" t="inlineStr">
        <is>
          <t>N/A</t>
        </is>
      </c>
      <c r="AY1667" t="inlineStr">
        <is>
          <t>N/A</t>
        </is>
      </c>
      <c r="AZ1667" t="inlineStr">
        <is>
          <t>N/A</t>
        </is>
      </c>
      <c r="BA1667" t="inlineStr">
        <is>
          <t>N/A</t>
        </is>
      </c>
      <c r="BB1667" t="inlineStr">
        <is>
          <t>N/A</t>
        </is>
      </c>
      <c r="BC1667" t="inlineStr">
        <is>
          <t>N/A</t>
        </is>
      </c>
      <c r="BD1667" t="inlineStr">
        <is>
          <t>N/A</t>
        </is>
      </c>
      <c r="BE1667" t="inlineStr">
        <is>
          <t>N/A</t>
        </is>
      </c>
    </row>
    <row r="1668">
      <c r="A1668" t="inlineStr">
        <is>
          <t>WI211267341</t>
        </is>
      </c>
      <c r="B1668" t="inlineStr">
        <is>
          <t>DATA_VALIDATION</t>
        </is>
      </c>
      <c r="C1668" t="inlineStr">
        <is>
          <t>201300020403</t>
        </is>
      </c>
      <c r="D1668" t="inlineStr">
        <is>
          <t>Folder</t>
        </is>
      </c>
      <c r="E1668" s="2">
        <f>HYPERLINK("capsilon://?command=openfolder&amp;siteaddress=FAM.docvelocity-na8.net&amp;folderid=FX1D2B3411-8DF4-FF29-AFE0-F4D36120F333","FX21129496")</f>
        <v>0.0</v>
      </c>
      <c r="F1668" t="inlineStr">
        <is>
          <t/>
        </is>
      </c>
      <c r="G1668" t="inlineStr">
        <is>
          <t/>
        </is>
      </c>
      <c r="H1668" t="inlineStr">
        <is>
          <t>Mailitem</t>
        </is>
      </c>
      <c r="I1668" t="inlineStr">
        <is>
          <t>MI2112694172</t>
        </is>
      </c>
      <c r="J1668" t="n">
        <v>112.0</v>
      </c>
      <c r="K1668" t="inlineStr">
        <is>
          <t>COMPLETED</t>
        </is>
      </c>
      <c r="L1668" t="inlineStr">
        <is>
          <t>MARK_AS_COMPLETED</t>
        </is>
      </c>
      <c r="M1668" t="inlineStr">
        <is>
          <t>Queue</t>
        </is>
      </c>
      <c r="N1668" t="n">
        <v>2.0</v>
      </c>
      <c r="O1668" s="1" t="n">
        <v>44551.251597222225</v>
      </c>
      <c r="P1668" s="1" t="n">
        <v>44551.35886574074</v>
      </c>
      <c r="Q1668" t="n">
        <v>6638.0</v>
      </c>
      <c r="R1668" t="n">
        <v>2630.0</v>
      </c>
      <c r="S1668" t="b">
        <v>0</v>
      </c>
      <c r="T1668" t="inlineStr">
        <is>
          <t>N/A</t>
        </is>
      </c>
      <c r="U1668" t="b">
        <v>1</v>
      </c>
      <c r="V1668" t="inlineStr">
        <is>
          <t>Karnal Akhare</t>
        </is>
      </c>
      <c r="W1668" s="1" t="n">
        <v>44551.27079861111</v>
      </c>
      <c r="X1668" t="n">
        <v>1534.0</v>
      </c>
      <c r="Y1668" t="n">
        <v>84.0</v>
      </c>
      <c r="Z1668" t="n">
        <v>0.0</v>
      </c>
      <c r="AA1668" t="n">
        <v>84.0</v>
      </c>
      <c r="AB1668" t="n">
        <v>0.0</v>
      </c>
      <c r="AC1668" t="n">
        <v>35.0</v>
      </c>
      <c r="AD1668" t="n">
        <v>28.0</v>
      </c>
      <c r="AE1668" t="n">
        <v>0.0</v>
      </c>
      <c r="AF1668" t="n">
        <v>0.0</v>
      </c>
      <c r="AG1668" t="n">
        <v>0.0</v>
      </c>
      <c r="AH1668" t="inlineStr">
        <is>
          <t>Saloni Uttekar</t>
        </is>
      </c>
      <c r="AI1668" s="1" t="n">
        <v>44551.35886574074</v>
      </c>
      <c r="AJ1668" t="n">
        <v>1071.0</v>
      </c>
      <c r="AK1668" t="n">
        <v>1.0</v>
      </c>
      <c r="AL1668" t="n">
        <v>0.0</v>
      </c>
      <c r="AM1668" t="n">
        <v>1.0</v>
      </c>
      <c r="AN1668" t="n">
        <v>0.0</v>
      </c>
      <c r="AO1668" t="n">
        <v>1.0</v>
      </c>
      <c r="AP1668" t="n">
        <v>27.0</v>
      </c>
      <c r="AQ1668" t="n">
        <v>0.0</v>
      </c>
      <c r="AR1668" t="n">
        <v>0.0</v>
      </c>
      <c r="AS1668" t="n">
        <v>0.0</v>
      </c>
      <c r="AT1668" t="inlineStr">
        <is>
          <t>N/A</t>
        </is>
      </c>
      <c r="AU1668" t="inlineStr">
        <is>
          <t>N/A</t>
        </is>
      </c>
      <c r="AV1668" t="inlineStr">
        <is>
          <t>N/A</t>
        </is>
      </c>
      <c r="AW1668" t="inlineStr">
        <is>
          <t>N/A</t>
        </is>
      </c>
      <c r="AX1668" t="inlineStr">
        <is>
          <t>N/A</t>
        </is>
      </c>
      <c r="AY1668" t="inlineStr">
        <is>
          <t>N/A</t>
        </is>
      </c>
      <c r="AZ1668" t="inlineStr">
        <is>
          <t>N/A</t>
        </is>
      </c>
      <c r="BA1668" t="inlineStr">
        <is>
          <t>N/A</t>
        </is>
      </c>
      <c r="BB1668" t="inlineStr">
        <is>
          <t>N/A</t>
        </is>
      </c>
      <c r="BC1668" t="inlineStr">
        <is>
          <t>N/A</t>
        </is>
      </c>
      <c r="BD1668" t="inlineStr">
        <is>
          <t>N/A</t>
        </is>
      </c>
      <c r="BE1668" t="inlineStr">
        <is>
          <t>N/A</t>
        </is>
      </c>
    </row>
    <row r="1669">
      <c r="A1669" t="inlineStr">
        <is>
          <t>WI211267342</t>
        </is>
      </c>
      <c r="B1669" t="inlineStr">
        <is>
          <t>DATA_VALIDATION</t>
        </is>
      </c>
      <c r="C1669" t="inlineStr">
        <is>
          <t>201300020451</t>
        </is>
      </c>
      <c r="D1669" t="inlineStr">
        <is>
          <t>Folder</t>
        </is>
      </c>
      <c r="E1669" s="2">
        <f>HYPERLINK("capsilon://?command=openfolder&amp;siteaddress=FAM.docvelocity-na8.net&amp;folderid=FX2B05E28B-A507-02B8-EE4D-91CFA080A949","FX211210483")</f>
        <v>0.0</v>
      </c>
      <c r="F1669" t="inlineStr">
        <is>
          <t/>
        </is>
      </c>
      <c r="G1669" t="inlineStr">
        <is>
          <t/>
        </is>
      </c>
      <c r="H1669" t="inlineStr">
        <is>
          <t>Mailitem</t>
        </is>
      </c>
      <c r="I1669" t="inlineStr">
        <is>
          <t>MI2112694798</t>
        </is>
      </c>
      <c r="J1669" t="n">
        <v>240.0</v>
      </c>
      <c r="K1669" t="inlineStr">
        <is>
          <t>COMPLETED</t>
        </is>
      </c>
      <c r="L1669" t="inlineStr">
        <is>
          <t>MARK_AS_COMPLETED</t>
        </is>
      </c>
      <c r="M1669" t="inlineStr">
        <is>
          <t>Queue</t>
        </is>
      </c>
      <c r="N1669" t="n">
        <v>2.0</v>
      </c>
      <c r="O1669" s="1" t="n">
        <v>44551.258206018516</v>
      </c>
      <c r="P1669" s="1" t="n">
        <v>44551.358831018515</v>
      </c>
      <c r="Q1669" t="n">
        <v>6238.0</v>
      </c>
      <c r="R1669" t="n">
        <v>2456.0</v>
      </c>
      <c r="S1669" t="b">
        <v>0</v>
      </c>
      <c r="T1669" t="inlineStr">
        <is>
          <t>N/A</t>
        </is>
      </c>
      <c r="U1669" t="b">
        <v>1</v>
      </c>
      <c r="V1669" t="inlineStr">
        <is>
          <t>Ujwala Ajabe</t>
        </is>
      </c>
      <c r="W1669" s="1" t="n">
        <v>44551.27501157407</v>
      </c>
      <c r="X1669" t="n">
        <v>1349.0</v>
      </c>
      <c r="Y1669" t="n">
        <v>208.0</v>
      </c>
      <c r="Z1669" t="n">
        <v>0.0</v>
      </c>
      <c r="AA1669" t="n">
        <v>208.0</v>
      </c>
      <c r="AB1669" t="n">
        <v>0.0</v>
      </c>
      <c r="AC1669" t="n">
        <v>51.0</v>
      </c>
      <c r="AD1669" t="n">
        <v>32.0</v>
      </c>
      <c r="AE1669" t="n">
        <v>0.0</v>
      </c>
      <c r="AF1669" t="n">
        <v>0.0</v>
      </c>
      <c r="AG1669" t="n">
        <v>0.0</v>
      </c>
      <c r="AH1669" t="inlineStr">
        <is>
          <t>Sangeeta Kumari</t>
        </is>
      </c>
      <c r="AI1669" s="1" t="n">
        <v>44551.358831018515</v>
      </c>
      <c r="AJ1669" t="n">
        <v>1068.0</v>
      </c>
      <c r="AK1669" t="n">
        <v>3.0</v>
      </c>
      <c r="AL1669" t="n">
        <v>0.0</v>
      </c>
      <c r="AM1669" t="n">
        <v>3.0</v>
      </c>
      <c r="AN1669" t="n">
        <v>0.0</v>
      </c>
      <c r="AO1669" t="n">
        <v>2.0</v>
      </c>
      <c r="AP1669" t="n">
        <v>29.0</v>
      </c>
      <c r="AQ1669" t="n">
        <v>0.0</v>
      </c>
      <c r="AR1669" t="n">
        <v>0.0</v>
      </c>
      <c r="AS1669" t="n">
        <v>0.0</v>
      </c>
      <c r="AT1669" t="inlineStr">
        <is>
          <t>N/A</t>
        </is>
      </c>
      <c r="AU1669" t="inlineStr">
        <is>
          <t>N/A</t>
        </is>
      </c>
      <c r="AV1669" t="inlineStr">
        <is>
          <t>N/A</t>
        </is>
      </c>
      <c r="AW1669" t="inlineStr">
        <is>
          <t>N/A</t>
        </is>
      </c>
      <c r="AX1669" t="inlineStr">
        <is>
          <t>N/A</t>
        </is>
      </c>
      <c r="AY1669" t="inlineStr">
        <is>
          <t>N/A</t>
        </is>
      </c>
      <c r="AZ1669" t="inlineStr">
        <is>
          <t>N/A</t>
        </is>
      </c>
      <c r="BA1669" t="inlineStr">
        <is>
          <t>N/A</t>
        </is>
      </c>
      <c r="BB1669" t="inlineStr">
        <is>
          <t>N/A</t>
        </is>
      </c>
      <c r="BC1669" t="inlineStr">
        <is>
          <t>N/A</t>
        </is>
      </c>
      <c r="BD1669" t="inlineStr">
        <is>
          <t>N/A</t>
        </is>
      </c>
      <c r="BE1669" t="inlineStr">
        <is>
          <t>N/A</t>
        </is>
      </c>
    </row>
    <row r="1670">
      <c r="A1670" t="inlineStr">
        <is>
          <t>WI211267343</t>
        </is>
      </c>
      <c r="B1670" t="inlineStr">
        <is>
          <t>DATA_VALIDATION</t>
        </is>
      </c>
      <c r="C1670" t="inlineStr">
        <is>
          <t>201330004274</t>
        </is>
      </c>
      <c r="D1670" t="inlineStr">
        <is>
          <t>Folder</t>
        </is>
      </c>
      <c r="E1670" s="2">
        <f>HYPERLINK("capsilon://?command=openfolder&amp;siteaddress=FAM.docvelocity-na8.net&amp;folderid=FXEB4D244F-6797-D66D-FDCF-0F6547856FE6","FX21129364")</f>
        <v>0.0</v>
      </c>
      <c r="F1670" t="inlineStr">
        <is>
          <t/>
        </is>
      </c>
      <c r="G1670" t="inlineStr">
        <is>
          <t/>
        </is>
      </c>
      <c r="H1670" t="inlineStr">
        <is>
          <t>Mailitem</t>
        </is>
      </c>
      <c r="I1670" t="inlineStr">
        <is>
          <t>MI2112697188</t>
        </is>
      </c>
      <c r="J1670" t="n">
        <v>147.0</v>
      </c>
      <c r="K1670" t="inlineStr">
        <is>
          <t>COMPLETED</t>
        </is>
      </c>
      <c r="L1670" t="inlineStr">
        <is>
          <t>MARK_AS_COMPLETED</t>
        </is>
      </c>
      <c r="M1670" t="inlineStr">
        <is>
          <t>Queue</t>
        </is>
      </c>
      <c r="N1670" t="n">
        <v>2.0</v>
      </c>
      <c r="O1670" s="1" t="n">
        <v>44551.25965277778</v>
      </c>
      <c r="P1670" s="1" t="n">
        <v>44551.36510416667</v>
      </c>
      <c r="Q1670" t="n">
        <v>7070.0</v>
      </c>
      <c r="R1670" t="n">
        <v>2041.0</v>
      </c>
      <c r="S1670" t="b">
        <v>0</v>
      </c>
      <c r="T1670" t="inlineStr">
        <is>
          <t>N/A</t>
        </is>
      </c>
      <c r="U1670" t="b">
        <v>1</v>
      </c>
      <c r="V1670" t="inlineStr">
        <is>
          <t>Supriya Khape</t>
        </is>
      </c>
      <c r="W1670" s="1" t="n">
        <v>44551.27034722222</v>
      </c>
      <c r="X1670" t="n">
        <v>715.0</v>
      </c>
      <c r="Y1670" t="n">
        <v>117.0</v>
      </c>
      <c r="Z1670" t="n">
        <v>0.0</v>
      </c>
      <c r="AA1670" t="n">
        <v>117.0</v>
      </c>
      <c r="AB1670" t="n">
        <v>6.0</v>
      </c>
      <c r="AC1670" t="n">
        <v>16.0</v>
      </c>
      <c r="AD1670" t="n">
        <v>30.0</v>
      </c>
      <c r="AE1670" t="n">
        <v>0.0</v>
      </c>
      <c r="AF1670" t="n">
        <v>0.0</v>
      </c>
      <c r="AG1670" t="n">
        <v>0.0</v>
      </c>
      <c r="AH1670" t="inlineStr">
        <is>
          <t>Aparna Chavan</t>
        </is>
      </c>
      <c r="AI1670" s="1" t="n">
        <v>44551.36510416667</v>
      </c>
      <c r="AJ1670" t="n">
        <v>1293.0</v>
      </c>
      <c r="AK1670" t="n">
        <v>3.0</v>
      </c>
      <c r="AL1670" t="n">
        <v>0.0</v>
      </c>
      <c r="AM1670" t="n">
        <v>3.0</v>
      </c>
      <c r="AN1670" t="n">
        <v>0.0</v>
      </c>
      <c r="AO1670" t="n">
        <v>3.0</v>
      </c>
      <c r="AP1670" t="n">
        <v>27.0</v>
      </c>
      <c r="AQ1670" t="n">
        <v>0.0</v>
      </c>
      <c r="AR1670" t="n">
        <v>0.0</v>
      </c>
      <c r="AS1670" t="n">
        <v>0.0</v>
      </c>
      <c r="AT1670" t="inlineStr">
        <is>
          <t>N/A</t>
        </is>
      </c>
      <c r="AU1670" t="inlineStr">
        <is>
          <t>N/A</t>
        </is>
      </c>
      <c r="AV1670" t="inlineStr">
        <is>
          <t>N/A</t>
        </is>
      </c>
      <c r="AW1670" t="inlineStr">
        <is>
          <t>N/A</t>
        </is>
      </c>
      <c r="AX1670" t="inlineStr">
        <is>
          <t>N/A</t>
        </is>
      </c>
      <c r="AY1670" t="inlineStr">
        <is>
          <t>N/A</t>
        </is>
      </c>
      <c r="AZ1670" t="inlineStr">
        <is>
          <t>N/A</t>
        </is>
      </c>
      <c r="BA1670" t="inlineStr">
        <is>
          <t>N/A</t>
        </is>
      </c>
      <c r="BB1670" t="inlineStr">
        <is>
          <t>N/A</t>
        </is>
      </c>
      <c r="BC1670" t="inlineStr">
        <is>
          <t>N/A</t>
        </is>
      </c>
      <c r="BD1670" t="inlineStr">
        <is>
          <t>N/A</t>
        </is>
      </c>
      <c r="BE1670" t="inlineStr">
        <is>
          <t>N/A</t>
        </is>
      </c>
    </row>
    <row r="1671">
      <c r="A1671" t="inlineStr">
        <is>
          <t>WI211267345</t>
        </is>
      </c>
      <c r="B1671" t="inlineStr">
        <is>
          <t>DATA_VALIDATION</t>
        </is>
      </c>
      <c r="C1671" t="inlineStr">
        <is>
          <t>201300020384</t>
        </is>
      </c>
      <c r="D1671" t="inlineStr">
        <is>
          <t>Folder</t>
        </is>
      </c>
      <c r="E1671" s="2">
        <f>HYPERLINK("capsilon://?command=openfolder&amp;siteaddress=FAM.docvelocity-na8.net&amp;folderid=FXF8546243-069F-E318-F7CA-B9F338CC0BCD","FX21129282")</f>
        <v>0.0</v>
      </c>
      <c r="F1671" t="inlineStr">
        <is>
          <t/>
        </is>
      </c>
      <c r="G1671" t="inlineStr">
        <is>
          <t/>
        </is>
      </c>
      <c r="H1671" t="inlineStr">
        <is>
          <t>Mailitem</t>
        </is>
      </c>
      <c r="I1671" t="inlineStr">
        <is>
          <t>MI2112696732</t>
        </is>
      </c>
      <c r="J1671" t="n">
        <v>360.0</v>
      </c>
      <c r="K1671" t="inlineStr">
        <is>
          <t>COMPLETED</t>
        </is>
      </c>
      <c r="L1671" t="inlineStr">
        <is>
          <t>MARK_AS_COMPLETED</t>
        </is>
      </c>
      <c r="M1671" t="inlineStr">
        <is>
          <t>Queue</t>
        </is>
      </c>
      <c r="N1671" t="n">
        <v>2.0</v>
      </c>
      <c r="O1671" s="1" t="n">
        <v>44551.26436342593</v>
      </c>
      <c r="P1671" s="1" t="n">
        <v>44551.374386574076</v>
      </c>
      <c r="Q1671" t="n">
        <v>6002.0</v>
      </c>
      <c r="R1671" t="n">
        <v>3504.0</v>
      </c>
      <c r="S1671" t="b">
        <v>0</v>
      </c>
      <c r="T1671" t="inlineStr">
        <is>
          <t>N/A</t>
        </is>
      </c>
      <c r="U1671" t="b">
        <v>1</v>
      </c>
      <c r="V1671" t="inlineStr">
        <is>
          <t>Nisha Verma</t>
        </is>
      </c>
      <c r="W1671" s="1" t="n">
        <v>44551.28337962963</v>
      </c>
      <c r="X1671" t="n">
        <v>1455.0</v>
      </c>
      <c r="Y1671" t="n">
        <v>363.0</v>
      </c>
      <c r="Z1671" t="n">
        <v>0.0</v>
      </c>
      <c r="AA1671" t="n">
        <v>363.0</v>
      </c>
      <c r="AB1671" t="n">
        <v>0.0</v>
      </c>
      <c r="AC1671" t="n">
        <v>178.0</v>
      </c>
      <c r="AD1671" t="n">
        <v>-3.0</v>
      </c>
      <c r="AE1671" t="n">
        <v>0.0</v>
      </c>
      <c r="AF1671" t="n">
        <v>0.0</v>
      </c>
      <c r="AG1671" t="n">
        <v>0.0</v>
      </c>
      <c r="AH1671" t="inlineStr">
        <is>
          <t>Ashish Sutar</t>
        </is>
      </c>
      <c r="AI1671" s="1" t="n">
        <v>44551.374386574076</v>
      </c>
      <c r="AJ1671" t="n">
        <v>2011.0</v>
      </c>
      <c r="AK1671" t="n">
        <v>0.0</v>
      </c>
      <c r="AL1671" t="n">
        <v>0.0</v>
      </c>
      <c r="AM1671" t="n">
        <v>0.0</v>
      </c>
      <c r="AN1671" t="n">
        <v>0.0</v>
      </c>
      <c r="AO1671" t="n">
        <v>0.0</v>
      </c>
      <c r="AP1671" t="n">
        <v>-3.0</v>
      </c>
      <c r="AQ1671" t="n">
        <v>0.0</v>
      </c>
      <c r="AR1671" t="n">
        <v>0.0</v>
      </c>
      <c r="AS1671" t="n">
        <v>0.0</v>
      </c>
      <c r="AT1671" t="inlineStr">
        <is>
          <t>N/A</t>
        </is>
      </c>
      <c r="AU1671" t="inlineStr">
        <is>
          <t>N/A</t>
        </is>
      </c>
      <c r="AV1671" t="inlineStr">
        <is>
          <t>N/A</t>
        </is>
      </c>
      <c r="AW1671" t="inlineStr">
        <is>
          <t>N/A</t>
        </is>
      </c>
      <c r="AX1671" t="inlineStr">
        <is>
          <t>N/A</t>
        </is>
      </c>
      <c r="AY1671" t="inlineStr">
        <is>
          <t>N/A</t>
        </is>
      </c>
      <c r="AZ1671" t="inlineStr">
        <is>
          <t>N/A</t>
        </is>
      </c>
      <c r="BA1671" t="inlineStr">
        <is>
          <t>N/A</t>
        </is>
      </c>
      <c r="BB1671" t="inlineStr">
        <is>
          <t>N/A</t>
        </is>
      </c>
      <c r="BC1671" t="inlineStr">
        <is>
          <t>N/A</t>
        </is>
      </c>
      <c r="BD1671" t="inlineStr">
        <is>
          <t>N/A</t>
        </is>
      </c>
      <c r="BE1671" t="inlineStr">
        <is>
          <t>N/A</t>
        </is>
      </c>
    </row>
    <row r="1672">
      <c r="A1672" t="inlineStr">
        <is>
          <t>WI211267346</t>
        </is>
      </c>
      <c r="B1672" t="inlineStr">
        <is>
          <t>DATA_VALIDATION</t>
        </is>
      </c>
      <c r="C1672" t="inlineStr">
        <is>
          <t>201308007922</t>
        </is>
      </c>
      <c r="D1672" t="inlineStr">
        <is>
          <t>Folder</t>
        </is>
      </c>
      <c r="E1672" s="2">
        <f>HYPERLINK("capsilon://?command=openfolder&amp;siteaddress=FAM.docvelocity-na8.net&amp;folderid=FX44C03183-A273-4363-A54B-DBCD791A4372","FX21125354")</f>
        <v>0.0</v>
      </c>
      <c r="F1672" t="inlineStr">
        <is>
          <t/>
        </is>
      </c>
      <c r="G1672" t="inlineStr">
        <is>
          <t/>
        </is>
      </c>
      <c r="H1672" t="inlineStr">
        <is>
          <t>Mailitem</t>
        </is>
      </c>
      <c r="I1672" t="inlineStr">
        <is>
          <t>MI2112699047</t>
        </is>
      </c>
      <c r="J1672" t="n">
        <v>38.0</v>
      </c>
      <c r="K1672" t="inlineStr">
        <is>
          <t>COMPLETED</t>
        </is>
      </c>
      <c r="L1672" t="inlineStr">
        <is>
          <t>MARK_AS_COMPLETED</t>
        </is>
      </c>
      <c r="M1672" t="inlineStr">
        <is>
          <t>Queue</t>
        </is>
      </c>
      <c r="N1672" t="n">
        <v>2.0</v>
      </c>
      <c r="O1672" s="1" t="n">
        <v>44551.26480324074</v>
      </c>
      <c r="P1672" s="1" t="n">
        <v>44551.360439814816</v>
      </c>
      <c r="Q1672" t="n">
        <v>7076.0</v>
      </c>
      <c r="R1672" t="n">
        <v>1187.0</v>
      </c>
      <c r="S1672" t="b">
        <v>0</v>
      </c>
      <c r="T1672" t="inlineStr">
        <is>
          <t>N/A</t>
        </is>
      </c>
      <c r="U1672" t="b">
        <v>1</v>
      </c>
      <c r="V1672" t="inlineStr">
        <is>
          <t>Supriya Khape</t>
        </is>
      </c>
      <c r="W1672" s="1" t="n">
        <v>44551.28171296296</v>
      </c>
      <c r="X1672" t="n">
        <v>979.0</v>
      </c>
      <c r="Y1672" t="n">
        <v>37.0</v>
      </c>
      <c r="Z1672" t="n">
        <v>0.0</v>
      </c>
      <c r="AA1672" t="n">
        <v>37.0</v>
      </c>
      <c r="AB1672" t="n">
        <v>0.0</v>
      </c>
      <c r="AC1672" t="n">
        <v>28.0</v>
      </c>
      <c r="AD1672" t="n">
        <v>1.0</v>
      </c>
      <c r="AE1672" t="n">
        <v>0.0</v>
      </c>
      <c r="AF1672" t="n">
        <v>0.0</v>
      </c>
      <c r="AG1672" t="n">
        <v>0.0</v>
      </c>
      <c r="AH1672" t="inlineStr">
        <is>
          <t>Poonam Patil</t>
        </is>
      </c>
      <c r="AI1672" s="1" t="n">
        <v>44551.360439814816</v>
      </c>
      <c r="AJ1672" t="n">
        <v>195.0</v>
      </c>
      <c r="AK1672" t="n">
        <v>0.0</v>
      </c>
      <c r="AL1672" t="n">
        <v>0.0</v>
      </c>
      <c r="AM1672" t="n">
        <v>0.0</v>
      </c>
      <c r="AN1672" t="n">
        <v>0.0</v>
      </c>
      <c r="AO1672" t="n">
        <v>0.0</v>
      </c>
      <c r="AP1672" t="n">
        <v>1.0</v>
      </c>
      <c r="AQ1672" t="n">
        <v>0.0</v>
      </c>
      <c r="AR1672" t="n">
        <v>0.0</v>
      </c>
      <c r="AS1672" t="n">
        <v>0.0</v>
      </c>
      <c r="AT1672" t="inlineStr">
        <is>
          <t>N/A</t>
        </is>
      </c>
      <c r="AU1672" t="inlineStr">
        <is>
          <t>N/A</t>
        </is>
      </c>
      <c r="AV1672" t="inlineStr">
        <is>
          <t>N/A</t>
        </is>
      </c>
      <c r="AW1672" t="inlineStr">
        <is>
          <t>N/A</t>
        </is>
      </c>
      <c r="AX1672" t="inlineStr">
        <is>
          <t>N/A</t>
        </is>
      </c>
      <c r="AY1672" t="inlineStr">
        <is>
          <t>N/A</t>
        </is>
      </c>
      <c r="AZ1672" t="inlineStr">
        <is>
          <t>N/A</t>
        </is>
      </c>
      <c r="BA1672" t="inlineStr">
        <is>
          <t>N/A</t>
        </is>
      </c>
      <c r="BB1672" t="inlineStr">
        <is>
          <t>N/A</t>
        </is>
      </c>
      <c r="BC1672" t="inlineStr">
        <is>
          <t>N/A</t>
        </is>
      </c>
      <c r="BD1672" t="inlineStr">
        <is>
          <t>N/A</t>
        </is>
      </c>
      <c r="BE1672" t="inlineStr">
        <is>
          <t>N/A</t>
        </is>
      </c>
    </row>
    <row r="1673">
      <c r="A1673" t="inlineStr">
        <is>
          <t>WI211267347</t>
        </is>
      </c>
      <c r="B1673" t="inlineStr">
        <is>
          <t>DATA_VALIDATION</t>
        </is>
      </c>
      <c r="C1673" t="inlineStr">
        <is>
          <t>201300020358</t>
        </is>
      </c>
      <c r="D1673" t="inlineStr">
        <is>
          <t>Folder</t>
        </is>
      </c>
      <c r="E1673" s="2">
        <f>HYPERLINK("capsilon://?command=openfolder&amp;siteaddress=FAM.docvelocity-na8.net&amp;folderid=FX8033CB66-045D-CE1B-16E7-6CAFDB2D8A56","FX21128886")</f>
        <v>0.0</v>
      </c>
      <c r="F1673" t="inlineStr">
        <is>
          <t/>
        </is>
      </c>
      <c r="G1673" t="inlineStr">
        <is>
          <t/>
        </is>
      </c>
      <c r="H1673" t="inlineStr">
        <is>
          <t>Mailitem</t>
        </is>
      </c>
      <c r="I1673" t="inlineStr">
        <is>
          <t>MI2112695087</t>
        </is>
      </c>
      <c r="J1673" t="n">
        <v>258.0</v>
      </c>
      <c r="K1673" t="inlineStr">
        <is>
          <t>COMPLETED</t>
        </is>
      </c>
      <c r="L1673" t="inlineStr">
        <is>
          <t>MARK_AS_COMPLETED</t>
        </is>
      </c>
      <c r="M1673" t="inlineStr">
        <is>
          <t>Queue</t>
        </is>
      </c>
      <c r="N1673" t="n">
        <v>2.0</v>
      </c>
      <c r="O1673" s="1" t="n">
        <v>44551.267488425925</v>
      </c>
      <c r="P1673" s="1" t="n">
        <v>44551.37068287037</v>
      </c>
      <c r="Q1673" t="n">
        <v>6856.0</v>
      </c>
      <c r="R1673" t="n">
        <v>2060.0</v>
      </c>
      <c r="S1673" t="b">
        <v>0</v>
      </c>
      <c r="T1673" t="inlineStr">
        <is>
          <t>N/A</t>
        </is>
      </c>
      <c r="U1673" t="b">
        <v>1</v>
      </c>
      <c r="V1673" t="inlineStr">
        <is>
          <t>Karnal Akhare</t>
        </is>
      </c>
      <c r="W1673" s="1" t="n">
        <v>44551.2825</v>
      </c>
      <c r="X1673" t="n">
        <v>1011.0</v>
      </c>
      <c r="Y1673" t="n">
        <v>196.0</v>
      </c>
      <c r="Z1673" t="n">
        <v>0.0</v>
      </c>
      <c r="AA1673" t="n">
        <v>196.0</v>
      </c>
      <c r="AB1673" t="n">
        <v>36.0</v>
      </c>
      <c r="AC1673" t="n">
        <v>69.0</v>
      </c>
      <c r="AD1673" t="n">
        <v>62.0</v>
      </c>
      <c r="AE1673" t="n">
        <v>0.0</v>
      </c>
      <c r="AF1673" t="n">
        <v>0.0</v>
      </c>
      <c r="AG1673" t="n">
        <v>0.0</v>
      </c>
      <c r="AH1673" t="inlineStr">
        <is>
          <t>Sangeeta Kumari</t>
        </is>
      </c>
      <c r="AI1673" s="1" t="n">
        <v>44551.37068287037</v>
      </c>
      <c r="AJ1673" t="n">
        <v>1024.0</v>
      </c>
      <c r="AK1673" t="n">
        <v>2.0</v>
      </c>
      <c r="AL1673" t="n">
        <v>0.0</v>
      </c>
      <c r="AM1673" t="n">
        <v>2.0</v>
      </c>
      <c r="AN1673" t="n">
        <v>36.0</v>
      </c>
      <c r="AO1673" t="n">
        <v>1.0</v>
      </c>
      <c r="AP1673" t="n">
        <v>60.0</v>
      </c>
      <c r="AQ1673" t="n">
        <v>0.0</v>
      </c>
      <c r="AR1673" t="n">
        <v>0.0</v>
      </c>
      <c r="AS1673" t="n">
        <v>0.0</v>
      </c>
      <c r="AT1673" t="inlineStr">
        <is>
          <t>N/A</t>
        </is>
      </c>
      <c r="AU1673" t="inlineStr">
        <is>
          <t>N/A</t>
        </is>
      </c>
      <c r="AV1673" t="inlineStr">
        <is>
          <t>N/A</t>
        </is>
      </c>
      <c r="AW1673" t="inlineStr">
        <is>
          <t>N/A</t>
        </is>
      </c>
      <c r="AX1673" t="inlineStr">
        <is>
          <t>N/A</t>
        </is>
      </c>
      <c r="AY1673" t="inlineStr">
        <is>
          <t>N/A</t>
        </is>
      </c>
      <c r="AZ1673" t="inlineStr">
        <is>
          <t>N/A</t>
        </is>
      </c>
      <c r="BA1673" t="inlineStr">
        <is>
          <t>N/A</t>
        </is>
      </c>
      <c r="BB1673" t="inlineStr">
        <is>
          <t>N/A</t>
        </is>
      </c>
      <c r="BC1673" t="inlineStr">
        <is>
          <t>N/A</t>
        </is>
      </c>
      <c r="BD1673" t="inlineStr">
        <is>
          <t>N/A</t>
        </is>
      </c>
      <c r="BE1673" t="inlineStr">
        <is>
          <t>N/A</t>
        </is>
      </c>
    </row>
    <row r="1674">
      <c r="A1674" t="inlineStr">
        <is>
          <t>WI211267349</t>
        </is>
      </c>
      <c r="B1674" t="inlineStr">
        <is>
          <t>DATA_VALIDATION</t>
        </is>
      </c>
      <c r="C1674" t="inlineStr">
        <is>
          <t>201100014375</t>
        </is>
      </c>
      <c r="D1674" t="inlineStr">
        <is>
          <t>Folder</t>
        </is>
      </c>
      <c r="E1674" s="2">
        <f>HYPERLINK("capsilon://?command=openfolder&amp;siteaddress=FAM.docvelocity-na8.net&amp;folderid=FXC9F9063E-1F10-1790-8081-E5D6C61E0062","FX211210737")</f>
        <v>0.0</v>
      </c>
      <c r="F1674" t="inlineStr">
        <is>
          <t/>
        </is>
      </c>
      <c r="G1674" t="inlineStr">
        <is>
          <t/>
        </is>
      </c>
      <c r="H1674" t="inlineStr">
        <is>
          <t>Mailitem</t>
        </is>
      </c>
      <c r="I1674" t="inlineStr">
        <is>
          <t>MI2112699177</t>
        </is>
      </c>
      <c r="J1674" t="n">
        <v>255.0</v>
      </c>
      <c r="K1674" t="inlineStr">
        <is>
          <t>COMPLETED</t>
        </is>
      </c>
      <c r="L1674" t="inlineStr">
        <is>
          <t>MARK_AS_COMPLETED</t>
        </is>
      </c>
      <c r="M1674" t="inlineStr">
        <is>
          <t>Queue</t>
        </is>
      </c>
      <c r="N1674" t="n">
        <v>2.0</v>
      </c>
      <c r="O1674" s="1" t="n">
        <v>44551.274872685186</v>
      </c>
      <c r="P1674" s="1" t="n">
        <v>44551.37210648148</v>
      </c>
      <c r="Q1674" t="n">
        <v>5515.0</v>
      </c>
      <c r="R1674" t="n">
        <v>2886.0</v>
      </c>
      <c r="S1674" t="b">
        <v>0</v>
      </c>
      <c r="T1674" t="inlineStr">
        <is>
          <t>N/A</t>
        </is>
      </c>
      <c r="U1674" t="b">
        <v>1</v>
      </c>
      <c r="V1674" t="inlineStr">
        <is>
          <t>Ujwala Ajabe</t>
        </is>
      </c>
      <c r="W1674" s="1" t="n">
        <v>44551.29519675926</v>
      </c>
      <c r="X1674" t="n">
        <v>1743.0</v>
      </c>
      <c r="Y1674" t="n">
        <v>207.0</v>
      </c>
      <c r="Z1674" t="n">
        <v>0.0</v>
      </c>
      <c r="AA1674" t="n">
        <v>207.0</v>
      </c>
      <c r="AB1674" t="n">
        <v>0.0</v>
      </c>
      <c r="AC1674" t="n">
        <v>91.0</v>
      </c>
      <c r="AD1674" t="n">
        <v>48.0</v>
      </c>
      <c r="AE1674" t="n">
        <v>0.0</v>
      </c>
      <c r="AF1674" t="n">
        <v>0.0</v>
      </c>
      <c r="AG1674" t="n">
        <v>0.0</v>
      </c>
      <c r="AH1674" t="inlineStr">
        <is>
          <t>Saloni Uttekar</t>
        </is>
      </c>
      <c r="AI1674" s="1" t="n">
        <v>44551.37210648148</v>
      </c>
      <c r="AJ1674" t="n">
        <v>1143.0</v>
      </c>
      <c r="AK1674" t="n">
        <v>1.0</v>
      </c>
      <c r="AL1674" t="n">
        <v>0.0</v>
      </c>
      <c r="AM1674" t="n">
        <v>1.0</v>
      </c>
      <c r="AN1674" t="n">
        <v>0.0</v>
      </c>
      <c r="AO1674" t="n">
        <v>1.0</v>
      </c>
      <c r="AP1674" t="n">
        <v>47.0</v>
      </c>
      <c r="AQ1674" t="n">
        <v>0.0</v>
      </c>
      <c r="AR1674" t="n">
        <v>0.0</v>
      </c>
      <c r="AS1674" t="n">
        <v>0.0</v>
      </c>
      <c r="AT1674" t="inlineStr">
        <is>
          <t>N/A</t>
        </is>
      </c>
      <c r="AU1674" t="inlineStr">
        <is>
          <t>N/A</t>
        </is>
      </c>
      <c r="AV1674" t="inlineStr">
        <is>
          <t>N/A</t>
        </is>
      </c>
      <c r="AW1674" t="inlineStr">
        <is>
          <t>N/A</t>
        </is>
      </c>
      <c r="AX1674" t="inlineStr">
        <is>
          <t>N/A</t>
        </is>
      </c>
      <c r="AY1674" t="inlineStr">
        <is>
          <t>N/A</t>
        </is>
      </c>
      <c r="AZ1674" t="inlineStr">
        <is>
          <t>N/A</t>
        </is>
      </c>
      <c r="BA1674" t="inlineStr">
        <is>
          <t>N/A</t>
        </is>
      </c>
      <c r="BB1674" t="inlineStr">
        <is>
          <t>N/A</t>
        </is>
      </c>
      <c r="BC1674" t="inlineStr">
        <is>
          <t>N/A</t>
        </is>
      </c>
      <c r="BD1674" t="inlineStr">
        <is>
          <t>N/A</t>
        </is>
      </c>
      <c r="BE1674" t="inlineStr">
        <is>
          <t>N/A</t>
        </is>
      </c>
    </row>
    <row r="1675">
      <c r="A1675" t="inlineStr">
        <is>
          <t>WI211267350</t>
        </is>
      </c>
      <c r="B1675" t="inlineStr">
        <is>
          <t>DATA_VALIDATION</t>
        </is>
      </c>
      <c r="C1675" t="inlineStr">
        <is>
          <t>201130012905</t>
        </is>
      </c>
      <c r="D1675" t="inlineStr">
        <is>
          <t>Folder</t>
        </is>
      </c>
      <c r="E1675" s="2">
        <f>HYPERLINK("capsilon://?command=openfolder&amp;siteaddress=FAM.docvelocity-na8.net&amp;folderid=FXDAFE8A9D-E8CD-1891-3686-E76C5418C4D6","FX21124088")</f>
        <v>0.0</v>
      </c>
      <c r="F1675" t="inlineStr">
        <is>
          <t/>
        </is>
      </c>
      <c r="G1675" t="inlineStr">
        <is>
          <t/>
        </is>
      </c>
      <c r="H1675" t="inlineStr">
        <is>
          <t>Mailitem</t>
        </is>
      </c>
      <c r="I1675" t="inlineStr">
        <is>
          <t>MI2112700441</t>
        </is>
      </c>
      <c r="J1675" t="n">
        <v>84.0</v>
      </c>
      <c r="K1675" t="inlineStr">
        <is>
          <t>COMPLETED</t>
        </is>
      </c>
      <c r="L1675" t="inlineStr">
        <is>
          <t>MARK_AS_COMPLETED</t>
        </is>
      </c>
      <c r="M1675" t="inlineStr">
        <is>
          <t>Queue</t>
        </is>
      </c>
      <c r="N1675" t="n">
        <v>2.0</v>
      </c>
      <c r="O1675" s="1" t="n">
        <v>44551.277453703704</v>
      </c>
      <c r="P1675" s="1" t="n">
        <v>44551.36806712963</v>
      </c>
      <c r="Q1675" t="n">
        <v>6532.0</v>
      </c>
      <c r="R1675" t="n">
        <v>1297.0</v>
      </c>
      <c r="S1675" t="b">
        <v>0</v>
      </c>
      <c r="T1675" t="inlineStr">
        <is>
          <t>N/A</t>
        </is>
      </c>
      <c r="U1675" t="b">
        <v>1</v>
      </c>
      <c r="V1675" t="inlineStr">
        <is>
          <t>Aditya Tade</t>
        </is>
      </c>
      <c r="W1675" s="1" t="n">
        <v>44551.286828703705</v>
      </c>
      <c r="X1675" t="n">
        <v>639.0</v>
      </c>
      <c r="Y1675" t="n">
        <v>63.0</v>
      </c>
      <c r="Z1675" t="n">
        <v>0.0</v>
      </c>
      <c r="AA1675" t="n">
        <v>63.0</v>
      </c>
      <c r="AB1675" t="n">
        <v>0.0</v>
      </c>
      <c r="AC1675" t="n">
        <v>26.0</v>
      </c>
      <c r="AD1675" t="n">
        <v>21.0</v>
      </c>
      <c r="AE1675" t="n">
        <v>0.0</v>
      </c>
      <c r="AF1675" t="n">
        <v>0.0</v>
      </c>
      <c r="AG1675" t="n">
        <v>0.0</v>
      </c>
      <c r="AH1675" t="inlineStr">
        <is>
          <t>Poonam Patil</t>
        </is>
      </c>
      <c r="AI1675" s="1" t="n">
        <v>44551.36806712963</v>
      </c>
      <c r="AJ1675" t="n">
        <v>658.0</v>
      </c>
      <c r="AK1675" t="n">
        <v>0.0</v>
      </c>
      <c r="AL1675" t="n">
        <v>0.0</v>
      </c>
      <c r="AM1675" t="n">
        <v>0.0</v>
      </c>
      <c r="AN1675" t="n">
        <v>0.0</v>
      </c>
      <c r="AO1675" t="n">
        <v>0.0</v>
      </c>
      <c r="AP1675" t="n">
        <v>21.0</v>
      </c>
      <c r="AQ1675" t="n">
        <v>0.0</v>
      </c>
      <c r="AR1675" t="n">
        <v>0.0</v>
      </c>
      <c r="AS1675" t="n">
        <v>0.0</v>
      </c>
      <c r="AT1675" t="inlineStr">
        <is>
          <t>N/A</t>
        </is>
      </c>
      <c r="AU1675" t="inlineStr">
        <is>
          <t>N/A</t>
        </is>
      </c>
      <c r="AV1675" t="inlineStr">
        <is>
          <t>N/A</t>
        </is>
      </c>
      <c r="AW1675" t="inlineStr">
        <is>
          <t>N/A</t>
        </is>
      </c>
      <c r="AX1675" t="inlineStr">
        <is>
          <t>N/A</t>
        </is>
      </c>
      <c r="AY1675" t="inlineStr">
        <is>
          <t>N/A</t>
        </is>
      </c>
      <c r="AZ1675" t="inlineStr">
        <is>
          <t>N/A</t>
        </is>
      </c>
      <c r="BA1675" t="inlineStr">
        <is>
          <t>N/A</t>
        </is>
      </c>
      <c r="BB1675" t="inlineStr">
        <is>
          <t>N/A</t>
        </is>
      </c>
      <c r="BC1675" t="inlineStr">
        <is>
          <t>N/A</t>
        </is>
      </c>
      <c r="BD1675" t="inlineStr">
        <is>
          <t>N/A</t>
        </is>
      </c>
      <c r="BE1675" t="inlineStr">
        <is>
          <t>N/A</t>
        </is>
      </c>
    </row>
    <row r="1676">
      <c r="A1676" t="inlineStr">
        <is>
          <t>WI211267352</t>
        </is>
      </c>
      <c r="B1676" t="inlineStr">
        <is>
          <t>DATA_VALIDATION</t>
        </is>
      </c>
      <c r="C1676" t="inlineStr">
        <is>
          <t>201330004308</t>
        </is>
      </c>
      <c r="D1676" t="inlineStr">
        <is>
          <t>Folder</t>
        </is>
      </c>
      <c r="E1676" s="2">
        <f>HYPERLINK("capsilon://?command=openfolder&amp;siteaddress=FAM.docvelocity-na8.net&amp;folderid=FX8433293B-AD32-5612-8C49-FD9BF181375B","FX211210746")</f>
        <v>0.0</v>
      </c>
      <c r="F1676" t="inlineStr">
        <is>
          <t/>
        </is>
      </c>
      <c r="G1676" t="inlineStr">
        <is>
          <t/>
        </is>
      </c>
      <c r="H1676" t="inlineStr">
        <is>
          <t>Mailitem</t>
        </is>
      </c>
      <c r="I1676" t="inlineStr">
        <is>
          <t>MI2112704539</t>
        </is>
      </c>
      <c r="J1676" t="n">
        <v>328.0</v>
      </c>
      <c r="K1676" t="inlineStr">
        <is>
          <t>COMPLETED</t>
        </is>
      </c>
      <c r="L1676" t="inlineStr">
        <is>
          <t>MARK_AS_COMPLETED</t>
        </is>
      </c>
      <c r="M1676" t="inlineStr">
        <is>
          <t>Queue</t>
        </is>
      </c>
      <c r="N1676" t="n">
        <v>2.0</v>
      </c>
      <c r="O1676" s="1" t="n">
        <v>44551.2891087963</v>
      </c>
      <c r="P1676" s="1" t="n">
        <v>44551.38613425926</v>
      </c>
      <c r="Q1676" t="n">
        <v>3978.0</v>
      </c>
      <c r="R1676" t="n">
        <v>4405.0</v>
      </c>
      <c r="S1676" t="b">
        <v>0</v>
      </c>
      <c r="T1676" t="inlineStr">
        <is>
          <t>N/A</t>
        </is>
      </c>
      <c r="U1676" t="b">
        <v>1</v>
      </c>
      <c r="V1676" t="inlineStr">
        <is>
          <t>Raman Vaidya</t>
        </is>
      </c>
      <c r="W1676" s="1" t="n">
        <v>44551.320289351854</v>
      </c>
      <c r="X1676" t="n">
        <v>2589.0</v>
      </c>
      <c r="Y1676" t="n">
        <v>210.0</v>
      </c>
      <c r="Z1676" t="n">
        <v>0.0</v>
      </c>
      <c r="AA1676" t="n">
        <v>210.0</v>
      </c>
      <c r="AB1676" t="n">
        <v>52.0</v>
      </c>
      <c r="AC1676" t="n">
        <v>73.0</v>
      </c>
      <c r="AD1676" t="n">
        <v>118.0</v>
      </c>
      <c r="AE1676" t="n">
        <v>0.0</v>
      </c>
      <c r="AF1676" t="n">
        <v>0.0</v>
      </c>
      <c r="AG1676" t="n">
        <v>0.0</v>
      </c>
      <c r="AH1676" t="inlineStr">
        <is>
          <t>Aparna Chavan</t>
        </is>
      </c>
      <c r="AI1676" s="1" t="n">
        <v>44551.38613425926</v>
      </c>
      <c r="AJ1676" t="n">
        <v>1816.0</v>
      </c>
      <c r="AK1676" t="n">
        <v>1.0</v>
      </c>
      <c r="AL1676" t="n">
        <v>0.0</v>
      </c>
      <c r="AM1676" t="n">
        <v>1.0</v>
      </c>
      <c r="AN1676" t="n">
        <v>52.0</v>
      </c>
      <c r="AO1676" t="n">
        <v>1.0</v>
      </c>
      <c r="AP1676" t="n">
        <v>117.0</v>
      </c>
      <c r="AQ1676" t="n">
        <v>0.0</v>
      </c>
      <c r="AR1676" t="n">
        <v>0.0</v>
      </c>
      <c r="AS1676" t="n">
        <v>0.0</v>
      </c>
      <c r="AT1676" t="inlineStr">
        <is>
          <t>N/A</t>
        </is>
      </c>
      <c r="AU1676" t="inlineStr">
        <is>
          <t>N/A</t>
        </is>
      </c>
      <c r="AV1676" t="inlineStr">
        <is>
          <t>N/A</t>
        </is>
      </c>
      <c r="AW1676" t="inlineStr">
        <is>
          <t>N/A</t>
        </is>
      </c>
      <c r="AX1676" t="inlineStr">
        <is>
          <t>N/A</t>
        </is>
      </c>
      <c r="AY1676" t="inlineStr">
        <is>
          <t>N/A</t>
        </is>
      </c>
      <c r="AZ1676" t="inlineStr">
        <is>
          <t>N/A</t>
        </is>
      </c>
      <c r="BA1676" t="inlineStr">
        <is>
          <t>N/A</t>
        </is>
      </c>
      <c r="BB1676" t="inlineStr">
        <is>
          <t>N/A</t>
        </is>
      </c>
      <c r="BC1676" t="inlineStr">
        <is>
          <t>N/A</t>
        </is>
      </c>
      <c r="BD1676" t="inlineStr">
        <is>
          <t>N/A</t>
        </is>
      </c>
      <c r="BE1676" t="inlineStr">
        <is>
          <t>N/A</t>
        </is>
      </c>
    </row>
    <row r="1677">
      <c r="A1677" t="inlineStr">
        <is>
          <t>WI211267355</t>
        </is>
      </c>
      <c r="B1677" t="inlineStr">
        <is>
          <t>DATA_VALIDATION</t>
        </is>
      </c>
      <c r="C1677" t="inlineStr">
        <is>
          <t>201308007970</t>
        </is>
      </c>
      <c r="D1677" t="inlineStr">
        <is>
          <t>Folder</t>
        </is>
      </c>
      <c r="E1677" s="2">
        <f>HYPERLINK("capsilon://?command=openfolder&amp;siteaddress=FAM.docvelocity-na8.net&amp;folderid=FX506398A7-5C36-E650-E9C9-2B43C871DA01","FX21129073")</f>
        <v>0.0</v>
      </c>
      <c r="F1677" t="inlineStr">
        <is>
          <t/>
        </is>
      </c>
      <c r="G1677" t="inlineStr">
        <is>
          <t/>
        </is>
      </c>
      <c r="H1677" t="inlineStr">
        <is>
          <t>Mailitem</t>
        </is>
      </c>
      <c r="I1677" t="inlineStr">
        <is>
          <t>MI2112704670</t>
        </is>
      </c>
      <c r="J1677" t="n">
        <v>268.0</v>
      </c>
      <c r="K1677" t="inlineStr">
        <is>
          <t>COMPLETED</t>
        </is>
      </c>
      <c r="L1677" t="inlineStr">
        <is>
          <t>MARK_AS_COMPLETED</t>
        </is>
      </c>
      <c r="M1677" t="inlineStr">
        <is>
          <t>Queue</t>
        </is>
      </c>
      <c r="N1677" t="n">
        <v>2.0</v>
      </c>
      <c r="O1677" s="1" t="n">
        <v>44551.29238425926</v>
      </c>
      <c r="P1677" s="1" t="n">
        <v>44551.39056712963</v>
      </c>
      <c r="Q1677" t="n">
        <v>4715.0</v>
      </c>
      <c r="R1677" t="n">
        <v>3768.0</v>
      </c>
      <c r="S1677" t="b">
        <v>0</v>
      </c>
      <c r="T1677" t="inlineStr">
        <is>
          <t>N/A</t>
        </is>
      </c>
      <c r="U1677" t="b">
        <v>1</v>
      </c>
      <c r="V1677" t="inlineStr">
        <is>
          <t>Karnal Akhare</t>
        </is>
      </c>
      <c r="W1677" s="1" t="n">
        <v>44551.31559027778</v>
      </c>
      <c r="X1677" t="n">
        <v>1773.0</v>
      </c>
      <c r="Y1677" t="n">
        <v>263.0</v>
      </c>
      <c r="Z1677" t="n">
        <v>0.0</v>
      </c>
      <c r="AA1677" t="n">
        <v>263.0</v>
      </c>
      <c r="AB1677" t="n">
        <v>0.0</v>
      </c>
      <c r="AC1677" t="n">
        <v>123.0</v>
      </c>
      <c r="AD1677" t="n">
        <v>5.0</v>
      </c>
      <c r="AE1677" t="n">
        <v>0.0</v>
      </c>
      <c r="AF1677" t="n">
        <v>0.0</v>
      </c>
      <c r="AG1677" t="n">
        <v>0.0</v>
      </c>
      <c r="AH1677" t="inlineStr">
        <is>
          <t>Poonam Patil</t>
        </is>
      </c>
      <c r="AI1677" s="1" t="n">
        <v>44551.39056712963</v>
      </c>
      <c r="AJ1677" t="n">
        <v>1943.0</v>
      </c>
      <c r="AK1677" t="n">
        <v>0.0</v>
      </c>
      <c r="AL1677" t="n">
        <v>0.0</v>
      </c>
      <c r="AM1677" t="n">
        <v>0.0</v>
      </c>
      <c r="AN1677" t="n">
        <v>0.0</v>
      </c>
      <c r="AO1677" t="n">
        <v>0.0</v>
      </c>
      <c r="AP1677" t="n">
        <v>5.0</v>
      </c>
      <c r="AQ1677" t="n">
        <v>0.0</v>
      </c>
      <c r="AR1677" t="n">
        <v>0.0</v>
      </c>
      <c r="AS1677" t="n">
        <v>0.0</v>
      </c>
      <c r="AT1677" t="inlineStr">
        <is>
          <t>N/A</t>
        </is>
      </c>
      <c r="AU1677" t="inlineStr">
        <is>
          <t>N/A</t>
        </is>
      </c>
      <c r="AV1677" t="inlineStr">
        <is>
          <t>N/A</t>
        </is>
      </c>
      <c r="AW1677" t="inlineStr">
        <is>
          <t>N/A</t>
        </is>
      </c>
      <c r="AX1677" t="inlineStr">
        <is>
          <t>N/A</t>
        </is>
      </c>
      <c r="AY1677" t="inlineStr">
        <is>
          <t>N/A</t>
        </is>
      </c>
      <c r="AZ1677" t="inlineStr">
        <is>
          <t>N/A</t>
        </is>
      </c>
      <c r="BA1677" t="inlineStr">
        <is>
          <t>N/A</t>
        </is>
      </c>
      <c r="BB1677" t="inlineStr">
        <is>
          <t>N/A</t>
        </is>
      </c>
      <c r="BC1677" t="inlineStr">
        <is>
          <t>N/A</t>
        </is>
      </c>
      <c r="BD1677" t="inlineStr">
        <is>
          <t>N/A</t>
        </is>
      </c>
      <c r="BE1677" t="inlineStr">
        <is>
          <t>N/A</t>
        </is>
      </c>
    </row>
    <row r="1678">
      <c r="A1678" t="inlineStr">
        <is>
          <t>WI211267356</t>
        </is>
      </c>
      <c r="B1678" t="inlineStr">
        <is>
          <t>DATA_VALIDATION</t>
        </is>
      </c>
      <c r="C1678" t="inlineStr">
        <is>
          <t>201330004309</t>
        </is>
      </c>
      <c r="D1678" t="inlineStr">
        <is>
          <t>Folder</t>
        </is>
      </c>
      <c r="E1678" s="2">
        <f>HYPERLINK("capsilon://?command=openfolder&amp;siteaddress=FAM.docvelocity-na8.net&amp;folderid=FX48F5B2F1-1357-4671-3793-8ADCC0352246","FX211210747")</f>
        <v>0.0</v>
      </c>
      <c r="F1678" t="inlineStr">
        <is>
          <t/>
        </is>
      </c>
      <c r="G1678" t="inlineStr">
        <is>
          <t/>
        </is>
      </c>
      <c r="H1678" t="inlineStr">
        <is>
          <t>Mailitem</t>
        </is>
      </c>
      <c r="I1678" t="inlineStr">
        <is>
          <t>MI2112705177</t>
        </is>
      </c>
      <c r="J1678" t="n">
        <v>188.0</v>
      </c>
      <c r="K1678" t="inlineStr">
        <is>
          <t>COMPLETED</t>
        </is>
      </c>
      <c r="L1678" t="inlineStr">
        <is>
          <t>MARK_AS_COMPLETED</t>
        </is>
      </c>
      <c r="M1678" t="inlineStr">
        <is>
          <t>Queue</t>
        </is>
      </c>
      <c r="N1678" t="n">
        <v>2.0</v>
      </c>
      <c r="O1678" s="1" t="n">
        <v>44551.29356481481</v>
      </c>
      <c r="P1678" s="1" t="n">
        <v>44551.381527777776</v>
      </c>
      <c r="Q1678" t="n">
        <v>4111.0</v>
      </c>
      <c r="R1678" t="n">
        <v>3489.0</v>
      </c>
      <c r="S1678" t="b">
        <v>0</v>
      </c>
      <c r="T1678" t="inlineStr">
        <is>
          <t>N/A</t>
        </is>
      </c>
      <c r="U1678" t="b">
        <v>1</v>
      </c>
      <c r="V1678" t="inlineStr">
        <is>
          <t>Ujwala Ajabe</t>
        </is>
      </c>
      <c r="W1678" s="1" t="n">
        <v>44551.32457175926</v>
      </c>
      <c r="X1678" t="n">
        <v>2538.0</v>
      </c>
      <c r="Y1678" t="n">
        <v>277.0</v>
      </c>
      <c r="Z1678" t="n">
        <v>0.0</v>
      </c>
      <c r="AA1678" t="n">
        <v>277.0</v>
      </c>
      <c r="AB1678" t="n">
        <v>27.0</v>
      </c>
      <c r="AC1678" t="n">
        <v>195.0</v>
      </c>
      <c r="AD1678" t="n">
        <v>-89.0</v>
      </c>
      <c r="AE1678" t="n">
        <v>0.0</v>
      </c>
      <c r="AF1678" t="n">
        <v>0.0</v>
      </c>
      <c r="AG1678" t="n">
        <v>0.0</v>
      </c>
      <c r="AH1678" t="inlineStr">
        <is>
          <t>Sangeeta Kumari</t>
        </is>
      </c>
      <c r="AI1678" s="1" t="n">
        <v>44551.381527777776</v>
      </c>
      <c r="AJ1678" t="n">
        <v>936.0</v>
      </c>
      <c r="AK1678" t="n">
        <v>1.0</v>
      </c>
      <c r="AL1678" t="n">
        <v>0.0</v>
      </c>
      <c r="AM1678" t="n">
        <v>1.0</v>
      </c>
      <c r="AN1678" t="n">
        <v>27.0</v>
      </c>
      <c r="AO1678" t="n">
        <v>0.0</v>
      </c>
      <c r="AP1678" t="n">
        <v>-90.0</v>
      </c>
      <c r="AQ1678" t="n">
        <v>0.0</v>
      </c>
      <c r="AR1678" t="n">
        <v>0.0</v>
      </c>
      <c r="AS1678" t="n">
        <v>0.0</v>
      </c>
      <c r="AT1678" t="inlineStr">
        <is>
          <t>N/A</t>
        </is>
      </c>
      <c r="AU1678" t="inlineStr">
        <is>
          <t>N/A</t>
        </is>
      </c>
      <c r="AV1678" t="inlineStr">
        <is>
          <t>N/A</t>
        </is>
      </c>
      <c r="AW1678" t="inlineStr">
        <is>
          <t>N/A</t>
        </is>
      </c>
      <c r="AX1678" t="inlineStr">
        <is>
          <t>N/A</t>
        </is>
      </c>
      <c r="AY1678" t="inlineStr">
        <is>
          <t>N/A</t>
        </is>
      </c>
      <c r="AZ1678" t="inlineStr">
        <is>
          <t>N/A</t>
        </is>
      </c>
      <c r="BA1678" t="inlineStr">
        <is>
          <t>N/A</t>
        </is>
      </c>
      <c r="BB1678" t="inlineStr">
        <is>
          <t>N/A</t>
        </is>
      </c>
      <c r="BC1678" t="inlineStr">
        <is>
          <t>N/A</t>
        </is>
      </c>
      <c r="BD1678" t="inlineStr">
        <is>
          <t>N/A</t>
        </is>
      </c>
      <c r="BE1678" t="inlineStr">
        <is>
          <t>N/A</t>
        </is>
      </c>
    </row>
    <row r="1679">
      <c r="A1679" t="inlineStr">
        <is>
          <t>WI211267358</t>
        </is>
      </c>
      <c r="B1679" t="inlineStr">
        <is>
          <t>DATA_VALIDATION</t>
        </is>
      </c>
      <c r="C1679" t="inlineStr">
        <is>
          <t>201308007962</t>
        </is>
      </c>
      <c r="D1679" t="inlineStr">
        <is>
          <t>Folder</t>
        </is>
      </c>
      <c r="E1679" s="2">
        <f>HYPERLINK("capsilon://?command=openfolder&amp;siteaddress=FAM.docvelocity-na8.net&amp;folderid=FX3FCCFF29-4AA0-C7ED-71D5-565AF29521F2","FX21128536")</f>
        <v>0.0</v>
      </c>
      <c r="F1679" t="inlineStr">
        <is>
          <t/>
        </is>
      </c>
      <c r="G1679" t="inlineStr">
        <is>
          <t/>
        </is>
      </c>
      <c r="H1679" t="inlineStr">
        <is>
          <t>Mailitem</t>
        </is>
      </c>
      <c r="I1679" t="inlineStr">
        <is>
          <t>MI2112705330</t>
        </is>
      </c>
      <c r="J1679" t="n">
        <v>296.0</v>
      </c>
      <c r="K1679" t="inlineStr">
        <is>
          <t>COMPLETED</t>
        </is>
      </c>
      <c r="L1679" t="inlineStr">
        <is>
          <t>MARK_AS_COMPLETED</t>
        </is>
      </c>
      <c r="M1679" t="inlineStr">
        <is>
          <t>Queue</t>
        </is>
      </c>
      <c r="N1679" t="n">
        <v>2.0</v>
      </c>
      <c r="O1679" s="1" t="n">
        <v>44551.29613425926</v>
      </c>
      <c r="P1679" s="1" t="n">
        <v>44551.387557870374</v>
      </c>
      <c r="Q1679" t="n">
        <v>5067.0</v>
      </c>
      <c r="R1679" t="n">
        <v>2832.0</v>
      </c>
      <c r="S1679" t="b">
        <v>0</v>
      </c>
      <c r="T1679" t="inlineStr">
        <is>
          <t>N/A</t>
        </is>
      </c>
      <c r="U1679" t="b">
        <v>1</v>
      </c>
      <c r="V1679" t="inlineStr">
        <is>
          <t>Karnal Akhare</t>
        </is>
      </c>
      <c r="W1679" s="1" t="n">
        <v>44551.33358796296</v>
      </c>
      <c r="X1679" t="n">
        <v>1417.0</v>
      </c>
      <c r="Y1679" t="n">
        <v>209.0</v>
      </c>
      <c r="Z1679" t="n">
        <v>0.0</v>
      </c>
      <c r="AA1679" t="n">
        <v>209.0</v>
      </c>
      <c r="AB1679" t="n">
        <v>54.0</v>
      </c>
      <c r="AC1679" t="n">
        <v>105.0</v>
      </c>
      <c r="AD1679" t="n">
        <v>87.0</v>
      </c>
      <c r="AE1679" t="n">
        <v>0.0</v>
      </c>
      <c r="AF1679" t="n">
        <v>0.0</v>
      </c>
      <c r="AG1679" t="n">
        <v>0.0</v>
      </c>
      <c r="AH1679" t="inlineStr">
        <is>
          <t>Saloni Uttekar</t>
        </is>
      </c>
      <c r="AI1679" s="1" t="n">
        <v>44551.387557870374</v>
      </c>
      <c r="AJ1679" t="n">
        <v>1335.0</v>
      </c>
      <c r="AK1679" t="n">
        <v>5.0</v>
      </c>
      <c r="AL1679" t="n">
        <v>0.0</v>
      </c>
      <c r="AM1679" t="n">
        <v>5.0</v>
      </c>
      <c r="AN1679" t="n">
        <v>54.0</v>
      </c>
      <c r="AO1679" t="n">
        <v>9.0</v>
      </c>
      <c r="AP1679" t="n">
        <v>82.0</v>
      </c>
      <c r="AQ1679" t="n">
        <v>0.0</v>
      </c>
      <c r="AR1679" t="n">
        <v>0.0</v>
      </c>
      <c r="AS1679" t="n">
        <v>0.0</v>
      </c>
      <c r="AT1679" t="inlineStr">
        <is>
          <t>N/A</t>
        </is>
      </c>
      <c r="AU1679" t="inlineStr">
        <is>
          <t>N/A</t>
        </is>
      </c>
      <c r="AV1679" t="inlineStr">
        <is>
          <t>N/A</t>
        </is>
      </c>
      <c r="AW1679" t="inlineStr">
        <is>
          <t>N/A</t>
        </is>
      </c>
      <c r="AX1679" t="inlineStr">
        <is>
          <t>N/A</t>
        </is>
      </c>
      <c r="AY1679" t="inlineStr">
        <is>
          <t>N/A</t>
        </is>
      </c>
      <c r="AZ1679" t="inlineStr">
        <is>
          <t>N/A</t>
        </is>
      </c>
      <c r="BA1679" t="inlineStr">
        <is>
          <t>N/A</t>
        </is>
      </c>
      <c r="BB1679" t="inlineStr">
        <is>
          <t>N/A</t>
        </is>
      </c>
      <c r="BC1679" t="inlineStr">
        <is>
          <t>N/A</t>
        </is>
      </c>
      <c r="BD1679" t="inlineStr">
        <is>
          <t>N/A</t>
        </is>
      </c>
      <c r="BE1679" t="inlineStr">
        <is>
          <t>N/A</t>
        </is>
      </c>
    </row>
    <row r="1680">
      <c r="A1680" t="inlineStr">
        <is>
          <t>WI211267359</t>
        </is>
      </c>
      <c r="B1680" t="inlineStr">
        <is>
          <t>DATA_VALIDATION</t>
        </is>
      </c>
      <c r="C1680" t="inlineStr">
        <is>
          <t>201300020464</t>
        </is>
      </c>
      <c r="D1680" t="inlineStr">
        <is>
          <t>Folder</t>
        </is>
      </c>
      <c r="E1680" s="2">
        <f>HYPERLINK("capsilon://?command=openfolder&amp;siteaddress=FAM.docvelocity-na8.net&amp;folderid=FXE2AF2BED-A129-549D-961D-418EC6F2EB67","FX211210757")</f>
        <v>0.0</v>
      </c>
      <c r="F1680" t="inlineStr">
        <is>
          <t/>
        </is>
      </c>
      <c r="G1680" t="inlineStr">
        <is>
          <t/>
        </is>
      </c>
      <c r="H1680" t="inlineStr">
        <is>
          <t>Mailitem</t>
        </is>
      </c>
      <c r="I1680" t="inlineStr">
        <is>
          <t>MI2112705709</t>
        </is>
      </c>
      <c r="J1680" t="n">
        <v>573.0</v>
      </c>
      <c r="K1680" t="inlineStr">
        <is>
          <t>COMPLETED</t>
        </is>
      </c>
      <c r="L1680" t="inlineStr">
        <is>
          <t>MARK_AS_COMPLETED</t>
        </is>
      </c>
      <c r="M1680" t="inlineStr">
        <is>
          <t>Queue</t>
        </is>
      </c>
      <c r="N1680" t="n">
        <v>2.0</v>
      </c>
      <c r="O1680" s="1" t="n">
        <v>44551.29956018519</v>
      </c>
      <c r="P1680" s="1" t="n">
        <v>44551.404965277776</v>
      </c>
      <c r="Q1680" t="n">
        <v>4732.0</v>
      </c>
      <c r="R1680" t="n">
        <v>4375.0</v>
      </c>
      <c r="S1680" t="b">
        <v>0</v>
      </c>
      <c r="T1680" t="inlineStr">
        <is>
          <t>N/A</t>
        </is>
      </c>
      <c r="U1680" t="b">
        <v>1</v>
      </c>
      <c r="V1680" t="inlineStr">
        <is>
          <t>Nisha Verma</t>
        </is>
      </c>
      <c r="W1680" s="1" t="n">
        <v>44551.34585648148</v>
      </c>
      <c r="X1680" t="n">
        <v>2461.0</v>
      </c>
      <c r="Y1680" t="n">
        <v>285.0</v>
      </c>
      <c r="Z1680" t="n">
        <v>0.0</v>
      </c>
      <c r="AA1680" t="n">
        <v>285.0</v>
      </c>
      <c r="AB1680" t="n">
        <v>0.0</v>
      </c>
      <c r="AC1680" t="n">
        <v>86.0</v>
      </c>
      <c r="AD1680" t="n">
        <v>288.0</v>
      </c>
      <c r="AE1680" t="n">
        <v>0.0</v>
      </c>
      <c r="AF1680" t="n">
        <v>0.0</v>
      </c>
      <c r="AG1680" t="n">
        <v>0.0</v>
      </c>
      <c r="AH1680" t="inlineStr">
        <is>
          <t>Sangeeta Kumari</t>
        </is>
      </c>
      <c r="AI1680" s="1" t="n">
        <v>44551.404965277776</v>
      </c>
      <c r="AJ1680" t="n">
        <v>1809.0</v>
      </c>
      <c r="AK1680" t="n">
        <v>9.0</v>
      </c>
      <c r="AL1680" t="n">
        <v>0.0</v>
      </c>
      <c r="AM1680" t="n">
        <v>9.0</v>
      </c>
      <c r="AN1680" t="n">
        <v>0.0</v>
      </c>
      <c r="AO1680" t="n">
        <v>6.0</v>
      </c>
      <c r="AP1680" t="n">
        <v>279.0</v>
      </c>
      <c r="AQ1680" t="n">
        <v>0.0</v>
      </c>
      <c r="AR1680" t="n">
        <v>0.0</v>
      </c>
      <c r="AS1680" t="n">
        <v>0.0</v>
      </c>
      <c r="AT1680" t="inlineStr">
        <is>
          <t>N/A</t>
        </is>
      </c>
      <c r="AU1680" t="inlineStr">
        <is>
          <t>N/A</t>
        </is>
      </c>
      <c r="AV1680" t="inlineStr">
        <is>
          <t>N/A</t>
        </is>
      </c>
      <c r="AW1680" t="inlineStr">
        <is>
          <t>N/A</t>
        </is>
      </c>
      <c r="AX1680" t="inlineStr">
        <is>
          <t>N/A</t>
        </is>
      </c>
      <c r="AY1680" t="inlineStr">
        <is>
          <t>N/A</t>
        </is>
      </c>
      <c r="AZ1680" t="inlineStr">
        <is>
          <t>N/A</t>
        </is>
      </c>
      <c r="BA1680" t="inlineStr">
        <is>
          <t>N/A</t>
        </is>
      </c>
      <c r="BB1680" t="inlineStr">
        <is>
          <t>N/A</t>
        </is>
      </c>
      <c r="BC1680" t="inlineStr">
        <is>
          <t>N/A</t>
        </is>
      </c>
      <c r="BD1680" t="inlineStr">
        <is>
          <t>N/A</t>
        </is>
      </c>
      <c r="BE1680" t="inlineStr">
        <is>
          <t>N/A</t>
        </is>
      </c>
    </row>
    <row r="1681">
      <c r="A1681" t="inlineStr">
        <is>
          <t>WI211267363</t>
        </is>
      </c>
      <c r="B1681" t="inlineStr">
        <is>
          <t>DATA_VALIDATION</t>
        </is>
      </c>
      <c r="C1681" t="inlineStr">
        <is>
          <t>201300020474</t>
        </is>
      </c>
      <c r="D1681" t="inlineStr">
        <is>
          <t>Folder</t>
        </is>
      </c>
      <c r="E1681" s="2">
        <f>HYPERLINK("capsilon://?command=openfolder&amp;siteaddress=FAM.docvelocity-na8.net&amp;folderid=FXC732F9C9-E9D3-4672-E242-2EA04E6BFBE3","FX211210942")</f>
        <v>0.0</v>
      </c>
      <c r="F1681" t="inlineStr">
        <is>
          <t/>
        </is>
      </c>
      <c r="G1681" t="inlineStr">
        <is>
          <t/>
        </is>
      </c>
      <c r="H1681" t="inlineStr">
        <is>
          <t>Mailitem</t>
        </is>
      </c>
      <c r="I1681" t="inlineStr">
        <is>
          <t>MI2112712252</t>
        </is>
      </c>
      <c r="J1681" t="n">
        <v>623.0</v>
      </c>
      <c r="K1681" t="inlineStr">
        <is>
          <t>COMPLETED</t>
        </is>
      </c>
      <c r="L1681" t="inlineStr">
        <is>
          <t>MARK_AS_COMPLETED</t>
        </is>
      </c>
      <c r="M1681" t="inlineStr">
        <is>
          <t>Queue</t>
        </is>
      </c>
      <c r="N1681" t="n">
        <v>2.0</v>
      </c>
      <c r="O1681" s="1" t="n">
        <v>44551.30641203704</v>
      </c>
      <c r="P1681" s="1" t="n">
        <v>44551.444918981484</v>
      </c>
      <c r="Q1681" t="n">
        <v>2598.0</v>
      </c>
      <c r="R1681" t="n">
        <v>9369.0</v>
      </c>
      <c r="S1681" t="b">
        <v>0</v>
      </c>
      <c r="T1681" t="inlineStr">
        <is>
          <t>N/A</t>
        </is>
      </c>
      <c r="U1681" t="b">
        <v>1</v>
      </c>
      <c r="V1681" t="inlineStr">
        <is>
          <t>Raman Vaidya</t>
        </is>
      </c>
      <c r="W1681" s="1" t="n">
        <v>44551.397893518515</v>
      </c>
      <c r="X1681" t="n">
        <v>5186.0</v>
      </c>
      <c r="Y1681" t="n">
        <v>485.0</v>
      </c>
      <c r="Z1681" t="n">
        <v>0.0</v>
      </c>
      <c r="AA1681" t="n">
        <v>485.0</v>
      </c>
      <c r="AB1681" t="n">
        <v>108.0</v>
      </c>
      <c r="AC1681" t="n">
        <v>293.0</v>
      </c>
      <c r="AD1681" t="n">
        <v>138.0</v>
      </c>
      <c r="AE1681" t="n">
        <v>0.0</v>
      </c>
      <c r="AF1681" t="n">
        <v>0.0</v>
      </c>
      <c r="AG1681" t="n">
        <v>0.0</v>
      </c>
      <c r="AH1681" t="inlineStr">
        <is>
          <t>Aparna Chavan</t>
        </is>
      </c>
      <c r="AI1681" s="1" t="n">
        <v>44551.444918981484</v>
      </c>
      <c r="AJ1681" t="n">
        <v>3828.0</v>
      </c>
      <c r="AK1681" t="n">
        <v>4.0</v>
      </c>
      <c r="AL1681" t="n">
        <v>0.0</v>
      </c>
      <c r="AM1681" t="n">
        <v>4.0</v>
      </c>
      <c r="AN1681" t="n">
        <v>108.0</v>
      </c>
      <c r="AO1681" t="n">
        <v>4.0</v>
      </c>
      <c r="AP1681" t="n">
        <v>134.0</v>
      </c>
      <c r="AQ1681" t="n">
        <v>0.0</v>
      </c>
      <c r="AR1681" t="n">
        <v>0.0</v>
      </c>
      <c r="AS1681" t="n">
        <v>0.0</v>
      </c>
      <c r="AT1681" t="inlineStr">
        <is>
          <t>N/A</t>
        </is>
      </c>
      <c r="AU1681" t="inlineStr">
        <is>
          <t>N/A</t>
        </is>
      </c>
      <c r="AV1681" t="inlineStr">
        <is>
          <t>N/A</t>
        </is>
      </c>
      <c r="AW1681" t="inlineStr">
        <is>
          <t>N/A</t>
        </is>
      </c>
      <c r="AX1681" t="inlineStr">
        <is>
          <t>N/A</t>
        </is>
      </c>
      <c r="AY1681" t="inlineStr">
        <is>
          <t>N/A</t>
        </is>
      </c>
      <c r="AZ1681" t="inlineStr">
        <is>
          <t>N/A</t>
        </is>
      </c>
      <c r="BA1681" t="inlineStr">
        <is>
          <t>N/A</t>
        </is>
      </c>
      <c r="BB1681" t="inlineStr">
        <is>
          <t>N/A</t>
        </is>
      </c>
      <c r="BC1681" t="inlineStr">
        <is>
          <t>N/A</t>
        </is>
      </c>
      <c r="BD1681" t="inlineStr">
        <is>
          <t>N/A</t>
        </is>
      </c>
      <c r="BE1681" t="inlineStr">
        <is>
          <t>N/A</t>
        </is>
      </c>
    </row>
    <row r="1682">
      <c r="A1682" t="inlineStr">
        <is>
          <t>WI211267365</t>
        </is>
      </c>
      <c r="B1682" t="inlineStr">
        <is>
          <t>DATA_VALIDATION</t>
        </is>
      </c>
      <c r="C1682" t="inlineStr">
        <is>
          <t>201300020411</t>
        </is>
      </c>
      <c r="D1682" t="inlineStr">
        <is>
          <t>Folder</t>
        </is>
      </c>
      <c r="E1682" s="2">
        <f>HYPERLINK("capsilon://?command=openfolder&amp;siteaddress=FAM.docvelocity-na8.net&amp;folderid=FXF824386A-1B49-66A7-F678-B95EE9DE31BD","FX21129596")</f>
        <v>0.0</v>
      </c>
      <c r="F1682" t="inlineStr">
        <is>
          <t/>
        </is>
      </c>
      <c r="G1682" t="inlineStr">
        <is>
          <t/>
        </is>
      </c>
      <c r="H1682" t="inlineStr">
        <is>
          <t>Mailitem</t>
        </is>
      </c>
      <c r="I1682" t="inlineStr">
        <is>
          <t>MI2112712346</t>
        </is>
      </c>
      <c r="J1682" t="n">
        <v>170.0</v>
      </c>
      <c r="K1682" t="inlineStr">
        <is>
          <t>COMPLETED</t>
        </is>
      </c>
      <c r="L1682" t="inlineStr">
        <is>
          <t>MARK_AS_COMPLETED</t>
        </is>
      </c>
      <c r="M1682" t="inlineStr">
        <is>
          <t>Queue</t>
        </is>
      </c>
      <c r="N1682" t="n">
        <v>2.0</v>
      </c>
      <c r="O1682" s="1" t="n">
        <v>44551.30819444444</v>
      </c>
      <c r="P1682" s="1" t="n">
        <v>44551.39944444445</v>
      </c>
      <c r="Q1682" t="n">
        <v>6233.0</v>
      </c>
      <c r="R1682" t="n">
        <v>1651.0</v>
      </c>
      <c r="S1682" t="b">
        <v>0</v>
      </c>
      <c r="T1682" t="inlineStr">
        <is>
          <t>N/A</t>
        </is>
      </c>
      <c r="U1682" t="b">
        <v>1</v>
      </c>
      <c r="V1682" t="inlineStr">
        <is>
          <t>Hemanshi Deshlahara</t>
        </is>
      </c>
      <c r="W1682" s="1" t="n">
        <v>44551.322650462964</v>
      </c>
      <c r="X1682" t="n">
        <v>653.0</v>
      </c>
      <c r="Y1682" t="n">
        <v>103.0</v>
      </c>
      <c r="Z1682" t="n">
        <v>0.0</v>
      </c>
      <c r="AA1682" t="n">
        <v>103.0</v>
      </c>
      <c r="AB1682" t="n">
        <v>0.0</v>
      </c>
      <c r="AC1682" t="n">
        <v>21.0</v>
      </c>
      <c r="AD1682" t="n">
        <v>67.0</v>
      </c>
      <c r="AE1682" t="n">
        <v>0.0</v>
      </c>
      <c r="AF1682" t="n">
        <v>0.0</v>
      </c>
      <c r="AG1682" t="n">
        <v>0.0</v>
      </c>
      <c r="AH1682" t="inlineStr">
        <is>
          <t>Aparna Chavan</t>
        </is>
      </c>
      <c r="AI1682" s="1" t="n">
        <v>44551.39944444445</v>
      </c>
      <c r="AJ1682" t="n">
        <v>960.0</v>
      </c>
      <c r="AK1682" t="n">
        <v>0.0</v>
      </c>
      <c r="AL1682" t="n">
        <v>0.0</v>
      </c>
      <c r="AM1682" t="n">
        <v>0.0</v>
      </c>
      <c r="AN1682" t="n">
        <v>0.0</v>
      </c>
      <c r="AO1682" t="n">
        <v>0.0</v>
      </c>
      <c r="AP1682" t="n">
        <v>67.0</v>
      </c>
      <c r="AQ1682" t="n">
        <v>0.0</v>
      </c>
      <c r="AR1682" t="n">
        <v>0.0</v>
      </c>
      <c r="AS1682" t="n">
        <v>0.0</v>
      </c>
      <c r="AT1682" t="inlineStr">
        <is>
          <t>N/A</t>
        </is>
      </c>
      <c r="AU1682" t="inlineStr">
        <is>
          <t>N/A</t>
        </is>
      </c>
      <c r="AV1682" t="inlineStr">
        <is>
          <t>N/A</t>
        </is>
      </c>
      <c r="AW1682" t="inlineStr">
        <is>
          <t>N/A</t>
        </is>
      </c>
      <c r="AX1682" t="inlineStr">
        <is>
          <t>N/A</t>
        </is>
      </c>
      <c r="AY1682" t="inlineStr">
        <is>
          <t>N/A</t>
        </is>
      </c>
      <c r="AZ1682" t="inlineStr">
        <is>
          <t>N/A</t>
        </is>
      </c>
      <c r="BA1682" t="inlineStr">
        <is>
          <t>N/A</t>
        </is>
      </c>
      <c r="BB1682" t="inlineStr">
        <is>
          <t>N/A</t>
        </is>
      </c>
      <c r="BC1682" t="inlineStr">
        <is>
          <t>N/A</t>
        </is>
      </c>
      <c r="BD1682" t="inlineStr">
        <is>
          <t>N/A</t>
        </is>
      </c>
      <c r="BE1682" t="inlineStr">
        <is>
          <t>N/A</t>
        </is>
      </c>
    </row>
    <row r="1683">
      <c r="A1683" t="inlineStr">
        <is>
          <t>WI21126737</t>
        </is>
      </c>
      <c r="B1683" t="inlineStr">
        <is>
          <t>DATA_VALIDATION</t>
        </is>
      </c>
      <c r="C1683" t="inlineStr">
        <is>
          <t>201100014246</t>
        </is>
      </c>
      <c r="D1683" t="inlineStr">
        <is>
          <t>Folder</t>
        </is>
      </c>
      <c r="E1683" s="2">
        <f>HYPERLINK("capsilon://?command=openfolder&amp;siteaddress=FAM.docvelocity-na8.net&amp;folderid=FX6F35211E-448E-2F7F-56EE-F87918273500","FX211114538")</f>
        <v>0.0</v>
      </c>
      <c r="F1683" t="inlineStr">
        <is>
          <t/>
        </is>
      </c>
      <c r="G1683" t="inlineStr">
        <is>
          <t/>
        </is>
      </c>
      <c r="H1683" t="inlineStr">
        <is>
          <t>Mailitem</t>
        </is>
      </c>
      <c r="I1683" t="inlineStr">
        <is>
          <t>MI211272569</t>
        </is>
      </c>
      <c r="J1683" t="n">
        <v>28.0</v>
      </c>
      <c r="K1683" t="inlineStr">
        <is>
          <t>COMPLETED</t>
        </is>
      </c>
      <c r="L1683" t="inlineStr">
        <is>
          <t>MARK_AS_COMPLETED</t>
        </is>
      </c>
      <c r="M1683" t="inlineStr">
        <is>
          <t>Queue</t>
        </is>
      </c>
      <c r="N1683" t="n">
        <v>2.0</v>
      </c>
      <c r="O1683" s="1" t="n">
        <v>44532.509571759256</v>
      </c>
      <c r="P1683" s="1" t="n">
        <v>44532.66203703704</v>
      </c>
      <c r="Q1683" t="n">
        <v>12950.0</v>
      </c>
      <c r="R1683" t="n">
        <v>223.0</v>
      </c>
      <c r="S1683" t="b">
        <v>0</v>
      </c>
      <c r="T1683" t="inlineStr">
        <is>
          <t>N/A</t>
        </is>
      </c>
      <c r="U1683" t="b">
        <v>0</v>
      </c>
      <c r="V1683" t="inlineStr">
        <is>
          <t>Ujwala Ajabe</t>
        </is>
      </c>
      <c r="W1683" s="1" t="n">
        <v>44532.51231481481</v>
      </c>
      <c r="X1683" t="n">
        <v>98.0</v>
      </c>
      <c r="Y1683" t="n">
        <v>21.0</v>
      </c>
      <c r="Z1683" t="n">
        <v>0.0</v>
      </c>
      <c r="AA1683" t="n">
        <v>21.0</v>
      </c>
      <c r="AB1683" t="n">
        <v>0.0</v>
      </c>
      <c r="AC1683" t="n">
        <v>0.0</v>
      </c>
      <c r="AD1683" t="n">
        <v>7.0</v>
      </c>
      <c r="AE1683" t="n">
        <v>0.0</v>
      </c>
      <c r="AF1683" t="n">
        <v>0.0</v>
      </c>
      <c r="AG1683" t="n">
        <v>0.0</v>
      </c>
      <c r="AH1683" t="inlineStr">
        <is>
          <t>Vikash Suryakanth Parmar</t>
        </is>
      </c>
      <c r="AI1683" s="1" t="n">
        <v>44532.66203703704</v>
      </c>
      <c r="AJ1683" t="n">
        <v>125.0</v>
      </c>
      <c r="AK1683" t="n">
        <v>0.0</v>
      </c>
      <c r="AL1683" t="n">
        <v>0.0</v>
      </c>
      <c r="AM1683" t="n">
        <v>0.0</v>
      </c>
      <c r="AN1683" t="n">
        <v>0.0</v>
      </c>
      <c r="AO1683" t="n">
        <v>0.0</v>
      </c>
      <c r="AP1683" t="n">
        <v>7.0</v>
      </c>
      <c r="AQ1683" t="n">
        <v>0.0</v>
      </c>
      <c r="AR1683" t="n">
        <v>0.0</v>
      </c>
      <c r="AS1683" t="n">
        <v>0.0</v>
      </c>
      <c r="AT1683" t="inlineStr">
        <is>
          <t>N/A</t>
        </is>
      </c>
      <c r="AU1683" t="inlineStr">
        <is>
          <t>N/A</t>
        </is>
      </c>
      <c r="AV1683" t="inlineStr">
        <is>
          <t>N/A</t>
        </is>
      </c>
      <c r="AW1683" t="inlineStr">
        <is>
          <t>N/A</t>
        </is>
      </c>
      <c r="AX1683" t="inlineStr">
        <is>
          <t>N/A</t>
        </is>
      </c>
      <c r="AY1683" t="inlineStr">
        <is>
          <t>N/A</t>
        </is>
      </c>
      <c r="AZ1683" t="inlineStr">
        <is>
          <t>N/A</t>
        </is>
      </c>
      <c r="BA1683" t="inlineStr">
        <is>
          <t>N/A</t>
        </is>
      </c>
      <c r="BB1683" t="inlineStr">
        <is>
          <t>N/A</t>
        </is>
      </c>
      <c r="BC1683" t="inlineStr">
        <is>
          <t>N/A</t>
        </is>
      </c>
      <c r="BD1683" t="inlineStr">
        <is>
          <t>N/A</t>
        </is>
      </c>
      <c r="BE1683" t="inlineStr">
        <is>
          <t>N/A</t>
        </is>
      </c>
    </row>
    <row r="1684">
      <c r="A1684" t="inlineStr">
        <is>
          <t>WI21126742</t>
        </is>
      </c>
      <c r="B1684" t="inlineStr">
        <is>
          <t>DATA_VALIDATION</t>
        </is>
      </c>
      <c r="C1684" t="inlineStr">
        <is>
          <t>201100014246</t>
        </is>
      </c>
      <c r="D1684" t="inlineStr">
        <is>
          <t>Folder</t>
        </is>
      </c>
      <c r="E1684" s="2">
        <f>HYPERLINK("capsilon://?command=openfolder&amp;siteaddress=FAM.docvelocity-na8.net&amp;folderid=FX6F35211E-448E-2F7F-56EE-F87918273500","FX211114538")</f>
        <v>0.0</v>
      </c>
      <c r="F1684" t="inlineStr">
        <is>
          <t/>
        </is>
      </c>
      <c r="G1684" t="inlineStr">
        <is>
          <t/>
        </is>
      </c>
      <c r="H1684" t="inlineStr">
        <is>
          <t>Mailitem</t>
        </is>
      </c>
      <c r="I1684" t="inlineStr">
        <is>
          <t>MI211272666</t>
        </is>
      </c>
      <c r="J1684" t="n">
        <v>115.0</v>
      </c>
      <c r="K1684" t="inlineStr">
        <is>
          <t>COMPLETED</t>
        </is>
      </c>
      <c r="L1684" t="inlineStr">
        <is>
          <t>MARK_AS_COMPLETED</t>
        </is>
      </c>
      <c r="M1684" t="inlineStr">
        <is>
          <t>Queue</t>
        </is>
      </c>
      <c r="N1684" t="n">
        <v>2.0</v>
      </c>
      <c r="O1684" s="1" t="n">
        <v>44532.51081018519</v>
      </c>
      <c r="P1684" s="1" t="n">
        <v>44532.665034722224</v>
      </c>
      <c r="Q1684" t="n">
        <v>12874.0</v>
      </c>
      <c r="R1684" t="n">
        <v>451.0</v>
      </c>
      <c r="S1684" t="b">
        <v>0</v>
      </c>
      <c r="T1684" t="inlineStr">
        <is>
          <t>N/A</t>
        </is>
      </c>
      <c r="U1684" t="b">
        <v>0</v>
      </c>
      <c r="V1684" t="inlineStr">
        <is>
          <t>Archana Bhujbal</t>
        </is>
      </c>
      <c r="W1684" s="1" t="n">
        <v>44532.51290509259</v>
      </c>
      <c r="X1684" t="n">
        <v>127.0</v>
      </c>
      <c r="Y1684" t="n">
        <v>62.0</v>
      </c>
      <c r="Z1684" t="n">
        <v>0.0</v>
      </c>
      <c r="AA1684" t="n">
        <v>62.0</v>
      </c>
      <c r="AB1684" t="n">
        <v>0.0</v>
      </c>
      <c r="AC1684" t="n">
        <v>5.0</v>
      </c>
      <c r="AD1684" t="n">
        <v>53.0</v>
      </c>
      <c r="AE1684" t="n">
        <v>0.0</v>
      </c>
      <c r="AF1684" t="n">
        <v>0.0</v>
      </c>
      <c r="AG1684" t="n">
        <v>0.0</v>
      </c>
      <c r="AH1684" t="inlineStr">
        <is>
          <t>Smriti Gauchan</t>
        </is>
      </c>
      <c r="AI1684" s="1" t="n">
        <v>44532.665034722224</v>
      </c>
      <c r="AJ1684" t="n">
        <v>324.0</v>
      </c>
      <c r="AK1684" t="n">
        <v>0.0</v>
      </c>
      <c r="AL1684" t="n">
        <v>0.0</v>
      </c>
      <c r="AM1684" t="n">
        <v>0.0</v>
      </c>
      <c r="AN1684" t="n">
        <v>0.0</v>
      </c>
      <c r="AO1684" t="n">
        <v>0.0</v>
      </c>
      <c r="AP1684" t="n">
        <v>53.0</v>
      </c>
      <c r="AQ1684" t="n">
        <v>0.0</v>
      </c>
      <c r="AR1684" t="n">
        <v>0.0</v>
      </c>
      <c r="AS1684" t="n">
        <v>0.0</v>
      </c>
      <c r="AT1684" t="inlineStr">
        <is>
          <t>N/A</t>
        </is>
      </c>
      <c r="AU1684" t="inlineStr">
        <is>
          <t>N/A</t>
        </is>
      </c>
      <c r="AV1684" t="inlineStr">
        <is>
          <t>N/A</t>
        </is>
      </c>
      <c r="AW1684" t="inlineStr">
        <is>
          <t>N/A</t>
        </is>
      </c>
      <c r="AX1684" t="inlineStr">
        <is>
          <t>N/A</t>
        </is>
      </c>
      <c r="AY1684" t="inlineStr">
        <is>
          <t>N/A</t>
        </is>
      </c>
      <c r="AZ1684" t="inlineStr">
        <is>
          <t>N/A</t>
        </is>
      </c>
      <c r="BA1684" t="inlineStr">
        <is>
          <t>N/A</t>
        </is>
      </c>
      <c r="BB1684" t="inlineStr">
        <is>
          <t>N/A</t>
        </is>
      </c>
      <c r="BC1684" t="inlineStr">
        <is>
          <t>N/A</t>
        </is>
      </c>
      <c r="BD1684" t="inlineStr">
        <is>
          <t>N/A</t>
        </is>
      </c>
      <c r="BE1684" t="inlineStr">
        <is>
          <t>N/A</t>
        </is>
      </c>
    </row>
    <row r="1685">
      <c r="A1685" t="inlineStr">
        <is>
          <t>WI21126744</t>
        </is>
      </c>
      <c r="B1685" t="inlineStr">
        <is>
          <t>DATA_VALIDATION</t>
        </is>
      </c>
      <c r="C1685" t="inlineStr">
        <is>
          <t>201100014246</t>
        </is>
      </c>
      <c r="D1685" t="inlineStr">
        <is>
          <t>Folder</t>
        </is>
      </c>
      <c r="E1685" s="2">
        <f>HYPERLINK("capsilon://?command=openfolder&amp;siteaddress=FAM.docvelocity-na8.net&amp;folderid=FX6F35211E-448E-2F7F-56EE-F87918273500","FX211114538")</f>
        <v>0.0</v>
      </c>
      <c r="F1685" t="inlineStr">
        <is>
          <t/>
        </is>
      </c>
      <c r="G1685" t="inlineStr">
        <is>
          <t/>
        </is>
      </c>
      <c r="H1685" t="inlineStr">
        <is>
          <t>Mailitem</t>
        </is>
      </c>
      <c r="I1685" t="inlineStr">
        <is>
          <t>MI211272664</t>
        </is>
      </c>
      <c r="J1685" t="n">
        <v>103.0</v>
      </c>
      <c r="K1685" t="inlineStr">
        <is>
          <t>COMPLETED</t>
        </is>
      </c>
      <c r="L1685" t="inlineStr">
        <is>
          <t>MARK_AS_COMPLETED</t>
        </is>
      </c>
      <c r="M1685" t="inlineStr">
        <is>
          <t>Queue</t>
        </is>
      </c>
      <c r="N1685" t="n">
        <v>2.0</v>
      </c>
      <c r="O1685" s="1" t="n">
        <v>44532.51091435185</v>
      </c>
      <c r="P1685" s="1" t="n">
        <v>44532.66396990741</v>
      </c>
      <c r="Q1685" t="n">
        <v>12859.0</v>
      </c>
      <c r="R1685" t="n">
        <v>365.0</v>
      </c>
      <c r="S1685" t="b">
        <v>0</v>
      </c>
      <c r="T1685" t="inlineStr">
        <is>
          <t>N/A</t>
        </is>
      </c>
      <c r="U1685" t="b">
        <v>0</v>
      </c>
      <c r="V1685" t="inlineStr">
        <is>
          <t>Snehal Sathe</t>
        </is>
      </c>
      <c r="W1685" s="1" t="n">
        <v>44532.513703703706</v>
      </c>
      <c r="X1685" t="n">
        <v>141.0</v>
      </c>
      <c r="Y1685" t="n">
        <v>62.0</v>
      </c>
      <c r="Z1685" t="n">
        <v>0.0</v>
      </c>
      <c r="AA1685" t="n">
        <v>62.0</v>
      </c>
      <c r="AB1685" t="n">
        <v>0.0</v>
      </c>
      <c r="AC1685" t="n">
        <v>20.0</v>
      </c>
      <c r="AD1685" t="n">
        <v>41.0</v>
      </c>
      <c r="AE1685" t="n">
        <v>0.0</v>
      </c>
      <c r="AF1685" t="n">
        <v>0.0</v>
      </c>
      <c r="AG1685" t="n">
        <v>0.0</v>
      </c>
      <c r="AH1685" t="inlineStr">
        <is>
          <t>Dashrath Soren</t>
        </is>
      </c>
      <c r="AI1685" s="1" t="n">
        <v>44532.66396990741</v>
      </c>
      <c r="AJ1685" t="n">
        <v>224.0</v>
      </c>
      <c r="AK1685" t="n">
        <v>0.0</v>
      </c>
      <c r="AL1685" t="n">
        <v>0.0</v>
      </c>
      <c r="AM1685" t="n">
        <v>0.0</v>
      </c>
      <c r="AN1685" t="n">
        <v>0.0</v>
      </c>
      <c r="AO1685" t="n">
        <v>0.0</v>
      </c>
      <c r="AP1685" t="n">
        <v>41.0</v>
      </c>
      <c r="AQ1685" t="n">
        <v>0.0</v>
      </c>
      <c r="AR1685" t="n">
        <v>0.0</v>
      </c>
      <c r="AS1685" t="n">
        <v>0.0</v>
      </c>
      <c r="AT1685" t="inlineStr">
        <is>
          <t>N/A</t>
        </is>
      </c>
      <c r="AU1685" t="inlineStr">
        <is>
          <t>N/A</t>
        </is>
      </c>
      <c r="AV1685" t="inlineStr">
        <is>
          <t>N/A</t>
        </is>
      </c>
      <c r="AW1685" t="inlineStr">
        <is>
          <t>N/A</t>
        </is>
      </c>
      <c r="AX1685" t="inlineStr">
        <is>
          <t>N/A</t>
        </is>
      </c>
      <c r="AY1685" t="inlineStr">
        <is>
          <t>N/A</t>
        </is>
      </c>
      <c r="AZ1685" t="inlineStr">
        <is>
          <t>N/A</t>
        </is>
      </c>
      <c r="BA1685" t="inlineStr">
        <is>
          <t>N/A</t>
        </is>
      </c>
      <c r="BB1685" t="inlineStr">
        <is>
          <t>N/A</t>
        </is>
      </c>
      <c r="BC1685" t="inlineStr">
        <is>
          <t>N/A</t>
        </is>
      </c>
      <c r="BD1685" t="inlineStr">
        <is>
          <t>N/A</t>
        </is>
      </c>
      <c r="BE1685" t="inlineStr">
        <is>
          <t>N/A</t>
        </is>
      </c>
    </row>
    <row r="1686">
      <c r="A1686" t="inlineStr">
        <is>
          <t>WI21126747</t>
        </is>
      </c>
      <c r="B1686" t="inlineStr">
        <is>
          <t>DATA_VALIDATION</t>
        </is>
      </c>
      <c r="C1686" t="inlineStr">
        <is>
          <t>201100014246</t>
        </is>
      </c>
      <c r="D1686" t="inlineStr">
        <is>
          <t>Folder</t>
        </is>
      </c>
      <c r="E1686" s="2">
        <f>HYPERLINK("capsilon://?command=openfolder&amp;siteaddress=FAM.docvelocity-na8.net&amp;folderid=FX6F35211E-448E-2F7F-56EE-F87918273500","FX211114538")</f>
        <v>0.0</v>
      </c>
      <c r="F1686" t="inlineStr">
        <is>
          <t/>
        </is>
      </c>
      <c r="G1686" t="inlineStr">
        <is>
          <t/>
        </is>
      </c>
      <c r="H1686" t="inlineStr">
        <is>
          <t>Mailitem</t>
        </is>
      </c>
      <c r="I1686" t="inlineStr">
        <is>
          <t>MI211272669</t>
        </is>
      </c>
      <c r="J1686" t="n">
        <v>112.0</v>
      </c>
      <c r="K1686" t="inlineStr">
        <is>
          <t>COMPLETED</t>
        </is>
      </c>
      <c r="L1686" t="inlineStr">
        <is>
          <t>MARK_AS_COMPLETED</t>
        </is>
      </c>
      <c r="M1686" t="inlineStr">
        <is>
          <t>Queue</t>
        </is>
      </c>
      <c r="N1686" t="n">
        <v>2.0</v>
      </c>
      <c r="O1686" s="1" t="n">
        <v>44532.51190972222</v>
      </c>
      <c r="P1686" s="1" t="n">
        <v>44532.66385416667</v>
      </c>
      <c r="Q1686" t="n">
        <v>12795.0</v>
      </c>
      <c r="R1686" t="n">
        <v>333.0</v>
      </c>
      <c r="S1686" t="b">
        <v>0</v>
      </c>
      <c r="T1686" t="inlineStr">
        <is>
          <t>N/A</t>
        </is>
      </c>
      <c r="U1686" t="b">
        <v>0</v>
      </c>
      <c r="V1686" t="inlineStr">
        <is>
          <t>Ujwala Ajabe</t>
        </is>
      </c>
      <c r="W1686" s="1" t="n">
        <v>44532.514375</v>
      </c>
      <c r="X1686" t="n">
        <v>177.0</v>
      </c>
      <c r="Y1686" t="n">
        <v>62.0</v>
      </c>
      <c r="Z1686" t="n">
        <v>0.0</v>
      </c>
      <c r="AA1686" t="n">
        <v>62.0</v>
      </c>
      <c r="AB1686" t="n">
        <v>0.0</v>
      </c>
      <c r="AC1686" t="n">
        <v>5.0</v>
      </c>
      <c r="AD1686" t="n">
        <v>50.0</v>
      </c>
      <c r="AE1686" t="n">
        <v>0.0</v>
      </c>
      <c r="AF1686" t="n">
        <v>0.0</v>
      </c>
      <c r="AG1686" t="n">
        <v>0.0</v>
      </c>
      <c r="AH1686" t="inlineStr">
        <is>
          <t>Vikash Suryakanth Parmar</t>
        </is>
      </c>
      <c r="AI1686" s="1" t="n">
        <v>44532.66385416667</v>
      </c>
      <c r="AJ1686" t="n">
        <v>156.0</v>
      </c>
      <c r="AK1686" t="n">
        <v>0.0</v>
      </c>
      <c r="AL1686" t="n">
        <v>0.0</v>
      </c>
      <c r="AM1686" t="n">
        <v>0.0</v>
      </c>
      <c r="AN1686" t="n">
        <v>0.0</v>
      </c>
      <c r="AO1686" t="n">
        <v>0.0</v>
      </c>
      <c r="AP1686" t="n">
        <v>50.0</v>
      </c>
      <c r="AQ1686" t="n">
        <v>0.0</v>
      </c>
      <c r="AR1686" t="n">
        <v>0.0</v>
      </c>
      <c r="AS1686" t="n">
        <v>0.0</v>
      </c>
      <c r="AT1686" t="inlineStr">
        <is>
          <t>N/A</t>
        </is>
      </c>
      <c r="AU1686" t="inlineStr">
        <is>
          <t>N/A</t>
        </is>
      </c>
      <c r="AV1686" t="inlineStr">
        <is>
          <t>N/A</t>
        </is>
      </c>
      <c r="AW1686" t="inlineStr">
        <is>
          <t>N/A</t>
        </is>
      </c>
      <c r="AX1686" t="inlineStr">
        <is>
          <t>N/A</t>
        </is>
      </c>
      <c r="AY1686" t="inlineStr">
        <is>
          <t>N/A</t>
        </is>
      </c>
      <c r="AZ1686" t="inlineStr">
        <is>
          <t>N/A</t>
        </is>
      </c>
      <c r="BA1686" t="inlineStr">
        <is>
          <t>N/A</t>
        </is>
      </c>
      <c r="BB1686" t="inlineStr">
        <is>
          <t>N/A</t>
        </is>
      </c>
      <c r="BC1686" t="inlineStr">
        <is>
          <t>N/A</t>
        </is>
      </c>
      <c r="BD1686" t="inlineStr">
        <is>
          <t>N/A</t>
        </is>
      </c>
      <c r="BE1686" t="inlineStr">
        <is>
          <t>N/A</t>
        </is>
      </c>
    </row>
    <row r="1687">
      <c r="A1687" t="inlineStr">
        <is>
          <t>WI211267477</t>
        </is>
      </c>
      <c r="B1687" t="inlineStr">
        <is>
          <t>DATA_VALIDATION</t>
        </is>
      </c>
      <c r="C1687" t="inlineStr">
        <is>
          <t>201100014337</t>
        </is>
      </c>
      <c r="D1687" t="inlineStr">
        <is>
          <t>Folder</t>
        </is>
      </c>
      <c r="E1687" s="2">
        <f>HYPERLINK("capsilon://?command=openfolder&amp;siteaddress=FAM.docvelocity-na8.net&amp;folderid=FXA4E5F561-4A9C-2260-C163-395BC8537C29","FX21128088")</f>
        <v>0.0</v>
      </c>
      <c r="F1687" t="inlineStr">
        <is>
          <t/>
        </is>
      </c>
      <c r="G1687" t="inlineStr">
        <is>
          <t/>
        </is>
      </c>
      <c r="H1687" t="inlineStr">
        <is>
          <t>Mailitem</t>
        </is>
      </c>
      <c r="I1687" t="inlineStr">
        <is>
          <t>MI2112691418</t>
        </is>
      </c>
      <c r="J1687" t="n">
        <v>76.0</v>
      </c>
      <c r="K1687" t="inlineStr">
        <is>
          <t>COMPLETED</t>
        </is>
      </c>
      <c r="L1687" t="inlineStr">
        <is>
          <t>MARK_AS_COMPLETED</t>
        </is>
      </c>
      <c r="M1687" t="inlineStr">
        <is>
          <t>Queue</t>
        </is>
      </c>
      <c r="N1687" t="n">
        <v>2.0</v>
      </c>
      <c r="O1687" s="1" t="n">
        <v>44551.39430555556</v>
      </c>
      <c r="P1687" s="1" t="n">
        <v>44551.415810185186</v>
      </c>
      <c r="Q1687" t="n">
        <v>128.0</v>
      </c>
      <c r="R1687" t="n">
        <v>1730.0</v>
      </c>
      <c r="S1687" t="b">
        <v>0</v>
      </c>
      <c r="T1687" t="inlineStr">
        <is>
          <t>N/A</t>
        </is>
      </c>
      <c r="U1687" t="b">
        <v>1</v>
      </c>
      <c r="V1687" t="inlineStr">
        <is>
          <t>Karnal Akhare</t>
        </is>
      </c>
      <c r="W1687" s="1" t="n">
        <v>44551.40634259259</v>
      </c>
      <c r="X1687" t="n">
        <v>991.0</v>
      </c>
      <c r="Y1687" t="n">
        <v>98.0</v>
      </c>
      <c r="Z1687" t="n">
        <v>0.0</v>
      </c>
      <c r="AA1687" t="n">
        <v>98.0</v>
      </c>
      <c r="AB1687" t="n">
        <v>0.0</v>
      </c>
      <c r="AC1687" t="n">
        <v>82.0</v>
      </c>
      <c r="AD1687" t="n">
        <v>-22.0</v>
      </c>
      <c r="AE1687" t="n">
        <v>0.0</v>
      </c>
      <c r="AF1687" t="n">
        <v>0.0</v>
      </c>
      <c r="AG1687" t="n">
        <v>0.0</v>
      </c>
      <c r="AH1687" t="inlineStr">
        <is>
          <t>Saloni Uttekar</t>
        </is>
      </c>
      <c r="AI1687" s="1" t="n">
        <v>44551.415810185186</v>
      </c>
      <c r="AJ1687" t="n">
        <v>724.0</v>
      </c>
      <c r="AK1687" t="n">
        <v>4.0</v>
      </c>
      <c r="AL1687" t="n">
        <v>0.0</v>
      </c>
      <c r="AM1687" t="n">
        <v>4.0</v>
      </c>
      <c r="AN1687" t="n">
        <v>0.0</v>
      </c>
      <c r="AO1687" t="n">
        <v>4.0</v>
      </c>
      <c r="AP1687" t="n">
        <v>-26.0</v>
      </c>
      <c r="AQ1687" t="n">
        <v>0.0</v>
      </c>
      <c r="AR1687" t="n">
        <v>0.0</v>
      </c>
      <c r="AS1687" t="n">
        <v>0.0</v>
      </c>
      <c r="AT1687" t="inlineStr">
        <is>
          <t>N/A</t>
        </is>
      </c>
      <c r="AU1687" t="inlineStr">
        <is>
          <t>N/A</t>
        </is>
      </c>
      <c r="AV1687" t="inlineStr">
        <is>
          <t>N/A</t>
        </is>
      </c>
      <c r="AW1687" t="inlineStr">
        <is>
          <t>N/A</t>
        </is>
      </c>
      <c r="AX1687" t="inlineStr">
        <is>
          <t>N/A</t>
        </is>
      </c>
      <c r="AY1687" t="inlineStr">
        <is>
          <t>N/A</t>
        </is>
      </c>
      <c r="AZ1687" t="inlineStr">
        <is>
          <t>N/A</t>
        </is>
      </c>
      <c r="BA1687" t="inlineStr">
        <is>
          <t>N/A</t>
        </is>
      </c>
      <c r="BB1687" t="inlineStr">
        <is>
          <t>N/A</t>
        </is>
      </c>
      <c r="BC1687" t="inlineStr">
        <is>
          <t>N/A</t>
        </is>
      </c>
      <c r="BD1687" t="inlineStr">
        <is>
          <t>N/A</t>
        </is>
      </c>
      <c r="BE1687" t="inlineStr">
        <is>
          <t>N/A</t>
        </is>
      </c>
    </row>
    <row r="1688">
      <c r="A1688" t="inlineStr">
        <is>
          <t>WI211267632</t>
        </is>
      </c>
      <c r="B1688" t="inlineStr">
        <is>
          <t>DATA_VALIDATION</t>
        </is>
      </c>
      <c r="C1688" t="inlineStr">
        <is>
          <t>201300019430</t>
        </is>
      </c>
      <c r="D1688" t="inlineStr">
        <is>
          <t>Folder</t>
        </is>
      </c>
      <c r="E1688" s="2">
        <f>HYPERLINK("capsilon://?command=openfolder&amp;siteaddress=FAM.docvelocity-na8.net&amp;folderid=FX28C4A852-2C22-443D-7EDB-274A92F644FC","FX21113859")</f>
        <v>0.0</v>
      </c>
      <c r="F1688" t="inlineStr">
        <is>
          <t/>
        </is>
      </c>
      <c r="G1688" t="inlineStr">
        <is>
          <t/>
        </is>
      </c>
      <c r="H1688" t="inlineStr">
        <is>
          <t>Mailitem</t>
        </is>
      </c>
      <c r="I1688" t="inlineStr">
        <is>
          <t>MI2112716993</t>
        </is>
      </c>
      <c r="J1688" t="n">
        <v>32.0</v>
      </c>
      <c r="K1688" t="inlineStr">
        <is>
          <t>COMPLETED</t>
        </is>
      </c>
      <c r="L1688" t="inlineStr">
        <is>
          <t>MARK_AS_COMPLETED</t>
        </is>
      </c>
      <c r="M1688" t="inlineStr">
        <is>
          <t>Queue</t>
        </is>
      </c>
      <c r="N1688" t="n">
        <v>1.0</v>
      </c>
      <c r="O1688" s="1" t="n">
        <v>44551.4266087963</v>
      </c>
      <c r="P1688" s="1" t="n">
        <v>44551.42982638889</v>
      </c>
      <c r="Q1688" t="n">
        <v>50.0</v>
      </c>
      <c r="R1688" t="n">
        <v>228.0</v>
      </c>
      <c r="S1688" t="b">
        <v>0</v>
      </c>
      <c r="T1688" t="inlineStr">
        <is>
          <t>N/A</t>
        </is>
      </c>
      <c r="U1688" t="b">
        <v>0</v>
      </c>
      <c r="V1688" t="inlineStr">
        <is>
          <t>Karnal Akhare</t>
        </is>
      </c>
      <c r="W1688" s="1" t="n">
        <v>44551.42982638889</v>
      </c>
      <c r="X1688" t="n">
        <v>228.0</v>
      </c>
      <c r="Y1688" t="n">
        <v>0.0</v>
      </c>
      <c r="Z1688" t="n">
        <v>0.0</v>
      </c>
      <c r="AA1688" t="n">
        <v>0.0</v>
      </c>
      <c r="AB1688" t="n">
        <v>0.0</v>
      </c>
      <c r="AC1688" t="n">
        <v>0.0</v>
      </c>
      <c r="AD1688" t="n">
        <v>32.0</v>
      </c>
      <c r="AE1688" t="n">
        <v>27.0</v>
      </c>
      <c r="AF1688" t="n">
        <v>0.0</v>
      </c>
      <c r="AG1688" t="n">
        <v>3.0</v>
      </c>
      <c r="AH1688" t="inlineStr">
        <is>
          <t>N/A</t>
        </is>
      </c>
      <c r="AI1688" t="inlineStr">
        <is>
          <t>N/A</t>
        </is>
      </c>
      <c r="AJ1688" t="inlineStr">
        <is>
          <t>N/A</t>
        </is>
      </c>
      <c r="AK1688" t="inlineStr">
        <is>
          <t>N/A</t>
        </is>
      </c>
      <c r="AL1688" t="inlineStr">
        <is>
          <t>N/A</t>
        </is>
      </c>
      <c r="AM1688" t="inlineStr">
        <is>
          <t>N/A</t>
        </is>
      </c>
      <c r="AN1688" t="inlineStr">
        <is>
          <t>N/A</t>
        </is>
      </c>
      <c r="AO1688" t="inlineStr">
        <is>
          <t>N/A</t>
        </is>
      </c>
      <c r="AP1688" t="inlineStr">
        <is>
          <t>N/A</t>
        </is>
      </c>
      <c r="AQ1688" t="inlineStr">
        <is>
          <t>N/A</t>
        </is>
      </c>
      <c r="AR1688" t="inlineStr">
        <is>
          <t>N/A</t>
        </is>
      </c>
      <c r="AS1688" t="inlineStr">
        <is>
          <t>N/A</t>
        </is>
      </c>
      <c r="AT1688" t="inlineStr">
        <is>
          <t>N/A</t>
        </is>
      </c>
      <c r="AU1688" t="inlineStr">
        <is>
          <t>N/A</t>
        </is>
      </c>
      <c r="AV1688" t="inlineStr">
        <is>
          <t>N/A</t>
        </is>
      </c>
      <c r="AW1688" t="inlineStr">
        <is>
          <t>N/A</t>
        </is>
      </c>
      <c r="AX1688" t="inlineStr">
        <is>
          <t>N/A</t>
        </is>
      </c>
      <c r="AY1688" t="inlineStr">
        <is>
          <t>N/A</t>
        </is>
      </c>
      <c r="AZ1688" t="inlineStr">
        <is>
          <t>N/A</t>
        </is>
      </c>
      <c r="BA1688" t="inlineStr">
        <is>
          <t>N/A</t>
        </is>
      </c>
      <c r="BB1688" t="inlineStr">
        <is>
          <t>N/A</t>
        </is>
      </c>
      <c r="BC1688" t="inlineStr">
        <is>
          <t>N/A</t>
        </is>
      </c>
      <c r="BD1688" t="inlineStr">
        <is>
          <t>N/A</t>
        </is>
      </c>
      <c r="BE1688" t="inlineStr">
        <is>
          <t>N/A</t>
        </is>
      </c>
    </row>
    <row r="1689">
      <c r="A1689" t="inlineStr">
        <is>
          <t>WI211267653</t>
        </is>
      </c>
      <c r="B1689" t="inlineStr">
        <is>
          <t>DATA_VALIDATION</t>
        </is>
      </c>
      <c r="C1689" t="inlineStr">
        <is>
          <t>201300019430</t>
        </is>
      </c>
      <c r="D1689" t="inlineStr">
        <is>
          <t>Folder</t>
        </is>
      </c>
      <c r="E1689" s="2">
        <f>HYPERLINK("capsilon://?command=openfolder&amp;siteaddress=FAM.docvelocity-na8.net&amp;folderid=FX28C4A852-2C22-443D-7EDB-274A92F644FC","FX21113859")</f>
        <v>0.0</v>
      </c>
      <c r="F1689" t="inlineStr">
        <is>
          <t/>
        </is>
      </c>
      <c r="G1689" t="inlineStr">
        <is>
          <t/>
        </is>
      </c>
      <c r="H1689" t="inlineStr">
        <is>
          <t>Mailitem</t>
        </is>
      </c>
      <c r="I1689" t="inlineStr">
        <is>
          <t>MI2112716993</t>
        </is>
      </c>
      <c r="J1689" t="n">
        <v>96.0</v>
      </c>
      <c r="K1689" t="inlineStr">
        <is>
          <t>COMPLETED</t>
        </is>
      </c>
      <c r="L1689" t="inlineStr">
        <is>
          <t>MARK_AS_COMPLETED</t>
        </is>
      </c>
      <c r="M1689" t="inlineStr">
        <is>
          <t>Queue</t>
        </is>
      </c>
      <c r="N1689" t="n">
        <v>2.0</v>
      </c>
      <c r="O1689" s="1" t="n">
        <v>44551.43104166666</v>
      </c>
      <c r="P1689" s="1" t="n">
        <v>44551.46134259259</v>
      </c>
      <c r="Q1689" t="n">
        <v>69.0</v>
      </c>
      <c r="R1689" t="n">
        <v>2549.0</v>
      </c>
      <c r="S1689" t="b">
        <v>0</v>
      </c>
      <c r="T1689" t="inlineStr">
        <is>
          <t>N/A</t>
        </is>
      </c>
      <c r="U1689" t="b">
        <v>1</v>
      </c>
      <c r="V1689" t="inlineStr">
        <is>
          <t>Karnal Akhare</t>
        </is>
      </c>
      <c r="W1689" s="1" t="n">
        <v>44551.44572916667</v>
      </c>
      <c r="X1689" t="n">
        <v>1269.0</v>
      </c>
      <c r="Y1689" t="n">
        <v>174.0</v>
      </c>
      <c r="Z1689" t="n">
        <v>0.0</v>
      </c>
      <c r="AA1689" t="n">
        <v>174.0</v>
      </c>
      <c r="AB1689" t="n">
        <v>0.0</v>
      </c>
      <c r="AC1689" t="n">
        <v>112.0</v>
      </c>
      <c r="AD1689" t="n">
        <v>-78.0</v>
      </c>
      <c r="AE1689" t="n">
        <v>0.0</v>
      </c>
      <c r="AF1689" t="n">
        <v>0.0</v>
      </c>
      <c r="AG1689" t="n">
        <v>0.0</v>
      </c>
      <c r="AH1689" t="inlineStr">
        <is>
          <t>Saloni Uttekar</t>
        </is>
      </c>
      <c r="AI1689" s="1" t="n">
        <v>44551.46134259259</v>
      </c>
      <c r="AJ1689" t="n">
        <v>1280.0</v>
      </c>
      <c r="AK1689" t="n">
        <v>2.0</v>
      </c>
      <c r="AL1689" t="n">
        <v>0.0</v>
      </c>
      <c r="AM1689" t="n">
        <v>2.0</v>
      </c>
      <c r="AN1689" t="n">
        <v>0.0</v>
      </c>
      <c r="AO1689" t="n">
        <v>2.0</v>
      </c>
      <c r="AP1689" t="n">
        <v>-80.0</v>
      </c>
      <c r="AQ1689" t="n">
        <v>0.0</v>
      </c>
      <c r="AR1689" t="n">
        <v>0.0</v>
      </c>
      <c r="AS1689" t="n">
        <v>0.0</v>
      </c>
      <c r="AT1689" t="inlineStr">
        <is>
          <t>N/A</t>
        </is>
      </c>
      <c r="AU1689" t="inlineStr">
        <is>
          <t>N/A</t>
        </is>
      </c>
      <c r="AV1689" t="inlineStr">
        <is>
          <t>N/A</t>
        </is>
      </c>
      <c r="AW1689" t="inlineStr">
        <is>
          <t>N/A</t>
        </is>
      </c>
      <c r="AX1689" t="inlineStr">
        <is>
          <t>N/A</t>
        </is>
      </c>
      <c r="AY1689" t="inlineStr">
        <is>
          <t>N/A</t>
        </is>
      </c>
      <c r="AZ1689" t="inlineStr">
        <is>
          <t>N/A</t>
        </is>
      </c>
      <c r="BA1689" t="inlineStr">
        <is>
          <t>N/A</t>
        </is>
      </c>
      <c r="BB1689" t="inlineStr">
        <is>
          <t>N/A</t>
        </is>
      </c>
      <c r="BC1689" t="inlineStr">
        <is>
          <t>N/A</t>
        </is>
      </c>
      <c r="BD1689" t="inlineStr">
        <is>
          <t>N/A</t>
        </is>
      </c>
      <c r="BE1689" t="inlineStr">
        <is>
          <t>N/A</t>
        </is>
      </c>
    </row>
    <row r="1690">
      <c r="A1690" t="inlineStr">
        <is>
          <t>WI211267686</t>
        </is>
      </c>
      <c r="B1690" t="inlineStr">
        <is>
          <t>DATA_VALIDATION</t>
        </is>
      </c>
      <c r="C1690" t="inlineStr">
        <is>
          <t>201308007895</t>
        </is>
      </c>
      <c r="D1690" t="inlineStr">
        <is>
          <t>Folder</t>
        </is>
      </c>
      <c r="E1690" s="2">
        <f>HYPERLINK("capsilon://?command=openfolder&amp;siteaddress=FAM.docvelocity-na8.net&amp;folderid=FXD48126CB-F4AA-5B0A-DD17-E5CAEB495930","FX21123302")</f>
        <v>0.0</v>
      </c>
      <c r="F1690" t="inlineStr">
        <is>
          <t/>
        </is>
      </c>
      <c r="G1690" t="inlineStr">
        <is>
          <t/>
        </is>
      </c>
      <c r="H1690" t="inlineStr">
        <is>
          <t>Mailitem</t>
        </is>
      </c>
      <c r="I1690" t="inlineStr">
        <is>
          <t>MI2112717570</t>
        </is>
      </c>
      <c r="J1690" t="n">
        <v>66.0</v>
      </c>
      <c r="K1690" t="inlineStr">
        <is>
          <t>COMPLETED</t>
        </is>
      </c>
      <c r="L1690" t="inlineStr">
        <is>
          <t>MARK_AS_COMPLETED</t>
        </is>
      </c>
      <c r="M1690" t="inlineStr">
        <is>
          <t>Queue</t>
        </is>
      </c>
      <c r="N1690" t="n">
        <v>2.0</v>
      </c>
      <c r="O1690" s="1" t="n">
        <v>44551.43579861111</v>
      </c>
      <c r="P1690" s="1" t="n">
        <v>44551.451527777775</v>
      </c>
      <c r="Q1690" t="n">
        <v>538.0</v>
      </c>
      <c r="R1690" t="n">
        <v>821.0</v>
      </c>
      <c r="S1690" t="b">
        <v>0</v>
      </c>
      <c r="T1690" t="inlineStr">
        <is>
          <t>N/A</t>
        </is>
      </c>
      <c r="U1690" t="b">
        <v>0</v>
      </c>
      <c r="V1690" t="inlineStr">
        <is>
          <t>Hemanshi Deshlahara</t>
        </is>
      </c>
      <c r="W1690" s="1" t="n">
        <v>44551.44459490741</v>
      </c>
      <c r="X1690" t="n">
        <v>251.0</v>
      </c>
      <c r="Y1690" t="n">
        <v>52.0</v>
      </c>
      <c r="Z1690" t="n">
        <v>0.0</v>
      </c>
      <c r="AA1690" t="n">
        <v>52.0</v>
      </c>
      <c r="AB1690" t="n">
        <v>0.0</v>
      </c>
      <c r="AC1690" t="n">
        <v>39.0</v>
      </c>
      <c r="AD1690" t="n">
        <v>14.0</v>
      </c>
      <c r="AE1690" t="n">
        <v>0.0</v>
      </c>
      <c r="AF1690" t="n">
        <v>0.0</v>
      </c>
      <c r="AG1690" t="n">
        <v>0.0</v>
      </c>
      <c r="AH1690" t="inlineStr">
        <is>
          <t>Aparna Chavan</t>
        </is>
      </c>
      <c r="AI1690" s="1" t="n">
        <v>44551.451527777775</v>
      </c>
      <c r="AJ1690" t="n">
        <v>570.0</v>
      </c>
      <c r="AK1690" t="n">
        <v>0.0</v>
      </c>
      <c r="AL1690" t="n">
        <v>0.0</v>
      </c>
      <c r="AM1690" t="n">
        <v>0.0</v>
      </c>
      <c r="AN1690" t="n">
        <v>0.0</v>
      </c>
      <c r="AO1690" t="n">
        <v>0.0</v>
      </c>
      <c r="AP1690" t="n">
        <v>14.0</v>
      </c>
      <c r="AQ1690" t="n">
        <v>0.0</v>
      </c>
      <c r="AR1690" t="n">
        <v>0.0</v>
      </c>
      <c r="AS1690" t="n">
        <v>0.0</v>
      </c>
      <c r="AT1690" t="inlineStr">
        <is>
          <t>N/A</t>
        </is>
      </c>
      <c r="AU1690" t="inlineStr">
        <is>
          <t>N/A</t>
        </is>
      </c>
      <c r="AV1690" t="inlineStr">
        <is>
          <t>N/A</t>
        </is>
      </c>
      <c r="AW1690" t="inlineStr">
        <is>
          <t>N/A</t>
        </is>
      </c>
      <c r="AX1690" t="inlineStr">
        <is>
          <t>N/A</t>
        </is>
      </c>
      <c r="AY1690" t="inlineStr">
        <is>
          <t>N/A</t>
        </is>
      </c>
      <c r="AZ1690" t="inlineStr">
        <is>
          <t>N/A</t>
        </is>
      </c>
      <c r="BA1690" t="inlineStr">
        <is>
          <t>N/A</t>
        </is>
      </c>
      <c r="BB1690" t="inlineStr">
        <is>
          <t>N/A</t>
        </is>
      </c>
      <c r="BC1690" t="inlineStr">
        <is>
          <t>N/A</t>
        </is>
      </c>
      <c r="BD1690" t="inlineStr">
        <is>
          <t>N/A</t>
        </is>
      </c>
      <c r="BE1690" t="inlineStr">
        <is>
          <t>N/A</t>
        </is>
      </c>
    </row>
    <row r="1691">
      <c r="A1691" t="inlineStr">
        <is>
          <t>WI21126775</t>
        </is>
      </c>
      <c r="B1691" t="inlineStr">
        <is>
          <t>DATA_VALIDATION</t>
        </is>
      </c>
      <c r="C1691" t="inlineStr">
        <is>
          <t>201300018404</t>
        </is>
      </c>
      <c r="D1691" t="inlineStr">
        <is>
          <t>Folder</t>
        </is>
      </c>
      <c r="E1691" s="2">
        <f>HYPERLINK("capsilon://?command=openfolder&amp;siteaddress=FAM.docvelocity-na8.net&amp;folderid=FXC9600573-6890-5080-7698-BDFCBF1BB6E4","FX210911832")</f>
        <v>0.0</v>
      </c>
      <c r="F1691" t="inlineStr">
        <is>
          <t/>
        </is>
      </c>
      <c r="G1691" t="inlineStr">
        <is>
          <t/>
        </is>
      </c>
      <c r="H1691" t="inlineStr">
        <is>
          <t>Mailitem</t>
        </is>
      </c>
      <c r="I1691" t="inlineStr">
        <is>
          <t>MI211273481</t>
        </is>
      </c>
      <c r="J1691" t="n">
        <v>21.0</v>
      </c>
      <c r="K1691" t="inlineStr">
        <is>
          <t>COMPLETED</t>
        </is>
      </c>
      <c r="L1691" t="inlineStr">
        <is>
          <t>MARK_AS_COMPLETED</t>
        </is>
      </c>
      <c r="M1691" t="inlineStr">
        <is>
          <t>Queue</t>
        </is>
      </c>
      <c r="N1691" t="n">
        <v>2.0</v>
      </c>
      <c r="O1691" s="1" t="n">
        <v>44532.517546296294</v>
      </c>
      <c r="P1691" s="1" t="n">
        <v>44532.662997685184</v>
      </c>
      <c r="Q1691" t="n">
        <v>12387.0</v>
      </c>
      <c r="R1691" t="n">
        <v>180.0</v>
      </c>
      <c r="S1691" t="b">
        <v>0</v>
      </c>
      <c r="T1691" t="inlineStr">
        <is>
          <t>N/A</t>
        </is>
      </c>
      <c r="U1691" t="b">
        <v>0</v>
      </c>
      <c r="V1691" t="inlineStr">
        <is>
          <t>Snehal Sathe</t>
        </is>
      </c>
      <c r="W1691" s="1" t="n">
        <v>44532.51899305556</v>
      </c>
      <c r="X1691" t="n">
        <v>104.0</v>
      </c>
      <c r="Y1691" t="n">
        <v>0.0</v>
      </c>
      <c r="Z1691" t="n">
        <v>0.0</v>
      </c>
      <c r="AA1691" t="n">
        <v>0.0</v>
      </c>
      <c r="AB1691" t="n">
        <v>9.0</v>
      </c>
      <c r="AC1691" t="n">
        <v>0.0</v>
      </c>
      <c r="AD1691" t="n">
        <v>21.0</v>
      </c>
      <c r="AE1691" t="n">
        <v>0.0</v>
      </c>
      <c r="AF1691" t="n">
        <v>0.0</v>
      </c>
      <c r="AG1691" t="n">
        <v>0.0</v>
      </c>
      <c r="AH1691" t="inlineStr">
        <is>
          <t>Rohit Mawal</t>
        </is>
      </c>
      <c r="AI1691" s="1" t="n">
        <v>44532.662997685184</v>
      </c>
      <c r="AJ1691" t="n">
        <v>69.0</v>
      </c>
      <c r="AK1691" t="n">
        <v>0.0</v>
      </c>
      <c r="AL1691" t="n">
        <v>0.0</v>
      </c>
      <c r="AM1691" t="n">
        <v>0.0</v>
      </c>
      <c r="AN1691" t="n">
        <v>9.0</v>
      </c>
      <c r="AO1691" t="n">
        <v>0.0</v>
      </c>
      <c r="AP1691" t="n">
        <v>21.0</v>
      </c>
      <c r="AQ1691" t="n">
        <v>0.0</v>
      </c>
      <c r="AR1691" t="n">
        <v>0.0</v>
      </c>
      <c r="AS1691" t="n">
        <v>0.0</v>
      </c>
      <c r="AT1691" t="inlineStr">
        <is>
          <t>N/A</t>
        </is>
      </c>
      <c r="AU1691" t="inlineStr">
        <is>
          <t>N/A</t>
        </is>
      </c>
      <c r="AV1691" t="inlineStr">
        <is>
          <t>N/A</t>
        </is>
      </c>
      <c r="AW1691" t="inlineStr">
        <is>
          <t>N/A</t>
        </is>
      </c>
      <c r="AX1691" t="inlineStr">
        <is>
          <t>N/A</t>
        </is>
      </c>
      <c r="AY1691" t="inlineStr">
        <is>
          <t>N/A</t>
        </is>
      </c>
      <c r="AZ1691" t="inlineStr">
        <is>
          <t>N/A</t>
        </is>
      </c>
      <c r="BA1691" t="inlineStr">
        <is>
          <t>N/A</t>
        </is>
      </c>
      <c r="BB1691" t="inlineStr">
        <is>
          <t>N/A</t>
        </is>
      </c>
      <c r="BC1691" t="inlineStr">
        <is>
          <t>N/A</t>
        </is>
      </c>
      <c r="BD1691" t="inlineStr">
        <is>
          <t>N/A</t>
        </is>
      </c>
      <c r="BE1691" t="inlineStr">
        <is>
          <t>N/A</t>
        </is>
      </c>
    </row>
    <row r="1692">
      <c r="A1692" t="inlineStr">
        <is>
          <t>WI21126778</t>
        </is>
      </c>
      <c r="B1692" t="inlineStr">
        <is>
          <t>DATA_VALIDATION</t>
        </is>
      </c>
      <c r="C1692" t="inlineStr">
        <is>
          <t>201300018404</t>
        </is>
      </c>
      <c r="D1692" t="inlineStr">
        <is>
          <t>Folder</t>
        </is>
      </c>
      <c r="E1692" s="2">
        <f>HYPERLINK("capsilon://?command=openfolder&amp;siteaddress=FAM.docvelocity-na8.net&amp;folderid=FXC9600573-6890-5080-7698-BDFCBF1BB6E4","FX210911832")</f>
        <v>0.0</v>
      </c>
      <c r="F1692" t="inlineStr">
        <is>
          <t/>
        </is>
      </c>
      <c r="G1692" t="inlineStr">
        <is>
          <t/>
        </is>
      </c>
      <c r="H1692" t="inlineStr">
        <is>
          <t>Mailitem</t>
        </is>
      </c>
      <c r="I1692" t="inlineStr">
        <is>
          <t>MI211273532</t>
        </is>
      </c>
      <c r="J1692" t="n">
        <v>30.0</v>
      </c>
      <c r="K1692" t="inlineStr">
        <is>
          <t>COMPLETED</t>
        </is>
      </c>
      <c r="L1692" t="inlineStr">
        <is>
          <t>MARK_AS_COMPLETED</t>
        </is>
      </c>
      <c r="M1692" t="inlineStr">
        <is>
          <t>Queue</t>
        </is>
      </c>
      <c r="N1692" t="n">
        <v>2.0</v>
      </c>
      <c r="O1692" s="1" t="n">
        <v>44532.518009259256</v>
      </c>
      <c r="P1692" s="1" t="n">
        <v>44532.66402777778</v>
      </c>
      <c r="Q1692" t="n">
        <v>12443.0</v>
      </c>
      <c r="R1692" t="n">
        <v>173.0</v>
      </c>
      <c r="S1692" t="b">
        <v>0</v>
      </c>
      <c r="T1692" t="inlineStr">
        <is>
          <t>N/A</t>
        </is>
      </c>
      <c r="U1692" t="b">
        <v>0</v>
      </c>
      <c r="V1692" t="inlineStr">
        <is>
          <t>Snehal Sathe</t>
        </is>
      </c>
      <c r="W1692" s="1" t="n">
        <v>44532.519907407404</v>
      </c>
      <c r="X1692" t="n">
        <v>78.0</v>
      </c>
      <c r="Y1692" t="n">
        <v>9.0</v>
      </c>
      <c r="Z1692" t="n">
        <v>0.0</v>
      </c>
      <c r="AA1692" t="n">
        <v>9.0</v>
      </c>
      <c r="AB1692" t="n">
        <v>0.0</v>
      </c>
      <c r="AC1692" t="n">
        <v>4.0</v>
      </c>
      <c r="AD1692" t="n">
        <v>21.0</v>
      </c>
      <c r="AE1692" t="n">
        <v>0.0</v>
      </c>
      <c r="AF1692" t="n">
        <v>0.0</v>
      </c>
      <c r="AG1692" t="n">
        <v>0.0</v>
      </c>
      <c r="AH1692" t="inlineStr">
        <is>
          <t>Rohit Mawal</t>
        </is>
      </c>
      <c r="AI1692" s="1" t="n">
        <v>44532.66402777778</v>
      </c>
      <c r="AJ1692" t="n">
        <v>88.0</v>
      </c>
      <c r="AK1692" t="n">
        <v>0.0</v>
      </c>
      <c r="AL1692" t="n">
        <v>0.0</v>
      </c>
      <c r="AM1692" t="n">
        <v>0.0</v>
      </c>
      <c r="AN1692" t="n">
        <v>0.0</v>
      </c>
      <c r="AO1692" t="n">
        <v>0.0</v>
      </c>
      <c r="AP1692" t="n">
        <v>21.0</v>
      </c>
      <c r="AQ1692" t="n">
        <v>0.0</v>
      </c>
      <c r="AR1692" t="n">
        <v>0.0</v>
      </c>
      <c r="AS1692" t="n">
        <v>0.0</v>
      </c>
      <c r="AT1692" t="inlineStr">
        <is>
          <t>N/A</t>
        </is>
      </c>
      <c r="AU1692" t="inlineStr">
        <is>
          <t>N/A</t>
        </is>
      </c>
      <c r="AV1692" t="inlineStr">
        <is>
          <t>N/A</t>
        </is>
      </c>
      <c r="AW1692" t="inlineStr">
        <is>
          <t>N/A</t>
        </is>
      </c>
      <c r="AX1692" t="inlineStr">
        <is>
          <t>N/A</t>
        </is>
      </c>
      <c r="AY1692" t="inlineStr">
        <is>
          <t>N/A</t>
        </is>
      </c>
      <c r="AZ1692" t="inlineStr">
        <is>
          <t>N/A</t>
        </is>
      </c>
      <c r="BA1692" t="inlineStr">
        <is>
          <t>N/A</t>
        </is>
      </c>
      <c r="BB1692" t="inlineStr">
        <is>
          <t>N/A</t>
        </is>
      </c>
      <c r="BC1692" t="inlineStr">
        <is>
          <t>N/A</t>
        </is>
      </c>
      <c r="BD1692" t="inlineStr">
        <is>
          <t>N/A</t>
        </is>
      </c>
      <c r="BE1692" t="inlineStr">
        <is>
          <t>N/A</t>
        </is>
      </c>
    </row>
    <row r="1693">
      <c r="A1693" t="inlineStr">
        <is>
          <t>WI211267784</t>
        </is>
      </c>
      <c r="B1693" t="inlineStr">
        <is>
          <t>DATA_VALIDATION</t>
        </is>
      </c>
      <c r="C1693" t="inlineStr">
        <is>
          <t>201100014376</t>
        </is>
      </c>
      <c r="D1693" t="inlineStr">
        <is>
          <t>Folder</t>
        </is>
      </c>
      <c r="E1693" s="2">
        <f>HYPERLINK("capsilon://?command=openfolder&amp;siteaddress=FAM.docvelocity-na8.net&amp;folderid=FXE7ED7148-5C35-79BD-B5A2-7DD4C84B38E2","FX211210783")</f>
        <v>0.0</v>
      </c>
      <c r="F1693" t="inlineStr">
        <is>
          <t/>
        </is>
      </c>
      <c r="G1693" t="inlineStr">
        <is>
          <t/>
        </is>
      </c>
      <c r="H1693" t="inlineStr">
        <is>
          <t>Mailitem</t>
        </is>
      </c>
      <c r="I1693" t="inlineStr">
        <is>
          <t>MI2112718750</t>
        </is>
      </c>
      <c r="J1693" t="n">
        <v>80.0</v>
      </c>
      <c r="K1693" t="inlineStr">
        <is>
          <t>COMPLETED</t>
        </is>
      </c>
      <c r="L1693" t="inlineStr">
        <is>
          <t>MARK_AS_COMPLETED</t>
        </is>
      </c>
      <c r="M1693" t="inlineStr">
        <is>
          <t>Queue</t>
        </is>
      </c>
      <c r="N1693" t="n">
        <v>2.0</v>
      </c>
      <c r="O1693" s="1" t="n">
        <v>44551.45369212963</v>
      </c>
      <c r="P1693" s="1" t="n">
        <v>44551.46695601852</v>
      </c>
      <c r="Q1693" t="n">
        <v>175.0</v>
      </c>
      <c r="R1693" t="n">
        <v>971.0</v>
      </c>
      <c r="S1693" t="b">
        <v>0</v>
      </c>
      <c r="T1693" t="inlineStr">
        <is>
          <t>N/A</t>
        </is>
      </c>
      <c r="U1693" t="b">
        <v>0</v>
      </c>
      <c r="V1693" t="inlineStr">
        <is>
          <t>Sumit Jarhad</t>
        </is>
      </c>
      <c r="W1693" s="1" t="n">
        <v>44551.459710648145</v>
      </c>
      <c r="X1693" t="n">
        <v>487.0</v>
      </c>
      <c r="Y1693" t="n">
        <v>102.0</v>
      </c>
      <c r="Z1693" t="n">
        <v>0.0</v>
      </c>
      <c r="AA1693" t="n">
        <v>102.0</v>
      </c>
      <c r="AB1693" t="n">
        <v>0.0</v>
      </c>
      <c r="AC1693" t="n">
        <v>72.0</v>
      </c>
      <c r="AD1693" t="n">
        <v>-22.0</v>
      </c>
      <c r="AE1693" t="n">
        <v>0.0</v>
      </c>
      <c r="AF1693" t="n">
        <v>0.0</v>
      </c>
      <c r="AG1693" t="n">
        <v>0.0</v>
      </c>
      <c r="AH1693" t="inlineStr">
        <is>
          <t>Saloni Uttekar</t>
        </is>
      </c>
      <c r="AI1693" s="1" t="n">
        <v>44551.46695601852</v>
      </c>
      <c r="AJ1693" t="n">
        <v>484.0</v>
      </c>
      <c r="AK1693" t="n">
        <v>0.0</v>
      </c>
      <c r="AL1693" t="n">
        <v>0.0</v>
      </c>
      <c r="AM1693" t="n">
        <v>0.0</v>
      </c>
      <c r="AN1693" t="n">
        <v>0.0</v>
      </c>
      <c r="AO1693" t="n">
        <v>0.0</v>
      </c>
      <c r="AP1693" t="n">
        <v>-22.0</v>
      </c>
      <c r="AQ1693" t="n">
        <v>0.0</v>
      </c>
      <c r="AR1693" t="n">
        <v>0.0</v>
      </c>
      <c r="AS1693" t="n">
        <v>0.0</v>
      </c>
      <c r="AT1693" t="inlineStr">
        <is>
          <t>N/A</t>
        </is>
      </c>
      <c r="AU1693" t="inlineStr">
        <is>
          <t>N/A</t>
        </is>
      </c>
      <c r="AV1693" t="inlineStr">
        <is>
          <t>N/A</t>
        </is>
      </c>
      <c r="AW1693" t="inlineStr">
        <is>
          <t>N/A</t>
        </is>
      </c>
      <c r="AX1693" t="inlineStr">
        <is>
          <t>N/A</t>
        </is>
      </c>
      <c r="AY1693" t="inlineStr">
        <is>
          <t>N/A</t>
        </is>
      </c>
      <c r="AZ1693" t="inlineStr">
        <is>
          <t>N/A</t>
        </is>
      </c>
      <c r="BA1693" t="inlineStr">
        <is>
          <t>N/A</t>
        </is>
      </c>
      <c r="BB1693" t="inlineStr">
        <is>
          <t>N/A</t>
        </is>
      </c>
      <c r="BC1693" t="inlineStr">
        <is>
          <t>N/A</t>
        </is>
      </c>
      <c r="BD1693" t="inlineStr">
        <is>
          <t>N/A</t>
        </is>
      </c>
      <c r="BE1693" t="inlineStr">
        <is>
          <t>N/A</t>
        </is>
      </c>
    </row>
    <row r="1694">
      <c r="A1694" t="inlineStr">
        <is>
          <t>WI211267787</t>
        </is>
      </c>
      <c r="B1694" t="inlineStr">
        <is>
          <t>DATA_VALIDATION</t>
        </is>
      </c>
      <c r="C1694" t="inlineStr">
        <is>
          <t>201100014376</t>
        </is>
      </c>
      <c r="D1694" t="inlineStr">
        <is>
          <t>Folder</t>
        </is>
      </c>
      <c r="E1694" s="2">
        <f>HYPERLINK("capsilon://?command=openfolder&amp;siteaddress=FAM.docvelocity-na8.net&amp;folderid=FXE7ED7148-5C35-79BD-B5A2-7DD4C84B38E2","FX211210783")</f>
        <v>0.0</v>
      </c>
      <c r="F1694" t="inlineStr">
        <is>
          <t/>
        </is>
      </c>
      <c r="G1694" t="inlineStr">
        <is>
          <t/>
        </is>
      </c>
      <c r="H1694" t="inlineStr">
        <is>
          <t>Mailitem</t>
        </is>
      </c>
      <c r="I1694" t="inlineStr">
        <is>
          <t>MI2112718757</t>
        </is>
      </c>
      <c r="J1694" t="n">
        <v>38.0</v>
      </c>
      <c r="K1694" t="inlineStr">
        <is>
          <t>COMPLETED</t>
        </is>
      </c>
      <c r="L1694" t="inlineStr">
        <is>
          <t>MARK_AS_COMPLETED</t>
        </is>
      </c>
      <c r="M1694" t="inlineStr">
        <is>
          <t>Queue</t>
        </is>
      </c>
      <c r="N1694" t="n">
        <v>2.0</v>
      </c>
      <c r="O1694" s="1" t="n">
        <v>44551.45394675926</v>
      </c>
      <c r="P1694" s="1" t="n">
        <v>44551.47043981482</v>
      </c>
      <c r="Q1694" t="n">
        <v>997.0</v>
      </c>
      <c r="R1694" t="n">
        <v>428.0</v>
      </c>
      <c r="S1694" t="b">
        <v>0</v>
      </c>
      <c r="T1694" t="inlineStr">
        <is>
          <t>N/A</t>
        </is>
      </c>
      <c r="U1694" t="b">
        <v>0</v>
      </c>
      <c r="V1694" t="inlineStr">
        <is>
          <t>Sanjay Kharade</t>
        </is>
      </c>
      <c r="W1694" s="1" t="n">
        <v>44551.45569444444</v>
      </c>
      <c r="X1694" t="n">
        <v>128.0</v>
      </c>
      <c r="Y1694" t="n">
        <v>37.0</v>
      </c>
      <c r="Z1694" t="n">
        <v>0.0</v>
      </c>
      <c r="AA1694" t="n">
        <v>37.0</v>
      </c>
      <c r="AB1694" t="n">
        <v>0.0</v>
      </c>
      <c r="AC1694" t="n">
        <v>15.0</v>
      </c>
      <c r="AD1694" t="n">
        <v>1.0</v>
      </c>
      <c r="AE1694" t="n">
        <v>0.0</v>
      </c>
      <c r="AF1694" t="n">
        <v>0.0</v>
      </c>
      <c r="AG1694" t="n">
        <v>0.0</v>
      </c>
      <c r="AH1694" t="inlineStr">
        <is>
          <t>Saloni Uttekar</t>
        </is>
      </c>
      <c r="AI1694" s="1" t="n">
        <v>44551.47043981482</v>
      </c>
      <c r="AJ1694" t="n">
        <v>300.0</v>
      </c>
      <c r="AK1694" t="n">
        <v>0.0</v>
      </c>
      <c r="AL1694" t="n">
        <v>0.0</v>
      </c>
      <c r="AM1694" t="n">
        <v>0.0</v>
      </c>
      <c r="AN1694" t="n">
        <v>0.0</v>
      </c>
      <c r="AO1694" t="n">
        <v>0.0</v>
      </c>
      <c r="AP1694" t="n">
        <v>1.0</v>
      </c>
      <c r="AQ1694" t="n">
        <v>0.0</v>
      </c>
      <c r="AR1694" t="n">
        <v>0.0</v>
      </c>
      <c r="AS1694" t="n">
        <v>0.0</v>
      </c>
      <c r="AT1694" t="inlineStr">
        <is>
          <t>N/A</t>
        </is>
      </c>
      <c r="AU1694" t="inlineStr">
        <is>
          <t>N/A</t>
        </is>
      </c>
      <c r="AV1694" t="inlineStr">
        <is>
          <t>N/A</t>
        </is>
      </c>
      <c r="AW1694" t="inlineStr">
        <is>
          <t>N/A</t>
        </is>
      </c>
      <c r="AX1694" t="inlineStr">
        <is>
          <t>N/A</t>
        </is>
      </c>
      <c r="AY1694" t="inlineStr">
        <is>
          <t>N/A</t>
        </is>
      </c>
      <c r="AZ1694" t="inlineStr">
        <is>
          <t>N/A</t>
        </is>
      </c>
      <c r="BA1694" t="inlineStr">
        <is>
          <t>N/A</t>
        </is>
      </c>
      <c r="BB1694" t="inlineStr">
        <is>
          <t>N/A</t>
        </is>
      </c>
      <c r="BC1694" t="inlineStr">
        <is>
          <t>N/A</t>
        </is>
      </c>
      <c r="BD1694" t="inlineStr">
        <is>
          <t>N/A</t>
        </is>
      </c>
      <c r="BE1694" t="inlineStr">
        <is>
          <t>N/A</t>
        </is>
      </c>
    </row>
    <row r="1695">
      <c r="A1695" t="inlineStr">
        <is>
          <t>WI211267806</t>
        </is>
      </c>
      <c r="B1695" t="inlineStr">
        <is>
          <t>DATA_VALIDATION</t>
        </is>
      </c>
      <c r="C1695" t="inlineStr">
        <is>
          <t>201100014376</t>
        </is>
      </c>
      <c r="D1695" t="inlineStr">
        <is>
          <t>Folder</t>
        </is>
      </c>
      <c r="E1695" s="2">
        <f>HYPERLINK("capsilon://?command=openfolder&amp;siteaddress=FAM.docvelocity-na8.net&amp;folderid=FXE7ED7148-5C35-79BD-B5A2-7DD4C84B38E2","FX211210783")</f>
        <v>0.0</v>
      </c>
      <c r="F1695" t="inlineStr">
        <is>
          <t/>
        </is>
      </c>
      <c r="G1695" t="inlineStr">
        <is>
          <t/>
        </is>
      </c>
      <c r="H1695" t="inlineStr">
        <is>
          <t>Mailitem</t>
        </is>
      </c>
      <c r="I1695" t="inlineStr">
        <is>
          <t>MI2112718786</t>
        </is>
      </c>
      <c r="J1695" t="n">
        <v>80.0</v>
      </c>
      <c r="K1695" t="inlineStr">
        <is>
          <t>COMPLETED</t>
        </is>
      </c>
      <c r="L1695" t="inlineStr">
        <is>
          <t>MARK_AS_COMPLETED</t>
        </is>
      </c>
      <c r="M1695" t="inlineStr">
        <is>
          <t>Queue</t>
        </is>
      </c>
      <c r="N1695" t="n">
        <v>2.0</v>
      </c>
      <c r="O1695" s="1" t="n">
        <v>44551.456296296295</v>
      </c>
      <c r="P1695" s="1" t="n">
        <v>44551.47482638889</v>
      </c>
      <c r="Q1695" t="n">
        <v>762.0</v>
      </c>
      <c r="R1695" t="n">
        <v>839.0</v>
      </c>
      <c r="S1695" t="b">
        <v>0</v>
      </c>
      <c r="T1695" t="inlineStr">
        <is>
          <t>N/A</t>
        </is>
      </c>
      <c r="U1695" t="b">
        <v>0</v>
      </c>
      <c r="V1695" t="inlineStr">
        <is>
          <t>Nisha Verma</t>
        </is>
      </c>
      <c r="W1695" s="1" t="n">
        <v>44551.46357638889</v>
      </c>
      <c r="X1695" t="n">
        <v>460.0</v>
      </c>
      <c r="Y1695" t="n">
        <v>102.0</v>
      </c>
      <c r="Z1695" t="n">
        <v>0.0</v>
      </c>
      <c r="AA1695" t="n">
        <v>102.0</v>
      </c>
      <c r="AB1695" t="n">
        <v>0.0</v>
      </c>
      <c r="AC1695" t="n">
        <v>73.0</v>
      </c>
      <c r="AD1695" t="n">
        <v>-22.0</v>
      </c>
      <c r="AE1695" t="n">
        <v>0.0</v>
      </c>
      <c r="AF1695" t="n">
        <v>0.0</v>
      </c>
      <c r="AG1695" t="n">
        <v>0.0</v>
      </c>
      <c r="AH1695" t="inlineStr">
        <is>
          <t>Saloni Uttekar</t>
        </is>
      </c>
      <c r="AI1695" s="1" t="n">
        <v>44551.47482638889</v>
      </c>
      <c r="AJ1695" t="n">
        <v>379.0</v>
      </c>
      <c r="AK1695" t="n">
        <v>1.0</v>
      </c>
      <c r="AL1695" t="n">
        <v>0.0</v>
      </c>
      <c r="AM1695" t="n">
        <v>1.0</v>
      </c>
      <c r="AN1695" t="n">
        <v>0.0</v>
      </c>
      <c r="AO1695" t="n">
        <v>1.0</v>
      </c>
      <c r="AP1695" t="n">
        <v>-23.0</v>
      </c>
      <c r="AQ1695" t="n">
        <v>0.0</v>
      </c>
      <c r="AR1695" t="n">
        <v>0.0</v>
      </c>
      <c r="AS1695" t="n">
        <v>0.0</v>
      </c>
      <c r="AT1695" t="inlineStr">
        <is>
          <t>N/A</t>
        </is>
      </c>
      <c r="AU1695" t="inlineStr">
        <is>
          <t>N/A</t>
        </is>
      </c>
      <c r="AV1695" t="inlineStr">
        <is>
          <t>N/A</t>
        </is>
      </c>
      <c r="AW1695" t="inlineStr">
        <is>
          <t>N/A</t>
        </is>
      </c>
      <c r="AX1695" t="inlineStr">
        <is>
          <t>N/A</t>
        </is>
      </c>
      <c r="AY1695" t="inlineStr">
        <is>
          <t>N/A</t>
        </is>
      </c>
      <c r="AZ1695" t="inlineStr">
        <is>
          <t>N/A</t>
        </is>
      </c>
      <c r="BA1695" t="inlineStr">
        <is>
          <t>N/A</t>
        </is>
      </c>
      <c r="BB1695" t="inlineStr">
        <is>
          <t>N/A</t>
        </is>
      </c>
      <c r="BC1695" t="inlineStr">
        <is>
          <t>N/A</t>
        </is>
      </c>
      <c r="BD1695" t="inlineStr">
        <is>
          <t>N/A</t>
        </is>
      </c>
      <c r="BE1695" t="inlineStr">
        <is>
          <t>N/A</t>
        </is>
      </c>
    </row>
    <row r="1696">
      <c r="A1696" t="inlineStr">
        <is>
          <t>WI211267816</t>
        </is>
      </c>
      <c r="B1696" t="inlineStr">
        <is>
          <t>DATA_VALIDATION</t>
        </is>
      </c>
      <c r="C1696" t="inlineStr">
        <is>
          <t>201100014376</t>
        </is>
      </c>
      <c r="D1696" t="inlineStr">
        <is>
          <t>Folder</t>
        </is>
      </c>
      <c r="E1696" s="2">
        <f>HYPERLINK("capsilon://?command=openfolder&amp;siteaddress=FAM.docvelocity-na8.net&amp;folderid=FXE7ED7148-5C35-79BD-B5A2-7DD4C84B38E2","FX211210783")</f>
        <v>0.0</v>
      </c>
      <c r="F1696" t="inlineStr">
        <is>
          <t/>
        </is>
      </c>
      <c r="G1696" t="inlineStr">
        <is>
          <t/>
        </is>
      </c>
      <c r="H1696" t="inlineStr">
        <is>
          <t>Mailitem</t>
        </is>
      </c>
      <c r="I1696" t="inlineStr">
        <is>
          <t>MI2112718833</t>
        </is>
      </c>
      <c r="J1696" t="n">
        <v>32.0</v>
      </c>
      <c r="K1696" t="inlineStr">
        <is>
          <t>COMPLETED</t>
        </is>
      </c>
      <c r="L1696" t="inlineStr">
        <is>
          <t>MARK_AS_COMPLETED</t>
        </is>
      </c>
      <c r="M1696" t="inlineStr">
        <is>
          <t>Queue</t>
        </is>
      </c>
      <c r="N1696" t="n">
        <v>1.0</v>
      </c>
      <c r="O1696" s="1" t="n">
        <v>44551.45746527778</v>
      </c>
      <c r="P1696" s="1" t="n">
        <v>44551.461875</v>
      </c>
      <c r="Q1696" t="n">
        <v>195.0</v>
      </c>
      <c r="R1696" t="n">
        <v>186.0</v>
      </c>
      <c r="S1696" t="b">
        <v>0</v>
      </c>
      <c r="T1696" t="inlineStr">
        <is>
          <t>N/A</t>
        </is>
      </c>
      <c r="U1696" t="b">
        <v>0</v>
      </c>
      <c r="V1696" t="inlineStr">
        <is>
          <t>Sumit Jarhad</t>
        </is>
      </c>
      <c r="W1696" s="1" t="n">
        <v>44551.461875</v>
      </c>
      <c r="X1696" t="n">
        <v>186.0</v>
      </c>
      <c r="Y1696" t="n">
        <v>0.0</v>
      </c>
      <c r="Z1696" t="n">
        <v>0.0</v>
      </c>
      <c r="AA1696" t="n">
        <v>0.0</v>
      </c>
      <c r="AB1696" t="n">
        <v>0.0</v>
      </c>
      <c r="AC1696" t="n">
        <v>0.0</v>
      </c>
      <c r="AD1696" t="n">
        <v>32.0</v>
      </c>
      <c r="AE1696" t="n">
        <v>27.0</v>
      </c>
      <c r="AF1696" t="n">
        <v>0.0</v>
      </c>
      <c r="AG1696" t="n">
        <v>2.0</v>
      </c>
      <c r="AH1696" t="inlineStr">
        <is>
          <t>N/A</t>
        </is>
      </c>
      <c r="AI1696" t="inlineStr">
        <is>
          <t>N/A</t>
        </is>
      </c>
      <c r="AJ1696" t="inlineStr">
        <is>
          <t>N/A</t>
        </is>
      </c>
      <c r="AK1696" t="inlineStr">
        <is>
          <t>N/A</t>
        </is>
      </c>
      <c r="AL1696" t="inlineStr">
        <is>
          <t>N/A</t>
        </is>
      </c>
      <c r="AM1696" t="inlineStr">
        <is>
          <t>N/A</t>
        </is>
      </c>
      <c r="AN1696" t="inlineStr">
        <is>
          <t>N/A</t>
        </is>
      </c>
      <c r="AO1696" t="inlineStr">
        <is>
          <t>N/A</t>
        </is>
      </c>
      <c r="AP1696" t="inlineStr">
        <is>
          <t>N/A</t>
        </is>
      </c>
      <c r="AQ1696" t="inlineStr">
        <is>
          <t>N/A</t>
        </is>
      </c>
      <c r="AR1696" t="inlineStr">
        <is>
          <t>N/A</t>
        </is>
      </c>
      <c r="AS1696" t="inlineStr">
        <is>
          <t>N/A</t>
        </is>
      </c>
      <c r="AT1696" t="inlineStr">
        <is>
          <t>N/A</t>
        </is>
      </c>
      <c r="AU1696" t="inlineStr">
        <is>
          <t>N/A</t>
        </is>
      </c>
      <c r="AV1696" t="inlineStr">
        <is>
          <t>N/A</t>
        </is>
      </c>
      <c r="AW1696" t="inlineStr">
        <is>
          <t>N/A</t>
        </is>
      </c>
      <c r="AX1696" t="inlineStr">
        <is>
          <t>N/A</t>
        </is>
      </c>
      <c r="AY1696" t="inlineStr">
        <is>
          <t>N/A</t>
        </is>
      </c>
      <c r="AZ1696" t="inlineStr">
        <is>
          <t>N/A</t>
        </is>
      </c>
      <c r="BA1696" t="inlineStr">
        <is>
          <t>N/A</t>
        </is>
      </c>
      <c r="BB1696" t="inlineStr">
        <is>
          <t>N/A</t>
        </is>
      </c>
      <c r="BC1696" t="inlineStr">
        <is>
          <t>N/A</t>
        </is>
      </c>
      <c r="BD1696" t="inlineStr">
        <is>
          <t>N/A</t>
        </is>
      </c>
      <c r="BE1696" t="inlineStr">
        <is>
          <t>N/A</t>
        </is>
      </c>
    </row>
    <row r="1697">
      <c r="A1697" t="inlineStr">
        <is>
          <t>WI211267818</t>
        </is>
      </c>
      <c r="B1697" t="inlineStr">
        <is>
          <t>DATA_VALIDATION</t>
        </is>
      </c>
      <c r="C1697" t="inlineStr">
        <is>
          <t>201100014376</t>
        </is>
      </c>
      <c r="D1697" t="inlineStr">
        <is>
          <t>Folder</t>
        </is>
      </c>
      <c r="E1697" s="2">
        <f>HYPERLINK("capsilon://?command=openfolder&amp;siteaddress=FAM.docvelocity-na8.net&amp;folderid=FXE7ED7148-5C35-79BD-B5A2-7DD4C84B38E2","FX211210783")</f>
        <v>0.0</v>
      </c>
      <c r="F1697" t="inlineStr">
        <is>
          <t/>
        </is>
      </c>
      <c r="G1697" t="inlineStr">
        <is>
          <t/>
        </is>
      </c>
      <c r="H1697" t="inlineStr">
        <is>
          <t>Mailitem</t>
        </is>
      </c>
      <c r="I1697" t="inlineStr">
        <is>
          <t>MI2112718850</t>
        </is>
      </c>
      <c r="J1697" t="n">
        <v>28.0</v>
      </c>
      <c r="K1697" t="inlineStr">
        <is>
          <t>COMPLETED</t>
        </is>
      </c>
      <c r="L1697" t="inlineStr">
        <is>
          <t>MARK_AS_COMPLETED</t>
        </is>
      </c>
      <c r="M1697" t="inlineStr">
        <is>
          <t>Queue</t>
        </is>
      </c>
      <c r="N1697" t="n">
        <v>2.0</v>
      </c>
      <c r="O1697" s="1" t="n">
        <v>44551.457719907405</v>
      </c>
      <c r="P1697" s="1" t="n">
        <v>44551.480833333335</v>
      </c>
      <c r="Q1697" t="n">
        <v>1072.0</v>
      </c>
      <c r="R1697" t="n">
        <v>925.0</v>
      </c>
      <c r="S1697" t="b">
        <v>0</v>
      </c>
      <c r="T1697" t="inlineStr">
        <is>
          <t>N/A</t>
        </is>
      </c>
      <c r="U1697" t="b">
        <v>0</v>
      </c>
      <c r="V1697" t="inlineStr">
        <is>
          <t>Sanjay Kharade</t>
        </is>
      </c>
      <c r="W1697" s="1" t="n">
        <v>44551.46445601852</v>
      </c>
      <c r="X1697" t="n">
        <v>314.0</v>
      </c>
      <c r="Y1697" t="n">
        <v>21.0</v>
      </c>
      <c r="Z1697" t="n">
        <v>0.0</v>
      </c>
      <c r="AA1697" t="n">
        <v>21.0</v>
      </c>
      <c r="AB1697" t="n">
        <v>0.0</v>
      </c>
      <c r="AC1697" t="n">
        <v>15.0</v>
      </c>
      <c r="AD1697" t="n">
        <v>7.0</v>
      </c>
      <c r="AE1697" t="n">
        <v>0.0</v>
      </c>
      <c r="AF1697" t="n">
        <v>0.0</v>
      </c>
      <c r="AG1697" t="n">
        <v>0.0</v>
      </c>
      <c r="AH1697" t="inlineStr">
        <is>
          <t>Ashish Sutar</t>
        </is>
      </c>
      <c r="AI1697" s="1" t="n">
        <v>44551.480833333335</v>
      </c>
      <c r="AJ1697" t="n">
        <v>602.0</v>
      </c>
      <c r="AK1697" t="n">
        <v>0.0</v>
      </c>
      <c r="AL1697" t="n">
        <v>0.0</v>
      </c>
      <c r="AM1697" t="n">
        <v>0.0</v>
      </c>
      <c r="AN1697" t="n">
        <v>0.0</v>
      </c>
      <c r="AO1697" t="n">
        <v>0.0</v>
      </c>
      <c r="AP1697" t="n">
        <v>7.0</v>
      </c>
      <c r="AQ1697" t="n">
        <v>0.0</v>
      </c>
      <c r="AR1697" t="n">
        <v>0.0</v>
      </c>
      <c r="AS1697" t="n">
        <v>0.0</v>
      </c>
      <c r="AT1697" t="inlineStr">
        <is>
          <t>N/A</t>
        </is>
      </c>
      <c r="AU1697" t="inlineStr">
        <is>
          <t>N/A</t>
        </is>
      </c>
      <c r="AV1697" t="inlineStr">
        <is>
          <t>N/A</t>
        </is>
      </c>
      <c r="AW1697" t="inlineStr">
        <is>
          <t>N/A</t>
        </is>
      </c>
      <c r="AX1697" t="inlineStr">
        <is>
          <t>N/A</t>
        </is>
      </c>
      <c r="AY1697" t="inlineStr">
        <is>
          <t>N/A</t>
        </is>
      </c>
      <c r="AZ1697" t="inlineStr">
        <is>
          <t>N/A</t>
        </is>
      </c>
      <c r="BA1697" t="inlineStr">
        <is>
          <t>N/A</t>
        </is>
      </c>
      <c r="BB1697" t="inlineStr">
        <is>
          <t>N/A</t>
        </is>
      </c>
      <c r="BC1697" t="inlineStr">
        <is>
          <t>N/A</t>
        </is>
      </c>
      <c r="BD1697" t="inlineStr">
        <is>
          <t>N/A</t>
        </is>
      </c>
      <c r="BE1697" t="inlineStr">
        <is>
          <t>N/A</t>
        </is>
      </c>
    </row>
    <row r="1698">
      <c r="A1698" t="inlineStr">
        <is>
          <t>WI211267821</t>
        </is>
      </c>
      <c r="B1698" t="inlineStr">
        <is>
          <t>DATA_VALIDATION</t>
        </is>
      </c>
      <c r="C1698" t="inlineStr">
        <is>
          <t>201100014376</t>
        </is>
      </c>
      <c r="D1698" t="inlineStr">
        <is>
          <t>Folder</t>
        </is>
      </c>
      <c r="E1698" s="2">
        <f>HYPERLINK("capsilon://?command=openfolder&amp;siteaddress=FAM.docvelocity-na8.net&amp;folderid=FXE7ED7148-5C35-79BD-B5A2-7DD4C84B38E2","FX211210783")</f>
        <v>0.0</v>
      </c>
      <c r="F1698" t="inlineStr">
        <is>
          <t/>
        </is>
      </c>
      <c r="G1698" t="inlineStr">
        <is>
          <t/>
        </is>
      </c>
      <c r="H1698" t="inlineStr">
        <is>
          <t>Mailitem</t>
        </is>
      </c>
      <c r="I1698" t="inlineStr">
        <is>
          <t>MI2112718865</t>
        </is>
      </c>
      <c r="J1698" t="n">
        <v>28.0</v>
      </c>
      <c r="K1698" t="inlineStr">
        <is>
          <t>COMPLETED</t>
        </is>
      </c>
      <c r="L1698" t="inlineStr">
        <is>
          <t>MARK_AS_COMPLETED</t>
        </is>
      </c>
      <c r="M1698" t="inlineStr">
        <is>
          <t>Queue</t>
        </is>
      </c>
      <c r="N1698" t="n">
        <v>2.0</v>
      </c>
      <c r="O1698" s="1" t="n">
        <v>44551.457974537036</v>
      </c>
      <c r="P1698" s="1" t="n">
        <v>44551.47790509259</v>
      </c>
      <c r="Q1698" t="n">
        <v>1298.0</v>
      </c>
      <c r="R1698" t="n">
        <v>424.0</v>
      </c>
      <c r="S1698" t="b">
        <v>0</v>
      </c>
      <c r="T1698" t="inlineStr">
        <is>
          <t>N/A</t>
        </is>
      </c>
      <c r="U1698" t="b">
        <v>0</v>
      </c>
      <c r="V1698" t="inlineStr">
        <is>
          <t>Sumit Jarhad</t>
        </is>
      </c>
      <c r="W1698" s="1" t="n">
        <v>44551.46371527778</v>
      </c>
      <c r="X1698" t="n">
        <v>159.0</v>
      </c>
      <c r="Y1698" t="n">
        <v>21.0</v>
      </c>
      <c r="Z1698" t="n">
        <v>0.0</v>
      </c>
      <c r="AA1698" t="n">
        <v>21.0</v>
      </c>
      <c r="AB1698" t="n">
        <v>0.0</v>
      </c>
      <c r="AC1698" t="n">
        <v>11.0</v>
      </c>
      <c r="AD1698" t="n">
        <v>7.0</v>
      </c>
      <c r="AE1698" t="n">
        <v>0.0</v>
      </c>
      <c r="AF1698" t="n">
        <v>0.0</v>
      </c>
      <c r="AG1698" t="n">
        <v>0.0</v>
      </c>
      <c r="AH1698" t="inlineStr">
        <is>
          <t>Saloni Uttekar</t>
        </is>
      </c>
      <c r="AI1698" s="1" t="n">
        <v>44551.47790509259</v>
      </c>
      <c r="AJ1698" t="n">
        <v>265.0</v>
      </c>
      <c r="AK1698" t="n">
        <v>2.0</v>
      </c>
      <c r="AL1698" t="n">
        <v>0.0</v>
      </c>
      <c r="AM1698" t="n">
        <v>2.0</v>
      </c>
      <c r="AN1698" t="n">
        <v>0.0</v>
      </c>
      <c r="AO1698" t="n">
        <v>2.0</v>
      </c>
      <c r="AP1698" t="n">
        <v>5.0</v>
      </c>
      <c r="AQ1698" t="n">
        <v>0.0</v>
      </c>
      <c r="AR1698" t="n">
        <v>0.0</v>
      </c>
      <c r="AS1698" t="n">
        <v>0.0</v>
      </c>
      <c r="AT1698" t="inlineStr">
        <is>
          <t>N/A</t>
        </is>
      </c>
      <c r="AU1698" t="inlineStr">
        <is>
          <t>N/A</t>
        </is>
      </c>
      <c r="AV1698" t="inlineStr">
        <is>
          <t>N/A</t>
        </is>
      </c>
      <c r="AW1698" t="inlineStr">
        <is>
          <t>N/A</t>
        </is>
      </c>
      <c r="AX1698" t="inlineStr">
        <is>
          <t>N/A</t>
        </is>
      </c>
      <c r="AY1698" t="inlineStr">
        <is>
          <t>N/A</t>
        </is>
      </c>
      <c r="AZ1698" t="inlineStr">
        <is>
          <t>N/A</t>
        </is>
      </c>
      <c r="BA1698" t="inlineStr">
        <is>
          <t>N/A</t>
        </is>
      </c>
      <c r="BB1698" t="inlineStr">
        <is>
          <t>N/A</t>
        </is>
      </c>
      <c r="BC1698" t="inlineStr">
        <is>
          <t>N/A</t>
        </is>
      </c>
      <c r="BD1698" t="inlineStr">
        <is>
          <t>N/A</t>
        </is>
      </c>
      <c r="BE1698" t="inlineStr">
        <is>
          <t>N/A</t>
        </is>
      </c>
    </row>
    <row r="1699">
      <c r="A1699" t="inlineStr">
        <is>
          <t>WI211267847</t>
        </is>
      </c>
      <c r="B1699" t="inlineStr">
        <is>
          <t>DATA_VALIDATION</t>
        </is>
      </c>
      <c r="C1699" t="inlineStr">
        <is>
          <t>201100014376</t>
        </is>
      </c>
      <c r="D1699" t="inlineStr">
        <is>
          <t>Folder</t>
        </is>
      </c>
      <c r="E1699" s="2">
        <f>HYPERLINK("capsilon://?command=openfolder&amp;siteaddress=FAM.docvelocity-na8.net&amp;folderid=FXE7ED7148-5C35-79BD-B5A2-7DD4C84B38E2","FX211210783")</f>
        <v>0.0</v>
      </c>
      <c r="F1699" t="inlineStr">
        <is>
          <t/>
        </is>
      </c>
      <c r="G1699" t="inlineStr">
        <is>
          <t/>
        </is>
      </c>
      <c r="H1699" t="inlineStr">
        <is>
          <t>Mailitem</t>
        </is>
      </c>
      <c r="I1699" t="inlineStr">
        <is>
          <t>MI2112718833</t>
        </is>
      </c>
      <c r="J1699" t="n">
        <v>64.0</v>
      </c>
      <c r="K1699" t="inlineStr">
        <is>
          <t>COMPLETED</t>
        </is>
      </c>
      <c r="L1699" t="inlineStr">
        <is>
          <t>MARK_AS_COMPLETED</t>
        </is>
      </c>
      <c r="M1699" t="inlineStr">
        <is>
          <t>Queue</t>
        </is>
      </c>
      <c r="N1699" t="n">
        <v>2.0</v>
      </c>
      <c r="O1699" s="1" t="n">
        <v>44551.46288194445</v>
      </c>
      <c r="P1699" s="1" t="n">
        <v>44551.49150462963</v>
      </c>
      <c r="Q1699" t="n">
        <v>390.0</v>
      </c>
      <c r="R1699" t="n">
        <v>2083.0</v>
      </c>
      <c r="S1699" t="b">
        <v>0</v>
      </c>
      <c r="T1699" t="inlineStr">
        <is>
          <t>N/A</t>
        </is>
      </c>
      <c r="U1699" t="b">
        <v>1</v>
      </c>
      <c r="V1699" t="inlineStr">
        <is>
          <t>Sanjay Kharade</t>
        </is>
      </c>
      <c r="W1699" s="1" t="n">
        <v>44551.48474537037</v>
      </c>
      <c r="X1699" t="n">
        <v>1303.0</v>
      </c>
      <c r="Y1699" t="n">
        <v>109.0</v>
      </c>
      <c r="Z1699" t="n">
        <v>0.0</v>
      </c>
      <c r="AA1699" t="n">
        <v>109.0</v>
      </c>
      <c r="AB1699" t="n">
        <v>0.0</v>
      </c>
      <c r="AC1699" t="n">
        <v>98.0</v>
      </c>
      <c r="AD1699" t="n">
        <v>-45.0</v>
      </c>
      <c r="AE1699" t="n">
        <v>0.0</v>
      </c>
      <c r="AF1699" t="n">
        <v>0.0</v>
      </c>
      <c r="AG1699" t="n">
        <v>0.0</v>
      </c>
      <c r="AH1699" t="inlineStr">
        <is>
          <t>Poonam Patil</t>
        </is>
      </c>
      <c r="AI1699" s="1" t="n">
        <v>44551.49150462963</v>
      </c>
      <c r="AJ1699" t="n">
        <v>551.0</v>
      </c>
      <c r="AK1699" t="n">
        <v>2.0</v>
      </c>
      <c r="AL1699" t="n">
        <v>0.0</v>
      </c>
      <c r="AM1699" t="n">
        <v>2.0</v>
      </c>
      <c r="AN1699" t="n">
        <v>0.0</v>
      </c>
      <c r="AO1699" t="n">
        <v>1.0</v>
      </c>
      <c r="AP1699" t="n">
        <v>-47.0</v>
      </c>
      <c r="AQ1699" t="n">
        <v>0.0</v>
      </c>
      <c r="AR1699" t="n">
        <v>0.0</v>
      </c>
      <c r="AS1699" t="n">
        <v>0.0</v>
      </c>
      <c r="AT1699" t="inlineStr">
        <is>
          <t>N/A</t>
        </is>
      </c>
      <c r="AU1699" t="inlineStr">
        <is>
          <t>N/A</t>
        </is>
      </c>
      <c r="AV1699" t="inlineStr">
        <is>
          <t>N/A</t>
        </is>
      </c>
      <c r="AW1699" t="inlineStr">
        <is>
          <t>N/A</t>
        </is>
      </c>
      <c r="AX1699" t="inlineStr">
        <is>
          <t>N/A</t>
        </is>
      </c>
      <c r="AY1699" t="inlineStr">
        <is>
          <t>N/A</t>
        </is>
      </c>
      <c r="AZ1699" t="inlineStr">
        <is>
          <t>N/A</t>
        </is>
      </c>
      <c r="BA1699" t="inlineStr">
        <is>
          <t>N/A</t>
        </is>
      </c>
      <c r="BB1699" t="inlineStr">
        <is>
          <t>N/A</t>
        </is>
      </c>
      <c r="BC1699" t="inlineStr">
        <is>
          <t>N/A</t>
        </is>
      </c>
      <c r="BD1699" t="inlineStr">
        <is>
          <t>N/A</t>
        </is>
      </c>
      <c r="BE1699" t="inlineStr">
        <is>
          <t>N/A</t>
        </is>
      </c>
    </row>
    <row r="1700">
      <c r="A1700" t="inlineStr">
        <is>
          <t>WI211267912</t>
        </is>
      </c>
      <c r="B1700" t="inlineStr">
        <is>
          <t>DATA_VALIDATION</t>
        </is>
      </c>
      <c r="C1700" t="inlineStr">
        <is>
          <t>201348000209</t>
        </is>
      </c>
      <c r="D1700" t="inlineStr">
        <is>
          <t>Folder</t>
        </is>
      </c>
      <c r="E1700" s="2">
        <f>HYPERLINK("capsilon://?command=openfolder&amp;siteaddress=FAM.docvelocity-na8.net&amp;folderid=FX0FAB96E8-2DF3-B280-514A-D783F20322B1","FX21124657")</f>
        <v>0.0</v>
      </c>
      <c r="F1700" t="inlineStr">
        <is>
          <t/>
        </is>
      </c>
      <c r="G1700" t="inlineStr">
        <is>
          <t/>
        </is>
      </c>
      <c r="H1700" t="inlineStr">
        <is>
          <t>Mailitem</t>
        </is>
      </c>
      <c r="I1700" t="inlineStr">
        <is>
          <t>MI2112720261</t>
        </is>
      </c>
      <c r="J1700" t="n">
        <v>38.0</v>
      </c>
      <c r="K1700" t="inlineStr">
        <is>
          <t>COMPLETED</t>
        </is>
      </c>
      <c r="L1700" t="inlineStr">
        <is>
          <t>MARK_AS_COMPLETED</t>
        </is>
      </c>
      <c r="M1700" t="inlineStr">
        <is>
          <t>Queue</t>
        </is>
      </c>
      <c r="N1700" t="n">
        <v>2.0</v>
      </c>
      <c r="O1700" s="1" t="n">
        <v>44551.47219907407</v>
      </c>
      <c r="P1700" s="1" t="n">
        <v>44551.47918981482</v>
      </c>
      <c r="Q1700" t="n">
        <v>438.0</v>
      </c>
      <c r="R1700" t="n">
        <v>166.0</v>
      </c>
      <c r="S1700" t="b">
        <v>0</v>
      </c>
      <c r="T1700" t="inlineStr">
        <is>
          <t>N/A</t>
        </is>
      </c>
      <c r="U1700" t="b">
        <v>0</v>
      </c>
      <c r="V1700" t="inlineStr">
        <is>
          <t>Raman Vaidya</t>
        </is>
      </c>
      <c r="W1700" s="1" t="n">
        <v>44551.47849537037</v>
      </c>
      <c r="X1700" t="n">
        <v>132.0</v>
      </c>
      <c r="Y1700" t="n">
        <v>0.0</v>
      </c>
      <c r="Z1700" t="n">
        <v>0.0</v>
      </c>
      <c r="AA1700" t="n">
        <v>0.0</v>
      </c>
      <c r="AB1700" t="n">
        <v>37.0</v>
      </c>
      <c r="AC1700" t="n">
        <v>0.0</v>
      </c>
      <c r="AD1700" t="n">
        <v>38.0</v>
      </c>
      <c r="AE1700" t="n">
        <v>0.0</v>
      </c>
      <c r="AF1700" t="n">
        <v>0.0</v>
      </c>
      <c r="AG1700" t="n">
        <v>0.0</v>
      </c>
      <c r="AH1700" t="inlineStr">
        <is>
          <t>Poonam Patil</t>
        </is>
      </c>
      <c r="AI1700" s="1" t="n">
        <v>44551.47918981482</v>
      </c>
      <c r="AJ1700" t="n">
        <v>34.0</v>
      </c>
      <c r="AK1700" t="n">
        <v>0.0</v>
      </c>
      <c r="AL1700" t="n">
        <v>0.0</v>
      </c>
      <c r="AM1700" t="n">
        <v>0.0</v>
      </c>
      <c r="AN1700" t="n">
        <v>37.0</v>
      </c>
      <c r="AO1700" t="n">
        <v>0.0</v>
      </c>
      <c r="AP1700" t="n">
        <v>38.0</v>
      </c>
      <c r="AQ1700" t="n">
        <v>0.0</v>
      </c>
      <c r="AR1700" t="n">
        <v>0.0</v>
      </c>
      <c r="AS1700" t="n">
        <v>0.0</v>
      </c>
      <c r="AT1700" t="inlineStr">
        <is>
          <t>N/A</t>
        </is>
      </c>
      <c r="AU1700" t="inlineStr">
        <is>
          <t>N/A</t>
        </is>
      </c>
      <c r="AV1700" t="inlineStr">
        <is>
          <t>N/A</t>
        </is>
      </c>
      <c r="AW1700" t="inlineStr">
        <is>
          <t>N/A</t>
        </is>
      </c>
      <c r="AX1700" t="inlineStr">
        <is>
          <t>N/A</t>
        </is>
      </c>
      <c r="AY1700" t="inlineStr">
        <is>
          <t>N/A</t>
        </is>
      </c>
      <c r="AZ1700" t="inlineStr">
        <is>
          <t>N/A</t>
        </is>
      </c>
      <c r="BA1700" t="inlineStr">
        <is>
          <t>N/A</t>
        </is>
      </c>
      <c r="BB1700" t="inlineStr">
        <is>
          <t>N/A</t>
        </is>
      </c>
      <c r="BC1700" t="inlineStr">
        <is>
          <t>N/A</t>
        </is>
      </c>
      <c r="BD1700" t="inlineStr">
        <is>
          <t>N/A</t>
        </is>
      </c>
      <c r="BE1700" t="inlineStr">
        <is>
          <t>N/A</t>
        </is>
      </c>
    </row>
    <row r="1701">
      <c r="A1701" t="inlineStr">
        <is>
          <t>WI211267967</t>
        </is>
      </c>
      <c r="B1701" t="inlineStr">
        <is>
          <t>DATA_VALIDATION</t>
        </is>
      </c>
      <c r="C1701" t="inlineStr">
        <is>
          <t>201300020313</t>
        </is>
      </c>
      <c r="D1701" t="inlineStr">
        <is>
          <t>Folder</t>
        </is>
      </c>
      <c r="E1701" s="2">
        <f>HYPERLINK("capsilon://?command=openfolder&amp;siteaddress=FAM.docvelocity-na8.net&amp;folderid=FX18108626-C09D-F6DD-EC7B-D211CB173617","FX21128244")</f>
        <v>0.0</v>
      </c>
      <c r="F1701" t="inlineStr">
        <is>
          <t/>
        </is>
      </c>
      <c r="G1701" t="inlineStr">
        <is>
          <t/>
        </is>
      </c>
      <c r="H1701" t="inlineStr">
        <is>
          <t>Mailitem</t>
        </is>
      </c>
      <c r="I1701" t="inlineStr">
        <is>
          <t>MI2112720496</t>
        </is>
      </c>
      <c r="J1701" t="n">
        <v>32.0</v>
      </c>
      <c r="K1701" t="inlineStr">
        <is>
          <t>COMPLETED</t>
        </is>
      </c>
      <c r="L1701" t="inlineStr">
        <is>
          <t>MARK_AS_COMPLETED</t>
        </is>
      </c>
      <c r="M1701" t="inlineStr">
        <is>
          <t>Queue</t>
        </is>
      </c>
      <c r="N1701" t="n">
        <v>2.0</v>
      </c>
      <c r="O1701" s="1" t="n">
        <v>44551.47604166667</v>
      </c>
      <c r="P1701" s="1" t="n">
        <v>44551.50634259259</v>
      </c>
      <c r="Q1701" t="n">
        <v>112.0</v>
      </c>
      <c r="R1701" t="n">
        <v>2506.0</v>
      </c>
      <c r="S1701" t="b">
        <v>0</v>
      </c>
      <c r="T1701" t="inlineStr">
        <is>
          <t>N/A</t>
        </is>
      </c>
      <c r="U1701" t="b">
        <v>0</v>
      </c>
      <c r="V1701" t="inlineStr">
        <is>
          <t>Amruta Erande</t>
        </is>
      </c>
      <c r="W1701" s="1" t="n">
        <v>44551.50016203704</v>
      </c>
      <c r="X1701" t="n">
        <v>1975.0</v>
      </c>
      <c r="Y1701" t="n">
        <v>84.0</v>
      </c>
      <c r="Z1701" t="n">
        <v>0.0</v>
      </c>
      <c r="AA1701" t="n">
        <v>84.0</v>
      </c>
      <c r="AB1701" t="n">
        <v>0.0</v>
      </c>
      <c r="AC1701" t="n">
        <v>53.0</v>
      </c>
      <c r="AD1701" t="n">
        <v>-52.0</v>
      </c>
      <c r="AE1701" t="n">
        <v>0.0</v>
      </c>
      <c r="AF1701" t="n">
        <v>0.0</v>
      </c>
      <c r="AG1701" t="n">
        <v>0.0</v>
      </c>
      <c r="AH1701" t="inlineStr">
        <is>
          <t>Saloni Uttekar</t>
        </is>
      </c>
      <c r="AI1701" s="1" t="n">
        <v>44551.50634259259</v>
      </c>
      <c r="AJ1701" t="n">
        <v>531.0</v>
      </c>
      <c r="AK1701" t="n">
        <v>0.0</v>
      </c>
      <c r="AL1701" t="n">
        <v>0.0</v>
      </c>
      <c r="AM1701" t="n">
        <v>0.0</v>
      </c>
      <c r="AN1701" t="n">
        <v>0.0</v>
      </c>
      <c r="AO1701" t="n">
        <v>0.0</v>
      </c>
      <c r="AP1701" t="n">
        <v>-52.0</v>
      </c>
      <c r="AQ1701" t="n">
        <v>0.0</v>
      </c>
      <c r="AR1701" t="n">
        <v>0.0</v>
      </c>
      <c r="AS1701" t="n">
        <v>0.0</v>
      </c>
      <c r="AT1701" t="inlineStr">
        <is>
          <t>N/A</t>
        </is>
      </c>
      <c r="AU1701" t="inlineStr">
        <is>
          <t>N/A</t>
        </is>
      </c>
      <c r="AV1701" t="inlineStr">
        <is>
          <t>N/A</t>
        </is>
      </c>
      <c r="AW1701" t="inlineStr">
        <is>
          <t>N/A</t>
        </is>
      </c>
      <c r="AX1701" t="inlineStr">
        <is>
          <t>N/A</t>
        </is>
      </c>
      <c r="AY1701" t="inlineStr">
        <is>
          <t>N/A</t>
        </is>
      </c>
      <c r="AZ1701" t="inlineStr">
        <is>
          <t>N/A</t>
        </is>
      </c>
      <c r="BA1701" t="inlineStr">
        <is>
          <t>N/A</t>
        </is>
      </c>
      <c r="BB1701" t="inlineStr">
        <is>
          <t>N/A</t>
        </is>
      </c>
      <c r="BC1701" t="inlineStr">
        <is>
          <t>N/A</t>
        </is>
      </c>
      <c r="BD1701" t="inlineStr">
        <is>
          <t>N/A</t>
        </is>
      </c>
      <c r="BE1701" t="inlineStr">
        <is>
          <t>N/A</t>
        </is>
      </c>
    </row>
    <row r="1702">
      <c r="A1702" t="inlineStr">
        <is>
          <t>WI211268051</t>
        </is>
      </c>
      <c r="B1702" t="inlineStr">
        <is>
          <t>DATA_VALIDATION</t>
        </is>
      </c>
      <c r="C1702" t="inlineStr">
        <is>
          <t>201340000510</t>
        </is>
      </c>
      <c r="D1702" t="inlineStr">
        <is>
          <t>Folder</t>
        </is>
      </c>
      <c r="E1702" s="2">
        <f>HYPERLINK("capsilon://?command=openfolder&amp;siteaddress=FAM.docvelocity-na8.net&amp;folderid=FX2E707C5A-B89C-BE12-FDA2-753EB625D0B3","FX211210106")</f>
        <v>0.0</v>
      </c>
      <c r="F1702" t="inlineStr">
        <is>
          <t/>
        </is>
      </c>
      <c r="G1702" t="inlineStr">
        <is>
          <t/>
        </is>
      </c>
      <c r="H1702" t="inlineStr">
        <is>
          <t>Mailitem</t>
        </is>
      </c>
      <c r="I1702" t="inlineStr">
        <is>
          <t>MI2112720507</t>
        </is>
      </c>
      <c r="J1702" t="n">
        <v>196.0</v>
      </c>
      <c r="K1702" t="inlineStr">
        <is>
          <t>COMPLETED</t>
        </is>
      </c>
      <c r="L1702" t="inlineStr">
        <is>
          <t>MARK_AS_COMPLETED</t>
        </is>
      </c>
      <c r="M1702" t="inlineStr">
        <is>
          <t>Queue</t>
        </is>
      </c>
      <c r="N1702" t="n">
        <v>1.0</v>
      </c>
      <c r="O1702" s="1" t="n">
        <v>44551.48457175926</v>
      </c>
      <c r="P1702" s="1" t="n">
        <v>44551.49638888889</v>
      </c>
      <c r="Q1702" t="n">
        <v>537.0</v>
      </c>
      <c r="R1702" t="n">
        <v>484.0</v>
      </c>
      <c r="S1702" t="b">
        <v>0</v>
      </c>
      <c r="T1702" t="inlineStr">
        <is>
          <t>N/A</t>
        </is>
      </c>
      <c r="U1702" t="b">
        <v>0</v>
      </c>
      <c r="V1702" t="inlineStr">
        <is>
          <t>Sumit Jarhad</t>
        </is>
      </c>
      <c r="W1702" s="1" t="n">
        <v>44551.49638888889</v>
      </c>
      <c r="X1702" t="n">
        <v>335.0</v>
      </c>
      <c r="Y1702" t="n">
        <v>0.0</v>
      </c>
      <c r="Z1702" t="n">
        <v>0.0</v>
      </c>
      <c r="AA1702" t="n">
        <v>0.0</v>
      </c>
      <c r="AB1702" t="n">
        <v>0.0</v>
      </c>
      <c r="AC1702" t="n">
        <v>0.0</v>
      </c>
      <c r="AD1702" t="n">
        <v>196.0</v>
      </c>
      <c r="AE1702" t="n">
        <v>172.0</v>
      </c>
      <c r="AF1702" t="n">
        <v>0.0</v>
      </c>
      <c r="AG1702" t="n">
        <v>10.0</v>
      </c>
      <c r="AH1702" t="inlineStr">
        <is>
          <t>N/A</t>
        </is>
      </c>
      <c r="AI1702" t="inlineStr">
        <is>
          <t>N/A</t>
        </is>
      </c>
      <c r="AJ1702" t="inlineStr">
        <is>
          <t>N/A</t>
        </is>
      </c>
      <c r="AK1702" t="inlineStr">
        <is>
          <t>N/A</t>
        </is>
      </c>
      <c r="AL1702" t="inlineStr">
        <is>
          <t>N/A</t>
        </is>
      </c>
      <c r="AM1702" t="inlineStr">
        <is>
          <t>N/A</t>
        </is>
      </c>
      <c r="AN1702" t="inlineStr">
        <is>
          <t>N/A</t>
        </is>
      </c>
      <c r="AO1702" t="inlineStr">
        <is>
          <t>N/A</t>
        </is>
      </c>
      <c r="AP1702" t="inlineStr">
        <is>
          <t>N/A</t>
        </is>
      </c>
      <c r="AQ1702" t="inlineStr">
        <is>
          <t>N/A</t>
        </is>
      </c>
      <c r="AR1702" t="inlineStr">
        <is>
          <t>N/A</t>
        </is>
      </c>
      <c r="AS1702" t="inlineStr">
        <is>
          <t>N/A</t>
        </is>
      </c>
      <c r="AT1702" t="inlineStr">
        <is>
          <t>N/A</t>
        </is>
      </c>
      <c r="AU1702" t="inlineStr">
        <is>
          <t>N/A</t>
        </is>
      </c>
      <c r="AV1702" t="inlineStr">
        <is>
          <t>N/A</t>
        </is>
      </c>
      <c r="AW1702" t="inlineStr">
        <is>
          <t>N/A</t>
        </is>
      </c>
      <c r="AX1702" t="inlineStr">
        <is>
          <t>N/A</t>
        </is>
      </c>
      <c r="AY1702" t="inlineStr">
        <is>
          <t>N/A</t>
        </is>
      </c>
      <c r="AZ1702" t="inlineStr">
        <is>
          <t>N/A</t>
        </is>
      </c>
      <c r="BA1702" t="inlineStr">
        <is>
          <t>N/A</t>
        </is>
      </c>
      <c r="BB1702" t="inlineStr">
        <is>
          <t>N/A</t>
        </is>
      </c>
      <c r="BC1702" t="inlineStr">
        <is>
          <t>N/A</t>
        </is>
      </c>
      <c r="BD1702" t="inlineStr">
        <is>
          <t>N/A</t>
        </is>
      </c>
      <c r="BE1702" t="inlineStr">
        <is>
          <t>N/A</t>
        </is>
      </c>
    </row>
    <row r="1703">
      <c r="A1703" t="inlineStr">
        <is>
          <t>WI211268059</t>
        </is>
      </c>
      <c r="B1703" t="inlineStr">
        <is>
          <t>DATA_VALIDATION</t>
        </is>
      </c>
      <c r="C1703" t="inlineStr">
        <is>
          <t>201300020313</t>
        </is>
      </c>
      <c r="D1703" t="inlineStr">
        <is>
          <t>Folder</t>
        </is>
      </c>
      <c r="E1703" s="2">
        <f>HYPERLINK("capsilon://?command=openfolder&amp;siteaddress=FAM.docvelocity-na8.net&amp;folderid=FX18108626-C09D-F6DD-EC7B-D211CB173617","FX21128244")</f>
        <v>0.0</v>
      </c>
      <c r="F1703" t="inlineStr">
        <is>
          <t/>
        </is>
      </c>
      <c r="G1703" t="inlineStr">
        <is>
          <t/>
        </is>
      </c>
      <c r="H1703" t="inlineStr">
        <is>
          <t>Mailitem</t>
        </is>
      </c>
      <c r="I1703" t="inlineStr">
        <is>
          <t>MI2112720549</t>
        </is>
      </c>
      <c r="J1703" t="n">
        <v>32.0</v>
      </c>
      <c r="K1703" t="inlineStr">
        <is>
          <t>COMPLETED</t>
        </is>
      </c>
      <c r="L1703" t="inlineStr">
        <is>
          <t>MARK_AS_COMPLETED</t>
        </is>
      </c>
      <c r="M1703" t="inlineStr">
        <is>
          <t>Queue</t>
        </is>
      </c>
      <c r="N1703" t="n">
        <v>2.0</v>
      </c>
      <c r="O1703" s="1" t="n">
        <v>44551.48546296296</v>
      </c>
      <c r="P1703" s="1" t="n">
        <v>44551.49695601852</v>
      </c>
      <c r="Q1703" t="n">
        <v>65.0</v>
      </c>
      <c r="R1703" t="n">
        <v>928.0</v>
      </c>
      <c r="S1703" t="b">
        <v>0</v>
      </c>
      <c r="T1703" t="inlineStr">
        <is>
          <t>N/A</t>
        </is>
      </c>
      <c r="U1703" t="b">
        <v>0</v>
      </c>
      <c r="V1703" t="inlineStr">
        <is>
          <t>Prajakta Jagannath Mane</t>
        </is>
      </c>
      <c r="W1703" s="1" t="n">
        <v>44551.49041666667</v>
      </c>
      <c r="X1703" t="n">
        <v>416.0</v>
      </c>
      <c r="Y1703" t="n">
        <v>79.0</v>
      </c>
      <c r="Z1703" t="n">
        <v>0.0</v>
      </c>
      <c r="AA1703" t="n">
        <v>79.0</v>
      </c>
      <c r="AB1703" t="n">
        <v>0.0</v>
      </c>
      <c r="AC1703" t="n">
        <v>49.0</v>
      </c>
      <c r="AD1703" t="n">
        <v>-47.0</v>
      </c>
      <c r="AE1703" t="n">
        <v>0.0</v>
      </c>
      <c r="AF1703" t="n">
        <v>0.0</v>
      </c>
      <c r="AG1703" t="n">
        <v>0.0</v>
      </c>
      <c r="AH1703" t="inlineStr">
        <is>
          <t>Vikash Suryakanth Parmar</t>
        </is>
      </c>
      <c r="AI1703" s="1" t="n">
        <v>44551.49695601852</v>
      </c>
      <c r="AJ1703" t="n">
        <v>504.0</v>
      </c>
      <c r="AK1703" t="n">
        <v>1.0</v>
      </c>
      <c r="AL1703" t="n">
        <v>0.0</v>
      </c>
      <c r="AM1703" t="n">
        <v>1.0</v>
      </c>
      <c r="AN1703" t="n">
        <v>0.0</v>
      </c>
      <c r="AO1703" t="n">
        <v>1.0</v>
      </c>
      <c r="AP1703" t="n">
        <v>-48.0</v>
      </c>
      <c r="AQ1703" t="n">
        <v>0.0</v>
      </c>
      <c r="AR1703" t="n">
        <v>0.0</v>
      </c>
      <c r="AS1703" t="n">
        <v>0.0</v>
      </c>
      <c r="AT1703" t="inlineStr">
        <is>
          <t>N/A</t>
        </is>
      </c>
      <c r="AU1703" t="inlineStr">
        <is>
          <t>N/A</t>
        </is>
      </c>
      <c r="AV1703" t="inlineStr">
        <is>
          <t>N/A</t>
        </is>
      </c>
      <c r="AW1703" t="inlineStr">
        <is>
          <t>N/A</t>
        </is>
      </c>
      <c r="AX1703" t="inlineStr">
        <is>
          <t>N/A</t>
        </is>
      </c>
      <c r="AY1703" t="inlineStr">
        <is>
          <t>N/A</t>
        </is>
      </c>
      <c r="AZ1703" t="inlineStr">
        <is>
          <t>N/A</t>
        </is>
      </c>
      <c r="BA1703" t="inlineStr">
        <is>
          <t>N/A</t>
        </is>
      </c>
      <c r="BB1703" t="inlineStr">
        <is>
          <t>N/A</t>
        </is>
      </c>
      <c r="BC1703" t="inlineStr">
        <is>
          <t>N/A</t>
        </is>
      </c>
      <c r="BD1703" t="inlineStr">
        <is>
          <t>N/A</t>
        </is>
      </c>
      <c r="BE1703" t="inlineStr">
        <is>
          <t>N/A</t>
        </is>
      </c>
    </row>
    <row r="1704">
      <c r="A1704" t="inlineStr">
        <is>
          <t>WI211268068</t>
        </is>
      </c>
      <c r="B1704" t="inlineStr">
        <is>
          <t>DATA_VALIDATION</t>
        </is>
      </c>
      <c r="C1704" t="inlineStr">
        <is>
          <t>201130012977</t>
        </is>
      </c>
      <c r="D1704" t="inlineStr">
        <is>
          <t>Folder</t>
        </is>
      </c>
      <c r="E1704" s="2">
        <f>HYPERLINK("capsilon://?command=openfolder&amp;siteaddress=FAM.docvelocity-na8.net&amp;folderid=FX5C0D0359-3E77-F780-4BC5-1D1779438FE9","FX21129600")</f>
        <v>0.0</v>
      </c>
      <c r="F1704" t="inlineStr">
        <is>
          <t/>
        </is>
      </c>
      <c r="G1704" t="inlineStr">
        <is>
          <t/>
        </is>
      </c>
      <c r="H1704" t="inlineStr">
        <is>
          <t>Mailitem</t>
        </is>
      </c>
      <c r="I1704" t="inlineStr">
        <is>
          <t>MI2112721317</t>
        </is>
      </c>
      <c r="J1704" t="n">
        <v>107.0</v>
      </c>
      <c r="K1704" t="inlineStr">
        <is>
          <t>COMPLETED</t>
        </is>
      </c>
      <c r="L1704" t="inlineStr">
        <is>
          <t>MARK_AS_COMPLETED</t>
        </is>
      </c>
      <c r="M1704" t="inlineStr">
        <is>
          <t>Queue</t>
        </is>
      </c>
      <c r="N1704" t="n">
        <v>2.0</v>
      </c>
      <c r="O1704" s="1" t="n">
        <v>44551.48700231482</v>
      </c>
      <c r="P1704" s="1" t="n">
        <v>44551.49637731481</v>
      </c>
      <c r="Q1704" t="n">
        <v>24.0</v>
      </c>
      <c r="R1704" t="n">
        <v>786.0</v>
      </c>
      <c r="S1704" t="b">
        <v>0</v>
      </c>
      <c r="T1704" t="inlineStr">
        <is>
          <t>N/A</t>
        </is>
      </c>
      <c r="U1704" t="b">
        <v>0</v>
      </c>
      <c r="V1704" t="inlineStr">
        <is>
          <t>Sumit Jarhad</t>
        </is>
      </c>
      <c r="W1704" s="1" t="n">
        <v>44551.491006944445</v>
      </c>
      <c r="X1704" t="n">
        <v>337.0</v>
      </c>
      <c r="Y1704" t="n">
        <v>81.0</v>
      </c>
      <c r="Z1704" t="n">
        <v>0.0</v>
      </c>
      <c r="AA1704" t="n">
        <v>81.0</v>
      </c>
      <c r="AB1704" t="n">
        <v>0.0</v>
      </c>
      <c r="AC1704" t="n">
        <v>39.0</v>
      </c>
      <c r="AD1704" t="n">
        <v>26.0</v>
      </c>
      <c r="AE1704" t="n">
        <v>0.0</v>
      </c>
      <c r="AF1704" t="n">
        <v>0.0</v>
      </c>
      <c r="AG1704" t="n">
        <v>0.0</v>
      </c>
      <c r="AH1704" t="inlineStr">
        <is>
          <t>Saloni Uttekar</t>
        </is>
      </c>
      <c r="AI1704" s="1" t="n">
        <v>44551.49637731481</v>
      </c>
      <c r="AJ1704" t="n">
        <v>449.0</v>
      </c>
      <c r="AK1704" t="n">
        <v>0.0</v>
      </c>
      <c r="AL1704" t="n">
        <v>0.0</v>
      </c>
      <c r="AM1704" t="n">
        <v>0.0</v>
      </c>
      <c r="AN1704" t="n">
        <v>0.0</v>
      </c>
      <c r="AO1704" t="n">
        <v>0.0</v>
      </c>
      <c r="AP1704" t="n">
        <v>26.0</v>
      </c>
      <c r="AQ1704" t="n">
        <v>0.0</v>
      </c>
      <c r="AR1704" t="n">
        <v>0.0</v>
      </c>
      <c r="AS1704" t="n">
        <v>0.0</v>
      </c>
      <c r="AT1704" t="inlineStr">
        <is>
          <t>N/A</t>
        </is>
      </c>
      <c r="AU1704" t="inlineStr">
        <is>
          <t>N/A</t>
        </is>
      </c>
      <c r="AV1704" t="inlineStr">
        <is>
          <t>N/A</t>
        </is>
      </c>
      <c r="AW1704" t="inlineStr">
        <is>
          <t>N/A</t>
        </is>
      </c>
      <c r="AX1704" t="inlineStr">
        <is>
          <t>N/A</t>
        </is>
      </c>
      <c r="AY1704" t="inlineStr">
        <is>
          <t>N/A</t>
        </is>
      </c>
      <c r="AZ1704" t="inlineStr">
        <is>
          <t>N/A</t>
        </is>
      </c>
      <c r="BA1704" t="inlineStr">
        <is>
          <t>N/A</t>
        </is>
      </c>
      <c r="BB1704" t="inlineStr">
        <is>
          <t>N/A</t>
        </is>
      </c>
      <c r="BC1704" t="inlineStr">
        <is>
          <t>N/A</t>
        </is>
      </c>
      <c r="BD1704" t="inlineStr">
        <is>
          <t>N/A</t>
        </is>
      </c>
      <c r="BE1704" t="inlineStr">
        <is>
          <t>N/A</t>
        </is>
      </c>
    </row>
    <row r="1705">
      <c r="A1705" t="inlineStr">
        <is>
          <t>WI211268074</t>
        </is>
      </c>
      <c r="B1705" t="inlineStr">
        <is>
          <t>DATA_VALIDATION</t>
        </is>
      </c>
      <c r="C1705" t="inlineStr">
        <is>
          <t>201330004298</t>
        </is>
      </c>
      <c r="D1705" t="inlineStr">
        <is>
          <t>Folder</t>
        </is>
      </c>
      <c r="E1705" s="2">
        <f>HYPERLINK("capsilon://?command=openfolder&amp;siteaddress=FAM.docvelocity-na8.net&amp;folderid=FX60E93C28-FE29-E3E5-EED9-1596A2AF80C5","FX211210435")</f>
        <v>0.0</v>
      </c>
      <c r="F1705" t="inlineStr">
        <is>
          <t/>
        </is>
      </c>
      <c r="G1705" t="inlineStr">
        <is>
          <t/>
        </is>
      </c>
      <c r="H1705" t="inlineStr">
        <is>
          <t>Mailitem</t>
        </is>
      </c>
      <c r="I1705" t="inlineStr">
        <is>
          <t>MI2112721549</t>
        </is>
      </c>
      <c r="J1705" t="n">
        <v>51.0</v>
      </c>
      <c r="K1705" t="inlineStr">
        <is>
          <t>COMPLETED</t>
        </is>
      </c>
      <c r="L1705" t="inlineStr">
        <is>
          <t>MARK_AS_COMPLETED</t>
        </is>
      </c>
      <c r="M1705" t="inlineStr">
        <is>
          <t>Queue</t>
        </is>
      </c>
      <c r="N1705" t="n">
        <v>1.0</v>
      </c>
      <c r="O1705" s="1" t="n">
        <v>44551.488032407404</v>
      </c>
      <c r="P1705" s="1" t="n">
        <v>44551.49796296296</v>
      </c>
      <c r="Q1705" t="n">
        <v>548.0</v>
      </c>
      <c r="R1705" t="n">
        <v>310.0</v>
      </c>
      <c r="S1705" t="b">
        <v>0</v>
      </c>
      <c r="T1705" t="inlineStr">
        <is>
          <t>N/A</t>
        </is>
      </c>
      <c r="U1705" t="b">
        <v>0</v>
      </c>
      <c r="V1705" t="inlineStr">
        <is>
          <t>Sumit Jarhad</t>
        </is>
      </c>
      <c r="W1705" s="1" t="n">
        <v>44551.49796296296</v>
      </c>
      <c r="X1705" t="n">
        <v>136.0</v>
      </c>
      <c r="Y1705" t="n">
        <v>0.0</v>
      </c>
      <c r="Z1705" t="n">
        <v>0.0</v>
      </c>
      <c r="AA1705" t="n">
        <v>0.0</v>
      </c>
      <c r="AB1705" t="n">
        <v>0.0</v>
      </c>
      <c r="AC1705" t="n">
        <v>0.0</v>
      </c>
      <c r="AD1705" t="n">
        <v>51.0</v>
      </c>
      <c r="AE1705" t="n">
        <v>46.0</v>
      </c>
      <c r="AF1705" t="n">
        <v>0.0</v>
      </c>
      <c r="AG1705" t="n">
        <v>3.0</v>
      </c>
      <c r="AH1705" t="inlineStr">
        <is>
          <t>N/A</t>
        </is>
      </c>
      <c r="AI1705" t="inlineStr">
        <is>
          <t>N/A</t>
        </is>
      </c>
      <c r="AJ1705" t="inlineStr">
        <is>
          <t>N/A</t>
        </is>
      </c>
      <c r="AK1705" t="inlineStr">
        <is>
          <t>N/A</t>
        </is>
      </c>
      <c r="AL1705" t="inlineStr">
        <is>
          <t>N/A</t>
        </is>
      </c>
      <c r="AM1705" t="inlineStr">
        <is>
          <t>N/A</t>
        </is>
      </c>
      <c r="AN1705" t="inlineStr">
        <is>
          <t>N/A</t>
        </is>
      </c>
      <c r="AO1705" t="inlineStr">
        <is>
          <t>N/A</t>
        </is>
      </c>
      <c r="AP1705" t="inlineStr">
        <is>
          <t>N/A</t>
        </is>
      </c>
      <c r="AQ1705" t="inlineStr">
        <is>
          <t>N/A</t>
        </is>
      </c>
      <c r="AR1705" t="inlineStr">
        <is>
          <t>N/A</t>
        </is>
      </c>
      <c r="AS1705" t="inlineStr">
        <is>
          <t>N/A</t>
        </is>
      </c>
      <c r="AT1705" t="inlineStr">
        <is>
          <t>N/A</t>
        </is>
      </c>
      <c r="AU1705" t="inlineStr">
        <is>
          <t>N/A</t>
        </is>
      </c>
      <c r="AV1705" t="inlineStr">
        <is>
          <t>N/A</t>
        </is>
      </c>
      <c r="AW1705" t="inlineStr">
        <is>
          <t>N/A</t>
        </is>
      </c>
      <c r="AX1705" t="inlineStr">
        <is>
          <t>N/A</t>
        </is>
      </c>
      <c r="AY1705" t="inlineStr">
        <is>
          <t>N/A</t>
        </is>
      </c>
      <c r="AZ1705" t="inlineStr">
        <is>
          <t>N/A</t>
        </is>
      </c>
      <c r="BA1705" t="inlineStr">
        <is>
          <t>N/A</t>
        </is>
      </c>
      <c r="BB1705" t="inlineStr">
        <is>
          <t>N/A</t>
        </is>
      </c>
      <c r="BC1705" t="inlineStr">
        <is>
          <t>N/A</t>
        </is>
      </c>
      <c r="BD1705" t="inlineStr">
        <is>
          <t>N/A</t>
        </is>
      </c>
      <c r="BE1705" t="inlineStr">
        <is>
          <t>N/A</t>
        </is>
      </c>
    </row>
    <row r="1706">
      <c r="A1706" t="inlineStr">
        <is>
          <t>WI211268133</t>
        </is>
      </c>
      <c r="B1706" t="inlineStr">
        <is>
          <t>DATA_VALIDATION</t>
        </is>
      </c>
      <c r="C1706" t="inlineStr">
        <is>
          <t>201130012819</t>
        </is>
      </c>
      <c r="D1706" t="inlineStr">
        <is>
          <t>Folder</t>
        </is>
      </c>
      <c r="E1706" s="2">
        <f>HYPERLINK("capsilon://?command=openfolder&amp;siteaddress=FAM.docvelocity-na8.net&amp;folderid=FX3141AFD2-B152-5A72-3C48-75A1FB0DF53C","FX211112606")</f>
        <v>0.0</v>
      </c>
      <c r="F1706" t="inlineStr">
        <is>
          <t/>
        </is>
      </c>
      <c r="G1706" t="inlineStr">
        <is>
          <t/>
        </is>
      </c>
      <c r="H1706" t="inlineStr">
        <is>
          <t>Mailitem</t>
        </is>
      </c>
      <c r="I1706" t="inlineStr">
        <is>
          <t>MI2112722218</t>
        </is>
      </c>
      <c r="J1706" t="n">
        <v>50.0</v>
      </c>
      <c r="K1706" t="inlineStr">
        <is>
          <t>COMPLETED</t>
        </is>
      </c>
      <c r="L1706" t="inlineStr">
        <is>
          <t>MARK_AS_COMPLETED</t>
        </is>
      </c>
      <c r="M1706" t="inlineStr">
        <is>
          <t>Queue</t>
        </is>
      </c>
      <c r="N1706" t="n">
        <v>2.0</v>
      </c>
      <c r="O1706" s="1" t="n">
        <v>44551.49592592593</v>
      </c>
      <c r="P1706" s="1" t="n">
        <v>44551.50975694445</v>
      </c>
      <c r="Q1706" t="n">
        <v>212.0</v>
      </c>
      <c r="R1706" t="n">
        <v>983.0</v>
      </c>
      <c r="S1706" t="b">
        <v>0</v>
      </c>
      <c r="T1706" t="inlineStr">
        <is>
          <t>N/A</t>
        </is>
      </c>
      <c r="U1706" t="b">
        <v>0</v>
      </c>
      <c r="V1706" t="inlineStr">
        <is>
          <t>Raman Vaidya</t>
        </is>
      </c>
      <c r="W1706" s="1" t="n">
        <v>44551.504849537036</v>
      </c>
      <c r="X1706" t="n">
        <v>655.0</v>
      </c>
      <c r="Y1706" t="n">
        <v>57.0</v>
      </c>
      <c r="Z1706" t="n">
        <v>0.0</v>
      </c>
      <c r="AA1706" t="n">
        <v>57.0</v>
      </c>
      <c r="AB1706" t="n">
        <v>0.0</v>
      </c>
      <c r="AC1706" t="n">
        <v>31.0</v>
      </c>
      <c r="AD1706" t="n">
        <v>-7.0</v>
      </c>
      <c r="AE1706" t="n">
        <v>0.0</v>
      </c>
      <c r="AF1706" t="n">
        <v>0.0</v>
      </c>
      <c r="AG1706" t="n">
        <v>0.0</v>
      </c>
      <c r="AH1706" t="inlineStr">
        <is>
          <t>Sangeeta Kumari</t>
        </is>
      </c>
      <c r="AI1706" s="1" t="n">
        <v>44551.50975694445</v>
      </c>
      <c r="AJ1706" t="n">
        <v>319.0</v>
      </c>
      <c r="AK1706" t="n">
        <v>1.0</v>
      </c>
      <c r="AL1706" t="n">
        <v>0.0</v>
      </c>
      <c r="AM1706" t="n">
        <v>1.0</v>
      </c>
      <c r="AN1706" t="n">
        <v>0.0</v>
      </c>
      <c r="AO1706" t="n">
        <v>0.0</v>
      </c>
      <c r="AP1706" t="n">
        <v>-8.0</v>
      </c>
      <c r="AQ1706" t="n">
        <v>0.0</v>
      </c>
      <c r="AR1706" t="n">
        <v>0.0</v>
      </c>
      <c r="AS1706" t="n">
        <v>0.0</v>
      </c>
      <c r="AT1706" t="inlineStr">
        <is>
          <t>N/A</t>
        </is>
      </c>
      <c r="AU1706" t="inlineStr">
        <is>
          <t>N/A</t>
        </is>
      </c>
      <c r="AV1706" t="inlineStr">
        <is>
          <t>N/A</t>
        </is>
      </c>
      <c r="AW1706" t="inlineStr">
        <is>
          <t>N/A</t>
        </is>
      </c>
      <c r="AX1706" t="inlineStr">
        <is>
          <t>N/A</t>
        </is>
      </c>
      <c r="AY1706" t="inlineStr">
        <is>
          <t>N/A</t>
        </is>
      </c>
      <c r="AZ1706" t="inlineStr">
        <is>
          <t>N/A</t>
        </is>
      </c>
      <c r="BA1706" t="inlineStr">
        <is>
          <t>N/A</t>
        </is>
      </c>
      <c r="BB1706" t="inlineStr">
        <is>
          <t>N/A</t>
        </is>
      </c>
      <c r="BC1706" t="inlineStr">
        <is>
          <t>N/A</t>
        </is>
      </c>
      <c r="BD1706" t="inlineStr">
        <is>
          <t>N/A</t>
        </is>
      </c>
      <c r="BE1706" t="inlineStr">
        <is>
          <t>N/A</t>
        </is>
      </c>
    </row>
    <row r="1707">
      <c r="A1707" t="inlineStr">
        <is>
          <t>WI211268233</t>
        </is>
      </c>
      <c r="B1707" t="inlineStr">
        <is>
          <t>DATA_VALIDATION</t>
        </is>
      </c>
      <c r="C1707" t="inlineStr">
        <is>
          <t>201340000510</t>
        </is>
      </c>
      <c r="D1707" t="inlineStr">
        <is>
          <t>Folder</t>
        </is>
      </c>
      <c r="E1707" s="2">
        <f>HYPERLINK("capsilon://?command=openfolder&amp;siteaddress=FAM.docvelocity-na8.net&amp;folderid=FX2E707C5A-B89C-BE12-FDA2-753EB625D0B3","FX211210106")</f>
        <v>0.0</v>
      </c>
      <c r="F1707" t="inlineStr">
        <is>
          <t/>
        </is>
      </c>
      <c r="G1707" t="inlineStr">
        <is>
          <t/>
        </is>
      </c>
      <c r="H1707" t="inlineStr">
        <is>
          <t>Mailitem</t>
        </is>
      </c>
      <c r="I1707" t="inlineStr">
        <is>
          <t>MI2112720507</t>
        </is>
      </c>
      <c r="J1707" t="n">
        <v>407.0</v>
      </c>
      <c r="K1707" t="inlineStr">
        <is>
          <t>COMPLETED</t>
        </is>
      </c>
      <c r="L1707" t="inlineStr">
        <is>
          <t>MARK_AS_COMPLETED</t>
        </is>
      </c>
      <c r="M1707" t="inlineStr">
        <is>
          <t>Queue</t>
        </is>
      </c>
      <c r="N1707" t="n">
        <v>2.0</v>
      </c>
      <c r="O1707" s="1" t="n">
        <v>44551.50200231482</v>
      </c>
      <c r="P1707" s="1" t="n">
        <v>44551.663518518515</v>
      </c>
      <c r="Q1707" t="n">
        <v>1256.0</v>
      </c>
      <c r="R1707" t="n">
        <v>12699.0</v>
      </c>
      <c r="S1707" t="b">
        <v>0</v>
      </c>
      <c r="T1707" t="inlineStr">
        <is>
          <t>N/A</t>
        </is>
      </c>
      <c r="U1707" t="b">
        <v>1</v>
      </c>
      <c r="V1707" t="inlineStr">
        <is>
          <t>Amruta Erande</t>
        </is>
      </c>
      <c r="W1707" s="1" t="n">
        <v>44551.63334490741</v>
      </c>
      <c r="X1707" t="n">
        <v>10223.0</v>
      </c>
      <c r="Y1707" t="n">
        <v>430.0</v>
      </c>
      <c r="Z1707" t="n">
        <v>0.0</v>
      </c>
      <c r="AA1707" t="n">
        <v>430.0</v>
      </c>
      <c r="AB1707" t="n">
        <v>0.0</v>
      </c>
      <c r="AC1707" t="n">
        <v>319.0</v>
      </c>
      <c r="AD1707" t="n">
        <v>-23.0</v>
      </c>
      <c r="AE1707" t="n">
        <v>0.0</v>
      </c>
      <c r="AF1707" t="n">
        <v>0.0</v>
      </c>
      <c r="AG1707" t="n">
        <v>0.0</v>
      </c>
      <c r="AH1707" t="inlineStr">
        <is>
          <t>Dashrath Soren</t>
        </is>
      </c>
      <c r="AI1707" s="1" t="n">
        <v>44551.663518518515</v>
      </c>
      <c r="AJ1707" t="n">
        <v>2345.0</v>
      </c>
      <c r="AK1707" t="n">
        <v>2.0</v>
      </c>
      <c r="AL1707" t="n">
        <v>0.0</v>
      </c>
      <c r="AM1707" t="n">
        <v>2.0</v>
      </c>
      <c r="AN1707" t="n">
        <v>0.0</v>
      </c>
      <c r="AO1707" t="n">
        <v>2.0</v>
      </c>
      <c r="AP1707" t="n">
        <v>-25.0</v>
      </c>
      <c r="AQ1707" t="n">
        <v>0.0</v>
      </c>
      <c r="AR1707" t="n">
        <v>0.0</v>
      </c>
      <c r="AS1707" t="n">
        <v>0.0</v>
      </c>
      <c r="AT1707" t="inlineStr">
        <is>
          <t>N/A</t>
        </is>
      </c>
      <c r="AU1707" t="inlineStr">
        <is>
          <t>N/A</t>
        </is>
      </c>
      <c r="AV1707" t="inlineStr">
        <is>
          <t>N/A</t>
        </is>
      </c>
      <c r="AW1707" t="inlineStr">
        <is>
          <t>N/A</t>
        </is>
      </c>
      <c r="AX1707" t="inlineStr">
        <is>
          <t>N/A</t>
        </is>
      </c>
      <c r="AY1707" t="inlineStr">
        <is>
          <t>N/A</t>
        </is>
      </c>
      <c r="AZ1707" t="inlineStr">
        <is>
          <t>N/A</t>
        </is>
      </c>
      <c r="BA1707" t="inlineStr">
        <is>
          <t>N/A</t>
        </is>
      </c>
      <c r="BB1707" t="inlineStr">
        <is>
          <t>N/A</t>
        </is>
      </c>
      <c r="BC1707" t="inlineStr">
        <is>
          <t>N/A</t>
        </is>
      </c>
      <c r="BD1707" t="inlineStr">
        <is>
          <t>N/A</t>
        </is>
      </c>
      <c r="BE1707" t="inlineStr">
        <is>
          <t>N/A</t>
        </is>
      </c>
    </row>
    <row r="1708">
      <c r="A1708" t="inlineStr">
        <is>
          <t>WI211268244</t>
        </is>
      </c>
      <c r="B1708" t="inlineStr">
        <is>
          <t>DATA_VALIDATION</t>
        </is>
      </c>
      <c r="C1708" t="inlineStr">
        <is>
          <t>201330004298</t>
        </is>
      </c>
      <c r="D1708" t="inlineStr">
        <is>
          <t>Folder</t>
        </is>
      </c>
      <c r="E1708" s="2">
        <f>HYPERLINK("capsilon://?command=openfolder&amp;siteaddress=FAM.docvelocity-na8.net&amp;folderid=FX60E93C28-FE29-E3E5-EED9-1596A2AF80C5","FX211210435")</f>
        <v>0.0</v>
      </c>
      <c r="F1708" t="inlineStr">
        <is>
          <t/>
        </is>
      </c>
      <c r="G1708" t="inlineStr">
        <is>
          <t/>
        </is>
      </c>
      <c r="H1708" t="inlineStr">
        <is>
          <t>Mailitem</t>
        </is>
      </c>
      <c r="I1708" t="inlineStr">
        <is>
          <t>MI2112721549</t>
        </is>
      </c>
      <c r="J1708" t="n">
        <v>140.0</v>
      </c>
      <c r="K1708" t="inlineStr">
        <is>
          <t>COMPLETED</t>
        </is>
      </c>
      <c r="L1708" t="inlineStr">
        <is>
          <t>MARK_AS_COMPLETED</t>
        </is>
      </c>
      <c r="M1708" t="inlineStr">
        <is>
          <t>Queue</t>
        </is>
      </c>
      <c r="N1708" t="n">
        <v>2.0</v>
      </c>
      <c r="O1708" s="1" t="n">
        <v>44551.50266203703</v>
      </c>
      <c r="P1708" s="1" t="n">
        <v>44551.5603125</v>
      </c>
      <c r="Q1708" t="n">
        <v>2075.0</v>
      </c>
      <c r="R1708" t="n">
        <v>2906.0</v>
      </c>
      <c r="S1708" t="b">
        <v>0</v>
      </c>
      <c r="T1708" t="inlineStr">
        <is>
          <t>N/A</t>
        </is>
      </c>
      <c r="U1708" t="b">
        <v>1</v>
      </c>
      <c r="V1708" t="inlineStr">
        <is>
          <t>Ketan Pathak</t>
        </is>
      </c>
      <c r="W1708" s="1" t="n">
        <v>44551.54744212963</v>
      </c>
      <c r="X1708" t="n">
        <v>2060.0</v>
      </c>
      <c r="Y1708" t="n">
        <v>108.0</v>
      </c>
      <c r="Z1708" t="n">
        <v>0.0</v>
      </c>
      <c r="AA1708" t="n">
        <v>108.0</v>
      </c>
      <c r="AB1708" t="n">
        <v>0.0</v>
      </c>
      <c r="AC1708" t="n">
        <v>69.0</v>
      </c>
      <c r="AD1708" t="n">
        <v>32.0</v>
      </c>
      <c r="AE1708" t="n">
        <v>0.0</v>
      </c>
      <c r="AF1708" t="n">
        <v>0.0</v>
      </c>
      <c r="AG1708" t="n">
        <v>0.0</v>
      </c>
      <c r="AH1708" t="inlineStr">
        <is>
          <t>Rohit Mawal</t>
        </is>
      </c>
      <c r="AI1708" s="1" t="n">
        <v>44551.5603125</v>
      </c>
      <c r="AJ1708" t="n">
        <v>782.0</v>
      </c>
      <c r="AK1708" t="n">
        <v>3.0</v>
      </c>
      <c r="AL1708" t="n">
        <v>0.0</v>
      </c>
      <c r="AM1708" t="n">
        <v>3.0</v>
      </c>
      <c r="AN1708" t="n">
        <v>0.0</v>
      </c>
      <c r="AO1708" t="n">
        <v>3.0</v>
      </c>
      <c r="AP1708" t="n">
        <v>29.0</v>
      </c>
      <c r="AQ1708" t="n">
        <v>0.0</v>
      </c>
      <c r="AR1708" t="n">
        <v>0.0</v>
      </c>
      <c r="AS1708" t="n">
        <v>0.0</v>
      </c>
      <c r="AT1708" t="inlineStr">
        <is>
          <t>N/A</t>
        </is>
      </c>
      <c r="AU1708" t="inlineStr">
        <is>
          <t>N/A</t>
        </is>
      </c>
      <c r="AV1708" t="inlineStr">
        <is>
          <t>N/A</t>
        </is>
      </c>
      <c r="AW1708" t="inlineStr">
        <is>
          <t>N/A</t>
        </is>
      </c>
      <c r="AX1708" t="inlineStr">
        <is>
          <t>N/A</t>
        </is>
      </c>
      <c r="AY1708" t="inlineStr">
        <is>
          <t>N/A</t>
        </is>
      </c>
      <c r="AZ1708" t="inlineStr">
        <is>
          <t>N/A</t>
        </is>
      </c>
      <c r="BA1708" t="inlineStr">
        <is>
          <t>N/A</t>
        </is>
      </c>
      <c r="BB1708" t="inlineStr">
        <is>
          <t>N/A</t>
        </is>
      </c>
      <c r="BC1708" t="inlineStr">
        <is>
          <t>N/A</t>
        </is>
      </c>
      <c r="BD1708" t="inlineStr">
        <is>
          <t>N/A</t>
        </is>
      </c>
      <c r="BE1708" t="inlineStr">
        <is>
          <t>N/A</t>
        </is>
      </c>
    </row>
    <row r="1709">
      <c r="A1709" t="inlineStr">
        <is>
          <t>WI211268297</t>
        </is>
      </c>
      <c r="B1709" t="inlineStr">
        <is>
          <t>DATA_VALIDATION</t>
        </is>
      </c>
      <c r="C1709" t="inlineStr">
        <is>
          <t>201100014362</t>
        </is>
      </c>
      <c r="D1709" t="inlineStr">
        <is>
          <t>Folder</t>
        </is>
      </c>
      <c r="E1709" s="2">
        <f>HYPERLINK("capsilon://?command=openfolder&amp;siteaddress=FAM.docvelocity-na8.net&amp;folderid=FX76DBD657-93A4-6017-BDC6-53DC31F9B84A","FX21129754")</f>
        <v>0.0</v>
      </c>
      <c r="F1709" t="inlineStr">
        <is>
          <t/>
        </is>
      </c>
      <c r="G1709" t="inlineStr">
        <is>
          <t/>
        </is>
      </c>
      <c r="H1709" t="inlineStr">
        <is>
          <t>Mailitem</t>
        </is>
      </c>
      <c r="I1709" t="inlineStr">
        <is>
          <t>MI2112723231</t>
        </is>
      </c>
      <c r="J1709" t="n">
        <v>66.0</v>
      </c>
      <c r="K1709" t="inlineStr">
        <is>
          <t>COMPLETED</t>
        </is>
      </c>
      <c r="L1709" t="inlineStr">
        <is>
          <t>MARK_AS_COMPLETED</t>
        </is>
      </c>
      <c r="M1709" t="inlineStr">
        <is>
          <t>Queue</t>
        </is>
      </c>
      <c r="N1709" t="n">
        <v>2.0</v>
      </c>
      <c r="O1709" s="1" t="n">
        <v>44551.50465277778</v>
      </c>
      <c r="P1709" s="1" t="n">
        <v>44551.535833333335</v>
      </c>
      <c r="Q1709" t="n">
        <v>2140.0</v>
      </c>
      <c r="R1709" t="n">
        <v>554.0</v>
      </c>
      <c r="S1709" t="b">
        <v>0</v>
      </c>
      <c r="T1709" t="inlineStr">
        <is>
          <t>N/A</t>
        </is>
      </c>
      <c r="U1709" t="b">
        <v>0</v>
      </c>
      <c r="V1709" t="inlineStr">
        <is>
          <t>Prajakta Jagannath Mane</t>
        </is>
      </c>
      <c r="W1709" s="1" t="n">
        <v>44551.52578703704</v>
      </c>
      <c r="X1709" t="n">
        <v>235.0</v>
      </c>
      <c r="Y1709" t="n">
        <v>52.0</v>
      </c>
      <c r="Z1709" t="n">
        <v>0.0</v>
      </c>
      <c r="AA1709" t="n">
        <v>52.0</v>
      </c>
      <c r="AB1709" t="n">
        <v>0.0</v>
      </c>
      <c r="AC1709" t="n">
        <v>23.0</v>
      </c>
      <c r="AD1709" t="n">
        <v>14.0</v>
      </c>
      <c r="AE1709" t="n">
        <v>0.0</v>
      </c>
      <c r="AF1709" t="n">
        <v>0.0</v>
      </c>
      <c r="AG1709" t="n">
        <v>0.0</v>
      </c>
      <c r="AH1709" t="inlineStr">
        <is>
          <t>Dashrath Soren</t>
        </is>
      </c>
      <c r="AI1709" s="1" t="n">
        <v>44551.535833333335</v>
      </c>
      <c r="AJ1709" t="n">
        <v>300.0</v>
      </c>
      <c r="AK1709" t="n">
        <v>0.0</v>
      </c>
      <c r="AL1709" t="n">
        <v>0.0</v>
      </c>
      <c r="AM1709" t="n">
        <v>0.0</v>
      </c>
      <c r="AN1709" t="n">
        <v>0.0</v>
      </c>
      <c r="AO1709" t="n">
        <v>0.0</v>
      </c>
      <c r="AP1709" t="n">
        <v>14.0</v>
      </c>
      <c r="AQ1709" t="n">
        <v>0.0</v>
      </c>
      <c r="AR1709" t="n">
        <v>0.0</v>
      </c>
      <c r="AS1709" t="n">
        <v>0.0</v>
      </c>
      <c r="AT1709" t="inlineStr">
        <is>
          <t>N/A</t>
        </is>
      </c>
      <c r="AU1709" t="inlineStr">
        <is>
          <t>N/A</t>
        </is>
      </c>
      <c r="AV1709" t="inlineStr">
        <is>
          <t>N/A</t>
        </is>
      </c>
      <c r="AW1709" t="inlineStr">
        <is>
          <t>N/A</t>
        </is>
      </c>
      <c r="AX1709" t="inlineStr">
        <is>
          <t>N/A</t>
        </is>
      </c>
      <c r="AY1709" t="inlineStr">
        <is>
          <t>N/A</t>
        </is>
      </c>
      <c r="AZ1709" t="inlineStr">
        <is>
          <t>N/A</t>
        </is>
      </c>
      <c r="BA1709" t="inlineStr">
        <is>
          <t>N/A</t>
        </is>
      </c>
      <c r="BB1709" t="inlineStr">
        <is>
          <t>N/A</t>
        </is>
      </c>
      <c r="BC1709" t="inlineStr">
        <is>
          <t>N/A</t>
        </is>
      </c>
      <c r="BD1709" t="inlineStr">
        <is>
          <t>N/A</t>
        </is>
      </c>
      <c r="BE1709" t="inlineStr">
        <is>
          <t>N/A</t>
        </is>
      </c>
    </row>
    <row r="1710">
      <c r="A1710" t="inlineStr">
        <is>
          <t>WI211268346</t>
        </is>
      </c>
      <c r="B1710" t="inlineStr">
        <is>
          <t>DATA_VALIDATION</t>
        </is>
      </c>
      <c r="C1710" t="inlineStr">
        <is>
          <t>201130012953</t>
        </is>
      </c>
      <c r="D1710" t="inlineStr">
        <is>
          <t>Folder</t>
        </is>
      </c>
      <c r="E1710" s="2">
        <f>HYPERLINK("capsilon://?command=openfolder&amp;siteaddress=FAM.docvelocity-na8.net&amp;folderid=FX2A54C81B-8A6C-3FCC-1810-A2E062DAE6EF","FX21127958")</f>
        <v>0.0</v>
      </c>
      <c r="F1710" t="inlineStr">
        <is>
          <t/>
        </is>
      </c>
      <c r="G1710" t="inlineStr">
        <is>
          <t/>
        </is>
      </c>
      <c r="H1710" t="inlineStr">
        <is>
          <t>Mailitem</t>
        </is>
      </c>
      <c r="I1710" t="inlineStr">
        <is>
          <t>MI2112723536</t>
        </is>
      </c>
      <c r="J1710" t="n">
        <v>30.0</v>
      </c>
      <c r="K1710" t="inlineStr">
        <is>
          <t>COMPLETED</t>
        </is>
      </c>
      <c r="L1710" t="inlineStr">
        <is>
          <t>MARK_AS_COMPLETED</t>
        </is>
      </c>
      <c r="M1710" t="inlineStr">
        <is>
          <t>Queue</t>
        </is>
      </c>
      <c r="N1710" t="n">
        <v>2.0</v>
      </c>
      <c r="O1710" s="1" t="n">
        <v>44551.507835648146</v>
      </c>
      <c r="P1710" s="1" t="n">
        <v>44551.52017361111</v>
      </c>
      <c r="Q1710" t="n">
        <v>829.0</v>
      </c>
      <c r="R1710" t="n">
        <v>237.0</v>
      </c>
      <c r="S1710" t="b">
        <v>0</v>
      </c>
      <c r="T1710" t="inlineStr">
        <is>
          <t>N/A</t>
        </is>
      </c>
      <c r="U1710" t="b">
        <v>0</v>
      </c>
      <c r="V1710" t="inlineStr">
        <is>
          <t>Sumit Jarhad</t>
        </is>
      </c>
      <c r="W1710" s="1" t="n">
        <v>44551.51787037037</v>
      </c>
      <c r="X1710" t="n">
        <v>77.0</v>
      </c>
      <c r="Y1710" t="n">
        <v>9.0</v>
      </c>
      <c r="Z1710" t="n">
        <v>0.0</v>
      </c>
      <c r="AA1710" t="n">
        <v>9.0</v>
      </c>
      <c r="AB1710" t="n">
        <v>0.0</v>
      </c>
      <c r="AC1710" t="n">
        <v>5.0</v>
      </c>
      <c r="AD1710" t="n">
        <v>21.0</v>
      </c>
      <c r="AE1710" t="n">
        <v>0.0</v>
      </c>
      <c r="AF1710" t="n">
        <v>0.0</v>
      </c>
      <c r="AG1710" t="n">
        <v>0.0</v>
      </c>
      <c r="AH1710" t="inlineStr">
        <is>
          <t>Dashrath Soren</t>
        </is>
      </c>
      <c r="AI1710" s="1" t="n">
        <v>44551.52017361111</v>
      </c>
      <c r="AJ1710" t="n">
        <v>160.0</v>
      </c>
      <c r="AK1710" t="n">
        <v>0.0</v>
      </c>
      <c r="AL1710" t="n">
        <v>0.0</v>
      </c>
      <c r="AM1710" t="n">
        <v>0.0</v>
      </c>
      <c r="AN1710" t="n">
        <v>0.0</v>
      </c>
      <c r="AO1710" t="n">
        <v>0.0</v>
      </c>
      <c r="AP1710" t="n">
        <v>21.0</v>
      </c>
      <c r="AQ1710" t="n">
        <v>0.0</v>
      </c>
      <c r="AR1710" t="n">
        <v>0.0</v>
      </c>
      <c r="AS1710" t="n">
        <v>0.0</v>
      </c>
      <c r="AT1710" t="inlineStr">
        <is>
          <t>N/A</t>
        </is>
      </c>
      <c r="AU1710" t="inlineStr">
        <is>
          <t>N/A</t>
        </is>
      </c>
      <c r="AV1710" t="inlineStr">
        <is>
          <t>N/A</t>
        </is>
      </c>
      <c r="AW1710" t="inlineStr">
        <is>
          <t>N/A</t>
        </is>
      </c>
      <c r="AX1710" t="inlineStr">
        <is>
          <t>N/A</t>
        </is>
      </c>
      <c r="AY1710" t="inlineStr">
        <is>
          <t>N/A</t>
        </is>
      </c>
      <c r="AZ1710" t="inlineStr">
        <is>
          <t>N/A</t>
        </is>
      </c>
      <c r="BA1710" t="inlineStr">
        <is>
          <t>N/A</t>
        </is>
      </c>
      <c r="BB1710" t="inlineStr">
        <is>
          <t>N/A</t>
        </is>
      </c>
      <c r="BC1710" t="inlineStr">
        <is>
          <t>N/A</t>
        </is>
      </c>
      <c r="BD1710" t="inlineStr">
        <is>
          <t>N/A</t>
        </is>
      </c>
      <c r="BE1710" t="inlineStr">
        <is>
          <t>N/A</t>
        </is>
      </c>
    </row>
    <row r="1711">
      <c r="A1711" t="inlineStr">
        <is>
          <t>WI211268412</t>
        </is>
      </c>
      <c r="B1711" t="inlineStr">
        <is>
          <t>DATA_VALIDATION</t>
        </is>
      </c>
      <c r="C1711" t="inlineStr">
        <is>
          <t>201100014362</t>
        </is>
      </c>
      <c r="D1711" t="inlineStr">
        <is>
          <t>Folder</t>
        </is>
      </c>
      <c r="E1711" s="2">
        <f>HYPERLINK("capsilon://?command=openfolder&amp;siteaddress=FAM.docvelocity-na8.net&amp;folderid=FX76DBD657-93A4-6017-BDC6-53DC31F9B84A","FX21129754")</f>
        <v>0.0</v>
      </c>
      <c r="F1711" t="inlineStr">
        <is>
          <t/>
        </is>
      </c>
      <c r="G1711" t="inlineStr">
        <is>
          <t/>
        </is>
      </c>
      <c r="H1711" t="inlineStr">
        <is>
          <t>Mailitem</t>
        </is>
      </c>
      <c r="I1711" t="inlineStr">
        <is>
          <t>MI2112724189</t>
        </is>
      </c>
      <c r="J1711" t="n">
        <v>41.0</v>
      </c>
      <c r="K1711" t="inlineStr">
        <is>
          <t>COMPLETED</t>
        </is>
      </c>
      <c r="L1711" t="inlineStr">
        <is>
          <t>MARK_AS_COMPLETED</t>
        </is>
      </c>
      <c r="M1711" t="inlineStr">
        <is>
          <t>Queue</t>
        </is>
      </c>
      <c r="N1711" t="n">
        <v>2.0</v>
      </c>
      <c r="O1711" s="1" t="n">
        <v>44551.51497685185</v>
      </c>
      <c r="P1711" s="1" t="n">
        <v>44551.53870370371</v>
      </c>
      <c r="Q1711" t="n">
        <v>1596.0</v>
      </c>
      <c r="R1711" t="n">
        <v>454.0</v>
      </c>
      <c r="S1711" t="b">
        <v>0</v>
      </c>
      <c r="T1711" t="inlineStr">
        <is>
          <t>N/A</t>
        </is>
      </c>
      <c r="U1711" t="b">
        <v>0</v>
      </c>
      <c r="V1711" t="inlineStr">
        <is>
          <t>Sumit Jarhad</t>
        </is>
      </c>
      <c r="W1711" s="1" t="n">
        <v>44551.52019675926</v>
      </c>
      <c r="X1711" t="n">
        <v>200.0</v>
      </c>
      <c r="Y1711" t="n">
        <v>71.0</v>
      </c>
      <c r="Z1711" t="n">
        <v>0.0</v>
      </c>
      <c r="AA1711" t="n">
        <v>71.0</v>
      </c>
      <c r="AB1711" t="n">
        <v>0.0</v>
      </c>
      <c r="AC1711" t="n">
        <v>45.0</v>
      </c>
      <c r="AD1711" t="n">
        <v>-30.0</v>
      </c>
      <c r="AE1711" t="n">
        <v>0.0</v>
      </c>
      <c r="AF1711" t="n">
        <v>0.0</v>
      </c>
      <c r="AG1711" t="n">
        <v>0.0</v>
      </c>
      <c r="AH1711" t="inlineStr">
        <is>
          <t>Dashrath Soren</t>
        </is>
      </c>
      <c r="AI1711" s="1" t="n">
        <v>44551.53870370371</v>
      </c>
      <c r="AJ1711" t="n">
        <v>248.0</v>
      </c>
      <c r="AK1711" t="n">
        <v>0.0</v>
      </c>
      <c r="AL1711" t="n">
        <v>0.0</v>
      </c>
      <c r="AM1711" t="n">
        <v>0.0</v>
      </c>
      <c r="AN1711" t="n">
        <v>0.0</v>
      </c>
      <c r="AO1711" t="n">
        <v>0.0</v>
      </c>
      <c r="AP1711" t="n">
        <v>-30.0</v>
      </c>
      <c r="AQ1711" t="n">
        <v>0.0</v>
      </c>
      <c r="AR1711" t="n">
        <v>0.0</v>
      </c>
      <c r="AS1711" t="n">
        <v>0.0</v>
      </c>
      <c r="AT1711" t="inlineStr">
        <is>
          <t>N/A</t>
        </is>
      </c>
      <c r="AU1711" t="inlineStr">
        <is>
          <t>N/A</t>
        </is>
      </c>
      <c r="AV1711" t="inlineStr">
        <is>
          <t>N/A</t>
        </is>
      </c>
      <c r="AW1711" t="inlineStr">
        <is>
          <t>N/A</t>
        </is>
      </c>
      <c r="AX1711" t="inlineStr">
        <is>
          <t>N/A</t>
        </is>
      </c>
      <c r="AY1711" t="inlineStr">
        <is>
          <t>N/A</t>
        </is>
      </c>
      <c r="AZ1711" t="inlineStr">
        <is>
          <t>N/A</t>
        </is>
      </c>
      <c r="BA1711" t="inlineStr">
        <is>
          <t>N/A</t>
        </is>
      </c>
      <c r="BB1711" t="inlineStr">
        <is>
          <t>N/A</t>
        </is>
      </c>
      <c r="BC1711" t="inlineStr">
        <is>
          <t>N/A</t>
        </is>
      </c>
      <c r="BD1711" t="inlineStr">
        <is>
          <t>N/A</t>
        </is>
      </c>
      <c r="BE1711" t="inlineStr">
        <is>
          <t>N/A</t>
        </is>
      </c>
    </row>
    <row r="1712">
      <c r="A1712" t="inlineStr">
        <is>
          <t>WI211268419</t>
        </is>
      </c>
      <c r="B1712" t="inlineStr">
        <is>
          <t>DATA_VALIDATION</t>
        </is>
      </c>
      <c r="C1712" t="inlineStr">
        <is>
          <t>201100014362</t>
        </is>
      </c>
      <c r="D1712" t="inlineStr">
        <is>
          <t>Folder</t>
        </is>
      </c>
      <c r="E1712" s="2">
        <f>HYPERLINK("capsilon://?command=openfolder&amp;siteaddress=FAM.docvelocity-na8.net&amp;folderid=FX76DBD657-93A4-6017-BDC6-53DC31F9B84A","FX21129754")</f>
        <v>0.0</v>
      </c>
      <c r="F1712" t="inlineStr">
        <is>
          <t/>
        </is>
      </c>
      <c r="G1712" t="inlineStr">
        <is>
          <t/>
        </is>
      </c>
      <c r="H1712" t="inlineStr">
        <is>
          <t>Mailitem</t>
        </is>
      </c>
      <c r="I1712" t="inlineStr">
        <is>
          <t>MI2112724199</t>
        </is>
      </c>
      <c r="J1712" t="n">
        <v>41.0</v>
      </c>
      <c r="K1712" t="inlineStr">
        <is>
          <t>COMPLETED</t>
        </is>
      </c>
      <c r="L1712" t="inlineStr">
        <is>
          <t>MARK_AS_COMPLETED</t>
        </is>
      </c>
      <c r="M1712" t="inlineStr">
        <is>
          <t>Queue</t>
        </is>
      </c>
      <c r="N1712" t="n">
        <v>2.0</v>
      </c>
      <c r="O1712" s="1" t="n">
        <v>44551.516122685185</v>
      </c>
      <c r="P1712" s="1" t="n">
        <v>44551.541655092595</v>
      </c>
      <c r="Q1712" t="n">
        <v>1765.0</v>
      </c>
      <c r="R1712" t="n">
        <v>441.0</v>
      </c>
      <c r="S1712" t="b">
        <v>0</v>
      </c>
      <c r="T1712" t="inlineStr">
        <is>
          <t>N/A</t>
        </is>
      </c>
      <c r="U1712" t="b">
        <v>0</v>
      </c>
      <c r="V1712" t="inlineStr">
        <is>
          <t>Sumit Jarhad</t>
        </is>
      </c>
      <c r="W1712" s="1" t="n">
        <v>44551.52217592593</v>
      </c>
      <c r="X1712" t="n">
        <v>170.0</v>
      </c>
      <c r="Y1712" t="n">
        <v>71.0</v>
      </c>
      <c r="Z1712" t="n">
        <v>0.0</v>
      </c>
      <c r="AA1712" t="n">
        <v>71.0</v>
      </c>
      <c r="AB1712" t="n">
        <v>0.0</v>
      </c>
      <c r="AC1712" t="n">
        <v>45.0</v>
      </c>
      <c r="AD1712" t="n">
        <v>-30.0</v>
      </c>
      <c r="AE1712" t="n">
        <v>0.0</v>
      </c>
      <c r="AF1712" t="n">
        <v>0.0</v>
      </c>
      <c r="AG1712" t="n">
        <v>0.0</v>
      </c>
      <c r="AH1712" t="inlineStr">
        <is>
          <t>Dashrath Soren</t>
        </is>
      </c>
      <c r="AI1712" s="1" t="n">
        <v>44551.541655092595</v>
      </c>
      <c r="AJ1712" t="n">
        <v>254.0</v>
      </c>
      <c r="AK1712" t="n">
        <v>0.0</v>
      </c>
      <c r="AL1712" t="n">
        <v>0.0</v>
      </c>
      <c r="AM1712" t="n">
        <v>0.0</v>
      </c>
      <c r="AN1712" t="n">
        <v>0.0</v>
      </c>
      <c r="AO1712" t="n">
        <v>0.0</v>
      </c>
      <c r="AP1712" t="n">
        <v>-30.0</v>
      </c>
      <c r="AQ1712" t="n">
        <v>0.0</v>
      </c>
      <c r="AR1712" t="n">
        <v>0.0</v>
      </c>
      <c r="AS1712" t="n">
        <v>0.0</v>
      </c>
      <c r="AT1712" t="inlineStr">
        <is>
          <t>N/A</t>
        </is>
      </c>
      <c r="AU1712" t="inlineStr">
        <is>
          <t>N/A</t>
        </is>
      </c>
      <c r="AV1712" t="inlineStr">
        <is>
          <t>N/A</t>
        </is>
      </c>
      <c r="AW1712" t="inlineStr">
        <is>
          <t>N/A</t>
        </is>
      </c>
      <c r="AX1712" t="inlineStr">
        <is>
          <t>N/A</t>
        </is>
      </c>
      <c r="AY1712" t="inlineStr">
        <is>
          <t>N/A</t>
        </is>
      </c>
      <c r="AZ1712" t="inlineStr">
        <is>
          <t>N/A</t>
        </is>
      </c>
      <c r="BA1712" t="inlineStr">
        <is>
          <t>N/A</t>
        </is>
      </c>
      <c r="BB1712" t="inlineStr">
        <is>
          <t>N/A</t>
        </is>
      </c>
      <c r="BC1712" t="inlineStr">
        <is>
          <t>N/A</t>
        </is>
      </c>
      <c r="BD1712" t="inlineStr">
        <is>
          <t>N/A</t>
        </is>
      </c>
      <c r="BE1712" t="inlineStr">
        <is>
          <t>N/A</t>
        </is>
      </c>
    </row>
    <row r="1713">
      <c r="A1713" t="inlineStr">
        <is>
          <t>WI211268429</t>
        </is>
      </c>
      <c r="B1713" t="inlineStr">
        <is>
          <t>DATA_VALIDATION</t>
        </is>
      </c>
      <c r="C1713" t="inlineStr">
        <is>
          <t>201100014362</t>
        </is>
      </c>
      <c r="D1713" t="inlineStr">
        <is>
          <t>Folder</t>
        </is>
      </c>
      <c r="E1713" s="2">
        <f>HYPERLINK("capsilon://?command=openfolder&amp;siteaddress=FAM.docvelocity-na8.net&amp;folderid=FX76DBD657-93A4-6017-BDC6-53DC31F9B84A","FX21129754")</f>
        <v>0.0</v>
      </c>
      <c r="F1713" t="inlineStr">
        <is>
          <t/>
        </is>
      </c>
      <c r="G1713" t="inlineStr">
        <is>
          <t/>
        </is>
      </c>
      <c r="H1713" t="inlineStr">
        <is>
          <t>Mailitem</t>
        </is>
      </c>
      <c r="I1713" t="inlineStr">
        <is>
          <t>MI2112724209</t>
        </is>
      </c>
      <c r="J1713" t="n">
        <v>41.0</v>
      </c>
      <c r="K1713" t="inlineStr">
        <is>
          <t>COMPLETED</t>
        </is>
      </c>
      <c r="L1713" t="inlineStr">
        <is>
          <t>MARK_AS_COMPLETED</t>
        </is>
      </c>
      <c r="M1713" t="inlineStr">
        <is>
          <t>Queue</t>
        </is>
      </c>
      <c r="N1713" t="n">
        <v>2.0</v>
      </c>
      <c r="O1713" s="1" t="n">
        <v>44551.51726851852</v>
      </c>
      <c r="P1713" s="1" t="n">
        <v>44551.545277777775</v>
      </c>
      <c r="Q1713" t="n">
        <v>1884.0</v>
      </c>
      <c r="R1713" t="n">
        <v>536.0</v>
      </c>
      <c r="S1713" t="b">
        <v>0</v>
      </c>
      <c r="T1713" t="inlineStr">
        <is>
          <t>N/A</t>
        </is>
      </c>
      <c r="U1713" t="b">
        <v>0</v>
      </c>
      <c r="V1713" t="inlineStr">
        <is>
          <t>Sumit Jarhad</t>
        </is>
      </c>
      <c r="W1713" s="1" t="n">
        <v>44551.52476851852</v>
      </c>
      <c r="X1713" t="n">
        <v>224.0</v>
      </c>
      <c r="Y1713" t="n">
        <v>71.0</v>
      </c>
      <c r="Z1713" t="n">
        <v>0.0</v>
      </c>
      <c r="AA1713" t="n">
        <v>71.0</v>
      </c>
      <c r="AB1713" t="n">
        <v>0.0</v>
      </c>
      <c r="AC1713" t="n">
        <v>45.0</v>
      </c>
      <c r="AD1713" t="n">
        <v>-30.0</v>
      </c>
      <c r="AE1713" t="n">
        <v>0.0</v>
      </c>
      <c r="AF1713" t="n">
        <v>0.0</v>
      </c>
      <c r="AG1713" t="n">
        <v>0.0</v>
      </c>
      <c r="AH1713" t="inlineStr">
        <is>
          <t>Dashrath Soren</t>
        </is>
      </c>
      <c r="AI1713" s="1" t="n">
        <v>44551.545277777775</v>
      </c>
      <c r="AJ1713" t="n">
        <v>312.0</v>
      </c>
      <c r="AK1713" t="n">
        <v>0.0</v>
      </c>
      <c r="AL1713" t="n">
        <v>0.0</v>
      </c>
      <c r="AM1713" t="n">
        <v>0.0</v>
      </c>
      <c r="AN1713" t="n">
        <v>0.0</v>
      </c>
      <c r="AO1713" t="n">
        <v>0.0</v>
      </c>
      <c r="AP1713" t="n">
        <v>-30.0</v>
      </c>
      <c r="AQ1713" t="n">
        <v>0.0</v>
      </c>
      <c r="AR1713" t="n">
        <v>0.0</v>
      </c>
      <c r="AS1713" t="n">
        <v>0.0</v>
      </c>
      <c r="AT1713" t="inlineStr">
        <is>
          <t>N/A</t>
        </is>
      </c>
      <c r="AU1713" t="inlineStr">
        <is>
          <t>N/A</t>
        </is>
      </c>
      <c r="AV1713" t="inlineStr">
        <is>
          <t>N/A</t>
        </is>
      </c>
      <c r="AW1713" t="inlineStr">
        <is>
          <t>N/A</t>
        </is>
      </c>
      <c r="AX1713" t="inlineStr">
        <is>
          <t>N/A</t>
        </is>
      </c>
      <c r="AY1713" t="inlineStr">
        <is>
          <t>N/A</t>
        </is>
      </c>
      <c r="AZ1713" t="inlineStr">
        <is>
          <t>N/A</t>
        </is>
      </c>
      <c r="BA1713" t="inlineStr">
        <is>
          <t>N/A</t>
        </is>
      </c>
      <c r="BB1713" t="inlineStr">
        <is>
          <t>N/A</t>
        </is>
      </c>
      <c r="BC1713" t="inlineStr">
        <is>
          <t>N/A</t>
        </is>
      </c>
      <c r="BD1713" t="inlineStr">
        <is>
          <t>N/A</t>
        </is>
      </c>
      <c r="BE1713" t="inlineStr">
        <is>
          <t>N/A</t>
        </is>
      </c>
    </row>
    <row r="1714">
      <c r="A1714" t="inlineStr">
        <is>
          <t>WI211268440</t>
        </is>
      </c>
      <c r="B1714" t="inlineStr">
        <is>
          <t>DATA_VALIDATION</t>
        </is>
      </c>
      <c r="C1714" t="inlineStr">
        <is>
          <t>201100014362</t>
        </is>
      </c>
      <c r="D1714" t="inlineStr">
        <is>
          <t>Folder</t>
        </is>
      </c>
      <c r="E1714" s="2">
        <f>HYPERLINK("capsilon://?command=openfolder&amp;siteaddress=FAM.docvelocity-na8.net&amp;folderid=FX76DBD657-93A4-6017-BDC6-53DC31F9B84A","FX21129754")</f>
        <v>0.0</v>
      </c>
      <c r="F1714" t="inlineStr">
        <is>
          <t/>
        </is>
      </c>
      <c r="G1714" t="inlineStr">
        <is>
          <t/>
        </is>
      </c>
      <c r="H1714" t="inlineStr">
        <is>
          <t>Mailitem</t>
        </is>
      </c>
      <c r="I1714" t="inlineStr">
        <is>
          <t>MI2112724214</t>
        </is>
      </c>
      <c r="J1714" t="n">
        <v>41.0</v>
      </c>
      <c r="K1714" t="inlineStr">
        <is>
          <t>COMPLETED</t>
        </is>
      </c>
      <c r="L1714" t="inlineStr">
        <is>
          <t>MARK_AS_COMPLETED</t>
        </is>
      </c>
      <c r="M1714" t="inlineStr">
        <is>
          <t>Queue</t>
        </is>
      </c>
      <c r="N1714" t="n">
        <v>2.0</v>
      </c>
      <c r="O1714" s="1" t="n">
        <v>44551.51831018519</v>
      </c>
      <c r="P1714" s="1" t="n">
        <v>44551.55125</v>
      </c>
      <c r="Q1714" t="n">
        <v>1284.0</v>
      </c>
      <c r="R1714" t="n">
        <v>1562.0</v>
      </c>
      <c r="S1714" t="b">
        <v>0</v>
      </c>
      <c r="T1714" t="inlineStr">
        <is>
          <t>N/A</t>
        </is>
      </c>
      <c r="U1714" t="b">
        <v>0</v>
      </c>
      <c r="V1714" t="inlineStr">
        <is>
          <t>Suraj Toradmal</t>
        </is>
      </c>
      <c r="W1714" s="1" t="n">
        <v>44551.53476851852</v>
      </c>
      <c r="X1714" t="n">
        <v>801.0</v>
      </c>
      <c r="Y1714" t="n">
        <v>71.0</v>
      </c>
      <c r="Z1714" t="n">
        <v>0.0</v>
      </c>
      <c r="AA1714" t="n">
        <v>71.0</v>
      </c>
      <c r="AB1714" t="n">
        <v>0.0</v>
      </c>
      <c r="AC1714" t="n">
        <v>45.0</v>
      </c>
      <c r="AD1714" t="n">
        <v>-30.0</v>
      </c>
      <c r="AE1714" t="n">
        <v>0.0</v>
      </c>
      <c r="AF1714" t="n">
        <v>0.0</v>
      </c>
      <c r="AG1714" t="n">
        <v>0.0</v>
      </c>
      <c r="AH1714" t="inlineStr">
        <is>
          <t>Rohit Mawal</t>
        </is>
      </c>
      <c r="AI1714" s="1" t="n">
        <v>44551.55125</v>
      </c>
      <c r="AJ1714" t="n">
        <v>755.0</v>
      </c>
      <c r="AK1714" t="n">
        <v>1.0</v>
      </c>
      <c r="AL1714" t="n">
        <v>0.0</v>
      </c>
      <c r="AM1714" t="n">
        <v>1.0</v>
      </c>
      <c r="AN1714" t="n">
        <v>0.0</v>
      </c>
      <c r="AO1714" t="n">
        <v>1.0</v>
      </c>
      <c r="AP1714" t="n">
        <v>-31.0</v>
      </c>
      <c r="AQ1714" t="n">
        <v>0.0</v>
      </c>
      <c r="AR1714" t="n">
        <v>0.0</v>
      </c>
      <c r="AS1714" t="n">
        <v>0.0</v>
      </c>
      <c r="AT1714" t="inlineStr">
        <is>
          <t>N/A</t>
        </is>
      </c>
      <c r="AU1714" t="inlineStr">
        <is>
          <t>N/A</t>
        </is>
      </c>
      <c r="AV1714" t="inlineStr">
        <is>
          <t>N/A</t>
        </is>
      </c>
      <c r="AW1714" t="inlineStr">
        <is>
          <t>N/A</t>
        </is>
      </c>
      <c r="AX1714" t="inlineStr">
        <is>
          <t>N/A</t>
        </is>
      </c>
      <c r="AY1714" t="inlineStr">
        <is>
          <t>N/A</t>
        </is>
      </c>
      <c r="AZ1714" t="inlineStr">
        <is>
          <t>N/A</t>
        </is>
      </c>
      <c r="BA1714" t="inlineStr">
        <is>
          <t>N/A</t>
        </is>
      </c>
      <c r="BB1714" t="inlineStr">
        <is>
          <t>N/A</t>
        </is>
      </c>
      <c r="BC1714" t="inlineStr">
        <is>
          <t>N/A</t>
        </is>
      </c>
      <c r="BD1714" t="inlineStr">
        <is>
          <t>N/A</t>
        </is>
      </c>
      <c r="BE1714" t="inlineStr">
        <is>
          <t>N/A</t>
        </is>
      </c>
    </row>
    <row r="1715">
      <c r="A1715" t="inlineStr">
        <is>
          <t>WI211268445</t>
        </is>
      </c>
      <c r="B1715" t="inlineStr">
        <is>
          <t>DATA_VALIDATION</t>
        </is>
      </c>
      <c r="C1715" t="inlineStr">
        <is>
          <t>201100014362</t>
        </is>
      </c>
      <c r="D1715" t="inlineStr">
        <is>
          <t>Folder</t>
        </is>
      </c>
      <c r="E1715" s="2">
        <f>HYPERLINK("capsilon://?command=openfolder&amp;siteaddress=FAM.docvelocity-na8.net&amp;folderid=FX76DBD657-93A4-6017-BDC6-53DC31F9B84A","FX21129754")</f>
        <v>0.0</v>
      </c>
      <c r="F1715" t="inlineStr">
        <is>
          <t/>
        </is>
      </c>
      <c r="G1715" t="inlineStr">
        <is>
          <t/>
        </is>
      </c>
      <c r="H1715" t="inlineStr">
        <is>
          <t>Mailitem</t>
        </is>
      </c>
      <c r="I1715" t="inlineStr">
        <is>
          <t>MI2112724230</t>
        </is>
      </c>
      <c r="J1715" t="n">
        <v>41.0</v>
      </c>
      <c r="K1715" t="inlineStr">
        <is>
          <t>COMPLETED</t>
        </is>
      </c>
      <c r="L1715" t="inlineStr">
        <is>
          <t>MARK_AS_COMPLETED</t>
        </is>
      </c>
      <c r="M1715" t="inlineStr">
        <is>
          <t>Queue</t>
        </is>
      </c>
      <c r="N1715" t="n">
        <v>2.0</v>
      </c>
      <c r="O1715" s="1" t="n">
        <v>44551.51936342593</v>
      </c>
      <c r="P1715" s="1" t="n">
        <v>44551.547939814816</v>
      </c>
      <c r="Q1715" t="n">
        <v>1973.0</v>
      </c>
      <c r="R1715" t="n">
        <v>496.0</v>
      </c>
      <c r="S1715" t="b">
        <v>0</v>
      </c>
      <c r="T1715" t="inlineStr">
        <is>
          <t>N/A</t>
        </is>
      </c>
      <c r="U1715" t="b">
        <v>0</v>
      </c>
      <c r="V1715" t="inlineStr">
        <is>
          <t>Prajakta Jagannath Mane</t>
        </is>
      </c>
      <c r="W1715" s="1" t="n">
        <v>44551.52888888889</v>
      </c>
      <c r="X1715" t="n">
        <v>267.0</v>
      </c>
      <c r="Y1715" t="n">
        <v>71.0</v>
      </c>
      <c r="Z1715" t="n">
        <v>0.0</v>
      </c>
      <c r="AA1715" t="n">
        <v>71.0</v>
      </c>
      <c r="AB1715" t="n">
        <v>0.0</v>
      </c>
      <c r="AC1715" t="n">
        <v>45.0</v>
      </c>
      <c r="AD1715" t="n">
        <v>-30.0</v>
      </c>
      <c r="AE1715" t="n">
        <v>0.0</v>
      </c>
      <c r="AF1715" t="n">
        <v>0.0</v>
      </c>
      <c r="AG1715" t="n">
        <v>0.0</v>
      </c>
      <c r="AH1715" t="inlineStr">
        <is>
          <t>Dashrath Soren</t>
        </is>
      </c>
      <c r="AI1715" s="1" t="n">
        <v>44551.547939814816</v>
      </c>
      <c r="AJ1715" t="n">
        <v>229.0</v>
      </c>
      <c r="AK1715" t="n">
        <v>0.0</v>
      </c>
      <c r="AL1715" t="n">
        <v>0.0</v>
      </c>
      <c r="AM1715" t="n">
        <v>0.0</v>
      </c>
      <c r="AN1715" t="n">
        <v>0.0</v>
      </c>
      <c r="AO1715" t="n">
        <v>0.0</v>
      </c>
      <c r="AP1715" t="n">
        <v>-30.0</v>
      </c>
      <c r="AQ1715" t="n">
        <v>0.0</v>
      </c>
      <c r="AR1715" t="n">
        <v>0.0</v>
      </c>
      <c r="AS1715" t="n">
        <v>0.0</v>
      </c>
      <c r="AT1715" t="inlineStr">
        <is>
          <t>N/A</t>
        </is>
      </c>
      <c r="AU1715" t="inlineStr">
        <is>
          <t>N/A</t>
        </is>
      </c>
      <c r="AV1715" t="inlineStr">
        <is>
          <t>N/A</t>
        </is>
      </c>
      <c r="AW1715" t="inlineStr">
        <is>
          <t>N/A</t>
        </is>
      </c>
      <c r="AX1715" t="inlineStr">
        <is>
          <t>N/A</t>
        </is>
      </c>
      <c r="AY1715" t="inlineStr">
        <is>
          <t>N/A</t>
        </is>
      </c>
      <c r="AZ1715" t="inlineStr">
        <is>
          <t>N/A</t>
        </is>
      </c>
      <c r="BA1715" t="inlineStr">
        <is>
          <t>N/A</t>
        </is>
      </c>
      <c r="BB1715" t="inlineStr">
        <is>
          <t>N/A</t>
        </is>
      </c>
      <c r="BC1715" t="inlineStr">
        <is>
          <t>N/A</t>
        </is>
      </c>
      <c r="BD1715" t="inlineStr">
        <is>
          <t>N/A</t>
        </is>
      </c>
      <c r="BE1715" t="inlineStr">
        <is>
          <t>N/A</t>
        </is>
      </c>
    </row>
    <row r="1716">
      <c r="A1716" t="inlineStr">
        <is>
          <t>WI211268464</t>
        </is>
      </c>
      <c r="B1716" t="inlineStr">
        <is>
          <t>DATA_VALIDATION</t>
        </is>
      </c>
      <c r="C1716" t="inlineStr">
        <is>
          <t>201100014362</t>
        </is>
      </c>
      <c r="D1716" t="inlineStr">
        <is>
          <t>Folder</t>
        </is>
      </c>
      <c r="E1716" s="2">
        <f>HYPERLINK("capsilon://?command=openfolder&amp;siteaddress=FAM.docvelocity-na8.net&amp;folderid=FX76DBD657-93A4-6017-BDC6-53DC31F9B84A","FX21129754")</f>
        <v>0.0</v>
      </c>
      <c r="F1716" t="inlineStr">
        <is>
          <t/>
        </is>
      </c>
      <c r="G1716" t="inlineStr">
        <is>
          <t/>
        </is>
      </c>
      <c r="H1716" t="inlineStr">
        <is>
          <t>Mailitem</t>
        </is>
      </c>
      <c r="I1716" t="inlineStr">
        <is>
          <t>MI2112724245</t>
        </is>
      </c>
      <c r="J1716" t="n">
        <v>41.0</v>
      </c>
      <c r="K1716" t="inlineStr">
        <is>
          <t>COMPLETED</t>
        </is>
      </c>
      <c r="L1716" t="inlineStr">
        <is>
          <t>MARK_AS_COMPLETED</t>
        </is>
      </c>
      <c r="M1716" t="inlineStr">
        <is>
          <t>Queue</t>
        </is>
      </c>
      <c r="N1716" t="n">
        <v>2.0</v>
      </c>
      <c r="O1716" s="1" t="n">
        <v>44551.520532407405</v>
      </c>
      <c r="P1716" s="1" t="n">
        <v>44551.55986111111</v>
      </c>
      <c r="Q1716" t="n">
        <v>2994.0</v>
      </c>
      <c r="R1716" t="n">
        <v>404.0</v>
      </c>
      <c r="S1716" t="b">
        <v>0</v>
      </c>
      <c r="T1716" t="inlineStr">
        <is>
          <t>N/A</t>
        </is>
      </c>
      <c r="U1716" t="b">
        <v>0</v>
      </c>
      <c r="V1716" t="inlineStr">
        <is>
          <t>Prajakta Jagannath Mane</t>
        </is>
      </c>
      <c r="W1716" s="1" t="n">
        <v>44551.53113425926</v>
      </c>
      <c r="X1716" t="n">
        <v>193.0</v>
      </c>
      <c r="Y1716" t="n">
        <v>71.0</v>
      </c>
      <c r="Z1716" t="n">
        <v>0.0</v>
      </c>
      <c r="AA1716" t="n">
        <v>71.0</v>
      </c>
      <c r="AB1716" t="n">
        <v>0.0</v>
      </c>
      <c r="AC1716" t="n">
        <v>46.0</v>
      </c>
      <c r="AD1716" t="n">
        <v>-30.0</v>
      </c>
      <c r="AE1716" t="n">
        <v>0.0</v>
      </c>
      <c r="AF1716" t="n">
        <v>0.0</v>
      </c>
      <c r="AG1716" t="n">
        <v>0.0</v>
      </c>
      <c r="AH1716" t="inlineStr">
        <is>
          <t>Dashrath Soren</t>
        </is>
      </c>
      <c r="AI1716" s="1" t="n">
        <v>44551.55986111111</v>
      </c>
      <c r="AJ1716" t="n">
        <v>196.0</v>
      </c>
      <c r="AK1716" t="n">
        <v>0.0</v>
      </c>
      <c r="AL1716" t="n">
        <v>0.0</v>
      </c>
      <c r="AM1716" t="n">
        <v>0.0</v>
      </c>
      <c r="AN1716" t="n">
        <v>0.0</v>
      </c>
      <c r="AO1716" t="n">
        <v>0.0</v>
      </c>
      <c r="AP1716" t="n">
        <v>-30.0</v>
      </c>
      <c r="AQ1716" t="n">
        <v>0.0</v>
      </c>
      <c r="AR1716" t="n">
        <v>0.0</v>
      </c>
      <c r="AS1716" t="n">
        <v>0.0</v>
      </c>
      <c r="AT1716" t="inlineStr">
        <is>
          <t>N/A</t>
        </is>
      </c>
      <c r="AU1716" t="inlineStr">
        <is>
          <t>N/A</t>
        </is>
      </c>
      <c r="AV1716" t="inlineStr">
        <is>
          <t>N/A</t>
        </is>
      </c>
      <c r="AW1716" t="inlineStr">
        <is>
          <t>N/A</t>
        </is>
      </c>
      <c r="AX1716" t="inlineStr">
        <is>
          <t>N/A</t>
        </is>
      </c>
      <c r="AY1716" t="inlineStr">
        <is>
          <t>N/A</t>
        </is>
      </c>
      <c r="AZ1716" t="inlineStr">
        <is>
          <t>N/A</t>
        </is>
      </c>
      <c r="BA1716" t="inlineStr">
        <is>
          <t>N/A</t>
        </is>
      </c>
      <c r="BB1716" t="inlineStr">
        <is>
          <t>N/A</t>
        </is>
      </c>
      <c r="BC1716" t="inlineStr">
        <is>
          <t>N/A</t>
        </is>
      </c>
      <c r="BD1716" t="inlineStr">
        <is>
          <t>N/A</t>
        </is>
      </c>
      <c r="BE1716" t="inlineStr">
        <is>
          <t>N/A</t>
        </is>
      </c>
    </row>
    <row r="1717">
      <c r="A1717" t="inlineStr">
        <is>
          <t>WI211268475</t>
        </is>
      </c>
      <c r="B1717" t="inlineStr">
        <is>
          <t>DATA_VALIDATION</t>
        </is>
      </c>
      <c r="C1717" t="inlineStr">
        <is>
          <t>201100014362</t>
        </is>
      </c>
      <c r="D1717" t="inlineStr">
        <is>
          <t>Folder</t>
        </is>
      </c>
      <c r="E1717" s="2">
        <f>HYPERLINK("capsilon://?command=openfolder&amp;siteaddress=FAM.docvelocity-na8.net&amp;folderid=FX76DBD657-93A4-6017-BDC6-53DC31F9B84A","FX21129754")</f>
        <v>0.0</v>
      </c>
      <c r="F1717" t="inlineStr">
        <is>
          <t/>
        </is>
      </c>
      <c r="G1717" t="inlineStr">
        <is>
          <t/>
        </is>
      </c>
      <c r="H1717" t="inlineStr">
        <is>
          <t>Mailitem</t>
        </is>
      </c>
      <c r="I1717" t="inlineStr">
        <is>
          <t>MI2112724254</t>
        </is>
      </c>
      <c r="J1717" t="n">
        <v>32.0</v>
      </c>
      <c r="K1717" t="inlineStr">
        <is>
          <t>COMPLETED</t>
        </is>
      </c>
      <c r="L1717" t="inlineStr">
        <is>
          <t>MARK_AS_COMPLETED</t>
        </is>
      </c>
      <c r="M1717" t="inlineStr">
        <is>
          <t>Queue</t>
        </is>
      </c>
      <c r="N1717" t="n">
        <v>2.0</v>
      </c>
      <c r="O1717" s="1" t="n">
        <v>44551.5215625</v>
      </c>
      <c r="P1717" s="1" t="n">
        <v>44551.562685185185</v>
      </c>
      <c r="Q1717" t="n">
        <v>3132.0</v>
      </c>
      <c r="R1717" t="n">
        <v>421.0</v>
      </c>
      <c r="S1717" t="b">
        <v>0</v>
      </c>
      <c r="T1717" t="inlineStr">
        <is>
          <t>N/A</t>
        </is>
      </c>
      <c r="U1717" t="b">
        <v>0</v>
      </c>
      <c r="V1717" t="inlineStr">
        <is>
          <t>Prajakta Jagannath Mane</t>
        </is>
      </c>
      <c r="W1717" s="1" t="n">
        <v>44551.53320601852</v>
      </c>
      <c r="X1717" t="n">
        <v>178.0</v>
      </c>
      <c r="Y1717" t="n">
        <v>36.0</v>
      </c>
      <c r="Z1717" t="n">
        <v>0.0</v>
      </c>
      <c r="AA1717" t="n">
        <v>36.0</v>
      </c>
      <c r="AB1717" t="n">
        <v>0.0</v>
      </c>
      <c r="AC1717" t="n">
        <v>25.0</v>
      </c>
      <c r="AD1717" t="n">
        <v>-4.0</v>
      </c>
      <c r="AE1717" t="n">
        <v>0.0</v>
      </c>
      <c r="AF1717" t="n">
        <v>0.0</v>
      </c>
      <c r="AG1717" t="n">
        <v>0.0</v>
      </c>
      <c r="AH1717" t="inlineStr">
        <is>
          <t>Dashrath Soren</t>
        </is>
      </c>
      <c r="AI1717" s="1" t="n">
        <v>44551.562685185185</v>
      </c>
      <c r="AJ1717" t="n">
        <v>243.0</v>
      </c>
      <c r="AK1717" t="n">
        <v>0.0</v>
      </c>
      <c r="AL1717" t="n">
        <v>0.0</v>
      </c>
      <c r="AM1717" t="n">
        <v>0.0</v>
      </c>
      <c r="AN1717" t="n">
        <v>0.0</v>
      </c>
      <c r="AO1717" t="n">
        <v>0.0</v>
      </c>
      <c r="AP1717" t="n">
        <v>-4.0</v>
      </c>
      <c r="AQ1717" t="n">
        <v>0.0</v>
      </c>
      <c r="AR1717" t="n">
        <v>0.0</v>
      </c>
      <c r="AS1717" t="n">
        <v>0.0</v>
      </c>
      <c r="AT1717" t="inlineStr">
        <is>
          <t>N/A</t>
        </is>
      </c>
      <c r="AU1717" t="inlineStr">
        <is>
          <t>N/A</t>
        </is>
      </c>
      <c r="AV1717" t="inlineStr">
        <is>
          <t>N/A</t>
        </is>
      </c>
      <c r="AW1717" t="inlineStr">
        <is>
          <t>N/A</t>
        </is>
      </c>
      <c r="AX1717" t="inlineStr">
        <is>
          <t>N/A</t>
        </is>
      </c>
      <c r="AY1717" t="inlineStr">
        <is>
          <t>N/A</t>
        </is>
      </c>
      <c r="AZ1717" t="inlineStr">
        <is>
          <t>N/A</t>
        </is>
      </c>
      <c r="BA1717" t="inlineStr">
        <is>
          <t>N/A</t>
        </is>
      </c>
      <c r="BB1717" t="inlineStr">
        <is>
          <t>N/A</t>
        </is>
      </c>
      <c r="BC1717" t="inlineStr">
        <is>
          <t>N/A</t>
        </is>
      </c>
      <c r="BD1717" t="inlineStr">
        <is>
          <t>N/A</t>
        </is>
      </c>
      <c r="BE1717" t="inlineStr">
        <is>
          <t>N/A</t>
        </is>
      </c>
    </row>
    <row r="1718">
      <c r="A1718" t="inlineStr">
        <is>
          <t>WI211268487</t>
        </is>
      </c>
      <c r="B1718" t="inlineStr">
        <is>
          <t>DATA_VALIDATION</t>
        </is>
      </c>
      <c r="C1718" t="inlineStr">
        <is>
          <t>201100014362</t>
        </is>
      </c>
      <c r="D1718" t="inlineStr">
        <is>
          <t>Folder</t>
        </is>
      </c>
      <c r="E1718" s="2">
        <f>HYPERLINK("capsilon://?command=openfolder&amp;siteaddress=FAM.docvelocity-na8.net&amp;folderid=FX76DBD657-93A4-6017-BDC6-53DC31F9B84A","FX21129754")</f>
        <v>0.0</v>
      </c>
      <c r="F1718" t="inlineStr">
        <is>
          <t/>
        </is>
      </c>
      <c r="G1718" t="inlineStr">
        <is>
          <t/>
        </is>
      </c>
      <c r="H1718" t="inlineStr">
        <is>
          <t>Mailitem</t>
        </is>
      </c>
      <c r="I1718" t="inlineStr">
        <is>
          <t>MI2112724256</t>
        </is>
      </c>
      <c r="J1718" t="n">
        <v>32.0</v>
      </c>
      <c r="K1718" t="inlineStr">
        <is>
          <t>COMPLETED</t>
        </is>
      </c>
      <c r="L1718" t="inlineStr">
        <is>
          <t>MARK_AS_COMPLETED</t>
        </is>
      </c>
      <c r="M1718" t="inlineStr">
        <is>
          <t>Queue</t>
        </is>
      </c>
      <c r="N1718" t="n">
        <v>2.0</v>
      </c>
      <c r="O1718" s="1" t="n">
        <v>44551.52274305555</v>
      </c>
      <c r="P1718" s="1" t="n">
        <v>44551.56741898148</v>
      </c>
      <c r="Q1718" t="n">
        <v>3103.0</v>
      </c>
      <c r="R1718" t="n">
        <v>757.0</v>
      </c>
      <c r="S1718" t="b">
        <v>0</v>
      </c>
      <c r="T1718" t="inlineStr">
        <is>
          <t>N/A</t>
        </is>
      </c>
      <c r="U1718" t="b">
        <v>0</v>
      </c>
      <c r="V1718" t="inlineStr">
        <is>
          <t>Prajakta Jagannath Mane</t>
        </is>
      </c>
      <c r="W1718" s="1" t="n">
        <v>44551.53487268519</v>
      </c>
      <c r="X1718" t="n">
        <v>144.0</v>
      </c>
      <c r="Y1718" t="n">
        <v>36.0</v>
      </c>
      <c r="Z1718" t="n">
        <v>0.0</v>
      </c>
      <c r="AA1718" t="n">
        <v>36.0</v>
      </c>
      <c r="AB1718" t="n">
        <v>0.0</v>
      </c>
      <c r="AC1718" t="n">
        <v>25.0</v>
      </c>
      <c r="AD1718" t="n">
        <v>-4.0</v>
      </c>
      <c r="AE1718" t="n">
        <v>0.0</v>
      </c>
      <c r="AF1718" t="n">
        <v>0.0</v>
      </c>
      <c r="AG1718" t="n">
        <v>0.0</v>
      </c>
      <c r="AH1718" t="inlineStr">
        <is>
          <t>Rohit Mawal</t>
        </is>
      </c>
      <c r="AI1718" s="1" t="n">
        <v>44551.56741898148</v>
      </c>
      <c r="AJ1718" t="n">
        <v>613.0</v>
      </c>
      <c r="AK1718" t="n">
        <v>0.0</v>
      </c>
      <c r="AL1718" t="n">
        <v>0.0</v>
      </c>
      <c r="AM1718" t="n">
        <v>0.0</v>
      </c>
      <c r="AN1718" t="n">
        <v>0.0</v>
      </c>
      <c r="AO1718" t="n">
        <v>0.0</v>
      </c>
      <c r="AP1718" t="n">
        <v>-4.0</v>
      </c>
      <c r="AQ1718" t="n">
        <v>0.0</v>
      </c>
      <c r="AR1718" t="n">
        <v>0.0</v>
      </c>
      <c r="AS1718" t="n">
        <v>0.0</v>
      </c>
      <c r="AT1718" t="inlineStr">
        <is>
          <t>N/A</t>
        </is>
      </c>
      <c r="AU1718" t="inlineStr">
        <is>
          <t>N/A</t>
        </is>
      </c>
      <c r="AV1718" t="inlineStr">
        <is>
          <t>N/A</t>
        </is>
      </c>
      <c r="AW1718" t="inlineStr">
        <is>
          <t>N/A</t>
        </is>
      </c>
      <c r="AX1718" t="inlineStr">
        <is>
          <t>N/A</t>
        </is>
      </c>
      <c r="AY1718" t="inlineStr">
        <is>
          <t>N/A</t>
        </is>
      </c>
      <c r="AZ1718" t="inlineStr">
        <is>
          <t>N/A</t>
        </is>
      </c>
      <c r="BA1718" t="inlineStr">
        <is>
          <t>N/A</t>
        </is>
      </c>
      <c r="BB1718" t="inlineStr">
        <is>
          <t>N/A</t>
        </is>
      </c>
      <c r="BC1718" t="inlineStr">
        <is>
          <t>N/A</t>
        </is>
      </c>
      <c r="BD1718" t="inlineStr">
        <is>
          <t>N/A</t>
        </is>
      </c>
      <c r="BE1718" t="inlineStr">
        <is>
          <t>N/A</t>
        </is>
      </c>
    </row>
    <row r="1719">
      <c r="A1719" t="inlineStr">
        <is>
          <t>WI211268498</t>
        </is>
      </c>
      <c r="B1719" t="inlineStr">
        <is>
          <t>DATA_VALIDATION</t>
        </is>
      </c>
      <c r="C1719" t="inlineStr">
        <is>
          <t>201100014362</t>
        </is>
      </c>
      <c r="D1719" t="inlineStr">
        <is>
          <t>Folder</t>
        </is>
      </c>
      <c r="E1719" s="2">
        <f>HYPERLINK("capsilon://?command=openfolder&amp;siteaddress=FAM.docvelocity-na8.net&amp;folderid=FX76DBD657-93A4-6017-BDC6-53DC31F9B84A","FX21129754")</f>
        <v>0.0</v>
      </c>
      <c r="F1719" t="inlineStr">
        <is>
          <t/>
        </is>
      </c>
      <c r="G1719" t="inlineStr">
        <is>
          <t/>
        </is>
      </c>
      <c r="H1719" t="inlineStr">
        <is>
          <t>Mailitem</t>
        </is>
      </c>
      <c r="I1719" t="inlineStr">
        <is>
          <t>MI2112724270</t>
        </is>
      </c>
      <c r="J1719" t="n">
        <v>32.0</v>
      </c>
      <c r="K1719" t="inlineStr">
        <is>
          <t>COMPLETED</t>
        </is>
      </c>
      <c r="L1719" t="inlineStr">
        <is>
          <t>MARK_AS_COMPLETED</t>
        </is>
      </c>
      <c r="M1719" t="inlineStr">
        <is>
          <t>Queue</t>
        </is>
      </c>
      <c r="N1719" t="n">
        <v>2.0</v>
      </c>
      <c r="O1719" s="1" t="n">
        <v>44551.52392361111</v>
      </c>
      <c r="P1719" s="1" t="n">
        <v>44551.56686342593</v>
      </c>
      <c r="Q1719" t="n">
        <v>2789.0</v>
      </c>
      <c r="R1719" t="n">
        <v>921.0</v>
      </c>
      <c r="S1719" t="b">
        <v>0</v>
      </c>
      <c r="T1719" t="inlineStr">
        <is>
          <t>N/A</t>
        </is>
      </c>
      <c r="U1719" t="b">
        <v>0</v>
      </c>
      <c r="V1719" t="inlineStr">
        <is>
          <t>Suraj Toradmal</t>
        </is>
      </c>
      <c r="W1719" s="1" t="n">
        <v>44551.539675925924</v>
      </c>
      <c r="X1719" t="n">
        <v>424.0</v>
      </c>
      <c r="Y1719" t="n">
        <v>36.0</v>
      </c>
      <c r="Z1719" t="n">
        <v>0.0</v>
      </c>
      <c r="AA1719" t="n">
        <v>36.0</v>
      </c>
      <c r="AB1719" t="n">
        <v>0.0</v>
      </c>
      <c r="AC1719" t="n">
        <v>24.0</v>
      </c>
      <c r="AD1719" t="n">
        <v>-4.0</v>
      </c>
      <c r="AE1719" t="n">
        <v>0.0</v>
      </c>
      <c r="AF1719" t="n">
        <v>0.0</v>
      </c>
      <c r="AG1719" t="n">
        <v>0.0</v>
      </c>
      <c r="AH1719" t="inlineStr">
        <is>
          <t>Mohini Shinde</t>
        </is>
      </c>
      <c r="AI1719" s="1" t="n">
        <v>44551.56686342593</v>
      </c>
      <c r="AJ1719" t="n">
        <v>497.0</v>
      </c>
      <c r="AK1719" t="n">
        <v>1.0</v>
      </c>
      <c r="AL1719" t="n">
        <v>0.0</v>
      </c>
      <c r="AM1719" t="n">
        <v>1.0</v>
      </c>
      <c r="AN1719" t="n">
        <v>0.0</v>
      </c>
      <c r="AO1719" t="n">
        <v>1.0</v>
      </c>
      <c r="AP1719" t="n">
        <v>-5.0</v>
      </c>
      <c r="AQ1719" t="n">
        <v>0.0</v>
      </c>
      <c r="AR1719" t="n">
        <v>0.0</v>
      </c>
      <c r="AS1719" t="n">
        <v>0.0</v>
      </c>
      <c r="AT1719" t="inlineStr">
        <is>
          <t>N/A</t>
        </is>
      </c>
      <c r="AU1719" t="inlineStr">
        <is>
          <t>N/A</t>
        </is>
      </c>
      <c r="AV1719" t="inlineStr">
        <is>
          <t>N/A</t>
        </is>
      </c>
      <c r="AW1719" t="inlineStr">
        <is>
          <t>N/A</t>
        </is>
      </c>
      <c r="AX1719" t="inlineStr">
        <is>
          <t>N/A</t>
        </is>
      </c>
      <c r="AY1719" t="inlineStr">
        <is>
          <t>N/A</t>
        </is>
      </c>
      <c r="AZ1719" t="inlineStr">
        <is>
          <t>N/A</t>
        </is>
      </c>
      <c r="BA1719" t="inlineStr">
        <is>
          <t>N/A</t>
        </is>
      </c>
      <c r="BB1719" t="inlineStr">
        <is>
          <t>N/A</t>
        </is>
      </c>
      <c r="BC1719" t="inlineStr">
        <is>
          <t>N/A</t>
        </is>
      </c>
      <c r="BD1719" t="inlineStr">
        <is>
          <t>N/A</t>
        </is>
      </c>
      <c r="BE1719" t="inlineStr">
        <is>
          <t>N/A</t>
        </is>
      </c>
    </row>
    <row r="1720">
      <c r="A1720" t="inlineStr">
        <is>
          <t>WI211268510</t>
        </is>
      </c>
      <c r="B1720" t="inlineStr">
        <is>
          <t>DATA_VALIDATION</t>
        </is>
      </c>
      <c r="C1720" t="inlineStr">
        <is>
          <t>201100014362</t>
        </is>
      </c>
      <c r="D1720" t="inlineStr">
        <is>
          <t>Folder</t>
        </is>
      </c>
      <c r="E1720" s="2">
        <f>HYPERLINK("capsilon://?command=openfolder&amp;siteaddress=FAM.docvelocity-na8.net&amp;folderid=FX76DBD657-93A4-6017-BDC6-53DC31F9B84A","FX21129754")</f>
        <v>0.0</v>
      </c>
      <c r="F1720" t="inlineStr">
        <is>
          <t/>
        </is>
      </c>
      <c r="G1720" t="inlineStr">
        <is>
          <t/>
        </is>
      </c>
      <c r="H1720" t="inlineStr">
        <is>
          <t>Mailitem</t>
        </is>
      </c>
      <c r="I1720" t="inlineStr">
        <is>
          <t>MI2112724274</t>
        </is>
      </c>
      <c r="J1720" t="n">
        <v>32.0</v>
      </c>
      <c r="K1720" t="inlineStr">
        <is>
          <t>COMPLETED</t>
        </is>
      </c>
      <c r="L1720" t="inlineStr">
        <is>
          <t>MARK_AS_COMPLETED</t>
        </is>
      </c>
      <c r="M1720" t="inlineStr">
        <is>
          <t>Queue</t>
        </is>
      </c>
      <c r="N1720" t="n">
        <v>2.0</v>
      </c>
      <c r="O1720" s="1" t="n">
        <v>44551.525300925925</v>
      </c>
      <c r="P1720" s="1" t="n">
        <v>44551.56452546296</v>
      </c>
      <c r="Q1720" t="n">
        <v>3125.0</v>
      </c>
      <c r="R1720" t="n">
        <v>264.0</v>
      </c>
      <c r="S1720" t="b">
        <v>0</v>
      </c>
      <c r="T1720" t="inlineStr">
        <is>
          <t>N/A</t>
        </is>
      </c>
      <c r="U1720" t="b">
        <v>0</v>
      </c>
      <c r="V1720" t="inlineStr">
        <is>
          <t>Prajakta Jagannath Mane</t>
        </is>
      </c>
      <c r="W1720" s="1" t="n">
        <v>44551.53611111111</v>
      </c>
      <c r="X1720" t="n">
        <v>106.0</v>
      </c>
      <c r="Y1720" t="n">
        <v>36.0</v>
      </c>
      <c r="Z1720" t="n">
        <v>0.0</v>
      </c>
      <c r="AA1720" t="n">
        <v>36.0</v>
      </c>
      <c r="AB1720" t="n">
        <v>0.0</v>
      </c>
      <c r="AC1720" t="n">
        <v>22.0</v>
      </c>
      <c r="AD1720" t="n">
        <v>-4.0</v>
      </c>
      <c r="AE1720" t="n">
        <v>0.0</v>
      </c>
      <c r="AF1720" t="n">
        <v>0.0</v>
      </c>
      <c r="AG1720" t="n">
        <v>0.0</v>
      </c>
      <c r="AH1720" t="inlineStr">
        <is>
          <t>Dashrath Soren</t>
        </is>
      </c>
      <c r="AI1720" s="1" t="n">
        <v>44551.56452546296</v>
      </c>
      <c r="AJ1720" t="n">
        <v>158.0</v>
      </c>
      <c r="AK1720" t="n">
        <v>0.0</v>
      </c>
      <c r="AL1720" t="n">
        <v>0.0</v>
      </c>
      <c r="AM1720" t="n">
        <v>0.0</v>
      </c>
      <c r="AN1720" t="n">
        <v>0.0</v>
      </c>
      <c r="AO1720" t="n">
        <v>0.0</v>
      </c>
      <c r="AP1720" t="n">
        <v>-4.0</v>
      </c>
      <c r="AQ1720" t="n">
        <v>0.0</v>
      </c>
      <c r="AR1720" t="n">
        <v>0.0</v>
      </c>
      <c r="AS1720" t="n">
        <v>0.0</v>
      </c>
      <c r="AT1720" t="inlineStr">
        <is>
          <t>N/A</t>
        </is>
      </c>
      <c r="AU1720" t="inlineStr">
        <is>
          <t>N/A</t>
        </is>
      </c>
      <c r="AV1720" t="inlineStr">
        <is>
          <t>N/A</t>
        </is>
      </c>
      <c r="AW1720" t="inlineStr">
        <is>
          <t>N/A</t>
        </is>
      </c>
      <c r="AX1720" t="inlineStr">
        <is>
          <t>N/A</t>
        </is>
      </c>
      <c r="AY1720" t="inlineStr">
        <is>
          <t>N/A</t>
        </is>
      </c>
      <c r="AZ1720" t="inlineStr">
        <is>
          <t>N/A</t>
        </is>
      </c>
      <c r="BA1720" t="inlineStr">
        <is>
          <t>N/A</t>
        </is>
      </c>
      <c r="BB1720" t="inlineStr">
        <is>
          <t>N/A</t>
        </is>
      </c>
      <c r="BC1720" t="inlineStr">
        <is>
          <t>N/A</t>
        </is>
      </c>
      <c r="BD1720" t="inlineStr">
        <is>
          <t>N/A</t>
        </is>
      </c>
      <c r="BE1720" t="inlineStr">
        <is>
          <t>N/A</t>
        </is>
      </c>
    </row>
    <row r="1721">
      <c r="A1721" t="inlineStr">
        <is>
          <t>WI211268516</t>
        </is>
      </c>
      <c r="B1721" t="inlineStr">
        <is>
          <t>DATA_VALIDATION</t>
        </is>
      </c>
      <c r="C1721" t="inlineStr">
        <is>
          <t>201100014362</t>
        </is>
      </c>
      <c r="D1721" t="inlineStr">
        <is>
          <t>Folder</t>
        </is>
      </c>
      <c r="E1721" s="2">
        <f>HYPERLINK("capsilon://?command=openfolder&amp;siteaddress=FAM.docvelocity-na8.net&amp;folderid=FX76DBD657-93A4-6017-BDC6-53DC31F9B84A","FX21129754")</f>
        <v>0.0</v>
      </c>
      <c r="F1721" t="inlineStr">
        <is>
          <t/>
        </is>
      </c>
      <c r="G1721" t="inlineStr">
        <is>
          <t/>
        </is>
      </c>
      <c r="H1721" t="inlineStr">
        <is>
          <t>Mailitem</t>
        </is>
      </c>
      <c r="I1721" t="inlineStr">
        <is>
          <t>MI2112724285</t>
        </is>
      </c>
      <c r="J1721" t="n">
        <v>28.0</v>
      </c>
      <c r="K1721" t="inlineStr">
        <is>
          <t>COMPLETED</t>
        </is>
      </c>
      <c r="L1721" t="inlineStr">
        <is>
          <t>MARK_AS_COMPLETED</t>
        </is>
      </c>
      <c r="M1721" t="inlineStr">
        <is>
          <t>Queue</t>
        </is>
      </c>
      <c r="N1721" t="n">
        <v>2.0</v>
      </c>
      <c r="O1721" s="1" t="n">
        <v>44551.525625</v>
      </c>
      <c r="P1721" s="1" t="n">
        <v>44551.56480324074</v>
      </c>
      <c r="Q1721" t="n">
        <v>3146.0</v>
      </c>
      <c r="R1721" t="n">
        <v>239.0</v>
      </c>
      <c r="S1721" t="b">
        <v>0</v>
      </c>
      <c r="T1721" t="inlineStr">
        <is>
          <t>N/A</t>
        </is>
      </c>
      <c r="U1721" t="b">
        <v>0</v>
      </c>
      <c r="V1721" t="inlineStr">
        <is>
          <t>Prajakta Jagannath Mane</t>
        </is>
      </c>
      <c r="W1721" s="1" t="n">
        <v>44551.536840277775</v>
      </c>
      <c r="X1721" t="n">
        <v>62.0</v>
      </c>
      <c r="Y1721" t="n">
        <v>21.0</v>
      </c>
      <c r="Z1721" t="n">
        <v>0.0</v>
      </c>
      <c r="AA1721" t="n">
        <v>21.0</v>
      </c>
      <c r="AB1721" t="n">
        <v>0.0</v>
      </c>
      <c r="AC1721" t="n">
        <v>2.0</v>
      </c>
      <c r="AD1721" t="n">
        <v>7.0</v>
      </c>
      <c r="AE1721" t="n">
        <v>0.0</v>
      </c>
      <c r="AF1721" t="n">
        <v>0.0</v>
      </c>
      <c r="AG1721" t="n">
        <v>0.0</v>
      </c>
      <c r="AH1721" t="inlineStr">
        <is>
          <t>Vikash Suryakanth Parmar</t>
        </is>
      </c>
      <c r="AI1721" s="1" t="n">
        <v>44551.56480324074</v>
      </c>
      <c r="AJ1721" t="n">
        <v>177.0</v>
      </c>
      <c r="AK1721" t="n">
        <v>1.0</v>
      </c>
      <c r="AL1721" t="n">
        <v>0.0</v>
      </c>
      <c r="AM1721" t="n">
        <v>1.0</v>
      </c>
      <c r="AN1721" t="n">
        <v>0.0</v>
      </c>
      <c r="AO1721" t="n">
        <v>1.0</v>
      </c>
      <c r="AP1721" t="n">
        <v>6.0</v>
      </c>
      <c r="AQ1721" t="n">
        <v>0.0</v>
      </c>
      <c r="AR1721" t="n">
        <v>0.0</v>
      </c>
      <c r="AS1721" t="n">
        <v>0.0</v>
      </c>
      <c r="AT1721" t="inlineStr">
        <is>
          <t>N/A</t>
        </is>
      </c>
      <c r="AU1721" t="inlineStr">
        <is>
          <t>N/A</t>
        </is>
      </c>
      <c r="AV1721" t="inlineStr">
        <is>
          <t>N/A</t>
        </is>
      </c>
      <c r="AW1721" t="inlineStr">
        <is>
          <t>N/A</t>
        </is>
      </c>
      <c r="AX1721" t="inlineStr">
        <is>
          <t>N/A</t>
        </is>
      </c>
      <c r="AY1721" t="inlineStr">
        <is>
          <t>N/A</t>
        </is>
      </c>
      <c r="AZ1721" t="inlineStr">
        <is>
          <t>N/A</t>
        </is>
      </c>
      <c r="BA1721" t="inlineStr">
        <is>
          <t>N/A</t>
        </is>
      </c>
      <c r="BB1721" t="inlineStr">
        <is>
          <t>N/A</t>
        </is>
      </c>
      <c r="BC1721" t="inlineStr">
        <is>
          <t>N/A</t>
        </is>
      </c>
      <c r="BD1721" t="inlineStr">
        <is>
          <t>N/A</t>
        </is>
      </c>
      <c r="BE1721" t="inlineStr">
        <is>
          <t>N/A</t>
        </is>
      </c>
    </row>
    <row r="1722">
      <c r="A1722" t="inlineStr">
        <is>
          <t>WI21126852</t>
        </is>
      </c>
      <c r="B1722" t="inlineStr">
        <is>
          <t>DATA_VALIDATION</t>
        </is>
      </c>
      <c r="C1722" t="inlineStr">
        <is>
          <t>201130012874</t>
        </is>
      </c>
      <c r="D1722" t="inlineStr">
        <is>
          <t>Folder</t>
        </is>
      </c>
      <c r="E1722" s="2">
        <f>HYPERLINK("capsilon://?command=openfolder&amp;siteaddress=FAM.docvelocity-na8.net&amp;folderid=FX259A3DEE-9738-99DF-C516-9E627600AED0","FX21122506")</f>
        <v>0.0</v>
      </c>
      <c r="F1722" t="inlineStr">
        <is>
          <t/>
        </is>
      </c>
      <c r="G1722" t="inlineStr">
        <is>
          <t/>
        </is>
      </c>
      <c r="H1722" t="inlineStr">
        <is>
          <t>Mailitem</t>
        </is>
      </c>
      <c r="I1722" t="inlineStr">
        <is>
          <t>MI211274501</t>
        </is>
      </c>
      <c r="J1722" t="n">
        <v>60.0</v>
      </c>
      <c r="K1722" t="inlineStr">
        <is>
          <t>COMPLETED</t>
        </is>
      </c>
      <c r="L1722" t="inlineStr">
        <is>
          <t>MARK_AS_COMPLETED</t>
        </is>
      </c>
      <c r="M1722" t="inlineStr">
        <is>
          <t>Queue</t>
        </is>
      </c>
      <c r="N1722" t="n">
        <v>2.0</v>
      </c>
      <c r="O1722" s="1" t="n">
        <v>44532.52600694444</v>
      </c>
      <c r="P1722" s="1" t="n">
        <v>44532.66459490741</v>
      </c>
      <c r="Q1722" t="n">
        <v>11518.0</v>
      </c>
      <c r="R1722" t="n">
        <v>456.0</v>
      </c>
      <c r="S1722" t="b">
        <v>0</v>
      </c>
      <c r="T1722" t="inlineStr">
        <is>
          <t>N/A</t>
        </is>
      </c>
      <c r="U1722" t="b">
        <v>0</v>
      </c>
      <c r="V1722" t="inlineStr">
        <is>
          <t>Snehal Sathe</t>
        </is>
      </c>
      <c r="W1722" s="1" t="n">
        <v>44532.53082175926</v>
      </c>
      <c r="X1722" t="n">
        <v>393.0</v>
      </c>
      <c r="Y1722" t="n">
        <v>9.0</v>
      </c>
      <c r="Z1722" t="n">
        <v>0.0</v>
      </c>
      <c r="AA1722" t="n">
        <v>9.0</v>
      </c>
      <c r="AB1722" t="n">
        <v>15.0</v>
      </c>
      <c r="AC1722" t="n">
        <v>5.0</v>
      </c>
      <c r="AD1722" t="n">
        <v>51.0</v>
      </c>
      <c r="AE1722" t="n">
        <v>0.0</v>
      </c>
      <c r="AF1722" t="n">
        <v>0.0</v>
      </c>
      <c r="AG1722" t="n">
        <v>0.0</v>
      </c>
      <c r="AH1722" t="inlineStr">
        <is>
          <t>Vikash Suryakanth Parmar</t>
        </is>
      </c>
      <c r="AI1722" s="1" t="n">
        <v>44532.66459490741</v>
      </c>
      <c r="AJ1722" t="n">
        <v>63.0</v>
      </c>
      <c r="AK1722" t="n">
        <v>0.0</v>
      </c>
      <c r="AL1722" t="n">
        <v>0.0</v>
      </c>
      <c r="AM1722" t="n">
        <v>0.0</v>
      </c>
      <c r="AN1722" t="n">
        <v>15.0</v>
      </c>
      <c r="AO1722" t="n">
        <v>0.0</v>
      </c>
      <c r="AP1722" t="n">
        <v>51.0</v>
      </c>
      <c r="AQ1722" t="n">
        <v>0.0</v>
      </c>
      <c r="AR1722" t="n">
        <v>0.0</v>
      </c>
      <c r="AS1722" t="n">
        <v>0.0</v>
      </c>
      <c r="AT1722" t="inlineStr">
        <is>
          <t>N/A</t>
        </is>
      </c>
      <c r="AU1722" t="inlineStr">
        <is>
          <t>N/A</t>
        </is>
      </c>
      <c r="AV1722" t="inlineStr">
        <is>
          <t>N/A</t>
        </is>
      </c>
      <c r="AW1722" t="inlineStr">
        <is>
          <t>N/A</t>
        </is>
      </c>
      <c r="AX1722" t="inlineStr">
        <is>
          <t>N/A</t>
        </is>
      </c>
      <c r="AY1722" t="inlineStr">
        <is>
          <t>N/A</t>
        </is>
      </c>
      <c r="AZ1722" t="inlineStr">
        <is>
          <t>N/A</t>
        </is>
      </c>
      <c r="BA1722" t="inlineStr">
        <is>
          <t>N/A</t>
        </is>
      </c>
      <c r="BB1722" t="inlineStr">
        <is>
          <t>N/A</t>
        </is>
      </c>
      <c r="BC1722" t="inlineStr">
        <is>
          <t>N/A</t>
        </is>
      </c>
      <c r="BD1722" t="inlineStr">
        <is>
          <t>N/A</t>
        </is>
      </c>
      <c r="BE1722" t="inlineStr">
        <is>
          <t>N/A</t>
        </is>
      </c>
    </row>
    <row r="1723">
      <c r="A1723" t="inlineStr">
        <is>
          <t>WI211268521</t>
        </is>
      </c>
      <c r="B1723" t="inlineStr">
        <is>
          <t>DATA_VALIDATION</t>
        </is>
      </c>
      <c r="C1723" t="inlineStr">
        <is>
          <t>201100014362</t>
        </is>
      </c>
      <c r="D1723" t="inlineStr">
        <is>
          <t>Folder</t>
        </is>
      </c>
      <c r="E1723" s="2">
        <f>HYPERLINK("capsilon://?command=openfolder&amp;siteaddress=FAM.docvelocity-na8.net&amp;folderid=FX76DBD657-93A4-6017-BDC6-53DC31F9B84A","FX21129754")</f>
        <v>0.0</v>
      </c>
      <c r="F1723" t="inlineStr">
        <is>
          <t/>
        </is>
      </c>
      <c r="G1723" t="inlineStr">
        <is>
          <t/>
        </is>
      </c>
      <c r="H1723" t="inlineStr">
        <is>
          <t>Mailitem</t>
        </is>
      </c>
      <c r="I1723" t="inlineStr">
        <is>
          <t>MI2112724314</t>
        </is>
      </c>
      <c r="J1723" t="n">
        <v>28.0</v>
      </c>
      <c r="K1723" t="inlineStr">
        <is>
          <t>COMPLETED</t>
        </is>
      </c>
      <c r="L1723" t="inlineStr">
        <is>
          <t>MARK_AS_COMPLETED</t>
        </is>
      </c>
      <c r="M1723" t="inlineStr">
        <is>
          <t>Queue</t>
        </is>
      </c>
      <c r="N1723" t="n">
        <v>2.0</v>
      </c>
      <c r="O1723" s="1" t="n">
        <v>44551.52607638889</v>
      </c>
      <c r="P1723" s="1" t="n">
        <v>44551.56630787037</v>
      </c>
      <c r="Q1723" t="n">
        <v>3266.0</v>
      </c>
      <c r="R1723" t="n">
        <v>210.0</v>
      </c>
      <c r="S1723" t="b">
        <v>0</v>
      </c>
      <c r="T1723" t="inlineStr">
        <is>
          <t>N/A</t>
        </is>
      </c>
      <c r="U1723" t="b">
        <v>0</v>
      </c>
      <c r="V1723" t="inlineStr">
        <is>
          <t>Prajakta Jagannath Mane</t>
        </is>
      </c>
      <c r="W1723" s="1" t="n">
        <v>44551.5375</v>
      </c>
      <c r="X1723" t="n">
        <v>57.0</v>
      </c>
      <c r="Y1723" t="n">
        <v>21.0</v>
      </c>
      <c r="Z1723" t="n">
        <v>0.0</v>
      </c>
      <c r="AA1723" t="n">
        <v>21.0</v>
      </c>
      <c r="AB1723" t="n">
        <v>0.0</v>
      </c>
      <c r="AC1723" t="n">
        <v>2.0</v>
      </c>
      <c r="AD1723" t="n">
        <v>7.0</v>
      </c>
      <c r="AE1723" t="n">
        <v>0.0</v>
      </c>
      <c r="AF1723" t="n">
        <v>0.0</v>
      </c>
      <c r="AG1723" t="n">
        <v>0.0</v>
      </c>
      <c r="AH1723" t="inlineStr">
        <is>
          <t>Dashrath Soren</t>
        </is>
      </c>
      <c r="AI1723" s="1" t="n">
        <v>44551.56630787037</v>
      </c>
      <c r="AJ1723" t="n">
        <v>153.0</v>
      </c>
      <c r="AK1723" t="n">
        <v>0.0</v>
      </c>
      <c r="AL1723" t="n">
        <v>0.0</v>
      </c>
      <c r="AM1723" t="n">
        <v>0.0</v>
      </c>
      <c r="AN1723" t="n">
        <v>0.0</v>
      </c>
      <c r="AO1723" t="n">
        <v>0.0</v>
      </c>
      <c r="AP1723" t="n">
        <v>7.0</v>
      </c>
      <c r="AQ1723" t="n">
        <v>0.0</v>
      </c>
      <c r="AR1723" t="n">
        <v>0.0</v>
      </c>
      <c r="AS1723" t="n">
        <v>0.0</v>
      </c>
      <c r="AT1723" t="inlineStr">
        <is>
          <t>N/A</t>
        </is>
      </c>
      <c r="AU1723" t="inlineStr">
        <is>
          <t>N/A</t>
        </is>
      </c>
      <c r="AV1723" t="inlineStr">
        <is>
          <t>N/A</t>
        </is>
      </c>
      <c r="AW1723" t="inlineStr">
        <is>
          <t>N/A</t>
        </is>
      </c>
      <c r="AX1723" t="inlineStr">
        <is>
          <t>N/A</t>
        </is>
      </c>
      <c r="AY1723" t="inlineStr">
        <is>
          <t>N/A</t>
        </is>
      </c>
      <c r="AZ1723" t="inlineStr">
        <is>
          <t>N/A</t>
        </is>
      </c>
      <c r="BA1723" t="inlineStr">
        <is>
          <t>N/A</t>
        </is>
      </c>
      <c r="BB1723" t="inlineStr">
        <is>
          <t>N/A</t>
        </is>
      </c>
      <c r="BC1723" t="inlineStr">
        <is>
          <t>N/A</t>
        </is>
      </c>
      <c r="BD1723" t="inlineStr">
        <is>
          <t>N/A</t>
        </is>
      </c>
      <c r="BE1723" t="inlineStr">
        <is>
          <t>N/A</t>
        </is>
      </c>
    </row>
    <row r="1724">
      <c r="A1724" t="inlineStr">
        <is>
          <t>WI211268565</t>
        </is>
      </c>
      <c r="B1724" t="inlineStr">
        <is>
          <t>DATA_VALIDATION</t>
        </is>
      </c>
      <c r="C1724" t="inlineStr">
        <is>
          <t>201130012963</t>
        </is>
      </c>
      <c r="D1724" t="inlineStr">
        <is>
          <t>Folder</t>
        </is>
      </c>
      <c r="E1724" s="2">
        <f>HYPERLINK("capsilon://?command=openfolder&amp;siteaddress=FAM.docvelocity-na8.net&amp;folderid=FX828BFA72-7D0F-D0E0-A753-72E33149090E","FX21128808")</f>
        <v>0.0</v>
      </c>
      <c r="F1724" t="inlineStr">
        <is>
          <t/>
        </is>
      </c>
      <c r="G1724" t="inlineStr">
        <is>
          <t/>
        </is>
      </c>
      <c r="H1724" t="inlineStr">
        <is>
          <t>Mailitem</t>
        </is>
      </c>
      <c r="I1724" t="inlineStr">
        <is>
          <t>MI2112725050</t>
        </is>
      </c>
      <c r="J1724" t="n">
        <v>196.0</v>
      </c>
      <c r="K1724" t="inlineStr">
        <is>
          <t>COMPLETED</t>
        </is>
      </c>
      <c r="L1724" t="inlineStr">
        <is>
          <t>MARK_AS_COMPLETED</t>
        </is>
      </c>
      <c r="M1724" t="inlineStr">
        <is>
          <t>Queue</t>
        </is>
      </c>
      <c r="N1724" t="n">
        <v>1.0</v>
      </c>
      <c r="O1724" s="1" t="n">
        <v>44551.52873842593</v>
      </c>
      <c r="P1724" s="1" t="n">
        <v>44551.54576388889</v>
      </c>
      <c r="Q1724" t="n">
        <v>1243.0</v>
      </c>
      <c r="R1724" t="n">
        <v>228.0</v>
      </c>
      <c r="S1724" t="b">
        <v>0</v>
      </c>
      <c r="T1724" t="inlineStr">
        <is>
          <t>N/A</t>
        </is>
      </c>
      <c r="U1724" t="b">
        <v>0</v>
      </c>
      <c r="V1724" t="inlineStr">
        <is>
          <t>Sumit Jarhad</t>
        </is>
      </c>
      <c r="W1724" s="1" t="n">
        <v>44551.54576388889</v>
      </c>
      <c r="X1724" t="n">
        <v>202.0</v>
      </c>
      <c r="Y1724" t="n">
        <v>0.0</v>
      </c>
      <c r="Z1724" t="n">
        <v>0.0</v>
      </c>
      <c r="AA1724" t="n">
        <v>0.0</v>
      </c>
      <c r="AB1724" t="n">
        <v>0.0</v>
      </c>
      <c r="AC1724" t="n">
        <v>0.0</v>
      </c>
      <c r="AD1724" t="n">
        <v>196.0</v>
      </c>
      <c r="AE1724" t="n">
        <v>165.0</v>
      </c>
      <c r="AF1724" t="n">
        <v>0.0</v>
      </c>
      <c r="AG1724" t="n">
        <v>7.0</v>
      </c>
      <c r="AH1724" t="inlineStr">
        <is>
          <t>N/A</t>
        </is>
      </c>
      <c r="AI1724" t="inlineStr">
        <is>
          <t>N/A</t>
        </is>
      </c>
      <c r="AJ1724" t="inlineStr">
        <is>
          <t>N/A</t>
        </is>
      </c>
      <c r="AK1724" t="inlineStr">
        <is>
          <t>N/A</t>
        </is>
      </c>
      <c r="AL1724" t="inlineStr">
        <is>
          <t>N/A</t>
        </is>
      </c>
      <c r="AM1724" t="inlineStr">
        <is>
          <t>N/A</t>
        </is>
      </c>
      <c r="AN1724" t="inlineStr">
        <is>
          <t>N/A</t>
        </is>
      </c>
      <c r="AO1724" t="inlineStr">
        <is>
          <t>N/A</t>
        </is>
      </c>
      <c r="AP1724" t="inlineStr">
        <is>
          <t>N/A</t>
        </is>
      </c>
      <c r="AQ1724" t="inlineStr">
        <is>
          <t>N/A</t>
        </is>
      </c>
      <c r="AR1724" t="inlineStr">
        <is>
          <t>N/A</t>
        </is>
      </c>
      <c r="AS1724" t="inlineStr">
        <is>
          <t>N/A</t>
        </is>
      </c>
      <c r="AT1724" t="inlineStr">
        <is>
          <t>N/A</t>
        </is>
      </c>
      <c r="AU1724" t="inlineStr">
        <is>
          <t>N/A</t>
        </is>
      </c>
      <c r="AV1724" t="inlineStr">
        <is>
          <t>N/A</t>
        </is>
      </c>
      <c r="AW1724" t="inlineStr">
        <is>
          <t>N/A</t>
        </is>
      </c>
      <c r="AX1724" t="inlineStr">
        <is>
          <t>N/A</t>
        </is>
      </c>
      <c r="AY1724" t="inlineStr">
        <is>
          <t>N/A</t>
        </is>
      </c>
      <c r="AZ1724" t="inlineStr">
        <is>
          <t>N/A</t>
        </is>
      </c>
      <c r="BA1724" t="inlineStr">
        <is>
          <t>N/A</t>
        </is>
      </c>
      <c r="BB1724" t="inlineStr">
        <is>
          <t>N/A</t>
        </is>
      </c>
      <c r="BC1724" t="inlineStr">
        <is>
          <t>N/A</t>
        </is>
      </c>
      <c r="BD1724" t="inlineStr">
        <is>
          <t>N/A</t>
        </is>
      </c>
      <c r="BE1724" t="inlineStr">
        <is>
          <t>N/A</t>
        </is>
      </c>
    </row>
    <row r="1725">
      <c r="A1725" t="inlineStr">
        <is>
          <t>WI211268764</t>
        </is>
      </c>
      <c r="B1725" t="inlineStr">
        <is>
          <t>DATA_VALIDATION</t>
        </is>
      </c>
      <c r="C1725" t="inlineStr">
        <is>
          <t>201300020477</t>
        </is>
      </c>
      <c r="D1725" t="inlineStr">
        <is>
          <t>Folder</t>
        </is>
      </c>
      <c r="E1725" s="2">
        <f>HYPERLINK("capsilon://?command=openfolder&amp;siteaddress=FAM.docvelocity-na8.net&amp;folderid=FX08DE8BEA-0662-BC1F-BABA-8F03C05BBF85","FX211210964")</f>
        <v>0.0</v>
      </c>
      <c r="F1725" t="inlineStr">
        <is>
          <t/>
        </is>
      </c>
      <c r="G1725" t="inlineStr">
        <is>
          <t/>
        </is>
      </c>
      <c r="H1725" t="inlineStr">
        <is>
          <t>Mailitem</t>
        </is>
      </c>
      <c r="I1725" t="inlineStr">
        <is>
          <t>MI2112726887</t>
        </is>
      </c>
      <c r="J1725" t="n">
        <v>117.0</v>
      </c>
      <c r="K1725" t="inlineStr">
        <is>
          <t>COMPLETED</t>
        </is>
      </c>
      <c r="L1725" t="inlineStr">
        <is>
          <t>MARK_AS_COMPLETED</t>
        </is>
      </c>
      <c r="M1725" t="inlineStr">
        <is>
          <t>Queue</t>
        </is>
      </c>
      <c r="N1725" t="n">
        <v>1.0</v>
      </c>
      <c r="O1725" s="1" t="n">
        <v>44551.539722222224</v>
      </c>
      <c r="P1725" s="1" t="n">
        <v>44551.54754629629</v>
      </c>
      <c r="Q1725" t="n">
        <v>501.0</v>
      </c>
      <c r="R1725" t="n">
        <v>175.0</v>
      </c>
      <c r="S1725" t="b">
        <v>0</v>
      </c>
      <c r="T1725" t="inlineStr">
        <is>
          <t>N/A</t>
        </is>
      </c>
      <c r="U1725" t="b">
        <v>0</v>
      </c>
      <c r="V1725" t="inlineStr">
        <is>
          <t>Sumit Jarhad</t>
        </is>
      </c>
      <c r="W1725" s="1" t="n">
        <v>44551.54754629629</v>
      </c>
      <c r="X1725" t="n">
        <v>153.0</v>
      </c>
      <c r="Y1725" t="n">
        <v>0.0</v>
      </c>
      <c r="Z1725" t="n">
        <v>0.0</v>
      </c>
      <c r="AA1725" t="n">
        <v>0.0</v>
      </c>
      <c r="AB1725" t="n">
        <v>0.0</v>
      </c>
      <c r="AC1725" t="n">
        <v>0.0</v>
      </c>
      <c r="AD1725" t="n">
        <v>117.0</v>
      </c>
      <c r="AE1725" t="n">
        <v>105.0</v>
      </c>
      <c r="AF1725" t="n">
        <v>0.0</v>
      </c>
      <c r="AG1725" t="n">
        <v>4.0</v>
      </c>
      <c r="AH1725" t="inlineStr">
        <is>
          <t>N/A</t>
        </is>
      </c>
      <c r="AI1725" t="inlineStr">
        <is>
          <t>N/A</t>
        </is>
      </c>
      <c r="AJ1725" t="inlineStr">
        <is>
          <t>N/A</t>
        </is>
      </c>
      <c r="AK1725" t="inlineStr">
        <is>
          <t>N/A</t>
        </is>
      </c>
      <c r="AL1725" t="inlineStr">
        <is>
          <t>N/A</t>
        </is>
      </c>
      <c r="AM1725" t="inlineStr">
        <is>
          <t>N/A</t>
        </is>
      </c>
      <c r="AN1725" t="inlineStr">
        <is>
          <t>N/A</t>
        </is>
      </c>
      <c r="AO1725" t="inlineStr">
        <is>
          <t>N/A</t>
        </is>
      </c>
      <c r="AP1725" t="inlineStr">
        <is>
          <t>N/A</t>
        </is>
      </c>
      <c r="AQ1725" t="inlineStr">
        <is>
          <t>N/A</t>
        </is>
      </c>
      <c r="AR1725" t="inlineStr">
        <is>
          <t>N/A</t>
        </is>
      </c>
      <c r="AS1725" t="inlineStr">
        <is>
          <t>N/A</t>
        </is>
      </c>
      <c r="AT1725" t="inlineStr">
        <is>
          <t>N/A</t>
        </is>
      </c>
      <c r="AU1725" t="inlineStr">
        <is>
          <t>N/A</t>
        </is>
      </c>
      <c r="AV1725" t="inlineStr">
        <is>
          <t>N/A</t>
        </is>
      </c>
      <c r="AW1725" t="inlineStr">
        <is>
          <t>N/A</t>
        </is>
      </c>
      <c r="AX1725" t="inlineStr">
        <is>
          <t>N/A</t>
        </is>
      </c>
      <c r="AY1725" t="inlineStr">
        <is>
          <t>N/A</t>
        </is>
      </c>
      <c r="AZ1725" t="inlineStr">
        <is>
          <t>N/A</t>
        </is>
      </c>
      <c r="BA1725" t="inlineStr">
        <is>
          <t>N/A</t>
        </is>
      </c>
      <c r="BB1725" t="inlineStr">
        <is>
          <t>N/A</t>
        </is>
      </c>
      <c r="BC1725" t="inlineStr">
        <is>
          <t>N/A</t>
        </is>
      </c>
      <c r="BD1725" t="inlineStr">
        <is>
          <t>N/A</t>
        </is>
      </c>
      <c r="BE1725" t="inlineStr">
        <is>
          <t>N/A</t>
        </is>
      </c>
    </row>
    <row r="1726">
      <c r="A1726" t="inlineStr">
        <is>
          <t>WI211268808</t>
        </is>
      </c>
      <c r="B1726" t="inlineStr">
        <is>
          <t>DATA_VALIDATION</t>
        </is>
      </c>
      <c r="C1726" t="inlineStr">
        <is>
          <t>201110012307</t>
        </is>
      </c>
      <c r="D1726" t="inlineStr">
        <is>
          <t>Folder</t>
        </is>
      </c>
      <c r="E1726" s="2">
        <f>HYPERLINK("capsilon://?command=openfolder&amp;siteaddress=FAM.docvelocity-na8.net&amp;folderid=FX9BA94822-F7FA-18A1-356F-849D16F59124","FX21129527")</f>
        <v>0.0</v>
      </c>
      <c r="F1726" t="inlineStr">
        <is>
          <t/>
        </is>
      </c>
      <c r="G1726" t="inlineStr">
        <is>
          <t/>
        </is>
      </c>
      <c r="H1726" t="inlineStr">
        <is>
          <t>Mailitem</t>
        </is>
      </c>
      <c r="I1726" t="inlineStr">
        <is>
          <t>MI2112726995</t>
        </is>
      </c>
      <c r="J1726" t="n">
        <v>60.0</v>
      </c>
      <c r="K1726" t="inlineStr">
        <is>
          <t>COMPLETED</t>
        </is>
      </c>
      <c r="L1726" t="inlineStr">
        <is>
          <t>MARK_AS_COMPLETED</t>
        </is>
      </c>
      <c r="M1726" t="inlineStr">
        <is>
          <t>Queue</t>
        </is>
      </c>
      <c r="N1726" t="n">
        <v>1.0</v>
      </c>
      <c r="O1726" s="1" t="n">
        <v>44551.54269675926</v>
      </c>
      <c r="P1726" s="1" t="n">
        <v>44551.55028935185</v>
      </c>
      <c r="Q1726" t="n">
        <v>424.0</v>
      </c>
      <c r="R1726" t="n">
        <v>232.0</v>
      </c>
      <c r="S1726" t="b">
        <v>0</v>
      </c>
      <c r="T1726" t="inlineStr">
        <is>
          <t>N/A</t>
        </is>
      </c>
      <c r="U1726" t="b">
        <v>0</v>
      </c>
      <c r="V1726" t="inlineStr">
        <is>
          <t>Sumit Jarhad</t>
        </is>
      </c>
      <c r="W1726" s="1" t="n">
        <v>44551.55028935185</v>
      </c>
      <c r="X1726" t="n">
        <v>131.0</v>
      </c>
      <c r="Y1726" t="n">
        <v>0.0</v>
      </c>
      <c r="Z1726" t="n">
        <v>0.0</v>
      </c>
      <c r="AA1726" t="n">
        <v>0.0</v>
      </c>
      <c r="AB1726" t="n">
        <v>0.0</v>
      </c>
      <c r="AC1726" t="n">
        <v>0.0</v>
      </c>
      <c r="AD1726" t="n">
        <v>60.0</v>
      </c>
      <c r="AE1726" t="n">
        <v>48.0</v>
      </c>
      <c r="AF1726" t="n">
        <v>0.0</v>
      </c>
      <c r="AG1726" t="n">
        <v>4.0</v>
      </c>
      <c r="AH1726" t="inlineStr">
        <is>
          <t>N/A</t>
        </is>
      </c>
      <c r="AI1726" t="inlineStr">
        <is>
          <t>N/A</t>
        </is>
      </c>
      <c r="AJ1726" t="inlineStr">
        <is>
          <t>N/A</t>
        </is>
      </c>
      <c r="AK1726" t="inlineStr">
        <is>
          <t>N/A</t>
        </is>
      </c>
      <c r="AL1726" t="inlineStr">
        <is>
          <t>N/A</t>
        </is>
      </c>
      <c r="AM1726" t="inlineStr">
        <is>
          <t>N/A</t>
        </is>
      </c>
      <c r="AN1726" t="inlineStr">
        <is>
          <t>N/A</t>
        </is>
      </c>
      <c r="AO1726" t="inlineStr">
        <is>
          <t>N/A</t>
        </is>
      </c>
      <c r="AP1726" t="inlineStr">
        <is>
          <t>N/A</t>
        </is>
      </c>
      <c r="AQ1726" t="inlineStr">
        <is>
          <t>N/A</t>
        </is>
      </c>
      <c r="AR1726" t="inlineStr">
        <is>
          <t>N/A</t>
        </is>
      </c>
      <c r="AS1726" t="inlineStr">
        <is>
          <t>N/A</t>
        </is>
      </c>
      <c r="AT1726" t="inlineStr">
        <is>
          <t>N/A</t>
        </is>
      </c>
      <c r="AU1726" t="inlineStr">
        <is>
          <t>N/A</t>
        </is>
      </c>
      <c r="AV1726" t="inlineStr">
        <is>
          <t>N/A</t>
        </is>
      </c>
      <c r="AW1726" t="inlineStr">
        <is>
          <t>N/A</t>
        </is>
      </c>
      <c r="AX1726" t="inlineStr">
        <is>
          <t>N/A</t>
        </is>
      </c>
      <c r="AY1726" t="inlineStr">
        <is>
          <t>N/A</t>
        </is>
      </c>
      <c r="AZ1726" t="inlineStr">
        <is>
          <t>N/A</t>
        </is>
      </c>
      <c r="BA1726" t="inlineStr">
        <is>
          <t>N/A</t>
        </is>
      </c>
      <c r="BB1726" t="inlineStr">
        <is>
          <t>N/A</t>
        </is>
      </c>
      <c r="BC1726" t="inlineStr">
        <is>
          <t>N/A</t>
        </is>
      </c>
      <c r="BD1726" t="inlineStr">
        <is>
          <t>N/A</t>
        </is>
      </c>
      <c r="BE1726" t="inlineStr">
        <is>
          <t>N/A</t>
        </is>
      </c>
    </row>
    <row r="1727">
      <c r="A1727" t="inlineStr">
        <is>
          <t>WI211268842</t>
        </is>
      </c>
      <c r="B1727" t="inlineStr">
        <is>
          <t>DATA_VALIDATION</t>
        </is>
      </c>
      <c r="C1727" t="inlineStr">
        <is>
          <t>201300020466</t>
        </is>
      </c>
      <c r="D1727" t="inlineStr">
        <is>
          <t>Folder</t>
        </is>
      </c>
      <c r="E1727" s="2">
        <f>HYPERLINK("capsilon://?command=openfolder&amp;siteaddress=FAM.docvelocity-na8.net&amp;folderid=FX976D9BF1-69B1-8D14-4E7E-440855A71D3C","FX211210761")</f>
        <v>0.0</v>
      </c>
      <c r="F1727" t="inlineStr">
        <is>
          <t/>
        </is>
      </c>
      <c r="G1727" t="inlineStr">
        <is>
          <t/>
        </is>
      </c>
      <c r="H1727" t="inlineStr">
        <is>
          <t>Mailitem</t>
        </is>
      </c>
      <c r="I1727" t="inlineStr">
        <is>
          <t>MI2112727073</t>
        </is>
      </c>
      <c r="J1727" t="n">
        <v>64.0</v>
      </c>
      <c r="K1727" t="inlineStr">
        <is>
          <t>COMPLETED</t>
        </is>
      </c>
      <c r="L1727" t="inlineStr">
        <is>
          <t>MARK_AS_COMPLETED</t>
        </is>
      </c>
      <c r="M1727" t="inlineStr">
        <is>
          <t>Queue</t>
        </is>
      </c>
      <c r="N1727" t="n">
        <v>1.0</v>
      </c>
      <c r="O1727" s="1" t="n">
        <v>44551.54609953704</v>
      </c>
      <c r="P1727" s="1" t="n">
        <v>44551.54876157407</v>
      </c>
      <c r="Q1727" t="n">
        <v>126.0</v>
      </c>
      <c r="R1727" t="n">
        <v>104.0</v>
      </c>
      <c r="S1727" t="b">
        <v>0</v>
      </c>
      <c r="T1727" t="inlineStr">
        <is>
          <t>N/A</t>
        </is>
      </c>
      <c r="U1727" t="b">
        <v>0</v>
      </c>
      <c r="V1727" t="inlineStr">
        <is>
          <t>Sumit Jarhad</t>
        </is>
      </c>
      <c r="W1727" s="1" t="n">
        <v>44551.54876157407</v>
      </c>
      <c r="X1727" t="n">
        <v>104.0</v>
      </c>
      <c r="Y1727" t="n">
        <v>0.0</v>
      </c>
      <c r="Z1727" t="n">
        <v>0.0</v>
      </c>
      <c r="AA1727" t="n">
        <v>0.0</v>
      </c>
      <c r="AB1727" t="n">
        <v>0.0</v>
      </c>
      <c r="AC1727" t="n">
        <v>0.0</v>
      </c>
      <c r="AD1727" t="n">
        <v>64.0</v>
      </c>
      <c r="AE1727" t="n">
        <v>59.0</v>
      </c>
      <c r="AF1727" t="n">
        <v>0.0</v>
      </c>
      <c r="AG1727" t="n">
        <v>4.0</v>
      </c>
      <c r="AH1727" t="inlineStr">
        <is>
          <t>N/A</t>
        </is>
      </c>
      <c r="AI1727" t="inlineStr">
        <is>
          <t>N/A</t>
        </is>
      </c>
      <c r="AJ1727" t="inlineStr">
        <is>
          <t>N/A</t>
        </is>
      </c>
      <c r="AK1727" t="inlineStr">
        <is>
          <t>N/A</t>
        </is>
      </c>
      <c r="AL1727" t="inlineStr">
        <is>
          <t>N/A</t>
        </is>
      </c>
      <c r="AM1727" t="inlineStr">
        <is>
          <t>N/A</t>
        </is>
      </c>
      <c r="AN1727" t="inlineStr">
        <is>
          <t>N/A</t>
        </is>
      </c>
      <c r="AO1727" t="inlineStr">
        <is>
          <t>N/A</t>
        </is>
      </c>
      <c r="AP1727" t="inlineStr">
        <is>
          <t>N/A</t>
        </is>
      </c>
      <c r="AQ1727" t="inlineStr">
        <is>
          <t>N/A</t>
        </is>
      </c>
      <c r="AR1727" t="inlineStr">
        <is>
          <t>N/A</t>
        </is>
      </c>
      <c r="AS1727" t="inlineStr">
        <is>
          <t>N/A</t>
        </is>
      </c>
      <c r="AT1727" t="inlineStr">
        <is>
          <t>N/A</t>
        </is>
      </c>
      <c r="AU1727" t="inlineStr">
        <is>
          <t>N/A</t>
        </is>
      </c>
      <c r="AV1727" t="inlineStr">
        <is>
          <t>N/A</t>
        </is>
      </c>
      <c r="AW1727" t="inlineStr">
        <is>
          <t>N/A</t>
        </is>
      </c>
      <c r="AX1727" t="inlineStr">
        <is>
          <t>N/A</t>
        </is>
      </c>
      <c r="AY1727" t="inlineStr">
        <is>
          <t>N/A</t>
        </is>
      </c>
      <c r="AZ1727" t="inlineStr">
        <is>
          <t>N/A</t>
        </is>
      </c>
      <c r="BA1727" t="inlineStr">
        <is>
          <t>N/A</t>
        </is>
      </c>
      <c r="BB1727" t="inlineStr">
        <is>
          <t>N/A</t>
        </is>
      </c>
      <c r="BC1727" t="inlineStr">
        <is>
          <t>N/A</t>
        </is>
      </c>
      <c r="BD1727" t="inlineStr">
        <is>
          <t>N/A</t>
        </is>
      </c>
      <c r="BE1727" t="inlineStr">
        <is>
          <t>N/A</t>
        </is>
      </c>
    </row>
    <row r="1728">
      <c r="A1728" t="inlineStr">
        <is>
          <t>WI211268847</t>
        </is>
      </c>
      <c r="B1728" t="inlineStr">
        <is>
          <t>DATA_VALIDATION</t>
        </is>
      </c>
      <c r="C1728" t="inlineStr">
        <is>
          <t>201300020466</t>
        </is>
      </c>
      <c r="D1728" t="inlineStr">
        <is>
          <t>Folder</t>
        </is>
      </c>
      <c r="E1728" s="2">
        <f>HYPERLINK("capsilon://?command=openfolder&amp;siteaddress=FAM.docvelocity-na8.net&amp;folderid=FX976D9BF1-69B1-8D14-4E7E-440855A71D3C","FX211210761")</f>
        <v>0.0</v>
      </c>
      <c r="F1728" t="inlineStr">
        <is>
          <t/>
        </is>
      </c>
      <c r="G1728" t="inlineStr">
        <is>
          <t/>
        </is>
      </c>
      <c r="H1728" t="inlineStr">
        <is>
          <t>Mailitem</t>
        </is>
      </c>
      <c r="I1728" t="inlineStr">
        <is>
          <t>MI2112727090</t>
        </is>
      </c>
      <c r="J1728" t="n">
        <v>28.0</v>
      </c>
      <c r="K1728" t="inlineStr">
        <is>
          <t>COMPLETED</t>
        </is>
      </c>
      <c r="L1728" t="inlineStr">
        <is>
          <t>MARK_AS_COMPLETED</t>
        </is>
      </c>
      <c r="M1728" t="inlineStr">
        <is>
          <t>Queue</t>
        </is>
      </c>
      <c r="N1728" t="n">
        <v>1.0</v>
      </c>
      <c r="O1728" s="1" t="n">
        <v>44551.54655092592</v>
      </c>
      <c r="P1728" s="1" t="n">
        <v>44551.552719907406</v>
      </c>
      <c r="Q1728" t="n">
        <v>250.0</v>
      </c>
      <c r="R1728" t="n">
        <v>283.0</v>
      </c>
      <c r="S1728" t="b">
        <v>0</v>
      </c>
      <c r="T1728" t="inlineStr">
        <is>
          <t>N/A</t>
        </is>
      </c>
      <c r="U1728" t="b">
        <v>0</v>
      </c>
      <c r="V1728" t="inlineStr">
        <is>
          <t>Sumit Jarhad</t>
        </is>
      </c>
      <c r="W1728" s="1" t="n">
        <v>44551.552719907406</v>
      </c>
      <c r="X1728" t="n">
        <v>209.0</v>
      </c>
      <c r="Y1728" t="n">
        <v>0.0</v>
      </c>
      <c r="Z1728" t="n">
        <v>0.0</v>
      </c>
      <c r="AA1728" t="n">
        <v>0.0</v>
      </c>
      <c r="AB1728" t="n">
        <v>0.0</v>
      </c>
      <c r="AC1728" t="n">
        <v>0.0</v>
      </c>
      <c r="AD1728" t="n">
        <v>28.0</v>
      </c>
      <c r="AE1728" t="n">
        <v>21.0</v>
      </c>
      <c r="AF1728" t="n">
        <v>0.0</v>
      </c>
      <c r="AG1728" t="n">
        <v>4.0</v>
      </c>
      <c r="AH1728" t="inlineStr">
        <is>
          <t>N/A</t>
        </is>
      </c>
      <c r="AI1728" t="inlineStr">
        <is>
          <t>N/A</t>
        </is>
      </c>
      <c r="AJ1728" t="inlineStr">
        <is>
          <t>N/A</t>
        </is>
      </c>
      <c r="AK1728" t="inlineStr">
        <is>
          <t>N/A</t>
        </is>
      </c>
      <c r="AL1728" t="inlineStr">
        <is>
          <t>N/A</t>
        </is>
      </c>
      <c r="AM1728" t="inlineStr">
        <is>
          <t>N/A</t>
        </is>
      </c>
      <c r="AN1728" t="inlineStr">
        <is>
          <t>N/A</t>
        </is>
      </c>
      <c r="AO1728" t="inlineStr">
        <is>
          <t>N/A</t>
        </is>
      </c>
      <c r="AP1728" t="inlineStr">
        <is>
          <t>N/A</t>
        </is>
      </c>
      <c r="AQ1728" t="inlineStr">
        <is>
          <t>N/A</t>
        </is>
      </c>
      <c r="AR1728" t="inlineStr">
        <is>
          <t>N/A</t>
        </is>
      </c>
      <c r="AS1728" t="inlineStr">
        <is>
          <t>N/A</t>
        </is>
      </c>
      <c r="AT1728" t="inlineStr">
        <is>
          <t>N/A</t>
        </is>
      </c>
      <c r="AU1728" t="inlineStr">
        <is>
          <t>N/A</t>
        </is>
      </c>
      <c r="AV1728" t="inlineStr">
        <is>
          <t>N/A</t>
        </is>
      </c>
      <c r="AW1728" t="inlineStr">
        <is>
          <t>N/A</t>
        </is>
      </c>
      <c r="AX1728" t="inlineStr">
        <is>
          <t>N/A</t>
        </is>
      </c>
      <c r="AY1728" t="inlineStr">
        <is>
          <t>N/A</t>
        </is>
      </c>
      <c r="AZ1728" t="inlineStr">
        <is>
          <t>N/A</t>
        </is>
      </c>
      <c r="BA1728" t="inlineStr">
        <is>
          <t>N/A</t>
        </is>
      </c>
      <c r="BB1728" t="inlineStr">
        <is>
          <t>N/A</t>
        </is>
      </c>
      <c r="BC1728" t="inlineStr">
        <is>
          <t>N/A</t>
        </is>
      </c>
      <c r="BD1728" t="inlineStr">
        <is>
          <t>N/A</t>
        </is>
      </c>
      <c r="BE1728" t="inlineStr">
        <is>
          <t>N/A</t>
        </is>
      </c>
    </row>
    <row r="1729">
      <c r="A1729" t="inlineStr">
        <is>
          <t>WI211268879</t>
        </is>
      </c>
      <c r="B1729" t="inlineStr">
        <is>
          <t>DATA_VALIDATION</t>
        </is>
      </c>
      <c r="C1729" t="inlineStr">
        <is>
          <t>201300020430</t>
        </is>
      </c>
      <c r="D1729" t="inlineStr">
        <is>
          <t>Folder</t>
        </is>
      </c>
      <c r="E1729" s="2">
        <f>HYPERLINK("capsilon://?command=openfolder&amp;siteaddress=FAM.docvelocity-na8.net&amp;folderid=FXE332A074-08F1-C068-3C7B-1CDCC8F6EC15","FX21129845")</f>
        <v>0.0</v>
      </c>
      <c r="F1729" t="inlineStr">
        <is>
          <t/>
        </is>
      </c>
      <c r="G1729" t="inlineStr">
        <is>
          <t/>
        </is>
      </c>
      <c r="H1729" t="inlineStr">
        <is>
          <t>Mailitem</t>
        </is>
      </c>
      <c r="I1729" t="inlineStr">
        <is>
          <t>MI2112727226</t>
        </is>
      </c>
      <c r="J1729" t="n">
        <v>60.0</v>
      </c>
      <c r="K1729" t="inlineStr">
        <is>
          <t>COMPLETED</t>
        </is>
      </c>
      <c r="L1729" t="inlineStr">
        <is>
          <t>MARK_AS_COMPLETED</t>
        </is>
      </c>
      <c r="M1729" t="inlineStr">
        <is>
          <t>Queue</t>
        </is>
      </c>
      <c r="N1729" t="n">
        <v>1.0</v>
      </c>
      <c r="O1729" s="1" t="n">
        <v>44551.549421296295</v>
      </c>
      <c r="P1729" s="1" t="n">
        <v>44551.55478009259</v>
      </c>
      <c r="Q1729" t="n">
        <v>264.0</v>
      </c>
      <c r="R1729" t="n">
        <v>199.0</v>
      </c>
      <c r="S1729" t="b">
        <v>0</v>
      </c>
      <c r="T1729" t="inlineStr">
        <is>
          <t>N/A</t>
        </is>
      </c>
      <c r="U1729" t="b">
        <v>0</v>
      </c>
      <c r="V1729" t="inlineStr">
        <is>
          <t>Sumit Jarhad</t>
        </is>
      </c>
      <c r="W1729" s="1" t="n">
        <v>44551.55478009259</v>
      </c>
      <c r="X1729" t="n">
        <v>177.0</v>
      </c>
      <c r="Y1729" t="n">
        <v>0.0</v>
      </c>
      <c r="Z1729" t="n">
        <v>0.0</v>
      </c>
      <c r="AA1729" t="n">
        <v>0.0</v>
      </c>
      <c r="AB1729" t="n">
        <v>0.0</v>
      </c>
      <c r="AC1729" t="n">
        <v>0.0</v>
      </c>
      <c r="AD1729" t="n">
        <v>60.0</v>
      </c>
      <c r="AE1729" t="n">
        <v>48.0</v>
      </c>
      <c r="AF1729" t="n">
        <v>0.0</v>
      </c>
      <c r="AG1729" t="n">
        <v>6.0</v>
      </c>
      <c r="AH1729" t="inlineStr">
        <is>
          <t>N/A</t>
        </is>
      </c>
      <c r="AI1729" t="inlineStr">
        <is>
          <t>N/A</t>
        </is>
      </c>
      <c r="AJ1729" t="inlineStr">
        <is>
          <t>N/A</t>
        </is>
      </c>
      <c r="AK1729" t="inlineStr">
        <is>
          <t>N/A</t>
        </is>
      </c>
      <c r="AL1729" t="inlineStr">
        <is>
          <t>N/A</t>
        </is>
      </c>
      <c r="AM1729" t="inlineStr">
        <is>
          <t>N/A</t>
        </is>
      </c>
      <c r="AN1729" t="inlineStr">
        <is>
          <t>N/A</t>
        </is>
      </c>
      <c r="AO1729" t="inlineStr">
        <is>
          <t>N/A</t>
        </is>
      </c>
      <c r="AP1729" t="inlineStr">
        <is>
          <t>N/A</t>
        </is>
      </c>
      <c r="AQ1729" t="inlineStr">
        <is>
          <t>N/A</t>
        </is>
      </c>
      <c r="AR1729" t="inlineStr">
        <is>
          <t>N/A</t>
        </is>
      </c>
      <c r="AS1729" t="inlineStr">
        <is>
          <t>N/A</t>
        </is>
      </c>
      <c r="AT1729" t="inlineStr">
        <is>
          <t>N/A</t>
        </is>
      </c>
      <c r="AU1729" t="inlineStr">
        <is>
          <t>N/A</t>
        </is>
      </c>
      <c r="AV1729" t="inlineStr">
        <is>
          <t>N/A</t>
        </is>
      </c>
      <c r="AW1729" t="inlineStr">
        <is>
          <t>N/A</t>
        </is>
      </c>
      <c r="AX1729" t="inlineStr">
        <is>
          <t>N/A</t>
        </is>
      </c>
      <c r="AY1729" t="inlineStr">
        <is>
          <t>N/A</t>
        </is>
      </c>
      <c r="AZ1729" t="inlineStr">
        <is>
          <t>N/A</t>
        </is>
      </c>
      <c r="BA1729" t="inlineStr">
        <is>
          <t>N/A</t>
        </is>
      </c>
      <c r="BB1729" t="inlineStr">
        <is>
          <t>N/A</t>
        </is>
      </c>
      <c r="BC1729" t="inlineStr">
        <is>
          <t>N/A</t>
        </is>
      </c>
      <c r="BD1729" t="inlineStr">
        <is>
          <t>N/A</t>
        </is>
      </c>
      <c r="BE1729" t="inlineStr">
        <is>
          <t>N/A</t>
        </is>
      </c>
    </row>
    <row r="1730">
      <c r="A1730" t="inlineStr">
        <is>
          <t>WI211268934</t>
        </is>
      </c>
      <c r="B1730" t="inlineStr">
        <is>
          <t>DATA_VALIDATION</t>
        </is>
      </c>
      <c r="C1730" t="inlineStr">
        <is>
          <t>201300020475</t>
        </is>
      </c>
      <c r="D1730" t="inlineStr">
        <is>
          <t>Folder</t>
        </is>
      </c>
      <c r="E1730" s="2">
        <f>HYPERLINK("capsilon://?command=openfolder&amp;siteaddress=FAM.docvelocity-na8.net&amp;folderid=FXA5AE5FC7-4407-709A-7869-3824A32C1882","FX211210956")</f>
        <v>0.0</v>
      </c>
      <c r="F1730" t="inlineStr">
        <is>
          <t/>
        </is>
      </c>
      <c r="G1730" t="inlineStr">
        <is>
          <t/>
        </is>
      </c>
      <c r="H1730" t="inlineStr">
        <is>
          <t>Mailitem</t>
        </is>
      </c>
      <c r="I1730" t="inlineStr">
        <is>
          <t>MI2112727570</t>
        </is>
      </c>
      <c r="J1730" t="n">
        <v>193.0</v>
      </c>
      <c r="K1730" t="inlineStr">
        <is>
          <t>COMPLETED</t>
        </is>
      </c>
      <c r="L1730" t="inlineStr">
        <is>
          <t>MARK_AS_COMPLETED</t>
        </is>
      </c>
      <c r="M1730" t="inlineStr">
        <is>
          <t>Queue</t>
        </is>
      </c>
      <c r="N1730" t="n">
        <v>1.0</v>
      </c>
      <c r="O1730" s="1" t="n">
        <v>44551.55645833333</v>
      </c>
      <c r="P1730" s="1" t="n">
        <v>44551.605416666665</v>
      </c>
      <c r="Q1730" t="n">
        <v>3917.0</v>
      </c>
      <c r="R1730" t="n">
        <v>313.0</v>
      </c>
      <c r="S1730" t="b">
        <v>0</v>
      </c>
      <c r="T1730" t="inlineStr">
        <is>
          <t>N/A</t>
        </is>
      </c>
      <c r="U1730" t="b">
        <v>0</v>
      </c>
      <c r="V1730" t="inlineStr">
        <is>
          <t>Sumit Jarhad</t>
        </is>
      </c>
      <c r="W1730" s="1" t="n">
        <v>44551.605416666665</v>
      </c>
      <c r="X1730" t="n">
        <v>313.0</v>
      </c>
      <c r="Y1730" t="n">
        <v>0.0</v>
      </c>
      <c r="Z1730" t="n">
        <v>0.0</v>
      </c>
      <c r="AA1730" t="n">
        <v>0.0</v>
      </c>
      <c r="AB1730" t="n">
        <v>0.0</v>
      </c>
      <c r="AC1730" t="n">
        <v>0.0</v>
      </c>
      <c r="AD1730" t="n">
        <v>193.0</v>
      </c>
      <c r="AE1730" t="n">
        <v>181.0</v>
      </c>
      <c r="AF1730" t="n">
        <v>0.0</v>
      </c>
      <c r="AG1730" t="n">
        <v>9.0</v>
      </c>
      <c r="AH1730" t="inlineStr">
        <is>
          <t>N/A</t>
        </is>
      </c>
      <c r="AI1730" t="inlineStr">
        <is>
          <t>N/A</t>
        </is>
      </c>
      <c r="AJ1730" t="inlineStr">
        <is>
          <t>N/A</t>
        </is>
      </c>
      <c r="AK1730" t="inlineStr">
        <is>
          <t>N/A</t>
        </is>
      </c>
      <c r="AL1730" t="inlineStr">
        <is>
          <t>N/A</t>
        </is>
      </c>
      <c r="AM1730" t="inlineStr">
        <is>
          <t>N/A</t>
        </is>
      </c>
      <c r="AN1730" t="inlineStr">
        <is>
          <t>N/A</t>
        </is>
      </c>
      <c r="AO1730" t="inlineStr">
        <is>
          <t>N/A</t>
        </is>
      </c>
      <c r="AP1730" t="inlineStr">
        <is>
          <t>N/A</t>
        </is>
      </c>
      <c r="AQ1730" t="inlineStr">
        <is>
          <t>N/A</t>
        </is>
      </c>
      <c r="AR1730" t="inlineStr">
        <is>
          <t>N/A</t>
        </is>
      </c>
      <c r="AS1730" t="inlineStr">
        <is>
          <t>N/A</t>
        </is>
      </c>
      <c r="AT1730" t="inlineStr">
        <is>
          <t>N/A</t>
        </is>
      </c>
      <c r="AU1730" t="inlineStr">
        <is>
          <t>N/A</t>
        </is>
      </c>
      <c r="AV1730" t="inlineStr">
        <is>
          <t>N/A</t>
        </is>
      </c>
      <c r="AW1730" t="inlineStr">
        <is>
          <t>N/A</t>
        </is>
      </c>
      <c r="AX1730" t="inlineStr">
        <is>
          <t>N/A</t>
        </is>
      </c>
      <c r="AY1730" t="inlineStr">
        <is>
          <t>N/A</t>
        </is>
      </c>
      <c r="AZ1730" t="inlineStr">
        <is>
          <t>N/A</t>
        </is>
      </c>
      <c r="BA1730" t="inlineStr">
        <is>
          <t>N/A</t>
        </is>
      </c>
      <c r="BB1730" t="inlineStr">
        <is>
          <t>N/A</t>
        </is>
      </c>
      <c r="BC1730" t="inlineStr">
        <is>
          <t>N/A</t>
        </is>
      </c>
      <c r="BD1730" t="inlineStr">
        <is>
          <t>N/A</t>
        </is>
      </c>
      <c r="BE1730" t="inlineStr">
        <is>
          <t>N/A</t>
        </is>
      </c>
    </row>
    <row r="1731">
      <c r="A1731" t="inlineStr">
        <is>
          <t>WI211268971</t>
        </is>
      </c>
      <c r="B1731" t="inlineStr">
        <is>
          <t>DATA_VALIDATION</t>
        </is>
      </c>
      <c r="C1731" t="inlineStr">
        <is>
          <t>201130012963</t>
        </is>
      </c>
      <c r="D1731" t="inlineStr">
        <is>
          <t>Folder</t>
        </is>
      </c>
      <c r="E1731" s="2">
        <f>HYPERLINK("capsilon://?command=openfolder&amp;siteaddress=FAM.docvelocity-na8.net&amp;folderid=FX828BFA72-7D0F-D0E0-A753-72E33149090E","FX21128808")</f>
        <v>0.0</v>
      </c>
      <c r="F1731" t="inlineStr">
        <is>
          <t/>
        </is>
      </c>
      <c r="G1731" t="inlineStr">
        <is>
          <t/>
        </is>
      </c>
      <c r="H1731" t="inlineStr">
        <is>
          <t>Mailitem</t>
        </is>
      </c>
      <c r="I1731" t="inlineStr">
        <is>
          <t>MI2112725050</t>
        </is>
      </c>
      <c r="J1731" t="n">
        <v>299.0</v>
      </c>
      <c r="K1731" t="inlineStr">
        <is>
          <t>COMPLETED</t>
        </is>
      </c>
      <c r="L1731" t="inlineStr">
        <is>
          <t>MARK_AS_COMPLETED</t>
        </is>
      </c>
      <c r="M1731" t="inlineStr">
        <is>
          <t>Queue</t>
        </is>
      </c>
      <c r="N1731" t="n">
        <v>2.0</v>
      </c>
      <c r="O1731" s="1" t="n">
        <v>44551.558020833334</v>
      </c>
      <c r="P1731" s="1" t="n">
        <v>44551.60181712963</v>
      </c>
      <c r="Q1731" t="n">
        <v>1743.0</v>
      </c>
      <c r="R1731" t="n">
        <v>2041.0</v>
      </c>
      <c r="S1731" t="b">
        <v>0</v>
      </c>
      <c r="T1731" t="inlineStr">
        <is>
          <t>N/A</t>
        </is>
      </c>
      <c r="U1731" t="b">
        <v>1</v>
      </c>
      <c r="V1731" t="inlineStr">
        <is>
          <t>Supriya Khape</t>
        </is>
      </c>
      <c r="W1731" s="1" t="n">
        <v>44551.5893287037</v>
      </c>
      <c r="X1731" t="n">
        <v>905.0</v>
      </c>
      <c r="Y1731" t="n">
        <v>276.0</v>
      </c>
      <c r="Z1731" t="n">
        <v>0.0</v>
      </c>
      <c r="AA1731" t="n">
        <v>276.0</v>
      </c>
      <c r="AB1731" t="n">
        <v>0.0</v>
      </c>
      <c r="AC1731" t="n">
        <v>115.0</v>
      </c>
      <c r="AD1731" t="n">
        <v>23.0</v>
      </c>
      <c r="AE1731" t="n">
        <v>0.0</v>
      </c>
      <c r="AF1731" t="n">
        <v>0.0</v>
      </c>
      <c r="AG1731" t="n">
        <v>0.0</v>
      </c>
      <c r="AH1731" t="inlineStr">
        <is>
          <t>Vikash Suryakanth Parmar</t>
        </is>
      </c>
      <c r="AI1731" s="1" t="n">
        <v>44551.60181712963</v>
      </c>
      <c r="AJ1731" t="n">
        <v>881.0</v>
      </c>
      <c r="AK1731" t="n">
        <v>2.0</v>
      </c>
      <c r="AL1731" t="n">
        <v>0.0</v>
      </c>
      <c r="AM1731" t="n">
        <v>2.0</v>
      </c>
      <c r="AN1731" t="n">
        <v>0.0</v>
      </c>
      <c r="AO1731" t="n">
        <v>2.0</v>
      </c>
      <c r="AP1731" t="n">
        <v>21.0</v>
      </c>
      <c r="AQ1731" t="n">
        <v>0.0</v>
      </c>
      <c r="AR1731" t="n">
        <v>0.0</v>
      </c>
      <c r="AS1731" t="n">
        <v>0.0</v>
      </c>
      <c r="AT1731" t="inlineStr">
        <is>
          <t>N/A</t>
        </is>
      </c>
      <c r="AU1731" t="inlineStr">
        <is>
          <t>N/A</t>
        </is>
      </c>
      <c r="AV1731" t="inlineStr">
        <is>
          <t>N/A</t>
        </is>
      </c>
      <c r="AW1731" t="inlineStr">
        <is>
          <t>N/A</t>
        </is>
      </c>
      <c r="AX1731" t="inlineStr">
        <is>
          <t>N/A</t>
        </is>
      </c>
      <c r="AY1731" t="inlineStr">
        <is>
          <t>N/A</t>
        </is>
      </c>
      <c r="AZ1731" t="inlineStr">
        <is>
          <t>N/A</t>
        </is>
      </c>
      <c r="BA1731" t="inlineStr">
        <is>
          <t>N/A</t>
        </is>
      </c>
      <c r="BB1731" t="inlineStr">
        <is>
          <t>N/A</t>
        </is>
      </c>
      <c r="BC1731" t="inlineStr">
        <is>
          <t>N/A</t>
        </is>
      </c>
      <c r="BD1731" t="inlineStr">
        <is>
          <t>N/A</t>
        </is>
      </c>
      <c r="BE1731" t="inlineStr">
        <is>
          <t>N/A</t>
        </is>
      </c>
    </row>
    <row r="1732">
      <c r="A1732" t="inlineStr">
        <is>
          <t>WI21126899</t>
        </is>
      </c>
      <c r="B1732" t="inlineStr">
        <is>
          <t>DATA_VALIDATION</t>
        </is>
      </c>
      <c r="C1732" t="inlineStr">
        <is>
          <t>201340000461</t>
        </is>
      </c>
      <c r="D1732" t="inlineStr">
        <is>
          <t>Folder</t>
        </is>
      </c>
      <c r="E1732" s="2">
        <f>HYPERLINK("capsilon://?command=openfolder&amp;siteaddress=FAM.docvelocity-na8.net&amp;folderid=FXCC250133-A2C3-1C1E-5D73-6C40023ECC5D","FX2112143")</f>
        <v>0.0</v>
      </c>
      <c r="F1732" t="inlineStr">
        <is>
          <t/>
        </is>
      </c>
      <c r="G1732" t="inlineStr">
        <is>
          <t/>
        </is>
      </c>
      <c r="H1732" t="inlineStr">
        <is>
          <t>Mailitem</t>
        </is>
      </c>
      <c r="I1732" t="inlineStr">
        <is>
          <t>MI211275124</t>
        </is>
      </c>
      <c r="J1732" t="n">
        <v>60.0</v>
      </c>
      <c r="K1732" t="inlineStr">
        <is>
          <t>COMPLETED</t>
        </is>
      </c>
      <c r="L1732" t="inlineStr">
        <is>
          <t>MARK_AS_COMPLETED</t>
        </is>
      </c>
      <c r="M1732" t="inlineStr">
        <is>
          <t>Queue</t>
        </is>
      </c>
      <c r="N1732" t="n">
        <v>1.0</v>
      </c>
      <c r="O1732" s="1" t="n">
        <v>44532.532002314816</v>
      </c>
      <c r="P1732" s="1" t="n">
        <v>44532.57378472222</v>
      </c>
      <c r="Q1732" t="n">
        <v>3313.0</v>
      </c>
      <c r="R1732" t="n">
        <v>297.0</v>
      </c>
      <c r="S1732" t="b">
        <v>0</v>
      </c>
      <c r="T1732" t="inlineStr">
        <is>
          <t>N/A</t>
        </is>
      </c>
      <c r="U1732" t="b">
        <v>0</v>
      </c>
      <c r="V1732" t="inlineStr">
        <is>
          <t>Sumit Jarhad</t>
        </is>
      </c>
      <c r="W1732" s="1" t="n">
        <v>44532.57378472222</v>
      </c>
      <c r="X1732" t="n">
        <v>177.0</v>
      </c>
      <c r="Y1732" t="n">
        <v>0.0</v>
      </c>
      <c r="Z1732" t="n">
        <v>0.0</v>
      </c>
      <c r="AA1732" t="n">
        <v>0.0</v>
      </c>
      <c r="AB1732" t="n">
        <v>0.0</v>
      </c>
      <c r="AC1732" t="n">
        <v>0.0</v>
      </c>
      <c r="AD1732" t="n">
        <v>60.0</v>
      </c>
      <c r="AE1732" t="n">
        <v>48.0</v>
      </c>
      <c r="AF1732" t="n">
        <v>0.0</v>
      </c>
      <c r="AG1732" t="n">
        <v>4.0</v>
      </c>
      <c r="AH1732" t="inlineStr">
        <is>
          <t>N/A</t>
        </is>
      </c>
      <c r="AI1732" t="inlineStr">
        <is>
          <t>N/A</t>
        </is>
      </c>
      <c r="AJ1732" t="inlineStr">
        <is>
          <t>N/A</t>
        </is>
      </c>
      <c r="AK1732" t="inlineStr">
        <is>
          <t>N/A</t>
        </is>
      </c>
      <c r="AL1732" t="inlineStr">
        <is>
          <t>N/A</t>
        </is>
      </c>
      <c r="AM1732" t="inlineStr">
        <is>
          <t>N/A</t>
        </is>
      </c>
      <c r="AN1732" t="inlineStr">
        <is>
          <t>N/A</t>
        </is>
      </c>
      <c r="AO1732" t="inlineStr">
        <is>
          <t>N/A</t>
        </is>
      </c>
      <c r="AP1732" t="inlineStr">
        <is>
          <t>N/A</t>
        </is>
      </c>
      <c r="AQ1732" t="inlineStr">
        <is>
          <t>N/A</t>
        </is>
      </c>
      <c r="AR1732" t="inlineStr">
        <is>
          <t>N/A</t>
        </is>
      </c>
      <c r="AS1732" t="inlineStr">
        <is>
          <t>N/A</t>
        </is>
      </c>
      <c r="AT1732" t="inlineStr">
        <is>
          <t>N/A</t>
        </is>
      </c>
      <c r="AU1732" t="inlineStr">
        <is>
          <t>N/A</t>
        </is>
      </c>
      <c r="AV1732" t="inlineStr">
        <is>
          <t>N/A</t>
        </is>
      </c>
      <c r="AW1732" t="inlineStr">
        <is>
          <t>N/A</t>
        </is>
      </c>
      <c r="AX1732" t="inlineStr">
        <is>
          <t>N/A</t>
        </is>
      </c>
      <c r="AY1732" t="inlineStr">
        <is>
          <t>N/A</t>
        </is>
      </c>
      <c r="AZ1732" t="inlineStr">
        <is>
          <t>N/A</t>
        </is>
      </c>
      <c r="BA1732" t="inlineStr">
        <is>
          <t>N/A</t>
        </is>
      </c>
      <c r="BB1732" t="inlineStr">
        <is>
          <t>N/A</t>
        </is>
      </c>
      <c r="BC1732" t="inlineStr">
        <is>
          <t>N/A</t>
        </is>
      </c>
      <c r="BD1732" t="inlineStr">
        <is>
          <t>N/A</t>
        </is>
      </c>
      <c r="BE1732" t="inlineStr">
        <is>
          <t>N/A</t>
        </is>
      </c>
    </row>
    <row r="1733">
      <c r="A1733" t="inlineStr">
        <is>
          <t>WI211268995</t>
        </is>
      </c>
      <c r="B1733" t="inlineStr">
        <is>
          <t>DATA_VALIDATION</t>
        </is>
      </c>
      <c r="C1733" t="inlineStr">
        <is>
          <t>201300020477</t>
        </is>
      </c>
      <c r="D1733" t="inlineStr">
        <is>
          <t>Folder</t>
        </is>
      </c>
      <c r="E1733" s="2">
        <f>HYPERLINK("capsilon://?command=openfolder&amp;siteaddress=FAM.docvelocity-na8.net&amp;folderid=FX08DE8BEA-0662-BC1F-BABA-8F03C05BBF85","FX211210964")</f>
        <v>0.0</v>
      </c>
      <c r="F1733" t="inlineStr">
        <is>
          <t/>
        </is>
      </c>
      <c r="G1733" t="inlineStr">
        <is>
          <t/>
        </is>
      </c>
      <c r="H1733" t="inlineStr">
        <is>
          <t>Mailitem</t>
        </is>
      </c>
      <c r="I1733" t="inlineStr">
        <is>
          <t>MI2112726887</t>
        </is>
      </c>
      <c r="J1733" t="n">
        <v>234.0</v>
      </c>
      <c r="K1733" t="inlineStr">
        <is>
          <t>COMPLETED</t>
        </is>
      </c>
      <c r="L1733" t="inlineStr">
        <is>
          <t>MARK_AS_COMPLETED</t>
        </is>
      </c>
      <c r="M1733" t="inlineStr">
        <is>
          <t>Queue</t>
        </is>
      </c>
      <c r="N1733" t="n">
        <v>2.0</v>
      </c>
      <c r="O1733" s="1" t="n">
        <v>44551.56018518518</v>
      </c>
      <c r="P1733" s="1" t="n">
        <v>44551.60408564815</v>
      </c>
      <c r="Q1733" t="n">
        <v>847.0</v>
      </c>
      <c r="R1733" t="n">
        <v>2946.0</v>
      </c>
      <c r="S1733" t="b">
        <v>0</v>
      </c>
      <c r="T1733" t="inlineStr">
        <is>
          <t>N/A</t>
        </is>
      </c>
      <c r="U1733" t="b">
        <v>1</v>
      </c>
      <c r="V1733" t="inlineStr">
        <is>
          <t>Suraj Toradmal</t>
        </is>
      </c>
      <c r="W1733" s="1" t="n">
        <v>44551.59244212963</v>
      </c>
      <c r="X1733" t="n">
        <v>2152.0</v>
      </c>
      <c r="Y1733" t="n">
        <v>190.0</v>
      </c>
      <c r="Z1733" t="n">
        <v>0.0</v>
      </c>
      <c r="AA1733" t="n">
        <v>190.0</v>
      </c>
      <c r="AB1733" t="n">
        <v>0.0</v>
      </c>
      <c r="AC1733" t="n">
        <v>106.0</v>
      </c>
      <c r="AD1733" t="n">
        <v>44.0</v>
      </c>
      <c r="AE1733" t="n">
        <v>0.0</v>
      </c>
      <c r="AF1733" t="n">
        <v>0.0</v>
      </c>
      <c r="AG1733" t="n">
        <v>0.0</v>
      </c>
      <c r="AH1733" t="inlineStr">
        <is>
          <t>Rohit Mawal</t>
        </is>
      </c>
      <c r="AI1733" s="1" t="n">
        <v>44551.60408564815</v>
      </c>
      <c r="AJ1733" t="n">
        <v>794.0</v>
      </c>
      <c r="AK1733" t="n">
        <v>0.0</v>
      </c>
      <c r="AL1733" t="n">
        <v>0.0</v>
      </c>
      <c r="AM1733" t="n">
        <v>0.0</v>
      </c>
      <c r="AN1733" t="n">
        <v>0.0</v>
      </c>
      <c r="AO1733" t="n">
        <v>0.0</v>
      </c>
      <c r="AP1733" t="n">
        <v>44.0</v>
      </c>
      <c r="AQ1733" t="n">
        <v>0.0</v>
      </c>
      <c r="AR1733" t="n">
        <v>0.0</v>
      </c>
      <c r="AS1733" t="n">
        <v>0.0</v>
      </c>
      <c r="AT1733" t="inlineStr">
        <is>
          <t>N/A</t>
        </is>
      </c>
      <c r="AU1733" t="inlineStr">
        <is>
          <t>N/A</t>
        </is>
      </c>
      <c r="AV1733" t="inlineStr">
        <is>
          <t>N/A</t>
        </is>
      </c>
      <c r="AW1733" t="inlineStr">
        <is>
          <t>N/A</t>
        </is>
      </c>
      <c r="AX1733" t="inlineStr">
        <is>
          <t>N/A</t>
        </is>
      </c>
      <c r="AY1733" t="inlineStr">
        <is>
          <t>N/A</t>
        </is>
      </c>
      <c r="AZ1733" t="inlineStr">
        <is>
          <t>N/A</t>
        </is>
      </c>
      <c r="BA1733" t="inlineStr">
        <is>
          <t>N/A</t>
        </is>
      </c>
      <c r="BB1733" t="inlineStr">
        <is>
          <t>N/A</t>
        </is>
      </c>
      <c r="BC1733" t="inlineStr">
        <is>
          <t>N/A</t>
        </is>
      </c>
      <c r="BD1733" t="inlineStr">
        <is>
          <t>N/A</t>
        </is>
      </c>
      <c r="BE1733" t="inlineStr">
        <is>
          <t>N/A</t>
        </is>
      </c>
    </row>
    <row r="1734">
      <c r="A1734" t="inlineStr">
        <is>
          <t>WI211269017</t>
        </is>
      </c>
      <c r="B1734" t="inlineStr">
        <is>
          <t>DATA_VALIDATION</t>
        </is>
      </c>
      <c r="C1734" t="inlineStr">
        <is>
          <t>201300020466</t>
        </is>
      </c>
      <c r="D1734" t="inlineStr">
        <is>
          <t>Folder</t>
        </is>
      </c>
      <c r="E1734" s="2">
        <f>HYPERLINK("capsilon://?command=openfolder&amp;siteaddress=FAM.docvelocity-na8.net&amp;folderid=FX976D9BF1-69B1-8D14-4E7E-440855A71D3C","FX211210761")</f>
        <v>0.0</v>
      </c>
      <c r="F1734" t="inlineStr">
        <is>
          <t/>
        </is>
      </c>
      <c r="G1734" t="inlineStr">
        <is>
          <t/>
        </is>
      </c>
      <c r="H1734" t="inlineStr">
        <is>
          <t>Mailitem</t>
        </is>
      </c>
      <c r="I1734" t="inlineStr">
        <is>
          <t>MI2112727073</t>
        </is>
      </c>
      <c r="J1734" t="n">
        <v>236.0</v>
      </c>
      <c r="K1734" t="inlineStr">
        <is>
          <t>COMPLETED</t>
        </is>
      </c>
      <c r="L1734" t="inlineStr">
        <is>
          <t>MARK_AS_COMPLETED</t>
        </is>
      </c>
      <c r="M1734" t="inlineStr">
        <is>
          <t>Queue</t>
        </is>
      </c>
      <c r="N1734" t="n">
        <v>2.0</v>
      </c>
      <c r="O1734" s="1" t="n">
        <v>44551.561377314814</v>
      </c>
      <c r="P1734" s="1" t="n">
        <v>44551.66271990741</v>
      </c>
      <c r="Q1734" t="n">
        <v>841.0</v>
      </c>
      <c r="R1734" t="n">
        <v>7915.0</v>
      </c>
      <c r="S1734" t="b">
        <v>0</v>
      </c>
      <c r="T1734" t="inlineStr">
        <is>
          <t>N/A</t>
        </is>
      </c>
      <c r="U1734" t="b">
        <v>1</v>
      </c>
      <c r="V1734" t="inlineStr">
        <is>
          <t>Ketan Pathak</t>
        </is>
      </c>
      <c r="W1734" s="1" t="n">
        <v>44551.64986111111</v>
      </c>
      <c r="X1734" t="n">
        <v>6888.0</v>
      </c>
      <c r="Y1734" t="n">
        <v>336.0</v>
      </c>
      <c r="Z1734" t="n">
        <v>0.0</v>
      </c>
      <c r="AA1734" t="n">
        <v>336.0</v>
      </c>
      <c r="AB1734" t="n">
        <v>0.0</v>
      </c>
      <c r="AC1734" t="n">
        <v>271.0</v>
      </c>
      <c r="AD1734" t="n">
        <v>-100.0</v>
      </c>
      <c r="AE1734" t="n">
        <v>0.0</v>
      </c>
      <c r="AF1734" t="n">
        <v>0.0</v>
      </c>
      <c r="AG1734" t="n">
        <v>0.0</v>
      </c>
      <c r="AH1734" t="inlineStr">
        <is>
          <t>Vikash Suryakanth Parmar</t>
        </is>
      </c>
      <c r="AI1734" s="1" t="n">
        <v>44551.66271990741</v>
      </c>
      <c r="AJ1734" t="n">
        <v>1027.0</v>
      </c>
      <c r="AK1734" t="n">
        <v>2.0</v>
      </c>
      <c r="AL1734" t="n">
        <v>0.0</v>
      </c>
      <c r="AM1734" t="n">
        <v>2.0</v>
      </c>
      <c r="AN1734" t="n">
        <v>0.0</v>
      </c>
      <c r="AO1734" t="n">
        <v>2.0</v>
      </c>
      <c r="AP1734" t="n">
        <v>-102.0</v>
      </c>
      <c r="AQ1734" t="n">
        <v>0.0</v>
      </c>
      <c r="AR1734" t="n">
        <v>0.0</v>
      </c>
      <c r="AS1734" t="n">
        <v>0.0</v>
      </c>
      <c r="AT1734" t="inlineStr">
        <is>
          <t>N/A</t>
        </is>
      </c>
      <c r="AU1734" t="inlineStr">
        <is>
          <t>N/A</t>
        </is>
      </c>
      <c r="AV1734" t="inlineStr">
        <is>
          <t>N/A</t>
        </is>
      </c>
      <c r="AW1734" t="inlineStr">
        <is>
          <t>N/A</t>
        </is>
      </c>
      <c r="AX1734" t="inlineStr">
        <is>
          <t>N/A</t>
        </is>
      </c>
      <c r="AY1734" t="inlineStr">
        <is>
          <t>N/A</t>
        </is>
      </c>
      <c r="AZ1734" t="inlineStr">
        <is>
          <t>N/A</t>
        </is>
      </c>
      <c r="BA1734" t="inlineStr">
        <is>
          <t>N/A</t>
        </is>
      </c>
      <c r="BB1734" t="inlineStr">
        <is>
          <t>N/A</t>
        </is>
      </c>
      <c r="BC1734" t="inlineStr">
        <is>
          <t>N/A</t>
        </is>
      </c>
      <c r="BD1734" t="inlineStr">
        <is>
          <t>N/A</t>
        </is>
      </c>
      <c r="BE1734" t="inlineStr">
        <is>
          <t>N/A</t>
        </is>
      </c>
    </row>
    <row r="1735">
      <c r="A1735" t="inlineStr">
        <is>
          <t>WI211269037</t>
        </is>
      </c>
      <c r="B1735" t="inlineStr">
        <is>
          <t>DATA_VALIDATION</t>
        </is>
      </c>
      <c r="C1735" t="inlineStr">
        <is>
          <t>201110012307</t>
        </is>
      </c>
      <c r="D1735" t="inlineStr">
        <is>
          <t>Folder</t>
        </is>
      </c>
      <c r="E1735" s="2">
        <f>HYPERLINK("capsilon://?command=openfolder&amp;siteaddress=FAM.docvelocity-na8.net&amp;folderid=FX9BA94822-F7FA-18A1-356F-849D16F59124","FX21129527")</f>
        <v>0.0</v>
      </c>
      <c r="F1735" t="inlineStr">
        <is>
          <t/>
        </is>
      </c>
      <c r="G1735" t="inlineStr">
        <is>
          <t/>
        </is>
      </c>
      <c r="H1735" t="inlineStr">
        <is>
          <t>Mailitem</t>
        </is>
      </c>
      <c r="I1735" t="inlineStr">
        <is>
          <t>MI2112726995</t>
        </is>
      </c>
      <c r="J1735" t="n">
        <v>120.0</v>
      </c>
      <c r="K1735" t="inlineStr">
        <is>
          <t>COMPLETED</t>
        </is>
      </c>
      <c r="L1735" t="inlineStr">
        <is>
          <t>MARK_AS_COMPLETED</t>
        </is>
      </c>
      <c r="M1735" t="inlineStr">
        <is>
          <t>Queue</t>
        </is>
      </c>
      <c r="N1735" t="n">
        <v>2.0</v>
      </c>
      <c r="O1735" s="1" t="n">
        <v>44551.56298611111</v>
      </c>
      <c r="P1735" s="1" t="n">
        <v>44551.63263888889</v>
      </c>
      <c r="Q1735" t="n">
        <v>3996.0</v>
      </c>
      <c r="R1735" t="n">
        <v>2022.0</v>
      </c>
      <c r="S1735" t="b">
        <v>0</v>
      </c>
      <c r="T1735" t="inlineStr">
        <is>
          <t>N/A</t>
        </is>
      </c>
      <c r="U1735" t="b">
        <v>1</v>
      </c>
      <c r="V1735" t="inlineStr">
        <is>
          <t>Archana Bhujbal</t>
        </is>
      </c>
      <c r="W1735" s="1" t="n">
        <v>44551.620405092595</v>
      </c>
      <c r="X1735" t="n">
        <v>884.0</v>
      </c>
      <c r="Y1735" t="n">
        <v>118.0</v>
      </c>
      <c r="Z1735" t="n">
        <v>0.0</v>
      </c>
      <c r="AA1735" t="n">
        <v>118.0</v>
      </c>
      <c r="AB1735" t="n">
        <v>0.0</v>
      </c>
      <c r="AC1735" t="n">
        <v>62.0</v>
      </c>
      <c r="AD1735" t="n">
        <v>2.0</v>
      </c>
      <c r="AE1735" t="n">
        <v>0.0</v>
      </c>
      <c r="AF1735" t="n">
        <v>0.0</v>
      </c>
      <c r="AG1735" t="n">
        <v>0.0</v>
      </c>
      <c r="AH1735" t="inlineStr">
        <is>
          <t>Dashrath Soren</t>
        </is>
      </c>
      <c r="AI1735" s="1" t="n">
        <v>44551.63263888889</v>
      </c>
      <c r="AJ1735" t="n">
        <v>632.0</v>
      </c>
      <c r="AK1735" t="n">
        <v>0.0</v>
      </c>
      <c r="AL1735" t="n">
        <v>0.0</v>
      </c>
      <c r="AM1735" t="n">
        <v>0.0</v>
      </c>
      <c r="AN1735" t="n">
        <v>0.0</v>
      </c>
      <c r="AO1735" t="n">
        <v>0.0</v>
      </c>
      <c r="AP1735" t="n">
        <v>2.0</v>
      </c>
      <c r="AQ1735" t="n">
        <v>0.0</v>
      </c>
      <c r="AR1735" t="n">
        <v>0.0</v>
      </c>
      <c r="AS1735" t="n">
        <v>0.0</v>
      </c>
      <c r="AT1735" t="inlineStr">
        <is>
          <t>N/A</t>
        </is>
      </c>
      <c r="AU1735" t="inlineStr">
        <is>
          <t>N/A</t>
        </is>
      </c>
      <c r="AV1735" t="inlineStr">
        <is>
          <t>N/A</t>
        </is>
      </c>
      <c r="AW1735" t="inlineStr">
        <is>
          <t>N/A</t>
        </is>
      </c>
      <c r="AX1735" t="inlineStr">
        <is>
          <t>N/A</t>
        </is>
      </c>
      <c r="AY1735" t="inlineStr">
        <is>
          <t>N/A</t>
        </is>
      </c>
      <c r="AZ1735" t="inlineStr">
        <is>
          <t>N/A</t>
        </is>
      </c>
      <c r="BA1735" t="inlineStr">
        <is>
          <t>N/A</t>
        </is>
      </c>
      <c r="BB1735" t="inlineStr">
        <is>
          <t>N/A</t>
        </is>
      </c>
      <c r="BC1735" t="inlineStr">
        <is>
          <t>N/A</t>
        </is>
      </c>
      <c r="BD1735" t="inlineStr">
        <is>
          <t>N/A</t>
        </is>
      </c>
      <c r="BE1735" t="inlineStr">
        <is>
          <t>N/A</t>
        </is>
      </c>
    </row>
    <row r="1736">
      <c r="A1736" t="inlineStr">
        <is>
          <t>WI211269063</t>
        </is>
      </c>
      <c r="B1736" t="inlineStr">
        <is>
          <t>DATA_VALIDATION</t>
        </is>
      </c>
      <c r="C1736" t="inlineStr">
        <is>
          <t>201300020466</t>
        </is>
      </c>
      <c r="D1736" t="inlineStr">
        <is>
          <t>Folder</t>
        </is>
      </c>
      <c r="E1736" s="2">
        <f>HYPERLINK("capsilon://?command=openfolder&amp;siteaddress=FAM.docvelocity-na8.net&amp;folderid=FX976D9BF1-69B1-8D14-4E7E-440855A71D3C","FX211210761")</f>
        <v>0.0</v>
      </c>
      <c r="F1736" t="inlineStr">
        <is>
          <t/>
        </is>
      </c>
      <c r="G1736" t="inlineStr">
        <is>
          <t/>
        </is>
      </c>
      <c r="H1736" t="inlineStr">
        <is>
          <t>Mailitem</t>
        </is>
      </c>
      <c r="I1736" t="inlineStr">
        <is>
          <t>MI2112727090</t>
        </is>
      </c>
      <c r="J1736" t="n">
        <v>112.0</v>
      </c>
      <c r="K1736" t="inlineStr">
        <is>
          <t>COMPLETED</t>
        </is>
      </c>
      <c r="L1736" t="inlineStr">
        <is>
          <t>MARK_AS_COMPLETED</t>
        </is>
      </c>
      <c r="M1736" t="inlineStr">
        <is>
          <t>Queue</t>
        </is>
      </c>
      <c r="N1736" t="n">
        <v>2.0</v>
      </c>
      <c r="O1736" s="1" t="n">
        <v>44551.564722222225</v>
      </c>
      <c r="P1736" s="1" t="n">
        <v>44551.605520833335</v>
      </c>
      <c r="Q1736" t="n">
        <v>2715.0</v>
      </c>
      <c r="R1736" t="n">
        <v>810.0</v>
      </c>
      <c r="S1736" t="b">
        <v>0</v>
      </c>
      <c r="T1736" t="inlineStr">
        <is>
          <t>N/A</t>
        </is>
      </c>
      <c r="U1736" t="b">
        <v>1</v>
      </c>
      <c r="V1736" t="inlineStr">
        <is>
          <t>Supriya Khape</t>
        </is>
      </c>
      <c r="W1736" s="1" t="n">
        <v>44551.59488425926</v>
      </c>
      <c r="X1736" t="n">
        <v>479.0</v>
      </c>
      <c r="Y1736" t="n">
        <v>84.0</v>
      </c>
      <c r="Z1736" t="n">
        <v>0.0</v>
      </c>
      <c r="AA1736" t="n">
        <v>84.0</v>
      </c>
      <c r="AB1736" t="n">
        <v>0.0</v>
      </c>
      <c r="AC1736" t="n">
        <v>38.0</v>
      </c>
      <c r="AD1736" t="n">
        <v>28.0</v>
      </c>
      <c r="AE1736" t="n">
        <v>0.0</v>
      </c>
      <c r="AF1736" t="n">
        <v>0.0</v>
      </c>
      <c r="AG1736" t="n">
        <v>0.0</v>
      </c>
      <c r="AH1736" t="inlineStr">
        <is>
          <t>Vikash Suryakanth Parmar</t>
        </is>
      </c>
      <c r="AI1736" s="1" t="n">
        <v>44551.605520833335</v>
      </c>
      <c r="AJ1736" t="n">
        <v>319.0</v>
      </c>
      <c r="AK1736" t="n">
        <v>0.0</v>
      </c>
      <c r="AL1736" t="n">
        <v>0.0</v>
      </c>
      <c r="AM1736" t="n">
        <v>0.0</v>
      </c>
      <c r="AN1736" t="n">
        <v>0.0</v>
      </c>
      <c r="AO1736" t="n">
        <v>0.0</v>
      </c>
      <c r="AP1736" t="n">
        <v>28.0</v>
      </c>
      <c r="AQ1736" t="n">
        <v>0.0</v>
      </c>
      <c r="AR1736" t="n">
        <v>0.0</v>
      </c>
      <c r="AS1736" t="n">
        <v>0.0</v>
      </c>
      <c r="AT1736" t="inlineStr">
        <is>
          <t>N/A</t>
        </is>
      </c>
      <c r="AU1736" t="inlineStr">
        <is>
          <t>N/A</t>
        </is>
      </c>
      <c r="AV1736" t="inlineStr">
        <is>
          <t>N/A</t>
        </is>
      </c>
      <c r="AW1736" t="inlineStr">
        <is>
          <t>N/A</t>
        </is>
      </c>
      <c r="AX1736" t="inlineStr">
        <is>
          <t>N/A</t>
        </is>
      </c>
      <c r="AY1736" t="inlineStr">
        <is>
          <t>N/A</t>
        </is>
      </c>
      <c r="AZ1736" t="inlineStr">
        <is>
          <t>N/A</t>
        </is>
      </c>
      <c r="BA1736" t="inlineStr">
        <is>
          <t>N/A</t>
        </is>
      </c>
      <c r="BB1736" t="inlineStr">
        <is>
          <t>N/A</t>
        </is>
      </c>
      <c r="BC1736" t="inlineStr">
        <is>
          <t>N/A</t>
        </is>
      </c>
      <c r="BD1736" t="inlineStr">
        <is>
          <t>N/A</t>
        </is>
      </c>
      <c r="BE1736" t="inlineStr">
        <is>
          <t>N/A</t>
        </is>
      </c>
    </row>
    <row r="1737">
      <c r="A1737" t="inlineStr">
        <is>
          <t>WI211269071</t>
        </is>
      </c>
      <c r="B1737" t="inlineStr">
        <is>
          <t>DATA_VALIDATION</t>
        </is>
      </c>
      <c r="C1737" t="inlineStr">
        <is>
          <t>201348000181</t>
        </is>
      </c>
      <c r="D1737" t="inlineStr">
        <is>
          <t>Folder</t>
        </is>
      </c>
      <c r="E1737" s="2">
        <f>HYPERLINK("capsilon://?command=openfolder&amp;siteaddress=FAM.docvelocity-na8.net&amp;folderid=FXDA6E3282-2E30-5508-EBA1-A0BD64027B27","FX21117616")</f>
        <v>0.0</v>
      </c>
      <c r="F1737" t="inlineStr">
        <is>
          <t/>
        </is>
      </c>
      <c r="G1737" t="inlineStr">
        <is>
          <t/>
        </is>
      </c>
      <c r="H1737" t="inlineStr">
        <is>
          <t>Mailitem</t>
        </is>
      </c>
      <c r="I1737" t="inlineStr">
        <is>
          <t>MI2112728794</t>
        </is>
      </c>
      <c r="J1737" t="n">
        <v>66.0</v>
      </c>
      <c r="K1737" t="inlineStr">
        <is>
          <t>COMPLETED</t>
        </is>
      </c>
      <c r="L1737" t="inlineStr">
        <is>
          <t>MARK_AS_COMPLETED</t>
        </is>
      </c>
      <c r="M1737" t="inlineStr">
        <is>
          <t>Queue</t>
        </is>
      </c>
      <c r="N1737" t="n">
        <v>2.0</v>
      </c>
      <c r="O1737" s="1" t="n">
        <v>44551.56502314815</v>
      </c>
      <c r="P1737" s="1" t="n">
        <v>44551.6253125</v>
      </c>
      <c r="Q1737" t="n">
        <v>4391.0</v>
      </c>
      <c r="R1737" t="n">
        <v>818.0</v>
      </c>
      <c r="S1737" t="b">
        <v>0</v>
      </c>
      <c r="T1737" t="inlineStr">
        <is>
          <t>N/A</t>
        </is>
      </c>
      <c r="U1737" t="b">
        <v>0</v>
      </c>
      <c r="V1737" t="inlineStr">
        <is>
          <t>Supriya Khape</t>
        </is>
      </c>
      <c r="W1737" s="1" t="n">
        <v>44551.61850694445</v>
      </c>
      <c r="X1737" t="n">
        <v>345.0</v>
      </c>
      <c r="Y1737" t="n">
        <v>52.0</v>
      </c>
      <c r="Z1737" t="n">
        <v>0.0</v>
      </c>
      <c r="AA1737" t="n">
        <v>52.0</v>
      </c>
      <c r="AB1737" t="n">
        <v>0.0</v>
      </c>
      <c r="AC1737" t="n">
        <v>26.0</v>
      </c>
      <c r="AD1737" t="n">
        <v>14.0</v>
      </c>
      <c r="AE1737" t="n">
        <v>0.0</v>
      </c>
      <c r="AF1737" t="n">
        <v>0.0</v>
      </c>
      <c r="AG1737" t="n">
        <v>0.0</v>
      </c>
      <c r="AH1737" t="inlineStr">
        <is>
          <t>Dashrath Soren</t>
        </is>
      </c>
      <c r="AI1737" s="1" t="n">
        <v>44551.6253125</v>
      </c>
      <c r="AJ1737" t="n">
        <v>437.0</v>
      </c>
      <c r="AK1737" t="n">
        <v>1.0</v>
      </c>
      <c r="AL1737" t="n">
        <v>0.0</v>
      </c>
      <c r="AM1737" t="n">
        <v>1.0</v>
      </c>
      <c r="AN1737" t="n">
        <v>0.0</v>
      </c>
      <c r="AO1737" t="n">
        <v>8.0</v>
      </c>
      <c r="AP1737" t="n">
        <v>13.0</v>
      </c>
      <c r="AQ1737" t="n">
        <v>0.0</v>
      </c>
      <c r="AR1737" t="n">
        <v>0.0</v>
      </c>
      <c r="AS1737" t="n">
        <v>0.0</v>
      </c>
      <c r="AT1737" t="inlineStr">
        <is>
          <t>N/A</t>
        </is>
      </c>
      <c r="AU1737" t="inlineStr">
        <is>
          <t>N/A</t>
        </is>
      </c>
      <c r="AV1737" t="inlineStr">
        <is>
          <t>N/A</t>
        </is>
      </c>
      <c r="AW1737" t="inlineStr">
        <is>
          <t>N/A</t>
        </is>
      </c>
      <c r="AX1737" t="inlineStr">
        <is>
          <t>N/A</t>
        </is>
      </c>
      <c r="AY1737" t="inlineStr">
        <is>
          <t>N/A</t>
        </is>
      </c>
      <c r="AZ1737" t="inlineStr">
        <is>
          <t>N/A</t>
        </is>
      </c>
      <c r="BA1737" t="inlineStr">
        <is>
          <t>N/A</t>
        </is>
      </c>
      <c r="BB1737" t="inlineStr">
        <is>
          <t>N/A</t>
        </is>
      </c>
      <c r="BC1737" t="inlineStr">
        <is>
          <t>N/A</t>
        </is>
      </c>
      <c r="BD1737" t="inlineStr">
        <is>
          <t>N/A</t>
        </is>
      </c>
      <c r="BE1737" t="inlineStr">
        <is>
          <t>N/A</t>
        </is>
      </c>
    </row>
    <row r="1738">
      <c r="A1738" t="inlineStr">
        <is>
          <t>WI211269075</t>
        </is>
      </c>
      <c r="B1738" t="inlineStr">
        <is>
          <t>DATA_VALIDATION</t>
        </is>
      </c>
      <c r="C1738" t="inlineStr">
        <is>
          <t>201308007972</t>
        </is>
      </c>
      <c r="D1738" t="inlineStr">
        <is>
          <t>Folder</t>
        </is>
      </c>
      <c r="E1738" s="2">
        <f>HYPERLINK("capsilon://?command=openfolder&amp;siteaddress=FAM.docvelocity-na8.net&amp;folderid=FXC37DFF7B-1DD9-FF27-51DB-18DB0B6E2314","FX21129135")</f>
        <v>0.0</v>
      </c>
      <c r="F1738" t="inlineStr">
        <is>
          <t/>
        </is>
      </c>
      <c r="G1738" t="inlineStr">
        <is>
          <t/>
        </is>
      </c>
      <c r="H1738" t="inlineStr">
        <is>
          <t>Mailitem</t>
        </is>
      </c>
      <c r="I1738" t="inlineStr">
        <is>
          <t>MI2112728842</t>
        </is>
      </c>
      <c r="J1738" t="n">
        <v>66.0</v>
      </c>
      <c r="K1738" t="inlineStr">
        <is>
          <t>COMPLETED</t>
        </is>
      </c>
      <c r="L1738" t="inlineStr">
        <is>
          <t>MARK_AS_COMPLETED</t>
        </is>
      </c>
      <c r="M1738" t="inlineStr">
        <is>
          <t>Queue</t>
        </is>
      </c>
      <c r="N1738" t="n">
        <v>2.0</v>
      </c>
      <c r="O1738" s="1" t="n">
        <v>44551.56537037037</v>
      </c>
      <c r="P1738" s="1" t="n">
        <v>44551.630902777775</v>
      </c>
      <c r="Q1738" t="n">
        <v>4972.0</v>
      </c>
      <c r="R1738" t="n">
        <v>690.0</v>
      </c>
      <c r="S1738" t="b">
        <v>0</v>
      </c>
      <c r="T1738" t="inlineStr">
        <is>
          <t>N/A</t>
        </is>
      </c>
      <c r="U1738" t="b">
        <v>0</v>
      </c>
      <c r="V1738" t="inlineStr">
        <is>
          <t>Suraj Toradmal</t>
        </is>
      </c>
      <c r="W1738" s="1" t="n">
        <v>44551.62106481481</v>
      </c>
      <c r="X1738" t="n">
        <v>463.0</v>
      </c>
      <c r="Y1738" t="n">
        <v>52.0</v>
      </c>
      <c r="Z1738" t="n">
        <v>0.0</v>
      </c>
      <c r="AA1738" t="n">
        <v>52.0</v>
      </c>
      <c r="AB1738" t="n">
        <v>0.0</v>
      </c>
      <c r="AC1738" t="n">
        <v>32.0</v>
      </c>
      <c r="AD1738" t="n">
        <v>14.0</v>
      </c>
      <c r="AE1738" t="n">
        <v>0.0</v>
      </c>
      <c r="AF1738" t="n">
        <v>0.0</v>
      </c>
      <c r="AG1738" t="n">
        <v>0.0</v>
      </c>
      <c r="AH1738" t="inlineStr">
        <is>
          <t>Vikash Suryakanth Parmar</t>
        </is>
      </c>
      <c r="AI1738" s="1" t="n">
        <v>44551.630902777775</v>
      </c>
      <c r="AJ1738" t="n">
        <v>220.0</v>
      </c>
      <c r="AK1738" t="n">
        <v>0.0</v>
      </c>
      <c r="AL1738" t="n">
        <v>0.0</v>
      </c>
      <c r="AM1738" t="n">
        <v>0.0</v>
      </c>
      <c r="AN1738" t="n">
        <v>0.0</v>
      </c>
      <c r="AO1738" t="n">
        <v>0.0</v>
      </c>
      <c r="AP1738" t="n">
        <v>14.0</v>
      </c>
      <c r="AQ1738" t="n">
        <v>0.0</v>
      </c>
      <c r="AR1738" t="n">
        <v>0.0</v>
      </c>
      <c r="AS1738" t="n">
        <v>0.0</v>
      </c>
      <c r="AT1738" t="inlineStr">
        <is>
          <t>N/A</t>
        </is>
      </c>
      <c r="AU1738" t="inlineStr">
        <is>
          <t>N/A</t>
        </is>
      </c>
      <c r="AV1738" t="inlineStr">
        <is>
          <t>N/A</t>
        </is>
      </c>
      <c r="AW1738" t="inlineStr">
        <is>
          <t>N/A</t>
        </is>
      </c>
      <c r="AX1738" t="inlineStr">
        <is>
          <t>N/A</t>
        </is>
      </c>
      <c r="AY1738" t="inlineStr">
        <is>
          <t>N/A</t>
        </is>
      </c>
      <c r="AZ1738" t="inlineStr">
        <is>
          <t>N/A</t>
        </is>
      </c>
      <c r="BA1738" t="inlineStr">
        <is>
          <t>N/A</t>
        </is>
      </c>
      <c r="BB1738" t="inlineStr">
        <is>
          <t>N/A</t>
        </is>
      </c>
      <c r="BC1738" t="inlineStr">
        <is>
          <t>N/A</t>
        </is>
      </c>
      <c r="BD1738" t="inlineStr">
        <is>
          <t>N/A</t>
        </is>
      </c>
      <c r="BE1738" t="inlineStr">
        <is>
          <t>N/A</t>
        </is>
      </c>
    </row>
    <row r="1739">
      <c r="A1739" t="inlineStr">
        <is>
          <t>WI211269086</t>
        </is>
      </c>
      <c r="B1739" t="inlineStr">
        <is>
          <t>DATA_VALIDATION</t>
        </is>
      </c>
      <c r="C1739" t="inlineStr">
        <is>
          <t>201300020430</t>
        </is>
      </c>
      <c r="D1739" t="inlineStr">
        <is>
          <t>Folder</t>
        </is>
      </c>
      <c r="E1739" s="2">
        <f>HYPERLINK("capsilon://?command=openfolder&amp;siteaddress=FAM.docvelocity-na8.net&amp;folderid=FXE332A074-08F1-C068-3C7B-1CDCC8F6EC15","FX21129845")</f>
        <v>0.0</v>
      </c>
      <c r="F1739" t="inlineStr">
        <is>
          <t/>
        </is>
      </c>
      <c r="G1739" t="inlineStr">
        <is>
          <t/>
        </is>
      </c>
      <c r="H1739" t="inlineStr">
        <is>
          <t>Mailitem</t>
        </is>
      </c>
      <c r="I1739" t="inlineStr">
        <is>
          <t>MI2112727226</t>
        </is>
      </c>
      <c r="J1739" t="n">
        <v>180.0</v>
      </c>
      <c r="K1739" t="inlineStr">
        <is>
          <t>COMPLETED</t>
        </is>
      </c>
      <c r="L1739" t="inlineStr">
        <is>
          <t>MARK_AS_COMPLETED</t>
        </is>
      </c>
      <c r="M1739" t="inlineStr">
        <is>
          <t>Queue</t>
        </is>
      </c>
      <c r="N1739" t="n">
        <v>2.0</v>
      </c>
      <c r="O1739" s="1" t="n">
        <v>44551.56710648148</v>
      </c>
      <c r="P1739" s="1" t="n">
        <v>44551.62835648148</v>
      </c>
      <c r="Q1739" t="n">
        <v>2832.0</v>
      </c>
      <c r="R1739" t="n">
        <v>2460.0</v>
      </c>
      <c r="S1739" t="b">
        <v>0</v>
      </c>
      <c r="T1739" t="inlineStr">
        <is>
          <t>N/A</t>
        </is>
      </c>
      <c r="U1739" t="b">
        <v>1</v>
      </c>
      <c r="V1739" t="inlineStr">
        <is>
          <t>Suraj Toradmal</t>
        </is>
      </c>
      <c r="W1739" s="1" t="n">
        <v>44551.615694444445</v>
      </c>
      <c r="X1739" t="n">
        <v>1595.0</v>
      </c>
      <c r="Y1739" t="n">
        <v>244.0</v>
      </c>
      <c r="Z1739" t="n">
        <v>0.0</v>
      </c>
      <c r="AA1739" t="n">
        <v>244.0</v>
      </c>
      <c r="AB1739" t="n">
        <v>42.0</v>
      </c>
      <c r="AC1739" t="n">
        <v>174.0</v>
      </c>
      <c r="AD1739" t="n">
        <v>-64.0</v>
      </c>
      <c r="AE1739" t="n">
        <v>0.0</v>
      </c>
      <c r="AF1739" t="n">
        <v>0.0</v>
      </c>
      <c r="AG1739" t="n">
        <v>0.0</v>
      </c>
      <c r="AH1739" t="inlineStr">
        <is>
          <t>Vikash Suryakanth Parmar</t>
        </is>
      </c>
      <c r="AI1739" s="1" t="n">
        <v>44551.62835648148</v>
      </c>
      <c r="AJ1739" t="n">
        <v>853.0</v>
      </c>
      <c r="AK1739" t="n">
        <v>0.0</v>
      </c>
      <c r="AL1739" t="n">
        <v>0.0</v>
      </c>
      <c r="AM1739" t="n">
        <v>0.0</v>
      </c>
      <c r="AN1739" t="n">
        <v>42.0</v>
      </c>
      <c r="AO1739" t="n">
        <v>0.0</v>
      </c>
      <c r="AP1739" t="n">
        <v>-64.0</v>
      </c>
      <c r="AQ1739" t="n">
        <v>0.0</v>
      </c>
      <c r="AR1739" t="n">
        <v>0.0</v>
      </c>
      <c r="AS1739" t="n">
        <v>0.0</v>
      </c>
      <c r="AT1739" t="inlineStr">
        <is>
          <t>N/A</t>
        </is>
      </c>
      <c r="AU1739" t="inlineStr">
        <is>
          <t>N/A</t>
        </is>
      </c>
      <c r="AV1739" t="inlineStr">
        <is>
          <t>N/A</t>
        </is>
      </c>
      <c r="AW1739" t="inlineStr">
        <is>
          <t>N/A</t>
        </is>
      </c>
      <c r="AX1739" t="inlineStr">
        <is>
          <t>N/A</t>
        </is>
      </c>
      <c r="AY1739" t="inlineStr">
        <is>
          <t>N/A</t>
        </is>
      </c>
      <c r="AZ1739" t="inlineStr">
        <is>
          <t>N/A</t>
        </is>
      </c>
      <c r="BA1739" t="inlineStr">
        <is>
          <t>N/A</t>
        </is>
      </c>
      <c r="BB1739" t="inlineStr">
        <is>
          <t>N/A</t>
        </is>
      </c>
      <c r="BC1739" t="inlineStr">
        <is>
          <t>N/A</t>
        </is>
      </c>
      <c r="BD1739" t="inlineStr">
        <is>
          <t>N/A</t>
        </is>
      </c>
      <c r="BE1739" t="inlineStr">
        <is>
          <t>N/A</t>
        </is>
      </c>
    </row>
    <row r="1740">
      <c r="A1740" t="inlineStr">
        <is>
          <t>WI211269093</t>
        </is>
      </c>
      <c r="B1740" t="inlineStr">
        <is>
          <t>DATA_VALIDATION</t>
        </is>
      </c>
      <c r="C1740" t="inlineStr">
        <is>
          <t>201348000181</t>
        </is>
      </c>
      <c r="D1740" t="inlineStr">
        <is>
          <t>Folder</t>
        </is>
      </c>
      <c r="E1740" s="2">
        <f>HYPERLINK("capsilon://?command=openfolder&amp;siteaddress=FAM.docvelocity-na8.net&amp;folderid=FXDA6E3282-2E30-5508-EBA1-A0BD64027B27","FX21117616")</f>
        <v>0.0</v>
      </c>
      <c r="F1740" t="inlineStr">
        <is>
          <t/>
        </is>
      </c>
      <c r="G1740" t="inlineStr">
        <is>
          <t/>
        </is>
      </c>
      <c r="H1740" t="inlineStr">
        <is>
          <t>Mailitem</t>
        </is>
      </c>
      <c r="I1740" t="inlineStr">
        <is>
          <t>MI2112728886</t>
        </is>
      </c>
      <c r="J1740" t="n">
        <v>66.0</v>
      </c>
      <c r="K1740" t="inlineStr">
        <is>
          <t>COMPLETED</t>
        </is>
      </c>
      <c r="L1740" t="inlineStr">
        <is>
          <t>MARK_AS_COMPLETED</t>
        </is>
      </c>
      <c r="M1740" t="inlineStr">
        <is>
          <t>Queue</t>
        </is>
      </c>
      <c r="N1740" t="n">
        <v>2.0</v>
      </c>
      <c r="O1740" s="1" t="n">
        <v>44551.56760416667</v>
      </c>
      <c r="P1740" s="1" t="n">
        <v>44551.618483796294</v>
      </c>
      <c r="Q1740" t="n">
        <v>3830.0</v>
      </c>
      <c r="R1740" t="n">
        <v>566.0</v>
      </c>
      <c r="S1740" t="b">
        <v>0</v>
      </c>
      <c r="T1740" t="inlineStr">
        <is>
          <t>N/A</t>
        </is>
      </c>
      <c r="U1740" t="b">
        <v>0</v>
      </c>
      <c r="V1740" t="inlineStr">
        <is>
          <t>Sumit Jarhad</t>
        </is>
      </c>
      <c r="W1740" s="1" t="n">
        <v>44551.60858796296</v>
      </c>
      <c r="X1740" t="n">
        <v>228.0</v>
      </c>
      <c r="Y1740" t="n">
        <v>52.0</v>
      </c>
      <c r="Z1740" t="n">
        <v>0.0</v>
      </c>
      <c r="AA1740" t="n">
        <v>52.0</v>
      </c>
      <c r="AB1740" t="n">
        <v>0.0</v>
      </c>
      <c r="AC1740" t="n">
        <v>51.0</v>
      </c>
      <c r="AD1740" t="n">
        <v>14.0</v>
      </c>
      <c r="AE1740" t="n">
        <v>0.0</v>
      </c>
      <c r="AF1740" t="n">
        <v>0.0</v>
      </c>
      <c r="AG1740" t="n">
        <v>0.0</v>
      </c>
      <c r="AH1740" t="inlineStr">
        <is>
          <t>Vikash Suryakanth Parmar</t>
        </is>
      </c>
      <c r="AI1740" s="1" t="n">
        <v>44551.618483796294</v>
      </c>
      <c r="AJ1740" t="n">
        <v>338.0</v>
      </c>
      <c r="AK1740" t="n">
        <v>1.0</v>
      </c>
      <c r="AL1740" t="n">
        <v>0.0</v>
      </c>
      <c r="AM1740" t="n">
        <v>1.0</v>
      </c>
      <c r="AN1740" t="n">
        <v>0.0</v>
      </c>
      <c r="AO1740" t="n">
        <v>1.0</v>
      </c>
      <c r="AP1740" t="n">
        <v>13.0</v>
      </c>
      <c r="AQ1740" t="n">
        <v>0.0</v>
      </c>
      <c r="AR1740" t="n">
        <v>0.0</v>
      </c>
      <c r="AS1740" t="n">
        <v>0.0</v>
      </c>
      <c r="AT1740" t="inlineStr">
        <is>
          <t>N/A</t>
        </is>
      </c>
      <c r="AU1740" t="inlineStr">
        <is>
          <t>N/A</t>
        </is>
      </c>
      <c r="AV1740" t="inlineStr">
        <is>
          <t>N/A</t>
        </is>
      </c>
      <c r="AW1740" t="inlineStr">
        <is>
          <t>N/A</t>
        </is>
      </c>
      <c r="AX1740" t="inlineStr">
        <is>
          <t>N/A</t>
        </is>
      </c>
      <c r="AY1740" t="inlineStr">
        <is>
          <t>N/A</t>
        </is>
      </c>
      <c r="AZ1740" t="inlineStr">
        <is>
          <t>N/A</t>
        </is>
      </c>
      <c r="BA1740" t="inlineStr">
        <is>
          <t>N/A</t>
        </is>
      </c>
      <c r="BB1740" t="inlineStr">
        <is>
          <t>N/A</t>
        </is>
      </c>
      <c r="BC1740" t="inlineStr">
        <is>
          <t>N/A</t>
        </is>
      </c>
      <c r="BD1740" t="inlineStr">
        <is>
          <t>N/A</t>
        </is>
      </c>
      <c r="BE1740" t="inlineStr">
        <is>
          <t>N/A</t>
        </is>
      </c>
    </row>
    <row r="1741">
      <c r="A1741" t="inlineStr">
        <is>
          <t>WI211269097</t>
        </is>
      </c>
      <c r="B1741" t="inlineStr">
        <is>
          <t>DATA_VALIDATION</t>
        </is>
      </c>
      <c r="C1741" t="inlineStr">
        <is>
          <t>201308007798</t>
        </is>
      </c>
      <c r="D1741" t="inlineStr">
        <is>
          <t>Folder</t>
        </is>
      </c>
      <c r="E1741" s="2">
        <f>HYPERLINK("capsilon://?command=openfolder&amp;siteaddress=FAM.docvelocity-na8.net&amp;folderid=FX76C3F4D1-3B12-0420-3256-A77E10BED76C","FX21118064")</f>
        <v>0.0</v>
      </c>
      <c r="F1741" t="inlineStr">
        <is>
          <t/>
        </is>
      </c>
      <c r="G1741" t="inlineStr">
        <is>
          <t/>
        </is>
      </c>
      <c r="H1741" t="inlineStr">
        <is>
          <t>Mailitem</t>
        </is>
      </c>
      <c r="I1741" t="inlineStr">
        <is>
          <t>MI2112729331</t>
        </is>
      </c>
      <c r="J1741" t="n">
        <v>38.0</v>
      </c>
      <c r="K1741" t="inlineStr">
        <is>
          <t>COMPLETED</t>
        </is>
      </c>
      <c r="L1741" t="inlineStr">
        <is>
          <t>MARK_AS_COMPLETED</t>
        </is>
      </c>
      <c r="M1741" t="inlineStr">
        <is>
          <t>Queue</t>
        </is>
      </c>
      <c r="N1741" t="n">
        <v>2.0</v>
      </c>
      <c r="O1741" s="1" t="n">
        <v>44551.56783564815</v>
      </c>
      <c r="P1741" s="1" t="n">
        <v>44551.63111111111</v>
      </c>
      <c r="Q1741" t="n">
        <v>5426.0</v>
      </c>
      <c r="R1741" t="n">
        <v>41.0</v>
      </c>
      <c r="S1741" t="b">
        <v>0</v>
      </c>
      <c r="T1741" t="inlineStr">
        <is>
          <t>N/A</t>
        </is>
      </c>
      <c r="U1741" t="b">
        <v>0</v>
      </c>
      <c r="V1741" t="inlineStr">
        <is>
          <t>Sumit Jarhad</t>
        </is>
      </c>
      <c r="W1741" s="1" t="n">
        <v>44551.60886574074</v>
      </c>
      <c r="X1741" t="n">
        <v>23.0</v>
      </c>
      <c r="Y1741" t="n">
        <v>0.0</v>
      </c>
      <c r="Z1741" t="n">
        <v>0.0</v>
      </c>
      <c r="AA1741" t="n">
        <v>0.0</v>
      </c>
      <c r="AB1741" t="n">
        <v>37.0</v>
      </c>
      <c r="AC1741" t="n">
        <v>0.0</v>
      </c>
      <c r="AD1741" t="n">
        <v>38.0</v>
      </c>
      <c r="AE1741" t="n">
        <v>0.0</v>
      </c>
      <c r="AF1741" t="n">
        <v>0.0</v>
      </c>
      <c r="AG1741" t="n">
        <v>0.0</v>
      </c>
      <c r="AH1741" t="inlineStr">
        <is>
          <t>Vikash Suryakanth Parmar</t>
        </is>
      </c>
      <c r="AI1741" s="1" t="n">
        <v>44551.63111111111</v>
      </c>
      <c r="AJ1741" t="n">
        <v>18.0</v>
      </c>
      <c r="AK1741" t="n">
        <v>0.0</v>
      </c>
      <c r="AL1741" t="n">
        <v>0.0</v>
      </c>
      <c r="AM1741" t="n">
        <v>0.0</v>
      </c>
      <c r="AN1741" t="n">
        <v>37.0</v>
      </c>
      <c r="AO1741" t="n">
        <v>0.0</v>
      </c>
      <c r="AP1741" t="n">
        <v>38.0</v>
      </c>
      <c r="AQ1741" t="n">
        <v>0.0</v>
      </c>
      <c r="AR1741" t="n">
        <v>0.0</v>
      </c>
      <c r="AS1741" t="n">
        <v>0.0</v>
      </c>
      <c r="AT1741" t="inlineStr">
        <is>
          <t>N/A</t>
        </is>
      </c>
      <c r="AU1741" t="inlineStr">
        <is>
          <t>N/A</t>
        </is>
      </c>
      <c r="AV1741" t="inlineStr">
        <is>
          <t>N/A</t>
        </is>
      </c>
      <c r="AW1741" t="inlineStr">
        <is>
          <t>N/A</t>
        </is>
      </c>
      <c r="AX1741" t="inlineStr">
        <is>
          <t>N/A</t>
        </is>
      </c>
      <c r="AY1741" t="inlineStr">
        <is>
          <t>N/A</t>
        </is>
      </c>
      <c r="AZ1741" t="inlineStr">
        <is>
          <t>N/A</t>
        </is>
      </c>
      <c r="BA1741" t="inlineStr">
        <is>
          <t>N/A</t>
        </is>
      </c>
      <c r="BB1741" t="inlineStr">
        <is>
          <t>N/A</t>
        </is>
      </c>
      <c r="BC1741" t="inlineStr">
        <is>
          <t>N/A</t>
        </is>
      </c>
      <c r="BD1741" t="inlineStr">
        <is>
          <t>N/A</t>
        </is>
      </c>
      <c r="BE1741" t="inlineStr">
        <is>
          <t>N/A</t>
        </is>
      </c>
    </row>
    <row r="1742">
      <c r="A1742" t="inlineStr">
        <is>
          <t>WI211269108</t>
        </is>
      </c>
      <c r="B1742" t="inlineStr">
        <is>
          <t>DATA_VALIDATION</t>
        </is>
      </c>
      <c r="C1742" t="inlineStr">
        <is>
          <t>201300020460</t>
        </is>
      </c>
      <c r="D1742" t="inlineStr">
        <is>
          <t>Folder</t>
        </is>
      </c>
      <c r="E1742" s="2">
        <f>HYPERLINK("capsilon://?command=openfolder&amp;siteaddress=FAM.docvelocity-na8.net&amp;folderid=FX49293672-28B0-2B36-ACBD-A396D28F3855","FX211210700")</f>
        <v>0.0</v>
      </c>
      <c r="F1742" t="inlineStr">
        <is>
          <t/>
        </is>
      </c>
      <c r="G1742" t="inlineStr">
        <is>
          <t/>
        </is>
      </c>
      <c r="H1742" t="inlineStr">
        <is>
          <t>Mailitem</t>
        </is>
      </c>
      <c r="I1742" t="inlineStr">
        <is>
          <t>MI2112729449</t>
        </is>
      </c>
      <c r="J1742" t="n">
        <v>105.0</v>
      </c>
      <c r="K1742" t="inlineStr">
        <is>
          <t>COMPLETED</t>
        </is>
      </c>
      <c r="L1742" t="inlineStr">
        <is>
          <t>MARK_AS_COMPLETED</t>
        </is>
      </c>
      <c r="M1742" t="inlineStr">
        <is>
          <t>Queue</t>
        </is>
      </c>
      <c r="N1742" t="n">
        <v>2.0</v>
      </c>
      <c r="O1742" s="1" t="n">
        <v>44551.56895833334</v>
      </c>
      <c r="P1742" s="1" t="n">
        <v>44551.63699074074</v>
      </c>
      <c r="Q1742" t="n">
        <v>4774.0</v>
      </c>
      <c r="R1742" t="n">
        <v>1104.0</v>
      </c>
      <c r="S1742" t="b">
        <v>0</v>
      </c>
      <c r="T1742" t="inlineStr">
        <is>
          <t>N/A</t>
        </is>
      </c>
      <c r="U1742" t="b">
        <v>0</v>
      </c>
      <c r="V1742" t="inlineStr">
        <is>
          <t>Supriya Khape</t>
        </is>
      </c>
      <c r="W1742" s="1" t="n">
        <v>44551.62509259259</v>
      </c>
      <c r="X1742" t="n">
        <v>568.0</v>
      </c>
      <c r="Y1742" t="n">
        <v>97.0</v>
      </c>
      <c r="Z1742" t="n">
        <v>0.0</v>
      </c>
      <c r="AA1742" t="n">
        <v>97.0</v>
      </c>
      <c r="AB1742" t="n">
        <v>0.0</v>
      </c>
      <c r="AC1742" t="n">
        <v>55.0</v>
      </c>
      <c r="AD1742" t="n">
        <v>8.0</v>
      </c>
      <c r="AE1742" t="n">
        <v>0.0</v>
      </c>
      <c r="AF1742" t="n">
        <v>0.0</v>
      </c>
      <c r="AG1742" t="n">
        <v>0.0</v>
      </c>
      <c r="AH1742" t="inlineStr">
        <is>
          <t>Vikash Suryakanth Parmar</t>
        </is>
      </c>
      <c r="AI1742" s="1" t="n">
        <v>44551.63699074074</v>
      </c>
      <c r="AJ1742" t="n">
        <v>507.0</v>
      </c>
      <c r="AK1742" t="n">
        <v>5.0</v>
      </c>
      <c r="AL1742" t="n">
        <v>0.0</v>
      </c>
      <c r="AM1742" t="n">
        <v>5.0</v>
      </c>
      <c r="AN1742" t="n">
        <v>0.0</v>
      </c>
      <c r="AO1742" t="n">
        <v>4.0</v>
      </c>
      <c r="AP1742" t="n">
        <v>3.0</v>
      </c>
      <c r="AQ1742" t="n">
        <v>0.0</v>
      </c>
      <c r="AR1742" t="n">
        <v>0.0</v>
      </c>
      <c r="AS1742" t="n">
        <v>0.0</v>
      </c>
      <c r="AT1742" t="inlineStr">
        <is>
          <t>N/A</t>
        </is>
      </c>
      <c r="AU1742" t="inlineStr">
        <is>
          <t>N/A</t>
        </is>
      </c>
      <c r="AV1742" t="inlineStr">
        <is>
          <t>N/A</t>
        </is>
      </c>
      <c r="AW1742" t="inlineStr">
        <is>
          <t>N/A</t>
        </is>
      </c>
      <c r="AX1742" t="inlineStr">
        <is>
          <t>N/A</t>
        </is>
      </c>
      <c r="AY1742" t="inlineStr">
        <is>
          <t>N/A</t>
        </is>
      </c>
      <c r="AZ1742" t="inlineStr">
        <is>
          <t>N/A</t>
        </is>
      </c>
      <c r="BA1742" t="inlineStr">
        <is>
          <t>N/A</t>
        </is>
      </c>
      <c r="BB1742" t="inlineStr">
        <is>
          <t>N/A</t>
        </is>
      </c>
      <c r="BC1742" t="inlineStr">
        <is>
          <t>N/A</t>
        </is>
      </c>
      <c r="BD1742" t="inlineStr">
        <is>
          <t>N/A</t>
        </is>
      </c>
      <c r="BE1742" t="inlineStr">
        <is>
          <t>N/A</t>
        </is>
      </c>
    </row>
    <row r="1743">
      <c r="A1743" t="inlineStr">
        <is>
          <t>WI211269143</t>
        </is>
      </c>
      <c r="B1743" t="inlineStr">
        <is>
          <t>DATA_VALIDATION</t>
        </is>
      </c>
      <c r="C1743" t="inlineStr">
        <is>
          <t>201308007798</t>
        </is>
      </c>
      <c r="D1743" t="inlineStr">
        <is>
          <t>Folder</t>
        </is>
      </c>
      <c r="E1743" s="2">
        <f>HYPERLINK("capsilon://?command=openfolder&amp;siteaddress=FAM.docvelocity-na8.net&amp;folderid=FX76C3F4D1-3B12-0420-3256-A77E10BED76C","FX21118064")</f>
        <v>0.0</v>
      </c>
      <c r="F1743" t="inlineStr">
        <is>
          <t/>
        </is>
      </c>
      <c r="G1743" t="inlineStr">
        <is>
          <t/>
        </is>
      </c>
      <c r="H1743" t="inlineStr">
        <is>
          <t>Mailitem</t>
        </is>
      </c>
      <c r="I1743" t="inlineStr">
        <is>
          <t>MI2112730845</t>
        </is>
      </c>
      <c r="J1743" t="n">
        <v>38.0</v>
      </c>
      <c r="K1743" t="inlineStr">
        <is>
          <t>COMPLETED</t>
        </is>
      </c>
      <c r="L1743" t="inlineStr">
        <is>
          <t>MARK_AS_COMPLETED</t>
        </is>
      </c>
      <c r="M1743" t="inlineStr">
        <is>
          <t>Queue</t>
        </is>
      </c>
      <c r="N1743" t="n">
        <v>2.0</v>
      </c>
      <c r="O1743" s="1" t="n">
        <v>44551.57221064815</v>
      </c>
      <c r="P1743" s="1" t="n">
        <v>44551.63282407408</v>
      </c>
      <c r="Q1743" t="n">
        <v>5206.0</v>
      </c>
      <c r="R1743" t="n">
        <v>31.0</v>
      </c>
      <c r="S1743" t="b">
        <v>0</v>
      </c>
      <c r="T1743" t="inlineStr">
        <is>
          <t>N/A</t>
        </is>
      </c>
      <c r="U1743" t="b">
        <v>0</v>
      </c>
      <c r="V1743" t="inlineStr">
        <is>
          <t>Sumit Jarhad</t>
        </is>
      </c>
      <c r="W1743" s="1" t="n">
        <v>44551.609398148146</v>
      </c>
      <c r="X1743" t="n">
        <v>15.0</v>
      </c>
      <c r="Y1743" t="n">
        <v>0.0</v>
      </c>
      <c r="Z1743" t="n">
        <v>0.0</v>
      </c>
      <c r="AA1743" t="n">
        <v>0.0</v>
      </c>
      <c r="AB1743" t="n">
        <v>37.0</v>
      </c>
      <c r="AC1743" t="n">
        <v>0.0</v>
      </c>
      <c r="AD1743" t="n">
        <v>38.0</v>
      </c>
      <c r="AE1743" t="n">
        <v>0.0</v>
      </c>
      <c r="AF1743" t="n">
        <v>0.0</v>
      </c>
      <c r="AG1743" t="n">
        <v>0.0</v>
      </c>
      <c r="AH1743" t="inlineStr">
        <is>
          <t>Dashrath Soren</t>
        </is>
      </c>
      <c r="AI1743" s="1" t="n">
        <v>44551.63282407408</v>
      </c>
      <c r="AJ1743" t="n">
        <v>16.0</v>
      </c>
      <c r="AK1743" t="n">
        <v>0.0</v>
      </c>
      <c r="AL1743" t="n">
        <v>0.0</v>
      </c>
      <c r="AM1743" t="n">
        <v>0.0</v>
      </c>
      <c r="AN1743" t="n">
        <v>37.0</v>
      </c>
      <c r="AO1743" t="n">
        <v>0.0</v>
      </c>
      <c r="AP1743" t="n">
        <v>38.0</v>
      </c>
      <c r="AQ1743" t="n">
        <v>0.0</v>
      </c>
      <c r="AR1743" t="n">
        <v>0.0</v>
      </c>
      <c r="AS1743" t="n">
        <v>0.0</v>
      </c>
      <c r="AT1743" t="inlineStr">
        <is>
          <t>N/A</t>
        </is>
      </c>
      <c r="AU1743" t="inlineStr">
        <is>
          <t>N/A</t>
        </is>
      </c>
      <c r="AV1743" t="inlineStr">
        <is>
          <t>N/A</t>
        </is>
      </c>
      <c r="AW1743" t="inlineStr">
        <is>
          <t>N/A</t>
        </is>
      </c>
      <c r="AX1743" t="inlineStr">
        <is>
          <t>N/A</t>
        </is>
      </c>
      <c r="AY1743" t="inlineStr">
        <is>
          <t>N/A</t>
        </is>
      </c>
      <c r="AZ1743" t="inlineStr">
        <is>
          <t>N/A</t>
        </is>
      </c>
      <c r="BA1743" t="inlineStr">
        <is>
          <t>N/A</t>
        </is>
      </c>
      <c r="BB1743" t="inlineStr">
        <is>
          <t>N/A</t>
        </is>
      </c>
      <c r="BC1743" t="inlineStr">
        <is>
          <t>N/A</t>
        </is>
      </c>
      <c r="BD1743" t="inlineStr">
        <is>
          <t>N/A</t>
        </is>
      </c>
      <c r="BE1743" t="inlineStr">
        <is>
          <t>N/A</t>
        </is>
      </c>
    </row>
    <row r="1744">
      <c r="A1744" t="inlineStr">
        <is>
          <t>WI21126929</t>
        </is>
      </c>
      <c r="B1744" t="inlineStr">
        <is>
          <t>DATA_VALIDATION</t>
        </is>
      </c>
      <c r="C1744" t="inlineStr">
        <is>
          <t>201308007835</t>
        </is>
      </c>
      <c r="D1744" t="inlineStr">
        <is>
          <t>Folder</t>
        </is>
      </c>
      <c r="E1744" s="2">
        <f>HYPERLINK("capsilon://?command=openfolder&amp;siteaddress=FAM.docvelocity-na8.net&amp;folderid=FX8CB23B95-137D-311A-F349-8CFC2F649513","FX211110223")</f>
        <v>0.0</v>
      </c>
      <c r="F1744" t="inlineStr">
        <is>
          <t/>
        </is>
      </c>
      <c r="G1744" t="inlineStr">
        <is>
          <t/>
        </is>
      </c>
      <c r="H1744" t="inlineStr">
        <is>
          <t>Mailitem</t>
        </is>
      </c>
      <c r="I1744" t="inlineStr">
        <is>
          <t>MI211266897</t>
        </is>
      </c>
      <c r="J1744" t="n">
        <v>38.0</v>
      </c>
      <c r="K1744" t="inlineStr">
        <is>
          <t>COMPLETED</t>
        </is>
      </c>
      <c r="L1744" t="inlineStr">
        <is>
          <t>MARK_AS_COMPLETED</t>
        </is>
      </c>
      <c r="M1744" t="inlineStr">
        <is>
          <t>Queue</t>
        </is>
      </c>
      <c r="N1744" t="n">
        <v>2.0</v>
      </c>
      <c r="O1744" s="1" t="n">
        <v>44532.53491898148</v>
      </c>
      <c r="P1744" s="1" t="n">
        <v>44532.59327546296</v>
      </c>
      <c r="Q1744" t="n">
        <v>4593.0</v>
      </c>
      <c r="R1744" t="n">
        <v>449.0</v>
      </c>
      <c r="S1744" t="b">
        <v>0</v>
      </c>
      <c r="T1744" t="inlineStr">
        <is>
          <t>N/A</t>
        </is>
      </c>
      <c r="U1744" t="b">
        <v>1</v>
      </c>
      <c r="V1744" t="inlineStr">
        <is>
          <t>Sumit Jarhad</t>
        </is>
      </c>
      <c r="W1744" s="1" t="n">
        <v>44532.54023148148</v>
      </c>
      <c r="X1744" t="n">
        <v>294.0</v>
      </c>
      <c r="Y1744" t="n">
        <v>37.0</v>
      </c>
      <c r="Z1744" t="n">
        <v>0.0</v>
      </c>
      <c r="AA1744" t="n">
        <v>37.0</v>
      </c>
      <c r="AB1744" t="n">
        <v>0.0</v>
      </c>
      <c r="AC1744" t="n">
        <v>28.0</v>
      </c>
      <c r="AD1744" t="n">
        <v>1.0</v>
      </c>
      <c r="AE1744" t="n">
        <v>0.0</v>
      </c>
      <c r="AF1744" t="n">
        <v>0.0</v>
      </c>
      <c r="AG1744" t="n">
        <v>0.0</v>
      </c>
      <c r="AH1744" t="inlineStr">
        <is>
          <t>Vikash Suryakanth Parmar</t>
        </is>
      </c>
      <c r="AI1744" s="1" t="n">
        <v>44532.59327546296</v>
      </c>
      <c r="AJ1744" t="n">
        <v>155.0</v>
      </c>
      <c r="AK1744" t="n">
        <v>0.0</v>
      </c>
      <c r="AL1744" t="n">
        <v>0.0</v>
      </c>
      <c r="AM1744" t="n">
        <v>0.0</v>
      </c>
      <c r="AN1744" t="n">
        <v>0.0</v>
      </c>
      <c r="AO1744" t="n">
        <v>0.0</v>
      </c>
      <c r="AP1744" t="n">
        <v>1.0</v>
      </c>
      <c r="AQ1744" t="n">
        <v>0.0</v>
      </c>
      <c r="AR1744" t="n">
        <v>0.0</v>
      </c>
      <c r="AS1744" t="n">
        <v>0.0</v>
      </c>
      <c r="AT1744" t="inlineStr">
        <is>
          <t>N/A</t>
        </is>
      </c>
      <c r="AU1744" t="inlineStr">
        <is>
          <t>N/A</t>
        </is>
      </c>
      <c r="AV1744" t="inlineStr">
        <is>
          <t>N/A</t>
        </is>
      </c>
      <c r="AW1744" t="inlineStr">
        <is>
          <t>N/A</t>
        </is>
      </c>
      <c r="AX1744" t="inlineStr">
        <is>
          <t>N/A</t>
        </is>
      </c>
      <c r="AY1744" t="inlineStr">
        <is>
          <t>N/A</t>
        </is>
      </c>
      <c r="AZ1744" t="inlineStr">
        <is>
          <t>N/A</t>
        </is>
      </c>
      <c r="BA1744" t="inlineStr">
        <is>
          <t>N/A</t>
        </is>
      </c>
      <c r="BB1744" t="inlineStr">
        <is>
          <t>N/A</t>
        </is>
      </c>
      <c r="BC1744" t="inlineStr">
        <is>
          <t>N/A</t>
        </is>
      </c>
      <c r="BD1744" t="inlineStr">
        <is>
          <t>N/A</t>
        </is>
      </c>
      <c r="BE1744" t="inlineStr">
        <is>
          <t>N/A</t>
        </is>
      </c>
    </row>
    <row r="1745">
      <c r="A1745" t="inlineStr">
        <is>
          <t>WI211269308</t>
        </is>
      </c>
      <c r="B1745" t="inlineStr">
        <is>
          <t>DATA_VALIDATION</t>
        </is>
      </c>
      <c r="C1745" t="inlineStr">
        <is>
          <t>201130012985</t>
        </is>
      </c>
      <c r="D1745" t="inlineStr">
        <is>
          <t>Folder</t>
        </is>
      </c>
      <c r="E1745" s="2">
        <f>HYPERLINK("capsilon://?command=openfolder&amp;siteaddress=FAM.docvelocity-na8.net&amp;folderid=FXC8A1B4DE-0A27-E1E7-1B06-A41795253FC3","FX211210697")</f>
        <v>0.0</v>
      </c>
      <c r="F1745" t="inlineStr">
        <is>
          <t/>
        </is>
      </c>
      <c r="G1745" t="inlineStr">
        <is>
          <t/>
        </is>
      </c>
      <c r="H1745" t="inlineStr">
        <is>
          <t>Mailitem</t>
        </is>
      </c>
      <c r="I1745" t="inlineStr">
        <is>
          <t>MI2112732361</t>
        </is>
      </c>
      <c r="J1745" t="n">
        <v>28.0</v>
      </c>
      <c r="K1745" t="inlineStr">
        <is>
          <t>COMPLETED</t>
        </is>
      </c>
      <c r="L1745" t="inlineStr">
        <is>
          <t>MARK_AS_COMPLETED</t>
        </is>
      </c>
      <c r="M1745" t="inlineStr">
        <is>
          <t>Queue</t>
        </is>
      </c>
      <c r="N1745" t="n">
        <v>2.0</v>
      </c>
      <c r="O1745" s="1" t="n">
        <v>44551.58702546296</v>
      </c>
      <c r="P1745" s="1" t="n">
        <v>44551.63637731481</v>
      </c>
      <c r="Q1745" t="n">
        <v>3779.0</v>
      </c>
      <c r="R1745" t="n">
        <v>485.0</v>
      </c>
      <c r="S1745" t="b">
        <v>0</v>
      </c>
      <c r="T1745" t="inlineStr">
        <is>
          <t>N/A</t>
        </is>
      </c>
      <c r="U1745" t="b">
        <v>0</v>
      </c>
      <c r="V1745" t="inlineStr">
        <is>
          <t>Sumit Jarhad</t>
        </is>
      </c>
      <c r="W1745" s="1" t="n">
        <v>44551.61148148148</v>
      </c>
      <c r="X1745" t="n">
        <v>179.0</v>
      </c>
      <c r="Y1745" t="n">
        <v>21.0</v>
      </c>
      <c r="Z1745" t="n">
        <v>0.0</v>
      </c>
      <c r="AA1745" t="n">
        <v>21.0</v>
      </c>
      <c r="AB1745" t="n">
        <v>0.0</v>
      </c>
      <c r="AC1745" t="n">
        <v>5.0</v>
      </c>
      <c r="AD1745" t="n">
        <v>7.0</v>
      </c>
      <c r="AE1745" t="n">
        <v>0.0</v>
      </c>
      <c r="AF1745" t="n">
        <v>0.0</v>
      </c>
      <c r="AG1745" t="n">
        <v>0.0</v>
      </c>
      <c r="AH1745" t="inlineStr">
        <is>
          <t>Dashrath Soren</t>
        </is>
      </c>
      <c r="AI1745" s="1" t="n">
        <v>44551.63637731481</v>
      </c>
      <c r="AJ1745" t="n">
        <v>306.0</v>
      </c>
      <c r="AK1745" t="n">
        <v>0.0</v>
      </c>
      <c r="AL1745" t="n">
        <v>0.0</v>
      </c>
      <c r="AM1745" t="n">
        <v>0.0</v>
      </c>
      <c r="AN1745" t="n">
        <v>0.0</v>
      </c>
      <c r="AO1745" t="n">
        <v>0.0</v>
      </c>
      <c r="AP1745" t="n">
        <v>7.0</v>
      </c>
      <c r="AQ1745" t="n">
        <v>0.0</v>
      </c>
      <c r="AR1745" t="n">
        <v>0.0</v>
      </c>
      <c r="AS1745" t="n">
        <v>0.0</v>
      </c>
      <c r="AT1745" t="inlineStr">
        <is>
          <t>N/A</t>
        </is>
      </c>
      <c r="AU1745" t="inlineStr">
        <is>
          <t>N/A</t>
        </is>
      </c>
      <c r="AV1745" t="inlineStr">
        <is>
          <t>N/A</t>
        </is>
      </c>
      <c r="AW1745" t="inlineStr">
        <is>
          <t>N/A</t>
        </is>
      </c>
      <c r="AX1745" t="inlineStr">
        <is>
          <t>N/A</t>
        </is>
      </c>
      <c r="AY1745" t="inlineStr">
        <is>
          <t>N/A</t>
        </is>
      </c>
      <c r="AZ1745" t="inlineStr">
        <is>
          <t>N/A</t>
        </is>
      </c>
      <c r="BA1745" t="inlineStr">
        <is>
          <t>N/A</t>
        </is>
      </c>
      <c r="BB1745" t="inlineStr">
        <is>
          <t>N/A</t>
        </is>
      </c>
      <c r="BC1745" t="inlineStr">
        <is>
          <t>N/A</t>
        </is>
      </c>
      <c r="BD1745" t="inlineStr">
        <is>
          <t>N/A</t>
        </is>
      </c>
      <c r="BE1745" t="inlineStr">
        <is>
          <t>N/A</t>
        </is>
      </c>
    </row>
    <row r="1746">
      <c r="A1746" t="inlineStr">
        <is>
          <t>WI211269313</t>
        </is>
      </c>
      <c r="B1746" t="inlineStr">
        <is>
          <t>DATA_VALIDATION</t>
        </is>
      </c>
      <c r="C1746" t="inlineStr">
        <is>
          <t>201130012985</t>
        </is>
      </c>
      <c r="D1746" t="inlineStr">
        <is>
          <t>Folder</t>
        </is>
      </c>
      <c r="E1746" s="2">
        <f>HYPERLINK("capsilon://?command=openfolder&amp;siteaddress=FAM.docvelocity-na8.net&amp;folderid=FXC8A1B4DE-0A27-E1E7-1B06-A41795253FC3","FX211210697")</f>
        <v>0.0</v>
      </c>
      <c r="F1746" t="inlineStr">
        <is>
          <t/>
        </is>
      </c>
      <c r="G1746" t="inlineStr">
        <is>
          <t/>
        </is>
      </c>
      <c r="H1746" t="inlineStr">
        <is>
          <t>Mailitem</t>
        </is>
      </c>
      <c r="I1746" t="inlineStr">
        <is>
          <t>MI2112732374</t>
        </is>
      </c>
      <c r="J1746" t="n">
        <v>28.0</v>
      </c>
      <c r="K1746" t="inlineStr">
        <is>
          <t>COMPLETED</t>
        </is>
      </c>
      <c r="L1746" t="inlineStr">
        <is>
          <t>MARK_AS_COMPLETED</t>
        </is>
      </c>
      <c r="M1746" t="inlineStr">
        <is>
          <t>Queue</t>
        </is>
      </c>
      <c r="N1746" t="n">
        <v>2.0</v>
      </c>
      <c r="O1746" s="1" t="n">
        <v>44551.58741898148</v>
      </c>
      <c r="P1746" s="1" t="n">
        <v>44551.63837962963</v>
      </c>
      <c r="Q1746" t="n">
        <v>4147.0</v>
      </c>
      <c r="R1746" t="n">
        <v>256.0</v>
      </c>
      <c r="S1746" t="b">
        <v>0</v>
      </c>
      <c r="T1746" t="inlineStr">
        <is>
          <t>N/A</t>
        </is>
      </c>
      <c r="U1746" t="b">
        <v>0</v>
      </c>
      <c r="V1746" t="inlineStr">
        <is>
          <t>Sumit Jarhad</t>
        </is>
      </c>
      <c r="W1746" s="1" t="n">
        <v>44551.613078703704</v>
      </c>
      <c r="X1746" t="n">
        <v>137.0</v>
      </c>
      <c r="Y1746" t="n">
        <v>21.0</v>
      </c>
      <c r="Z1746" t="n">
        <v>0.0</v>
      </c>
      <c r="AA1746" t="n">
        <v>21.0</v>
      </c>
      <c r="AB1746" t="n">
        <v>0.0</v>
      </c>
      <c r="AC1746" t="n">
        <v>6.0</v>
      </c>
      <c r="AD1746" t="n">
        <v>7.0</v>
      </c>
      <c r="AE1746" t="n">
        <v>0.0</v>
      </c>
      <c r="AF1746" t="n">
        <v>0.0</v>
      </c>
      <c r="AG1746" t="n">
        <v>0.0</v>
      </c>
      <c r="AH1746" t="inlineStr">
        <is>
          <t>Vikash Suryakanth Parmar</t>
        </is>
      </c>
      <c r="AI1746" s="1" t="n">
        <v>44551.63837962963</v>
      </c>
      <c r="AJ1746" t="n">
        <v>119.0</v>
      </c>
      <c r="AK1746" t="n">
        <v>0.0</v>
      </c>
      <c r="AL1746" t="n">
        <v>0.0</v>
      </c>
      <c r="AM1746" t="n">
        <v>0.0</v>
      </c>
      <c r="AN1746" t="n">
        <v>0.0</v>
      </c>
      <c r="AO1746" t="n">
        <v>0.0</v>
      </c>
      <c r="AP1746" t="n">
        <v>7.0</v>
      </c>
      <c r="AQ1746" t="n">
        <v>0.0</v>
      </c>
      <c r="AR1746" t="n">
        <v>0.0</v>
      </c>
      <c r="AS1746" t="n">
        <v>0.0</v>
      </c>
      <c r="AT1746" t="inlineStr">
        <is>
          <t>N/A</t>
        </is>
      </c>
      <c r="AU1746" t="inlineStr">
        <is>
          <t>N/A</t>
        </is>
      </c>
      <c r="AV1746" t="inlineStr">
        <is>
          <t>N/A</t>
        </is>
      </c>
      <c r="AW1746" t="inlineStr">
        <is>
          <t>N/A</t>
        </is>
      </c>
      <c r="AX1746" t="inlineStr">
        <is>
          <t>N/A</t>
        </is>
      </c>
      <c r="AY1746" t="inlineStr">
        <is>
          <t>N/A</t>
        </is>
      </c>
      <c r="AZ1746" t="inlineStr">
        <is>
          <t>N/A</t>
        </is>
      </c>
      <c r="BA1746" t="inlineStr">
        <is>
          <t>N/A</t>
        </is>
      </c>
      <c r="BB1746" t="inlineStr">
        <is>
          <t>N/A</t>
        </is>
      </c>
      <c r="BC1746" t="inlineStr">
        <is>
          <t>N/A</t>
        </is>
      </c>
      <c r="BD1746" t="inlineStr">
        <is>
          <t>N/A</t>
        </is>
      </c>
      <c r="BE1746" t="inlineStr">
        <is>
          <t>N/A</t>
        </is>
      </c>
    </row>
    <row r="1747">
      <c r="A1747" t="inlineStr">
        <is>
          <t>WI211269320</t>
        </is>
      </c>
      <c r="B1747" t="inlineStr">
        <is>
          <t>DATA_VALIDATION</t>
        </is>
      </c>
      <c r="C1747" t="inlineStr">
        <is>
          <t>201130012985</t>
        </is>
      </c>
      <c r="D1747" t="inlineStr">
        <is>
          <t>Folder</t>
        </is>
      </c>
      <c r="E1747" s="2">
        <f>HYPERLINK("capsilon://?command=openfolder&amp;siteaddress=FAM.docvelocity-na8.net&amp;folderid=FXC8A1B4DE-0A27-E1E7-1B06-A41795253FC3","FX211210697")</f>
        <v>0.0</v>
      </c>
      <c r="F1747" t="inlineStr">
        <is>
          <t/>
        </is>
      </c>
      <c r="G1747" t="inlineStr">
        <is>
          <t/>
        </is>
      </c>
      <c r="H1747" t="inlineStr">
        <is>
          <t>Mailitem</t>
        </is>
      </c>
      <c r="I1747" t="inlineStr">
        <is>
          <t>MI2112732396</t>
        </is>
      </c>
      <c r="J1747" t="n">
        <v>74.0</v>
      </c>
      <c r="K1747" t="inlineStr">
        <is>
          <t>COMPLETED</t>
        </is>
      </c>
      <c r="L1747" t="inlineStr">
        <is>
          <t>MARK_AS_COMPLETED</t>
        </is>
      </c>
      <c r="M1747" t="inlineStr">
        <is>
          <t>Queue</t>
        </is>
      </c>
      <c r="N1747" t="n">
        <v>2.0</v>
      </c>
      <c r="O1747" s="1" t="n">
        <v>44551.58876157407</v>
      </c>
      <c r="P1747" s="1" t="n">
        <v>44551.64166666667</v>
      </c>
      <c r="Q1747" t="n">
        <v>4120.0</v>
      </c>
      <c r="R1747" t="n">
        <v>451.0</v>
      </c>
      <c r="S1747" t="b">
        <v>0</v>
      </c>
      <c r="T1747" t="inlineStr">
        <is>
          <t>N/A</t>
        </is>
      </c>
      <c r="U1747" t="b">
        <v>0</v>
      </c>
      <c r="V1747" t="inlineStr">
        <is>
          <t>Sumit Jarhad</t>
        </is>
      </c>
      <c r="W1747" s="1" t="n">
        <v>44551.61502314815</v>
      </c>
      <c r="X1747" t="n">
        <v>167.0</v>
      </c>
      <c r="Y1747" t="n">
        <v>54.0</v>
      </c>
      <c r="Z1747" t="n">
        <v>0.0</v>
      </c>
      <c r="AA1747" t="n">
        <v>54.0</v>
      </c>
      <c r="AB1747" t="n">
        <v>0.0</v>
      </c>
      <c r="AC1747" t="n">
        <v>21.0</v>
      </c>
      <c r="AD1747" t="n">
        <v>20.0</v>
      </c>
      <c r="AE1747" t="n">
        <v>0.0</v>
      </c>
      <c r="AF1747" t="n">
        <v>0.0</v>
      </c>
      <c r="AG1747" t="n">
        <v>0.0</v>
      </c>
      <c r="AH1747" t="inlineStr">
        <is>
          <t>Vikash Suryakanth Parmar</t>
        </is>
      </c>
      <c r="AI1747" s="1" t="n">
        <v>44551.64166666667</v>
      </c>
      <c r="AJ1747" t="n">
        <v>284.0</v>
      </c>
      <c r="AK1747" t="n">
        <v>0.0</v>
      </c>
      <c r="AL1747" t="n">
        <v>0.0</v>
      </c>
      <c r="AM1747" t="n">
        <v>0.0</v>
      </c>
      <c r="AN1747" t="n">
        <v>0.0</v>
      </c>
      <c r="AO1747" t="n">
        <v>0.0</v>
      </c>
      <c r="AP1747" t="n">
        <v>20.0</v>
      </c>
      <c r="AQ1747" t="n">
        <v>0.0</v>
      </c>
      <c r="AR1747" t="n">
        <v>0.0</v>
      </c>
      <c r="AS1747" t="n">
        <v>0.0</v>
      </c>
      <c r="AT1747" t="inlineStr">
        <is>
          <t>N/A</t>
        </is>
      </c>
      <c r="AU1747" t="inlineStr">
        <is>
          <t>N/A</t>
        </is>
      </c>
      <c r="AV1747" t="inlineStr">
        <is>
          <t>N/A</t>
        </is>
      </c>
      <c r="AW1747" t="inlineStr">
        <is>
          <t>N/A</t>
        </is>
      </c>
      <c r="AX1747" t="inlineStr">
        <is>
          <t>N/A</t>
        </is>
      </c>
      <c r="AY1747" t="inlineStr">
        <is>
          <t>N/A</t>
        </is>
      </c>
      <c r="AZ1747" t="inlineStr">
        <is>
          <t>N/A</t>
        </is>
      </c>
      <c r="BA1747" t="inlineStr">
        <is>
          <t>N/A</t>
        </is>
      </c>
      <c r="BB1747" t="inlineStr">
        <is>
          <t>N/A</t>
        </is>
      </c>
      <c r="BC1747" t="inlineStr">
        <is>
          <t>N/A</t>
        </is>
      </c>
      <c r="BD1747" t="inlineStr">
        <is>
          <t>N/A</t>
        </is>
      </c>
      <c r="BE1747" t="inlineStr">
        <is>
          <t>N/A</t>
        </is>
      </c>
    </row>
    <row r="1748">
      <c r="A1748" t="inlineStr">
        <is>
          <t>WI21126934</t>
        </is>
      </c>
      <c r="B1748" t="inlineStr">
        <is>
          <t>DATA_VALIDATION</t>
        </is>
      </c>
      <c r="C1748" t="inlineStr">
        <is>
          <t>201300019984</t>
        </is>
      </c>
      <c r="D1748" t="inlineStr">
        <is>
          <t>Folder</t>
        </is>
      </c>
      <c r="E1748" s="2">
        <f>HYPERLINK("capsilon://?command=openfolder&amp;siteaddress=FAM.docvelocity-na8.net&amp;folderid=FX48068C63-236A-3001-A243-5F4D6AD6F774","FX211114802")</f>
        <v>0.0</v>
      </c>
      <c r="F1748" t="inlineStr">
        <is>
          <t/>
        </is>
      </c>
      <c r="G1748" t="inlineStr">
        <is>
          <t/>
        </is>
      </c>
      <c r="H1748" t="inlineStr">
        <is>
          <t>Mailitem</t>
        </is>
      </c>
      <c r="I1748" t="inlineStr">
        <is>
          <t>MI211275397</t>
        </is>
      </c>
      <c r="J1748" t="n">
        <v>133.0</v>
      </c>
      <c r="K1748" t="inlineStr">
        <is>
          <t>COMPLETED</t>
        </is>
      </c>
      <c r="L1748" t="inlineStr">
        <is>
          <t>MARK_AS_COMPLETED</t>
        </is>
      </c>
      <c r="M1748" t="inlineStr">
        <is>
          <t>Queue</t>
        </is>
      </c>
      <c r="N1748" t="n">
        <v>1.0</v>
      </c>
      <c r="O1748" s="1" t="n">
        <v>44532.535949074074</v>
      </c>
      <c r="P1748" s="1" t="n">
        <v>44532.57556712963</v>
      </c>
      <c r="Q1748" t="n">
        <v>3195.0</v>
      </c>
      <c r="R1748" t="n">
        <v>228.0</v>
      </c>
      <c r="S1748" t="b">
        <v>0</v>
      </c>
      <c r="T1748" t="inlineStr">
        <is>
          <t>N/A</t>
        </is>
      </c>
      <c r="U1748" t="b">
        <v>0</v>
      </c>
      <c r="V1748" t="inlineStr">
        <is>
          <t>Sumit Jarhad</t>
        </is>
      </c>
      <c r="W1748" s="1" t="n">
        <v>44532.57556712963</v>
      </c>
      <c r="X1748" t="n">
        <v>153.0</v>
      </c>
      <c r="Y1748" t="n">
        <v>0.0</v>
      </c>
      <c r="Z1748" t="n">
        <v>0.0</v>
      </c>
      <c r="AA1748" t="n">
        <v>0.0</v>
      </c>
      <c r="AB1748" t="n">
        <v>0.0</v>
      </c>
      <c r="AC1748" t="n">
        <v>0.0</v>
      </c>
      <c r="AD1748" t="n">
        <v>133.0</v>
      </c>
      <c r="AE1748" t="n">
        <v>121.0</v>
      </c>
      <c r="AF1748" t="n">
        <v>0.0</v>
      </c>
      <c r="AG1748" t="n">
        <v>3.0</v>
      </c>
      <c r="AH1748" t="inlineStr">
        <is>
          <t>N/A</t>
        </is>
      </c>
      <c r="AI1748" t="inlineStr">
        <is>
          <t>N/A</t>
        </is>
      </c>
      <c r="AJ1748" t="inlineStr">
        <is>
          <t>N/A</t>
        </is>
      </c>
      <c r="AK1748" t="inlineStr">
        <is>
          <t>N/A</t>
        </is>
      </c>
      <c r="AL1748" t="inlineStr">
        <is>
          <t>N/A</t>
        </is>
      </c>
      <c r="AM1748" t="inlineStr">
        <is>
          <t>N/A</t>
        </is>
      </c>
      <c r="AN1748" t="inlineStr">
        <is>
          <t>N/A</t>
        </is>
      </c>
      <c r="AO1748" t="inlineStr">
        <is>
          <t>N/A</t>
        </is>
      </c>
      <c r="AP1748" t="inlineStr">
        <is>
          <t>N/A</t>
        </is>
      </c>
      <c r="AQ1748" t="inlineStr">
        <is>
          <t>N/A</t>
        </is>
      </c>
      <c r="AR1748" t="inlineStr">
        <is>
          <t>N/A</t>
        </is>
      </c>
      <c r="AS1748" t="inlineStr">
        <is>
          <t>N/A</t>
        </is>
      </c>
      <c r="AT1748" t="inlineStr">
        <is>
          <t>N/A</t>
        </is>
      </c>
      <c r="AU1748" t="inlineStr">
        <is>
          <t>N/A</t>
        </is>
      </c>
      <c r="AV1748" t="inlineStr">
        <is>
          <t>N/A</t>
        </is>
      </c>
      <c r="AW1748" t="inlineStr">
        <is>
          <t>N/A</t>
        </is>
      </c>
      <c r="AX1748" t="inlineStr">
        <is>
          <t>N/A</t>
        </is>
      </c>
      <c r="AY1748" t="inlineStr">
        <is>
          <t>N/A</t>
        </is>
      </c>
      <c r="AZ1748" t="inlineStr">
        <is>
          <t>N/A</t>
        </is>
      </c>
      <c r="BA1748" t="inlineStr">
        <is>
          <t>N/A</t>
        </is>
      </c>
      <c r="BB1748" t="inlineStr">
        <is>
          <t>N/A</t>
        </is>
      </c>
      <c r="BC1748" t="inlineStr">
        <is>
          <t>N/A</t>
        </is>
      </c>
      <c r="BD1748" t="inlineStr">
        <is>
          <t>N/A</t>
        </is>
      </c>
      <c r="BE1748" t="inlineStr">
        <is>
          <t>N/A</t>
        </is>
      </c>
    </row>
    <row r="1749">
      <c r="A1749" t="inlineStr">
        <is>
          <t>WI211269372</t>
        </is>
      </c>
      <c r="B1749" t="inlineStr">
        <is>
          <t>DATA_VALIDATION</t>
        </is>
      </c>
      <c r="C1749" t="inlineStr">
        <is>
          <t>201130012985</t>
        </is>
      </c>
      <c r="D1749" t="inlineStr">
        <is>
          <t>Folder</t>
        </is>
      </c>
      <c r="E1749" s="2">
        <f>HYPERLINK("capsilon://?command=openfolder&amp;siteaddress=FAM.docvelocity-na8.net&amp;folderid=FXC8A1B4DE-0A27-E1E7-1B06-A41795253FC3","FX211210697")</f>
        <v>0.0</v>
      </c>
      <c r="F1749" t="inlineStr">
        <is>
          <t/>
        </is>
      </c>
      <c r="G1749" t="inlineStr">
        <is>
          <t/>
        </is>
      </c>
      <c r="H1749" t="inlineStr">
        <is>
          <t>Mailitem</t>
        </is>
      </c>
      <c r="I1749" t="inlineStr">
        <is>
          <t>MI2112732426</t>
        </is>
      </c>
      <c r="J1749" t="n">
        <v>115.0</v>
      </c>
      <c r="K1749" t="inlineStr">
        <is>
          <t>COMPLETED</t>
        </is>
      </c>
      <c r="L1749" t="inlineStr">
        <is>
          <t>MARK_AS_COMPLETED</t>
        </is>
      </c>
      <c r="M1749" t="inlineStr">
        <is>
          <t>Queue</t>
        </is>
      </c>
      <c r="N1749" t="n">
        <v>1.0</v>
      </c>
      <c r="O1749" s="1" t="n">
        <v>44551.59085648148</v>
      </c>
      <c r="P1749" s="1" t="n">
        <v>44551.617256944446</v>
      </c>
      <c r="Q1749" t="n">
        <v>2089.0</v>
      </c>
      <c r="R1749" t="n">
        <v>192.0</v>
      </c>
      <c r="S1749" t="b">
        <v>0</v>
      </c>
      <c r="T1749" t="inlineStr">
        <is>
          <t>N/A</t>
        </is>
      </c>
      <c r="U1749" t="b">
        <v>0</v>
      </c>
      <c r="V1749" t="inlineStr">
        <is>
          <t>Sumit Jarhad</t>
        </is>
      </c>
      <c r="W1749" s="1" t="n">
        <v>44551.617256944446</v>
      </c>
      <c r="X1749" t="n">
        <v>192.0</v>
      </c>
      <c r="Y1749" t="n">
        <v>0.0</v>
      </c>
      <c r="Z1749" t="n">
        <v>0.0</v>
      </c>
      <c r="AA1749" t="n">
        <v>0.0</v>
      </c>
      <c r="AB1749" t="n">
        <v>0.0</v>
      </c>
      <c r="AC1749" t="n">
        <v>0.0</v>
      </c>
      <c r="AD1749" t="n">
        <v>115.0</v>
      </c>
      <c r="AE1749" t="n">
        <v>105.0</v>
      </c>
      <c r="AF1749" t="n">
        <v>0.0</v>
      </c>
      <c r="AG1749" t="n">
        <v>3.0</v>
      </c>
      <c r="AH1749" t="inlineStr">
        <is>
          <t>N/A</t>
        </is>
      </c>
      <c r="AI1749" t="inlineStr">
        <is>
          <t>N/A</t>
        </is>
      </c>
      <c r="AJ1749" t="inlineStr">
        <is>
          <t>N/A</t>
        </is>
      </c>
      <c r="AK1749" t="inlineStr">
        <is>
          <t>N/A</t>
        </is>
      </c>
      <c r="AL1749" t="inlineStr">
        <is>
          <t>N/A</t>
        </is>
      </c>
      <c r="AM1749" t="inlineStr">
        <is>
          <t>N/A</t>
        </is>
      </c>
      <c r="AN1749" t="inlineStr">
        <is>
          <t>N/A</t>
        </is>
      </c>
      <c r="AO1749" t="inlineStr">
        <is>
          <t>N/A</t>
        </is>
      </c>
      <c r="AP1749" t="inlineStr">
        <is>
          <t>N/A</t>
        </is>
      </c>
      <c r="AQ1749" t="inlineStr">
        <is>
          <t>N/A</t>
        </is>
      </c>
      <c r="AR1749" t="inlineStr">
        <is>
          <t>N/A</t>
        </is>
      </c>
      <c r="AS1749" t="inlineStr">
        <is>
          <t>N/A</t>
        </is>
      </c>
      <c r="AT1749" t="inlineStr">
        <is>
          <t>N/A</t>
        </is>
      </c>
      <c r="AU1749" t="inlineStr">
        <is>
          <t>N/A</t>
        </is>
      </c>
      <c r="AV1749" t="inlineStr">
        <is>
          <t>N/A</t>
        </is>
      </c>
      <c r="AW1749" t="inlineStr">
        <is>
          <t>N/A</t>
        </is>
      </c>
      <c r="AX1749" t="inlineStr">
        <is>
          <t>N/A</t>
        </is>
      </c>
      <c r="AY1749" t="inlineStr">
        <is>
          <t>N/A</t>
        </is>
      </c>
      <c r="AZ1749" t="inlineStr">
        <is>
          <t>N/A</t>
        </is>
      </c>
      <c r="BA1749" t="inlineStr">
        <is>
          <t>N/A</t>
        </is>
      </c>
      <c r="BB1749" t="inlineStr">
        <is>
          <t>N/A</t>
        </is>
      </c>
      <c r="BC1749" t="inlineStr">
        <is>
          <t>N/A</t>
        </is>
      </c>
      <c r="BD1749" t="inlineStr">
        <is>
          <t>N/A</t>
        </is>
      </c>
      <c r="BE1749" t="inlineStr">
        <is>
          <t>N/A</t>
        </is>
      </c>
    </row>
    <row r="1750">
      <c r="A1750" t="inlineStr">
        <is>
          <t>WI211269482</t>
        </is>
      </c>
      <c r="B1750" t="inlineStr">
        <is>
          <t>DATA_VALIDATION</t>
        </is>
      </c>
      <c r="C1750" t="inlineStr">
        <is>
          <t>201300020456</t>
        </is>
      </c>
      <c r="D1750" t="inlineStr">
        <is>
          <t>Folder</t>
        </is>
      </c>
      <c r="E1750" s="2">
        <f>HYPERLINK("capsilon://?command=openfolder&amp;siteaddress=FAM.docvelocity-na8.net&amp;folderid=FX2BB1484C-D93D-9F7D-334F-AE1A9AF60556","FX211210587")</f>
        <v>0.0</v>
      </c>
      <c r="F1750" t="inlineStr">
        <is>
          <t/>
        </is>
      </c>
      <c r="G1750" t="inlineStr">
        <is>
          <t/>
        </is>
      </c>
      <c r="H1750" t="inlineStr">
        <is>
          <t>Mailitem</t>
        </is>
      </c>
      <c r="I1750" t="inlineStr">
        <is>
          <t>MI2112732990</t>
        </is>
      </c>
      <c r="J1750" t="n">
        <v>32.0</v>
      </c>
      <c r="K1750" t="inlineStr">
        <is>
          <t>COMPLETED</t>
        </is>
      </c>
      <c r="L1750" t="inlineStr">
        <is>
          <t>MARK_AS_COMPLETED</t>
        </is>
      </c>
      <c r="M1750" t="inlineStr">
        <is>
          <t>Queue</t>
        </is>
      </c>
      <c r="N1750" t="n">
        <v>2.0</v>
      </c>
      <c r="O1750" s="1" t="n">
        <v>44551.59488425926</v>
      </c>
      <c r="P1750" s="1" t="n">
        <v>44551.64346064815</v>
      </c>
      <c r="Q1750" t="n">
        <v>3819.0</v>
      </c>
      <c r="R1750" t="n">
        <v>378.0</v>
      </c>
      <c r="S1750" t="b">
        <v>0</v>
      </c>
      <c r="T1750" t="inlineStr">
        <is>
          <t>N/A</t>
        </is>
      </c>
      <c r="U1750" t="b">
        <v>0</v>
      </c>
      <c r="V1750" t="inlineStr">
        <is>
          <t>Sumit Jarhad</t>
        </is>
      </c>
      <c r="W1750" s="1" t="n">
        <v>44551.61986111111</v>
      </c>
      <c r="X1750" t="n">
        <v>224.0</v>
      </c>
      <c r="Y1750" t="n">
        <v>49.0</v>
      </c>
      <c r="Z1750" t="n">
        <v>0.0</v>
      </c>
      <c r="AA1750" t="n">
        <v>49.0</v>
      </c>
      <c r="AB1750" t="n">
        <v>0.0</v>
      </c>
      <c r="AC1750" t="n">
        <v>39.0</v>
      </c>
      <c r="AD1750" t="n">
        <v>-17.0</v>
      </c>
      <c r="AE1750" t="n">
        <v>0.0</v>
      </c>
      <c r="AF1750" t="n">
        <v>0.0</v>
      </c>
      <c r="AG1750" t="n">
        <v>0.0</v>
      </c>
      <c r="AH1750" t="inlineStr">
        <is>
          <t>Vikash Suryakanth Parmar</t>
        </is>
      </c>
      <c r="AI1750" s="1" t="n">
        <v>44551.64346064815</v>
      </c>
      <c r="AJ1750" t="n">
        <v>154.0</v>
      </c>
      <c r="AK1750" t="n">
        <v>0.0</v>
      </c>
      <c r="AL1750" t="n">
        <v>0.0</v>
      </c>
      <c r="AM1750" t="n">
        <v>0.0</v>
      </c>
      <c r="AN1750" t="n">
        <v>0.0</v>
      </c>
      <c r="AO1750" t="n">
        <v>0.0</v>
      </c>
      <c r="AP1750" t="n">
        <v>-17.0</v>
      </c>
      <c r="AQ1750" t="n">
        <v>0.0</v>
      </c>
      <c r="AR1750" t="n">
        <v>0.0</v>
      </c>
      <c r="AS1750" t="n">
        <v>0.0</v>
      </c>
      <c r="AT1750" t="inlineStr">
        <is>
          <t>N/A</t>
        </is>
      </c>
      <c r="AU1750" t="inlineStr">
        <is>
          <t>N/A</t>
        </is>
      </c>
      <c r="AV1750" t="inlineStr">
        <is>
          <t>N/A</t>
        </is>
      </c>
      <c r="AW1750" t="inlineStr">
        <is>
          <t>N/A</t>
        </is>
      </c>
      <c r="AX1750" t="inlineStr">
        <is>
          <t>N/A</t>
        </is>
      </c>
      <c r="AY1750" t="inlineStr">
        <is>
          <t>N/A</t>
        </is>
      </c>
      <c r="AZ1750" t="inlineStr">
        <is>
          <t>N/A</t>
        </is>
      </c>
      <c r="BA1750" t="inlineStr">
        <is>
          <t>N/A</t>
        </is>
      </c>
      <c r="BB1750" t="inlineStr">
        <is>
          <t>N/A</t>
        </is>
      </c>
      <c r="BC1750" t="inlineStr">
        <is>
          <t>N/A</t>
        </is>
      </c>
      <c r="BD1750" t="inlineStr">
        <is>
          <t>N/A</t>
        </is>
      </c>
      <c r="BE1750" t="inlineStr">
        <is>
          <t>N/A</t>
        </is>
      </c>
    </row>
    <row r="1751">
      <c r="A1751" t="inlineStr">
        <is>
          <t>WI211269506</t>
        </is>
      </c>
      <c r="B1751" t="inlineStr">
        <is>
          <t>DATA_VALIDATION</t>
        </is>
      </c>
      <c r="C1751" t="inlineStr">
        <is>
          <t>201300020456</t>
        </is>
      </c>
      <c r="D1751" t="inlineStr">
        <is>
          <t>Folder</t>
        </is>
      </c>
      <c r="E1751" s="2">
        <f>HYPERLINK("capsilon://?command=openfolder&amp;siteaddress=FAM.docvelocity-na8.net&amp;folderid=FX2BB1484C-D93D-9F7D-334F-AE1A9AF60556","FX211210587")</f>
        <v>0.0</v>
      </c>
      <c r="F1751" t="inlineStr">
        <is>
          <t/>
        </is>
      </c>
      <c r="G1751" t="inlineStr">
        <is>
          <t/>
        </is>
      </c>
      <c r="H1751" t="inlineStr">
        <is>
          <t>Mailitem</t>
        </is>
      </c>
      <c r="I1751" t="inlineStr">
        <is>
          <t>MI2112733020</t>
        </is>
      </c>
      <c r="J1751" t="n">
        <v>28.0</v>
      </c>
      <c r="K1751" t="inlineStr">
        <is>
          <t>COMPLETED</t>
        </is>
      </c>
      <c r="L1751" t="inlineStr">
        <is>
          <t>MARK_AS_COMPLETED</t>
        </is>
      </c>
      <c r="M1751" t="inlineStr">
        <is>
          <t>Queue</t>
        </is>
      </c>
      <c r="N1751" t="n">
        <v>2.0</v>
      </c>
      <c r="O1751" s="1" t="n">
        <v>44551.59568287037</v>
      </c>
      <c r="P1751" s="1" t="n">
        <v>44551.644537037035</v>
      </c>
      <c r="Q1751" t="n">
        <v>4005.0</v>
      </c>
      <c r="R1751" t="n">
        <v>216.0</v>
      </c>
      <c r="S1751" t="b">
        <v>0</v>
      </c>
      <c r="T1751" t="inlineStr">
        <is>
          <t>N/A</t>
        </is>
      </c>
      <c r="U1751" t="b">
        <v>0</v>
      </c>
      <c r="V1751" t="inlineStr">
        <is>
          <t>Sumit Jarhad</t>
        </is>
      </c>
      <c r="W1751" s="1" t="n">
        <v>44551.621296296296</v>
      </c>
      <c r="X1751" t="n">
        <v>123.0</v>
      </c>
      <c r="Y1751" t="n">
        <v>21.0</v>
      </c>
      <c r="Z1751" t="n">
        <v>0.0</v>
      </c>
      <c r="AA1751" t="n">
        <v>21.0</v>
      </c>
      <c r="AB1751" t="n">
        <v>0.0</v>
      </c>
      <c r="AC1751" t="n">
        <v>4.0</v>
      </c>
      <c r="AD1751" t="n">
        <v>7.0</v>
      </c>
      <c r="AE1751" t="n">
        <v>0.0</v>
      </c>
      <c r="AF1751" t="n">
        <v>0.0</v>
      </c>
      <c r="AG1751" t="n">
        <v>0.0</v>
      </c>
      <c r="AH1751" t="inlineStr">
        <is>
          <t>Vikash Suryakanth Parmar</t>
        </is>
      </c>
      <c r="AI1751" s="1" t="n">
        <v>44551.644537037035</v>
      </c>
      <c r="AJ1751" t="n">
        <v>93.0</v>
      </c>
      <c r="AK1751" t="n">
        <v>0.0</v>
      </c>
      <c r="AL1751" t="n">
        <v>0.0</v>
      </c>
      <c r="AM1751" t="n">
        <v>0.0</v>
      </c>
      <c r="AN1751" t="n">
        <v>0.0</v>
      </c>
      <c r="AO1751" t="n">
        <v>0.0</v>
      </c>
      <c r="AP1751" t="n">
        <v>7.0</v>
      </c>
      <c r="AQ1751" t="n">
        <v>0.0</v>
      </c>
      <c r="AR1751" t="n">
        <v>0.0</v>
      </c>
      <c r="AS1751" t="n">
        <v>0.0</v>
      </c>
      <c r="AT1751" t="inlineStr">
        <is>
          <t>N/A</t>
        </is>
      </c>
      <c r="AU1751" t="inlineStr">
        <is>
          <t>N/A</t>
        </is>
      </c>
      <c r="AV1751" t="inlineStr">
        <is>
          <t>N/A</t>
        </is>
      </c>
      <c r="AW1751" t="inlineStr">
        <is>
          <t>N/A</t>
        </is>
      </c>
      <c r="AX1751" t="inlineStr">
        <is>
          <t>N/A</t>
        </is>
      </c>
      <c r="AY1751" t="inlineStr">
        <is>
          <t>N/A</t>
        </is>
      </c>
      <c r="AZ1751" t="inlineStr">
        <is>
          <t>N/A</t>
        </is>
      </c>
      <c r="BA1751" t="inlineStr">
        <is>
          <t>N/A</t>
        </is>
      </c>
      <c r="BB1751" t="inlineStr">
        <is>
          <t>N/A</t>
        </is>
      </c>
      <c r="BC1751" t="inlineStr">
        <is>
          <t>N/A</t>
        </is>
      </c>
      <c r="BD1751" t="inlineStr">
        <is>
          <t>N/A</t>
        </is>
      </c>
      <c r="BE1751" t="inlineStr">
        <is>
          <t>N/A</t>
        </is>
      </c>
    </row>
    <row r="1752">
      <c r="A1752" t="inlineStr">
        <is>
          <t>WI21126951</t>
        </is>
      </c>
      <c r="B1752" t="inlineStr">
        <is>
          <t>DATA_VALIDATION</t>
        </is>
      </c>
      <c r="C1752" t="inlineStr">
        <is>
          <t>201300019959</t>
        </is>
      </c>
      <c r="D1752" t="inlineStr">
        <is>
          <t>Folder</t>
        </is>
      </c>
      <c r="E1752" s="2">
        <f>HYPERLINK("capsilon://?command=openfolder&amp;siteaddress=FAM.docvelocity-na8.net&amp;folderid=FXC6BCFEFA-536D-871F-8DE4-EC0E7680821E","FX211114511")</f>
        <v>0.0</v>
      </c>
      <c r="F1752" t="inlineStr">
        <is>
          <t/>
        </is>
      </c>
      <c r="G1752" t="inlineStr">
        <is>
          <t/>
        </is>
      </c>
      <c r="H1752" t="inlineStr">
        <is>
          <t>Mailitem</t>
        </is>
      </c>
      <c r="I1752" t="inlineStr">
        <is>
          <t>MI211266380</t>
        </is>
      </c>
      <c r="J1752" t="n">
        <v>268.0</v>
      </c>
      <c r="K1752" t="inlineStr">
        <is>
          <t>COMPLETED</t>
        </is>
      </c>
      <c r="L1752" t="inlineStr">
        <is>
          <t>MARK_AS_COMPLETED</t>
        </is>
      </c>
      <c r="M1752" t="inlineStr">
        <is>
          <t>Queue</t>
        </is>
      </c>
      <c r="N1752" t="n">
        <v>2.0</v>
      </c>
      <c r="O1752" s="1" t="n">
        <v>44532.53965277778</v>
      </c>
      <c r="P1752" s="1" t="n">
        <v>44532.62185185185</v>
      </c>
      <c r="Q1752" t="n">
        <v>471.0</v>
      </c>
      <c r="R1752" t="n">
        <v>6631.0</v>
      </c>
      <c r="S1752" t="b">
        <v>0</v>
      </c>
      <c r="T1752" t="inlineStr">
        <is>
          <t>N/A</t>
        </is>
      </c>
      <c r="U1752" t="b">
        <v>1</v>
      </c>
      <c r="V1752" t="inlineStr">
        <is>
          <t>Snehal Sathe</t>
        </is>
      </c>
      <c r="W1752" s="1" t="n">
        <v>44532.60508101852</v>
      </c>
      <c r="X1752" t="n">
        <v>5613.0</v>
      </c>
      <c r="Y1752" t="n">
        <v>318.0</v>
      </c>
      <c r="Z1752" t="n">
        <v>0.0</v>
      </c>
      <c r="AA1752" t="n">
        <v>318.0</v>
      </c>
      <c r="AB1752" t="n">
        <v>0.0</v>
      </c>
      <c r="AC1752" t="n">
        <v>236.0</v>
      </c>
      <c r="AD1752" t="n">
        <v>-50.0</v>
      </c>
      <c r="AE1752" t="n">
        <v>0.0</v>
      </c>
      <c r="AF1752" t="n">
        <v>0.0</v>
      </c>
      <c r="AG1752" t="n">
        <v>0.0</v>
      </c>
      <c r="AH1752" t="inlineStr">
        <is>
          <t>Vikash Suryakanth Parmar</t>
        </is>
      </c>
      <c r="AI1752" s="1" t="n">
        <v>44532.62185185185</v>
      </c>
      <c r="AJ1752" t="n">
        <v>1010.0</v>
      </c>
      <c r="AK1752" t="n">
        <v>5.0</v>
      </c>
      <c r="AL1752" t="n">
        <v>0.0</v>
      </c>
      <c r="AM1752" t="n">
        <v>5.0</v>
      </c>
      <c r="AN1752" t="n">
        <v>0.0</v>
      </c>
      <c r="AO1752" t="n">
        <v>5.0</v>
      </c>
      <c r="AP1752" t="n">
        <v>-55.0</v>
      </c>
      <c r="AQ1752" t="n">
        <v>0.0</v>
      </c>
      <c r="AR1752" t="n">
        <v>0.0</v>
      </c>
      <c r="AS1752" t="n">
        <v>0.0</v>
      </c>
      <c r="AT1752" t="inlineStr">
        <is>
          <t>N/A</t>
        </is>
      </c>
      <c r="AU1752" t="inlineStr">
        <is>
          <t>N/A</t>
        </is>
      </c>
      <c r="AV1752" t="inlineStr">
        <is>
          <t>N/A</t>
        </is>
      </c>
      <c r="AW1752" t="inlineStr">
        <is>
          <t>N/A</t>
        </is>
      </c>
      <c r="AX1752" t="inlineStr">
        <is>
          <t>N/A</t>
        </is>
      </c>
      <c r="AY1752" t="inlineStr">
        <is>
          <t>N/A</t>
        </is>
      </c>
      <c r="AZ1752" t="inlineStr">
        <is>
          <t>N/A</t>
        </is>
      </c>
      <c r="BA1752" t="inlineStr">
        <is>
          <t>N/A</t>
        </is>
      </c>
      <c r="BB1752" t="inlineStr">
        <is>
          <t>N/A</t>
        </is>
      </c>
      <c r="BC1752" t="inlineStr">
        <is>
          <t>N/A</t>
        </is>
      </c>
      <c r="BD1752" t="inlineStr">
        <is>
          <t>N/A</t>
        </is>
      </c>
      <c r="BE1752" t="inlineStr">
        <is>
          <t>N/A</t>
        </is>
      </c>
    </row>
    <row r="1753">
      <c r="A1753" t="inlineStr">
        <is>
          <t>WI211269510</t>
        </is>
      </c>
      <c r="B1753" t="inlineStr">
        <is>
          <t>DATA_VALIDATION</t>
        </is>
      </c>
      <c r="C1753" t="inlineStr">
        <is>
          <t>201300020456</t>
        </is>
      </c>
      <c r="D1753" t="inlineStr">
        <is>
          <t>Folder</t>
        </is>
      </c>
      <c r="E1753" s="2">
        <f>HYPERLINK("capsilon://?command=openfolder&amp;siteaddress=FAM.docvelocity-na8.net&amp;folderid=FX2BB1484C-D93D-9F7D-334F-AE1A9AF60556","FX211210587")</f>
        <v>0.0</v>
      </c>
      <c r="F1753" t="inlineStr">
        <is>
          <t/>
        </is>
      </c>
      <c r="G1753" t="inlineStr">
        <is>
          <t/>
        </is>
      </c>
      <c r="H1753" t="inlineStr">
        <is>
          <t>Mailitem</t>
        </is>
      </c>
      <c r="I1753" t="inlineStr">
        <is>
          <t>MI2112733047</t>
        </is>
      </c>
      <c r="J1753" t="n">
        <v>28.0</v>
      </c>
      <c r="K1753" t="inlineStr">
        <is>
          <t>COMPLETED</t>
        </is>
      </c>
      <c r="L1753" t="inlineStr">
        <is>
          <t>MARK_AS_COMPLETED</t>
        </is>
      </c>
      <c r="M1753" t="inlineStr">
        <is>
          <t>Queue</t>
        </is>
      </c>
      <c r="N1753" t="n">
        <v>2.0</v>
      </c>
      <c r="O1753" s="1" t="n">
        <v>44551.59616898148</v>
      </c>
      <c r="P1753" s="1" t="n">
        <v>44551.64572916667</v>
      </c>
      <c r="Q1753" t="n">
        <v>4058.0</v>
      </c>
      <c r="R1753" t="n">
        <v>224.0</v>
      </c>
      <c r="S1753" t="b">
        <v>0</v>
      </c>
      <c r="T1753" t="inlineStr">
        <is>
          <t>N/A</t>
        </is>
      </c>
      <c r="U1753" t="b">
        <v>0</v>
      </c>
      <c r="V1753" t="inlineStr">
        <is>
          <t>Archana Bhujbal</t>
        </is>
      </c>
      <c r="W1753" s="1" t="n">
        <v>44551.621828703705</v>
      </c>
      <c r="X1753" t="n">
        <v>122.0</v>
      </c>
      <c r="Y1753" t="n">
        <v>21.0</v>
      </c>
      <c r="Z1753" t="n">
        <v>0.0</v>
      </c>
      <c r="AA1753" t="n">
        <v>21.0</v>
      </c>
      <c r="AB1753" t="n">
        <v>0.0</v>
      </c>
      <c r="AC1753" t="n">
        <v>2.0</v>
      </c>
      <c r="AD1753" t="n">
        <v>7.0</v>
      </c>
      <c r="AE1753" t="n">
        <v>0.0</v>
      </c>
      <c r="AF1753" t="n">
        <v>0.0</v>
      </c>
      <c r="AG1753" t="n">
        <v>0.0</v>
      </c>
      <c r="AH1753" t="inlineStr">
        <is>
          <t>Vikash Suryakanth Parmar</t>
        </is>
      </c>
      <c r="AI1753" s="1" t="n">
        <v>44551.64572916667</v>
      </c>
      <c r="AJ1753" t="n">
        <v>102.0</v>
      </c>
      <c r="AK1753" t="n">
        <v>0.0</v>
      </c>
      <c r="AL1753" t="n">
        <v>0.0</v>
      </c>
      <c r="AM1753" t="n">
        <v>0.0</v>
      </c>
      <c r="AN1753" t="n">
        <v>0.0</v>
      </c>
      <c r="AO1753" t="n">
        <v>0.0</v>
      </c>
      <c r="AP1753" t="n">
        <v>7.0</v>
      </c>
      <c r="AQ1753" t="n">
        <v>0.0</v>
      </c>
      <c r="AR1753" t="n">
        <v>0.0</v>
      </c>
      <c r="AS1753" t="n">
        <v>0.0</v>
      </c>
      <c r="AT1753" t="inlineStr">
        <is>
          <t>N/A</t>
        </is>
      </c>
      <c r="AU1753" t="inlineStr">
        <is>
          <t>N/A</t>
        </is>
      </c>
      <c r="AV1753" t="inlineStr">
        <is>
          <t>N/A</t>
        </is>
      </c>
      <c r="AW1753" t="inlineStr">
        <is>
          <t>N/A</t>
        </is>
      </c>
      <c r="AX1753" t="inlineStr">
        <is>
          <t>N/A</t>
        </is>
      </c>
      <c r="AY1753" t="inlineStr">
        <is>
          <t>N/A</t>
        </is>
      </c>
      <c r="AZ1753" t="inlineStr">
        <is>
          <t>N/A</t>
        </is>
      </c>
      <c r="BA1753" t="inlineStr">
        <is>
          <t>N/A</t>
        </is>
      </c>
      <c r="BB1753" t="inlineStr">
        <is>
          <t>N/A</t>
        </is>
      </c>
      <c r="BC1753" t="inlineStr">
        <is>
          <t>N/A</t>
        </is>
      </c>
      <c r="BD1753" t="inlineStr">
        <is>
          <t>N/A</t>
        </is>
      </c>
      <c r="BE1753" t="inlineStr">
        <is>
          <t>N/A</t>
        </is>
      </c>
    </row>
    <row r="1754">
      <c r="A1754" t="inlineStr">
        <is>
          <t>WI211269544</t>
        </is>
      </c>
      <c r="B1754" t="inlineStr">
        <is>
          <t>DATA_VALIDATION</t>
        </is>
      </c>
      <c r="C1754" t="inlineStr">
        <is>
          <t>201300020387</t>
        </is>
      </c>
      <c r="D1754" t="inlineStr">
        <is>
          <t>Folder</t>
        </is>
      </c>
      <c r="E1754" s="2">
        <f>HYPERLINK("capsilon://?command=openfolder&amp;siteaddress=FAM.docvelocity-na8.net&amp;folderid=FX9E2FD928-9F27-8D46-0AF7-6D290E87080B","FX21129329")</f>
        <v>0.0</v>
      </c>
      <c r="F1754" t="inlineStr">
        <is>
          <t/>
        </is>
      </c>
      <c r="G1754" t="inlineStr">
        <is>
          <t/>
        </is>
      </c>
      <c r="H1754" t="inlineStr">
        <is>
          <t>Mailitem</t>
        </is>
      </c>
      <c r="I1754" t="inlineStr">
        <is>
          <t>MI2112733295</t>
        </is>
      </c>
      <c r="J1754" t="n">
        <v>91.0</v>
      </c>
      <c r="K1754" t="inlineStr">
        <is>
          <t>COMPLETED</t>
        </is>
      </c>
      <c r="L1754" t="inlineStr">
        <is>
          <t>MARK_AS_COMPLETED</t>
        </is>
      </c>
      <c r="M1754" t="inlineStr">
        <is>
          <t>Queue</t>
        </is>
      </c>
      <c r="N1754" t="n">
        <v>2.0</v>
      </c>
      <c r="O1754" s="1" t="n">
        <v>44551.60145833333</v>
      </c>
      <c r="P1754" s="1" t="n">
        <v>44551.64805555555</v>
      </c>
      <c r="Q1754" t="n">
        <v>3518.0</v>
      </c>
      <c r="R1754" t="n">
        <v>508.0</v>
      </c>
      <c r="S1754" t="b">
        <v>0</v>
      </c>
      <c r="T1754" t="inlineStr">
        <is>
          <t>N/A</t>
        </is>
      </c>
      <c r="U1754" t="b">
        <v>0</v>
      </c>
      <c r="V1754" t="inlineStr">
        <is>
          <t>Suraj Toradmal</t>
        </is>
      </c>
      <c r="W1754" s="1" t="n">
        <v>44551.62464120371</v>
      </c>
      <c r="X1754" t="n">
        <v>308.0</v>
      </c>
      <c r="Y1754" t="n">
        <v>64.0</v>
      </c>
      <c r="Z1754" t="n">
        <v>0.0</v>
      </c>
      <c r="AA1754" t="n">
        <v>64.0</v>
      </c>
      <c r="AB1754" t="n">
        <v>0.0</v>
      </c>
      <c r="AC1754" t="n">
        <v>20.0</v>
      </c>
      <c r="AD1754" t="n">
        <v>27.0</v>
      </c>
      <c r="AE1754" t="n">
        <v>0.0</v>
      </c>
      <c r="AF1754" t="n">
        <v>0.0</v>
      </c>
      <c r="AG1754" t="n">
        <v>0.0</v>
      </c>
      <c r="AH1754" t="inlineStr">
        <is>
          <t>Vikash Suryakanth Parmar</t>
        </is>
      </c>
      <c r="AI1754" s="1" t="n">
        <v>44551.64805555555</v>
      </c>
      <c r="AJ1754" t="n">
        <v>200.0</v>
      </c>
      <c r="AK1754" t="n">
        <v>0.0</v>
      </c>
      <c r="AL1754" t="n">
        <v>0.0</v>
      </c>
      <c r="AM1754" t="n">
        <v>0.0</v>
      </c>
      <c r="AN1754" t="n">
        <v>0.0</v>
      </c>
      <c r="AO1754" t="n">
        <v>0.0</v>
      </c>
      <c r="AP1754" t="n">
        <v>27.0</v>
      </c>
      <c r="AQ1754" t="n">
        <v>0.0</v>
      </c>
      <c r="AR1754" t="n">
        <v>0.0</v>
      </c>
      <c r="AS1754" t="n">
        <v>0.0</v>
      </c>
      <c r="AT1754" t="inlineStr">
        <is>
          <t>N/A</t>
        </is>
      </c>
      <c r="AU1754" t="inlineStr">
        <is>
          <t>N/A</t>
        </is>
      </c>
      <c r="AV1754" t="inlineStr">
        <is>
          <t>N/A</t>
        </is>
      </c>
      <c r="AW1754" t="inlineStr">
        <is>
          <t>N/A</t>
        </is>
      </c>
      <c r="AX1754" t="inlineStr">
        <is>
          <t>N/A</t>
        </is>
      </c>
      <c r="AY1754" t="inlineStr">
        <is>
          <t>N/A</t>
        </is>
      </c>
      <c r="AZ1754" t="inlineStr">
        <is>
          <t>N/A</t>
        </is>
      </c>
      <c r="BA1754" t="inlineStr">
        <is>
          <t>N/A</t>
        </is>
      </c>
      <c r="BB1754" t="inlineStr">
        <is>
          <t>N/A</t>
        </is>
      </c>
      <c r="BC1754" t="inlineStr">
        <is>
          <t>N/A</t>
        </is>
      </c>
      <c r="BD1754" t="inlineStr">
        <is>
          <t>N/A</t>
        </is>
      </c>
      <c r="BE1754" t="inlineStr">
        <is>
          <t>N/A</t>
        </is>
      </c>
    </row>
    <row r="1755">
      <c r="A1755" t="inlineStr">
        <is>
          <t>WI21126958</t>
        </is>
      </c>
      <c r="B1755" t="inlineStr">
        <is>
          <t>DATA_VALIDATION</t>
        </is>
      </c>
      <c r="C1755" t="inlineStr">
        <is>
          <t>201300019974</t>
        </is>
      </c>
      <c r="D1755" t="inlineStr">
        <is>
          <t>Folder</t>
        </is>
      </c>
      <c r="E1755" s="2">
        <f>HYPERLINK("capsilon://?command=openfolder&amp;siteaddress=FAM.docvelocity-na8.net&amp;folderid=FX41DD083E-A1EB-38C2-9469-E849ADF97E98","FX211114678")</f>
        <v>0.0</v>
      </c>
      <c r="F1755" t="inlineStr">
        <is>
          <t/>
        </is>
      </c>
      <c r="G1755" t="inlineStr">
        <is>
          <t/>
        </is>
      </c>
      <c r="H1755" t="inlineStr">
        <is>
          <t>Mailitem</t>
        </is>
      </c>
      <c r="I1755" t="inlineStr">
        <is>
          <t>MI211275942</t>
        </is>
      </c>
      <c r="J1755" t="n">
        <v>133.0</v>
      </c>
      <c r="K1755" t="inlineStr">
        <is>
          <t>COMPLETED</t>
        </is>
      </c>
      <c r="L1755" t="inlineStr">
        <is>
          <t>MARK_AS_COMPLETED</t>
        </is>
      </c>
      <c r="M1755" t="inlineStr">
        <is>
          <t>Queue</t>
        </is>
      </c>
      <c r="N1755" t="n">
        <v>1.0</v>
      </c>
      <c r="O1755" s="1" t="n">
        <v>44532.54069444445</v>
      </c>
      <c r="P1755" s="1" t="n">
        <v>44532.58703703704</v>
      </c>
      <c r="Q1755" t="n">
        <v>3686.0</v>
      </c>
      <c r="R1755" t="n">
        <v>318.0</v>
      </c>
      <c r="S1755" t="b">
        <v>0</v>
      </c>
      <c r="T1755" t="inlineStr">
        <is>
          <t>N/A</t>
        </is>
      </c>
      <c r="U1755" t="b">
        <v>0</v>
      </c>
      <c r="V1755" t="inlineStr">
        <is>
          <t>Sumit Jarhad</t>
        </is>
      </c>
      <c r="W1755" s="1" t="n">
        <v>44532.58703703704</v>
      </c>
      <c r="X1755" t="n">
        <v>277.0</v>
      </c>
      <c r="Y1755" t="n">
        <v>0.0</v>
      </c>
      <c r="Z1755" t="n">
        <v>0.0</v>
      </c>
      <c r="AA1755" t="n">
        <v>0.0</v>
      </c>
      <c r="AB1755" t="n">
        <v>0.0</v>
      </c>
      <c r="AC1755" t="n">
        <v>0.0</v>
      </c>
      <c r="AD1755" t="n">
        <v>133.0</v>
      </c>
      <c r="AE1755" t="n">
        <v>120.0</v>
      </c>
      <c r="AF1755" t="n">
        <v>0.0</v>
      </c>
      <c r="AG1755" t="n">
        <v>6.0</v>
      </c>
      <c r="AH1755" t="inlineStr">
        <is>
          <t>N/A</t>
        </is>
      </c>
      <c r="AI1755" t="inlineStr">
        <is>
          <t>N/A</t>
        </is>
      </c>
      <c r="AJ1755" t="inlineStr">
        <is>
          <t>N/A</t>
        </is>
      </c>
      <c r="AK1755" t="inlineStr">
        <is>
          <t>N/A</t>
        </is>
      </c>
      <c r="AL1755" t="inlineStr">
        <is>
          <t>N/A</t>
        </is>
      </c>
      <c r="AM1755" t="inlineStr">
        <is>
          <t>N/A</t>
        </is>
      </c>
      <c r="AN1755" t="inlineStr">
        <is>
          <t>N/A</t>
        </is>
      </c>
      <c r="AO1755" t="inlineStr">
        <is>
          <t>N/A</t>
        </is>
      </c>
      <c r="AP1755" t="inlineStr">
        <is>
          <t>N/A</t>
        </is>
      </c>
      <c r="AQ1755" t="inlineStr">
        <is>
          <t>N/A</t>
        </is>
      </c>
      <c r="AR1755" t="inlineStr">
        <is>
          <t>N/A</t>
        </is>
      </c>
      <c r="AS1755" t="inlineStr">
        <is>
          <t>N/A</t>
        </is>
      </c>
      <c r="AT1755" t="inlineStr">
        <is>
          <t>N/A</t>
        </is>
      </c>
      <c r="AU1755" t="inlineStr">
        <is>
          <t>N/A</t>
        </is>
      </c>
      <c r="AV1755" t="inlineStr">
        <is>
          <t>N/A</t>
        </is>
      </c>
      <c r="AW1755" t="inlineStr">
        <is>
          <t>N/A</t>
        </is>
      </c>
      <c r="AX1755" t="inlineStr">
        <is>
          <t>N/A</t>
        </is>
      </c>
      <c r="AY1755" t="inlineStr">
        <is>
          <t>N/A</t>
        </is>
      </c>
      <c r="AZ1755" t="inlineStr">
        <is>
          <t>N/A</t>
        </is>
      </c>
      <c r="BA1755" t="inlineStr">
        <is>
          <t>N/A</t>
        </is>
      </c>
      <c r="BB1755" t="inlineStr">
        <is>
          <t>N/A</t>
        </is>
      </c>
      <c r="BC1755" t="inlineStr">
        <is>
          <t>N/A</t>
        </is>
      </c>
      <c r="BD1755" t="inlineStr">
        <is>
          <t>N/A</t>
        </is>
      </c>
      <c r="BE1755" t="inlineStr">
        <is>
          <t>N/A</t>
        </is>
      </c>
    </row>
    <row r="1756">
      <c r="A1756" t="inlineStr">
        <is>
          <t>WI211269608</t>
        </is>
      </c>
      <c r="B1756" t="inlineStr">
        <is>
          <t>DATA_VALIDATION</t>
        </is>
      </c>
      <c r="C1756" t="inlineStr">
        <is>
          <t>201100014372</t>
        </is>
      </c>
      <c r="D1756" t="inlineStr">
        <is>
          <t>Folder</t>
        </is>
      </c>
      <c r="E1756" s="2">
        <f>HYPERLINK("capsilon://?command=openfolder&amp;siteaddress=FAM.docvelocity-na8.net&amp;folderid=FXC2CE8E61-39FF-02D3-D80D-4B2049FB5A8B","FX211210666")</f>
        <v>0.0</v>
      </c>
      <c r="F1756" t="inlineStr">
        <is>
          <t/>
        </is>
      </c>
      <c r="G1756" t="inlineStr">
        <is>
          <t/>
        </is>
      </c>
      <c r="H1756" t="inlineStr">
        <is>
          <t>Mailitem</t>
        </is>
      </c>
      <c r="I1756" t="inlineStr">
        <is>
          <t>MI2112734231</t>
        </is>
      </c>
      <c r="J1756" t="n">
        <v>28.0</v>
      </c>
      <c r="K1756" t="inlineStr">
        <is>
          <t>COMPLETED</t>
        </is>
      </c>
      <c r="L1756" t="inlineStr">
        <is>
          <t>MARK_AS_COMPLETED</t>
        </is>
      </c>
      <c r="M1756" t="inlineStr">
        <is>
          <t>Queue</t>
        </is>
      </c>
      <c r="N1756" t="n">
        <v>2.0</v>
      </c>
      <c r="O1756" s="1" t="n">
        <v>44551.606574074074</v>
      </c>
      <c r="P1756" s="1" t="n">
        <v>44551.649351851855</v>
      </c>
      <c r="Q1756" t="n">
        <v>3463.0</v>
      </c>
      <c r="R1756" t="n">
        <v>233.0</v>
      </c>
      <c r="S1756" t="b">
        <v>0</v>
      </c>
      <c r="T1756" t="inlineStr">
        <is>
          <t>N/A</t>
        </is>
      </c>
      <c r="U1756" t="b">
        <v>0</v>
      </c>
      <c r="V1756" t="inlineStr">
        <is>
          <t>Sumit Jarhad</t>
        </is>
      </c>
      <c r="W1756" s="1" t="n">
        <v>44551.622719907406</v>
      </c>
      <c r="X1756" t="n">
        <v>122.0</v>
      </c>
      <c r="Y1756" t="n">
        <v>21.0</v>
      </c>
      <c r="Z1756" t="n">
        <v>0.0</v>
      </c>
      <c r="AA1756" t="n">
        <v>21.0</v>
      </c>
      <c r="AB1756" t="n">
        <v>0.0</v>
      </c>
      <c r="AC1756" t="n">
        <v>4.0</v>
      </c>
      <c r="AD1756" t="n">
        <v>7.0</v>
      </c>
      <c r="AE1756" t="n">
        <v>0.0</v>
      </c>
      <c r="AF1756" t="n">
        <v>0.0</v>
      </c>
      <c r="AG1756" t="n">
        <v>0.0</v>
      </c>
      <c r="AH1756" t="inlineStr">
        <is>
          <t>Vikash Suryakanth Parmar</t>
        </is>
      </c>
      <c r="AI1756" s="1" t="n">
        <v>44551.649351851855</v>
      </c>
      <c r="AJ1756" t="n">
        <v>111.0</v>
      </c>
      <c r="AK1756" t="n">
        <v>0.0</v>
      </c>
      <c r="AL1756" t="n">
        <v>0.0</v>
      </c>
      <c r="AM1756" t="n">
        <v>0.0</v>
      </c>
      <c r="AN1756" t="n">
        <v>0.0</v>
      </c>
      <c r="AO1756" t="n">
        <v>0.0</v>
      </c>
      <c r="AP1756" t="n">
        <v>7.0</v>
      </c>
      <c r="AQ1756" t="n">
        <v>0.0</v>
      </c>
      <c r="AR1756" t="n">
        <v>0.0</v>
      </c>
      <c r="AS1756" t="n">
        <v>0.0</v>
      </c>
      <c r="AT1756" t="inlineStr">
        <is>
          <t>N/A</t>
        </is>
      </c>
      <c r="AU1756" t="inlineStr">
        <is>
          <t>N/A</t>
        </is>
      </c>
      <c r="AV1756" t="inlineStr">
        <is>
          <t>N/A</t>
        </is>
      </c>
      <c r="AW1756" t="inlineStr">
        <is>
          <t>N/A</t>
        </is>
      </c>
      <c r="AX1756" t="inlineStr">
        <is>
          <t>N/A</t>
        </is>
      </c>
      <c r="AY1756" t="inlineStr">
        <is>
          <t>N/A</t>
        </is>
      </c>
      <c r="AZ1756" t="inlineStr">
        <is>
          <t>N/A</t>
        </is>
      </c>
      <c r="BA1756" t="inlineStr">
        <is>
          <t>N/A</t>
        </is>
      </c>
      <c r="BB1756" t="inlineStr">
        <is>
          <t>N/A</t>
        </is>
      </c>
      <c r="BC1756" t="inlineStr">
        <is>
          <t>N/A</t>
        </is>
      </c>
      <c r="BD1756" t="inlineStr">
        <is>
          <t>N/A</t>
        </is>
      </c>
      <c r="BE1756" t="inlineStr">
        <is>
          <t>N/A</t>
        </is>
      </c>
    </row>
    <row r="1757">
      <c r="A1757" t="inlineStr">
        <is>
          <t>WI211269611</t>
        </is>
      </c>
      <c r="B1757" t="inlineStr">
        <is>
          <t>DATA_VALIDATION</t>
        </is>
      </c>
      <c r="C1757" t="inlineStr">
        <is>
          <t>201100014372</t>
        </is>
      </c>
      <c r="D1757" t="inlineStr">
        <is>
          <t>Folder</t>
        </is>
      </c>
      <c r="E1757" s="2">
        <f>HYPERLINK("capsilon://?command=openfolder&amp;siteaddress=FAM.docvelocity-na8.net&amp;folderid=FXC2CE8E61-39FF-02D3-D80D-4B2049FB5A8B","FX211210666")</f>
        <v>0.0</v>
      </c>
      <c r="F1757" t="inlineStr">
        <is>
          <t/>
        </is>
      </c>
      <c r="G1757" t="inlineStr">
        <is>
          <t/>
        </is>
      </c>
      <c r="H1757" t="inlineStr">
        <is>
          <t>Mailitem</t>
        </is>
      </c>
      <c r="I1757" t="inlineStr">
        <is>
          <t>MI2112734243</t>
        </is>
      </c>
      <c r="J1757" t="n">
        <v>28.0</v>
      </c>
      <c r="K1757" t="inlineStr">
        <is>
          <t>COMPLETED</t>
        </is>
      </c>
      <c r="L1757" t="inlineStr">
        <is>
          <t>MARK_AS_COMPLETED</t>
        </is>
      </c>
      <c r="M1757" t="inlineStr">
        <is>
          <t>Queue</t>
        </is>
      </c>
      <c r="N1757" t="n">
        <v>2.0</v>
      </c>
      <c r="O1757" s="1" t="n">
        <v>44551.606875</v>
      </c>
      <c r="P1757" s="1" t="n">
        <v>44551.650821759256</v>
      </c>
      <c r="Q1757" t="n">
        <v>3569.0</v>
      </c>
      <c r="R1757" t="n">
        <v>228.0</v>
      </c>
      <c r="S1757" t="b">
        <v>0</v>
      </c>
      <c r="T1757" t="inlineStr">
        <is>
          <t>N/A</t>
        </is>
      </c>
      <c r="U1757" t="b">
        <v>0</v>
      </c>
      <c r="V1757" t="inlineStr">
        <is>
          <t>Archana Bhujbal</t>
        </is>
      </c>
      <c r="W1757" s="1" t="n">
        <v>44551.62300925926</v>
      </c>
      <c r="X1757" t="n">
        <v>101.0</v>
      </c>
      <c r="Y1757" t="n">
        <v>21.0</v>
      </c>
      <c r="Z1757" t="n">
        <v>0.0</v>
      </c>
      <c r="AA1757" t="n">
        <v>21.0</v>
      </c>
      <c r="AB1757" t="n">
        <v>0.0</v>
      </c>
      <c r="AC1757" t="n">
        <v>3.0</v>
      </c>
      <c r="AD1757" t="n">
        <v>7.0</v>
      </c>
      <c r="AE1757" t="n">
        <v>0.0</v>
      </c>
      <c r="AF1757" t="n">
        <v>0.0</v>
      </c>
      <c r="AG1757" t="n">
        <v>0.0</v>
      </c>
      <c r="AH1757" t="inlineStr">
        <is>
          <t>Vikash Suryakanth Parmar</t>
        </is>
      </c>
      <c r="AI1757" s="1" t="n">
        <v>44551.650821759256</v>
      </c>
      <c r="AJ1757" t="n">
        <v>127.0</v>
      </c>
      <c r="AK1757" t="n">
        <v>0.0</v>
      </c>
      <c r="AL1757" t="n">
        <v>0.0</v>
      </c>
      <c r="AM1757" t="n">
        <v>0.0</v>
      </c>
      <c r="AN1757" t="n">
        <v>0.0</v>
      </c>
      <c r="AO1757" t="n">
        <v>0.0</v>
      </c>
      <c r="AP1757" t="n">
        <v>7.0</v>
      </c>
      <c r="AQ1757" t="n">
        <v>0.0</v>
      </c>
      <c r="AR1757" t="n">
        <v>0.0</v>
      </c>
      <c r="AS1757" t="n">
        <v>0.0</v>
      </c>
      <c r="AT1757" t="inlineStr">
        <is>
          <t>N/A</t>
        </is>
      </c>
      <c r="AU1757" t="inlineStr">
        <is>
          <t>N/A</t>
        </is>
      </c>
      <c r="AV1757" t="inlineStr">
        <is>
          <t>N/A</t>
        </is>
      </c>
      <c r="AW1757" t="inlineStr">
        <is>
          <t>N/A</t>
        </is>
      </c>
      <c r="AX1757" t="inlineStr">
        <is>
          <t>N/A</t>
        </is>
      </c>
      <c r="AY1757" t="inlineStr">
        <is>
          <t>N/A</t>
        </is>
      </c>
      <c r="AZ1757" t="inlineStr">
        <is>
          <t>N/A</t>
        </is>
      </c>
      <c r="BA1757" t="inlineStr">
        <is>
          <t>N/A</t>
        </is>
      </c>
      <c r="BB1757" t="inlineStr">
        <is>
          <t>N/A</t>
        </is>
      </c>
      <c r="BC1757" t="inlineStr">
        <is>
          <t>N/A</t>
        </is>
      </c>
      <c r="BD1757" t="inlineStr">
        <is>
          <t>N/A</t>
        </is>
      </c>
      <c r="BE1757" t="inlineStr">
        <is>
          <t>N/A</t>
        </is>
      </c>
    </row>
    <row r="1758">
      <c r="A1758" t="inlineStr">
        <is>
          <t>WI211269647</t>
        </is>
      </c>
      <c r="B1758" t="inlineStr">
        <is>
          <t>DATA_VALIDATION</t>
        </is>
      </c>
      <c r="C1758" t="inlineStr">
        <is>
          <t>201100014372</t>
        </is>
      </c>
      <c r="D1758" t="inlineStr">
        <is>
          <t>Folder</t>
        </is>
      </c>
      <c r="E1758" s="2">
        <f>HYPERLINK("capsilon://?command=openfolder&amp;siteaddress=FAM.docvelocity-na8.net&amp;folderid=FXC2CE8E61-39FF-02D3-D80D-4B2049FB5A8B","FX211210666")</f>
        <v>0.0</v>
      </c>
      <c r="F1758" t="inlineStr">
        <is>
          <t/>
        </is>
      </c>
      <c r="G1758" t="inlineStr">
        <is>
          <t/>
        </is>
      </c>
      <c r="H1758" t="inlineStr">
        <is>
          <t>Mailitem</t>
        </is>
      </c>
      <c r="I1758" t="inlineStr">
        <is>
          <t>MI2112734389</t>
        </is>
      </c>
      <c r="J1758" t="n">
        <v>45.0</v>
      </c>
      <c r="K1758" t="inlineStr">
        <is>
          <t>COMPLETED</t>
        </is>
      </c>
      <c r="L1758" t="inlineStr">
        <is>
          <t>MARK_AS_COMPLETED</t>
        </is>
      </c>
      <c r="M1758" t="inlineStr">
        <is>
          <t>Queue</t>
        </is>
      </c>
      <c r="N1758" t="n">
        <v>1.0</v>
      </c>
      <c r="O1758" s="1" t="n">
        <v>44551.611863425926</v>
      </c>
      <c r="P1758" s="1" t="n">
        <v>44551.62474537037</v>
      </c>
      <c r="Q1758" t="n">
        <v>938.0</v>
      </c>
      <c r="R1758" t="n">
        <v>175.0</v>
      </c>
      <c r="S1758" t="b">
        <v>0</v>
      </c>
      <c r="T1758" t="inlineStr">
        <is>
          <t>N/A</t>
        </is>
      </c>
      <c r="U1758" t="b">
        <v>0</v>
      </c>
      <c r="V1758" t="inlineStr">
        <is>
          <t>Sumit Jarhad</t>
        </is>
      </c>
      <c r="W1758" s="1" t="n">
        <v>44551.62474537037</v>
      </c>
      <c r="X1758" t="n">
        <v>175.0</v>
      </c>
      <c r="Y1758" t="n">
        <v>0.0</v>
      </c>
      <c r="Z1758" t="n">
        <v>0.0</v>
      </c>
      <c r="AA1758" t="n">
        <v>0.0</v>
      </c>
      <c r="AB1758" t="n">
        <v>0.0</v>
      </c>
      <c r="AC1758" t="n">
        <v>0.0</v>
      </c>
      <c r="AD1758" t="n">
        <v>45.0</v>
      </c>
      <c r="AE1758" t="n">
        <v>40.0</v>
      </c>
      <c r="AF1758" t="n">
        <v>0.0</v>
      </c>
      <c r="AG1758" t="n">
        <v>5.0</v>
      </c>
      <c r="AH1758" t="inlineStr">
        <is>
          <t>N/A</t>
        </is>
      </c>
      <c r="AI1758" t="inlineStr">
        <is>
          <t>N/A</t>
        </is>
      </c>
      <c r="AJ1758" t="inlineStr">
        <is>
          <t>N/A</t>
        </is>
      </c>
      <c r="AK1758" t="inlineStr">
        <is>
          <t>N/A</t>
        </is>
      </c>
      <c r="AL1758" t="inlineStr">
        <is>
          <t>N/A</t>
        </is>
      </c>
      <c r="AM1758" t="inlineStr">
        <is>
          <t>N/A</t>
        </is>
      </c>
      <c r="AN1758" t="inlineStr">
        <is>
          <t>N/A</t>
        </is>
      </c>
      <c r="AO1758" t="inlineStr">
        <is>
          <t>N/A</t>
        </is>
      </c>
      <c r="AP1758" t="inlineStr">
        <is>
          <t>N/A</t>
        </is>
      </c>
      <c r="AQ1758" t="inlineStr">
        <is>
          <t>N/A</t>
        </is>
      </c>
      <c r="AR1758" t="inlineStr">
        <is>
          <t>N/A</t>
        </is>
      </c>
      <c r="AS1758" t="inlineStr">
        <is>
          <t>N/A</t>
        </is>
      </c>
      <c r="AT1758" t="inlineStr">
        <is>
          <t>N/A</t>
        </is>
      </c>
      <c r="AU1758" t="inlineStr">
        <is>
          <t>N/A</t>
        </is>
      </c>
      <c r="AV1758" t="inlineStr">
        <is>
          <t>N/A</t>
        </is>
      </c>
      <c r="AW1758" t="inlineStr">
        <is>
          <t>N/A</t>
        </is>
      </c>
      <c r="AX1758" t="inlineStr">
        <is>
          <t>N/A</t>
        </is>
      </c>
      <c r="AY1758" t="inlineStr">
        <is>
          <t>N/A</t>
        </is>
      </c>
      <c r="AZ1758" t="inlineStr">
        <is>
          <t>N/A</t>
        </is>
      </c>
      <c r="BA1758" t="inlineStr">
        <is>
          <t>N/A</t>
        </is>
      </c>
      <c r="BB1758" t="inlineStr">
        <is>
          <t>N/A</t>
        </is>
      </c>
      <c r="BC1758" t="inlineStr">
        <is>
          <t>N/A</t>
        </is>
      </c>
      <c r="BD1758" t="inlineStr">
        <is>
          <t>N/A</t>
        </is>
      </c>
      <c r="BE1758" t="inlineStr">
        <is>
          <t>N/A</t>
        </is>
      </c>
    </row>
    <row r="1759">
      <c r="A1759" t="inlineStr">
        <is>
          <t>WI211269689</t>
        </is>
      </c>
      <c r="B1759" t="inlineStr">
        <is>
          <t>DATA_VALIDATION</t>
        </is>
      </c>
      <c r="C1759" t="inlineStr">
        <is>
          <t>201100014372</t>
        </is>
      </c>
      <c r="D1759" t="inlineStr">
        <is>
          <t>Folder</t>
        </is>
      </c>
      <c r="E1759" s="2">
        <f>HYPERLINK("capsilon://?command=openfolder&amp;siteaddress=FAM.docvelocity-na8.net&amp;folderid=FXC2CE8E61-39FF-02D3-D80D-4B2049FB5A8B","FX211210666")</f>
        <v>0.0</v>
      </c>
      <c r="F1759" t="inlineStr">
        <is>
          <t/>
        </is>
      </c>
      <c r="G1759" t="inlineStr">
        <is>
          <t/>
        </is>
      </c>
      <c r="H1759" t="inlineStr">
        <is>
          <t>Mailitem</t>
        </is>
      </c>
      <c r="I1759" t="inlineStr">
        <is>
          <t>MI2112734411</t>
        </is>
      </c>
      <c r="J1759" t="n">
        <v>84.0</v>
      </c>
      <c r="K1759" t="inlineStr">
        <is>
          <t>COMPLETED</t>
        </is>
      </c>
      <c r="L1759" t="inlineStr">
        <is>
          <t>MARK_AS_COMPLETED</t>
        </is>
      </c>
      <c r="M1759" t="inlineStr">
        <is>
          <t>Queue</t>
        </is>
      </c>
      <c r="N1759" t="n">
        <v>1.0</v>
      </c>
      <c r="O1759" s="1" t="n">
        <v>44551.61517361111</v>
      </c>
      <c r="P1759" s="1" t="n">
        <v>44551.62862268519</v>
      </c>
      <c r="Q1759" t="n">
        <v>843.0</v>
      </c>
      <c r="R1759" t="n">
        <v>319.0</v>
      </c>
      <c r="S1759" t="b">
        <v>0</v>
      </c>
      <c r="T1759" t="inlineStr">
        <is>
          <t>N/A</t>
        </is>
      </c>
      <c r="U1759" t="b">
        <v>0</v>
      </c>
      <c r="V1759" t="inlineStr">
        <is>
          <t>Sumit Jarhad</t>
        </is>
      </c>
      <c r="W1759" s="1" t="n">
        <v>44551.62862268519</v>
      </c>
      <c r="X1759" t="n">
        <v>171.0</v>
      </c>
      <c r="Y1759" t="n">
        <v>0.0</v>
      </c>
      <c r="Z1759" t="n">
        <v>0.0</v>
      </c>
      <c r="AA1759" t="n">
        <v>0.0</v>
      </c>
      <c r="AB1759" t="n">
        <v>0.0</v>
      </c>
      <c r="AC1759" t="n">
        <v>0.0</v>
      </c>
      <c r="AD1759" t="n">
        <v>84.0</v>
      </c>
      <c r="AE1759" t="n">
        <v>79.0</v>
      </c>
      <c r="AF1759" t="n">
        <v>0.0</v>
      </c>
      <c r="AG1759" t="n">
        <v>4.0</v>
      </c>
      <c r="AH1759" t="inlineStr">
        <is>
          <t>N/A</t>
        </is>
      </c>
      <c r="AI1759" t="inlineStr">
        <is>
          <t>N/A</t>
        </is>
      </c>
      <c r="AJ1759" t="inlineStr">
        <is>
          <t>N/A</t>
        </is>
      </c>
      <c r="AK1759" t="inlineStr">
        <is>
          <t>N/A</t>
        </is>
      </c>
      <c r="AL1759" t="inlineStr">
        <is>
          <t>N/A</t>
        </is>
      </c>
      <c r="AM1759" t="inlineStr">
        <is>
          <t>N/A</t>
        </is>
      </c>
      <c r="AN1759" t="inlineStr">
        <is>
          <t>N/A</t>
        </is>
      </c>
      <c r="AO1759" t="inlineStr">
        <is>
          <t>N/A</t>
        </is>
      </c>
      <c r="AP1759" t="inlineStr">
        <is>
          <t>N/A</t>
        </is>
      </c>
      <c r="AQ1759" t="inlineStr">
        <is>
          <t>N/A</t>
        </is>
      </c>
      <c r="AR1759" t="inlineStr">
        <is>
          <t>N/A</t>
        </is>
      </c>
      <c r="AS1759" t="inlineStr">
        <is>
          <t>N/A</t>
        </is>
      </c>
      <c r="AT1759" t="inlineStr">
        <is>
          <t>N/A</t>
        </is>
      </c>
      <c r="AU1759" t="inlineStr">
        <is>
          <t>N/A</t>
        </is>
      </c>
      <c r="AV1759" t="inlineStr">
        <is>
          <t>N/A</t>
        </is>
      </c>
      <c r="AW1759" t="inlineStr">
        <is>
          <t>N/A</t>
        </is>
      </c>
      <c r="AX1759" t="inlineStr">
        <is>
          <t>N/A</t>
        </is>
      </c>
      <c r="AY1759" t="inlineStr">
        <is>
          <t>N/A</t>
        </is>
      </c>
      <c r="AZ1759" t="inlineStr">
        <is>
          <t>N/A</t>
        </is>
      </c>
      <c r="BA1759" t="inlineStr">
        <is>
          <t>N/A</t>
        </is>
      </c>
      <c r="BB1759" t="inlineStr">
        <is>
          <t>N/A</t>
        </is>
      </c>
      <c r="BC1759" t="inlineStr">
        <is>
          <t>N/A</t>
        </is>
      </c>
      <c r="BD1759" t="inlineStr">
        <is>
          <t>N/A</t>
        </is>
      </c>
      <c r="BE1759" t="inlineStr">
        <is>
          <t>N/A</t>
        </is>
      </c>
    </row>
    <row r="1760">
      <c r="A1760" t="inlineStr">
        <is>
          <t>WI211269695</t>
        </is>
      </c>
      <c r="B1760" t="inlineStr">
        <is>
          <t>DATA_VALIDATION</t>
        </is>
      </c>
      <c r="C1760" t="inlineStr">
        <is>
          <t>201100014372</t>
        </is>
      </c>
      <c r="D1760" t="inlineStr">
        <is>
          <t>Folder</t>
        </is>
      </c>
      <c r="E1760" s="2">
        <f>HYPERLINK("capsilon://?command=openfolder&amp;siteaddress=FAM.docvelocity-na8.net&amp;folderid=FXC2CE8E61-39FF-02D3-D80D-4B2049FB5A8B","FX211210666")</f>
        <v>0.0</v>
      </c>
      <c r="F1760" t="inlineStr">
        <is>
          <t/>
        </is>
      </c>
      <c r="G1760" t="inlineStr">
        <is>
          <t/>
        </is>
      </c>
      <c r="H1760" t="inlineStr">
        <is>
          <t>Mailitem</t>
        </is>
      </c>
      <c r="I1760" t="inlineStr">
        <is>
          <t>MI2112734481</t>
        </is>
      </c>
      <c r="J1760" t="n">
        <v>28.0</v>
      </c>
      <c r="K1760" t="inlineStr">
        <is>
          <t>COMPLETED</t>
        </is>
      </c>
      <c r="L1760" t="inlineStr">
        <is>
          <t>MARK_AS_COMPLETED</t>
        </is>
      </c>
      <c r="M1760" t="inlineStr">
        <is>
          <t>Queue</t>
        </is>
      </c>
      <c r="N1760" t="n">
        <v>1.0</v>
      </c>
      <c r="O1760" s="1" t="n">
        <v>44551.61570601852</v>
      </c>
      <c r="P1760" s="1" t="n">
        <v>44551.62663194445</v>
      </c>
      <c r="Q1760" t="n">
        <v>773.0</v>
      </c>
      <c r="R1760" t="n">
        <v>171.0</v>
      </c>
      <c r="S1760" t="b">
        <v>0</v>
      </c>
      <c r="T1760" t="inlineStr">
        <is>
          <t>N/A</t>
        </is>
      </c>
      <c r="U1760" t="b">
        <v>0</v>
      </c>
      <c r="V1760" t="inlineStr">
        <is>
          <t>Sumit Jarhad</t>
        </is>
      </c>
      <c r="W1760" s="1" t="n">
        <v>44551.62663194445</v>
      </c>
      <c r="X1760" t="n">
        <v>162.0</v>
      </c>
      <c r="Y1760" t="n">
        <v>0.0</v>
      </c>
      <c r="Z1760" t="n">
        <v>0.0</v>
      </c>
      <c r="AA1760" t="n">
        <v>0.0</v>
      </c>
      <c r="AB1760" t="n">
        <v>0.0</v>
      </c>
      <c r="AC1760" t="n">
        <v>0.0</v>
      </c>
      <c r="AD1760" t="n">
        <v>28.0</v>
      </c>
      <c r="AE1760" t="n">
        <v>21.0</v>
      </c>
      <c r="AF1760" t="n">
        <v>0.0</v>
      </c>
      <c r="AG1760" t="n">
        <v>3.0</v>
      </c>
      <c r="AH1760" t="inlineStr">
        <is>
          <t>N/A</t>
        </is>
      </c>
      <c r="AI1760" t="inlineStr">
        <is>
          <t>N/A</t>
        </is>
      </c>
      <c r="AJ1760" t="inlineStr">
        <is>
          <t>N/A</t>
        </is>
      </c>
      <c r="AK1760" t="inlineStr">
        <is>
          <t>N/A</t>
        </is>
      </c>
      <c r="AL1760" t="inlineStr">
        <is>
          <t>N/A</t>
        </is>
      </c>
      <c r="AM1760" t="inlineStr">
        <is>
          <t>N/A</t>
        </is>
      </c>
      <c r="AN1760" t="inlineStr">
        <is>
          <t>N/A</t>
        </is>
      </c>
      <c r="AO1760" t="inlineStr">
        <is>
          <t>N/A</t>
        </is>
      </c>
      <c r="AP1760" t="inlineStr">
        <is>
          <t>N/A</t>
        </is>
      </c>
      <c r="AQ1760" t="inlineStr">
        <is>
          <t>N/A</t>
        </is>
      </c>
      <c r="AR1760" t="inlineStr">
        <is>
          <t>N/A</t>
        </is>
      </c>
      <c r="AS1760" t="inlineStr">
        <is>
          <t>N/A</t>
        </is>
      </c>
      <c r="AT1760" t="inlineStr">
        <is>
          <t>N/A</t>
        </is>
      </c>
      <c r="AU1760" t="inlineStr">
        <is>
          <t>N/A</t>
        </is>
      </c>
      <c r="AV1760" t="inlineStr">
        <is>
          <t>N/A</t>
        </is>
      </c>
      <c r="AW1760" t="inlineStr">
        <is>
          <t>N/A</t>
        </is>
      </c>
      <c r="AX1760" t="inlineStr">
        <is>
          <t>N/A</t>
        </is>
      </c>
      <c r="AY1760" t="inlineStr">
        <is>
          <t>N/A</t>
        </is>
      </c>
      <c r="AZ1760" t="inlineStr">
        <is>
          <t>N/A</t>
        </is>
      </c>
      <c r="BA1760" t="inlineStr">
        <is>
          <t>N/A</t>
        </is>
      </c>
      <c r="BB1760" t="inlineStr">
        <is>
          <t>N/A</t>
        </is>
      </c>
      <c r="BC1760" t="inlineStr">
        <is>
          <t>N/A</t>
        </is>
      </c>
      <c r="BD1760" t="inlineStr">
        <is>
          <t>N/A</t>
        </is>
      </c>
      <c r="BE1760" t="inlineStr">
        <is>
          <t>N/A</t>
        </is>
      </c>
    </row>
    <row r="1761">
      <c r="A1761" t="inlineStr">
        <is>
          <t>WI211269714</t>
        </is>
      </c>
      <c r="B1761" t="inlineStr">
        <is>
          <t>DATA_VALIDATION</t>
        </is>
      </c>
      <c r="C1761" t="inlineStr">
        <is>
          <t>201100014372</t>
        </is>
      </c>
      <c r="D1761" t="inlineStr">
        <is>
          <t>Folder</t>
        </is>
      </c>
      <c r="E1761" s="2">
        <f>HYPERLINK("capsilon://?command=openfolder&amp;siteaddress=FAM.docvelocity-na8.net&amp;folderid=FXC2CE8E61-39FF-02D3-D80D-4B2049FB5A8B","FX211210666")</f>
        <v>0.0</v>
      </c>
      <c r="F1761" t="inlineStr">
        <is>
          <t/>
        </is>
      </c>
      <c r="G1761" t="inlineStr">
        <is>
          <t/>
        </is>
      </c>
      <c r="H1761" t="inlineStr">
        <is>
          <t>Mailitem</t>
        </is>
      </c>
      <c r="I1761" t="inlineStr">
        <is>
          <t>MI2112734570</t>
        </is>
      </c>
      <c r="J1761" t="n">
        <v>84.0</v>
      </c>
      <c r="K1761" t="inlineStr">
        <is>
          <t>COMPLETED</t>
        </is>
      </c>
      <c r="L1761" t="inlineStr">
        <is>
          <t>MARK_AS_COMPLETED</t>
        </is>
      </c>
      <c r="M1761" t="inlineStr">
        <is>
          <t>Queue</t>
        </is>
      </c>
      <c r="N1761" t="n">
        <v>1.0</v>
      </c>
      <c r="O1761" s="1" t="n">
        <v>44551.6196875</v>
      </c>
      <c r="P1761" s="1" t="n">
        <v>44551.62935185185</v>
      </c>
      <c r="Q1761" t="n">
        <v>753.0</v>
      </c>
      <c r="R1761" t="n">
        <v>82.0</v>
      </c>
      <c r="S1761" t="b">
        <v>0</v>
      </c>
      <c r="T1761" t="inlineStr">
        <is>
          <t>N/A</t>
        </is>
      </c>
      <c r="U1761" t="b">
        <v>0</v>
      </c>
      <c r="V1761" t="inlineStr">
        <is>
          <t>Sumit Jarhad</t>
        </is>
      </c>
      <c r="W1761" s="1" t="n">
        <v>44551.62935185185</v>
      </c>
      <c r="X1761" t="n">
        <v>62.0</v>
      </c>
      <c r="Y1761" t="n">
        <v>0.0</v>
      </c>
      <c r="Z1761" t="n">
        <v>0.0</v>
      </c>
      <c r="AA1761" t="n">
        <v>0.0</v>
      </c>
      <c r="AB1761" t="n">
        <v>0.0</v>
      </c>
      <c r="AC1761" t="n">
        <v>0.0</v>
      </c>
      <c r="AD1761" t="n">
        <v>84.0</v>
      </c>
      <c r="AE1761" t="n">
        <v>79.0</v>
      </c>
      <c r="AF1761" t="n">
        <v>0.0</v>
      </c>
      <c r="AG1761" t="n">
        <v>4.0</v>
      </c>
      <c r="AH1761" t="inlineStr">
        <is>
          <t>N/A</t>
        </is>
      </c>
      <c r="AI1761" t="inlineStr">
        <is>
          <t>N/A</t>
        </is>
      </c>
      <c r="AJ1761" t="inlineStr">
        <is>
          <t>N/A</t>
        </is>
      </c>
      <c r="AK1761" t="inlineStr">
        <is>
          <t>N/A</t>
        </is>
      </c>
      <c r="AL1761" t="inlineStr">
        <is>
          <t>N/A</t>
        </is>
      </c>
      <c r="AM1761" t="inlineStr">
        <is>
          <t>N/A</t>
        </is>
      </c>
      <c r="AN1761" t="inlineStr">
        <is>
          <t>N/A</t>
        </is>
      </c>
      <c r="AO1761" t="inlineStr">
        <is>
          <t>N/A</t>
        </is>
      </c>
      <c r="AP1761" t="inlineStr">
        <is>
          <t>N/A</t>
        </is>
      </c>
      <c r="AQ1761" t="inlineStr">
        <is>
          <t>N/A</t>
        </is>
      </c>
      <c r="AR1761" t="inlineStr">
        <is>
          <t>N/A</t>
        </is>
      </c>
      <c r="AS1761" t="inlineStr">
        <is>
          <t>N/A</t>
        </is>
      </c>
      <c r="AT1761" t="inlineStr">
        <is>
          <t>N/A</t>
        </is>
      </c>
      <c r="AU1761" t="inlineStr">
        <is>
          <t>N/A</t>
        </is>
      </c>
      <c r="AV1761" t="inlineStr">
        <is>
          <t>N/A</t>
        </is>
      </c>
      <c r="AW1761" t="inlineStr">
        <is>
          <t>N/A</t>
        </is>
      </c>
      <c r="AX1761" t="inlineStr">
        <is>
          <t>N/A</t>
        </is>
      </c>
      <c r="AY1761" t="inlineStr">
        <is>
          <t>N/A</t>
        </is>
      </c>
      <c r="AZ1761" t="inlineStr">
        <is>
          <t>N/A</t>
        </is>
      </c>
      <c r="BA1761" t="inlineStr">
        <is>
          <t>N/A</t>
        </is>
      </c>
      <c r="BB1761" t="inlineStr">
        <is>
          <t>N/A</t>
        </is>
      </c>
      <c r="BC1761" t="inlineStr">
        <is>
          <t>N/A</t>
        </is>
      </c>
      <c r="BD1761" t="inlineStr">
        <is>
          <t>N/A</t>
        </is>
      </c>
      <c r="BE1761" t="inlineStr">
        <is>
          <t>N/A</t>
        </is>
      </c>
    </row>
    <row r="1762">
      <c r="A1762" t="inlineStr">
        <is>
          <t>WI211269746</t>
        </is>
      </c>
      <c r="B1762" t="inlineStr">
        <is>
          <t>DATA_VALIDATION</t>
        </is>
      </c>
      <c r="C1762" t="inlineStr">
        <is>
          <t>201100014372</t>
        </is>
      </c>
      <c r="D1762" t="inlineStr">
        <is>
          <t>Folder</t>
        </is>
      </c>
      <c r="E1762" s="2">
        <f>HYPERLINK("capsilon://?command=openfolder&amp;siteaddress=FAM.docvelocity-na8.net&amp;folderid=FXC2CE8E61-39FF-02D3-D80D-4B2049FB5A8B","FX211210666")</f>
        <v>0.0</v>
      </c>
      <c r="F1762" t="inlineStr">
        <is>
          <t/>
        </is>
      </c>
      <c r="G1762" t="inlineStr">
        <is>
          <t/>
        </is>
      </c>
      <c r="H1762" t="inlineStr">
        <is>
          <t>Mailitem</t>
        </is>
      </c>
      <c r="I1762" t="inlineStr">
        <is>
          <t>MI2112734604</t>
        </is>
      </c>
      <c r="J1762" t="n">
        <v>45.0</v>
      </c>
      <c r="K1762" t="inlineStr">
        <is>
          <t>COMPLETED</t>
        </is>
      </c>
      <c r="L1762" t="inlineStr">
        <is>
          <t>MARK_AS_COMPLETED</t>
        </is>
      </c>
      <c r="M1762" t="inlineStr">
        <is>
          <t>Queue</t>
        </is>
      </c>
      <c r="N1762" t="n">
        <v>1.0</v>
      </c>
      <c r="O1762" s="1" t="n">
        <v>44551.624502314815</v>
      </c>
      <c r="P1762" s="1" t="n">
        <v>44551.63037037037</v>
      </c>
      <c r="Q1762" t="n">
        <v>401.0</v>
      </c>
      <c r="R1762" t="n">
        <v>106.0</v>
      </c>
      <c r="S1762" t="b">
        <v>0</v>
      </c>
      <c r="T1762" t="inlineStr">
        <is>
          <t>N/A</t>
        </is>
      </c>
      <c r="U1762" t="b">
        <v>0</v>
      </c>
      <c r="V1762" t="inlineStr">
        <is>
          <t>Sumit Jarhad</t>
        </is>
      </c>
      <c r="W1762" s="1" t="n">
        <v>44551.63037037037</v>
      </c>
      <c r="X1762" t="n">
        <v>88.0</v>
      </c>
      <c r="Y1762" t="n">
        <v>0.0</v>
      </c>
      <c r="Z1762" t="n">
        <v>0.0</v>
      </c>
      <c r="AA1762" t="n">
        <v>0.0</v>
      </c>
      <c r="AB1762" t="n">
        <v>0.0</v>
      </c>
      <c r="AC1762" t="n">
        <v>0.0</v>
      </c>
      <c r="AD1762" t="n">
        <v>45.0</v>
      </c>
      <c r="AE1762" t="n">
        <v>40.0</v>
      </c>
      <c r="AF1762" t="n">
        <v>0.0</v>
      </c>
      <c r="AG1762" t="n">
        <v>5.0</v>
      </c>
      <c r="AH1762" t="inlineStr">
        <is>
          <t>N/A</t>
        </is>
      </c>
      <c r="AI1762" t="inlineStr">
        <is>
          <t>N/A</t>
        </is>
      </c>
      <c r="AJ1762" t="inlineStr">
        <is>
          <t>N/A</t>
        </is>
      </c>
      <c r="AK1762" t="inlineStr">
        <is>
          <t>N/A</t>
        </is>
      </c>
      <c r="AL1762" t="inlineStr">
        <is>
          <t>N/A</t>
        </is>
      </c>
      <c r="AM1762" t="inlineStr">
        <is>
          <t>N/A</t>
        </is>
      </c>
      <c r="AN1762" t="inlineStr">
        <is>
          <t>N/A</t>
        </is>
      </c>
      <c r="AO1762" t="inlineStr">
        <is>
          <t>N/A</t>
        </is>
      </c>
      <c r="AP1762" t="inlineStr">
        <is>
          <t>N/A</t>
        </is>
      </c>
      <c r="AQ1762" t="inlineStr">
        <is>
          <t>N/A</t>
        </is>
      </c>
      <c r="AR1762" t="inlineStr">
        <is>
          <t>N/A</t>
        </is>
      </c>
      <c r="AS1762" t="inlineStr">
        <is>
          <t>N/A</t>
        </is>
      </c>
      <c r="AT1762" t="inlineStr">
        <is>
          <t>N/A</t>
        </is>
      </c>
      <c r="AU1762" t="inlineStr">
        <is>
          <t>N/A</t>
        </is>
      </c>
      <c r="AV1762" t="inlineStr">
        <is>
          <t>N/A</t>
        </is>
      </c>
      <c r="AW1762" t="inlineStr">
        <is>
          <t>N/A</t>
        </is>
      </c>
      <c r="AX1762" t="inlineStr">
        <is>
          <t>N/A</t>
        </is>
      </c>
      <c r="AY1762" t="inlineStr">
        <is>
          <t>N/A</t>
        </is>
      </c>
      <c r="AZ1762" t="inlineStr">
        <is>
          <t>N/A</t>
        </is>
      </c>
      <c r="BA1762" t="inlineStr">
        <is>
          <t>N/A</t>
        </is>
      </c>
      <c r="BB1762" t="inlineStr">
        <is>
          <t>N/A</t>
        </is>
      </c>
      <c r="BC1762" t="inlineStr">
        <is>
          <t>N/A</t>
        </is>
      </c>
      <c r="BD1762" t="inlineStr">
        <is>
          <t>N/A</t>
        </is>
      </c>
      <c r="BE1762" t="inlineStr">
        <is>
          <t>N/A</t>
        </is>
      </c>
    </row>
    <row r="1763">
      <c r="A1763" t="inlineStr">
        <is>
          <t>WI211269758</t>
        </is>
      </c>
      <c r="B1763" t="inlineStr">
        <is>
          <t>DATA_VALIDATION</t>
        </is>
      </c>
      <c r="C1763" t="inlineStr">
        <is>
          <t>201300020475</t>
        </is>
      </c>
      <c r="D1763" t="inlineStr">
        <is>
          <t>Folder</t>
        </is>
      </c>
      <c r="E1763" s="2">
        <f>HYPERLINK("capsilon://?command=openfolder&amp;siteaddress=FAM.docvelocity-na8.net&amp;folderid=FXA5AE5FC7-4407-709A-7869-3824A32C1882","FX211210956")</f>
        <v>0.0</v>
      </c>
      <c r="F1763" t="inlineStr">
        <is>
          <t/>
        </is>
      </c>
      <c r="G1763" t="inlineStr">
        <is>
          <t/>
        </is>
      </c>
      <c r="H1763" t="inlineStr">
        <is>
          <t>Mailitem</t>
        </is>
      </c>
      <c r="I1763" t="inlineStr">
        <is>
          <t>MI2112727570</t>
        </is>
      </c>
      <c r="J1763" t="n">
        <v>927.0</v>
      </c>
      <c r="K1763" t="inlineStr">
        <is>
          <t>COMPLETED</t>
        </is>
      </c>
      <c r="L1763" t="inlineStr">
        <is>
          <t>MARK_AS_COMPLETED</t>
        </is>
      </c>
      <c r="M1763" t="inlineStr">
        <is>
          <t>Queue</t>
        </is>
      </c>
      <c r="N1763" t="n">
        <v>2.0</v>
      </c>
      <c r="O1763" s="1" t="n">
        <v>44551.62645833333</v>
      </c>
      <c r="P1763" s="1" t="n">
        <v>44551.67959490741</v>
      </c>
      <c r="Q1763" t="n">
        <v>470.0</v>
      </c>
      <c r="R1763" t="n">
        <v>4121.0</v>
      </c>
      <c r="S1763" t="b">
        <v>0</v>
      </c>
      <c r="T1763" t="inlineStr">
        <is>
          <t>N/A</t>
        </is>
      </c>
      <c r="U1763" t="b">
        <v>1</v>
      </c>
      <c r="V1763" t="inlineStr">
        <is>
          <t>Supriya Khape</t>
        </is>
      </c>
      <c r="W1763" s="1" t="n">
        <v>44551.65739583333</v>
      </c>
      <c r="X1763" t="n">
        <v>2663.0</v>
      </c>
      <c r="Y1763" t="n">
        <v>458.0</v>
      </c>
      <c r="Z1763" t="n">
        <v>0.0</v>
      </c>
      <c r="AA1763" t="n">
        <v>458.0</v>
      </c>
      <c r="AB1763" t="n">
        <v>279.0</v>
      </c>
      <c r="AC1763" t="n">
        <v>227.0</v>
      </c>
      <c r="AD1763" t="n">
        <v>469.0</v>
      </c>
      <c r="AE1763" t="n">
        <v>0.0</v>
      </c>
      <c r="AF1763" t="n">
        <v>0.0</v>
      </c>
      <c r="AG1763" t="n">
        <v>0.0</v>
      </c>
      <c r="AH1763" t="inlineStr">
        <is>
          <t>Vikash Suryakanth Parmar</t>
        </is>
      </c>
      <c r="AI1763" s="1" t="n">
        <v>44551.67959490741</v>
      </c>
      <c r="AJ1763" t="n">
        <v>1458.0</v>
      </c>
      <c r="AK1763" t="n">
        <v>6.0</v>
      </c>
      <c r="AL1763" t="n">
        <v>0.0</v>
      </c>
      <c r="AM1763" t="n">
        <v>6.0</v>
      </c>
      <c r="AN1763" t="n">
        <v>279.0</v>
      </c>
      <c r="AO1763" t="n">
        <v>6.0</v>
      </c>
      <c r="AP1763" t="n">
        <v>463.0</v>
      </c>
      <c r="AQ1763" t="n">
        <v>0.0</v>
      </c>
      <c r="AR1763" t="n">
        <v>0.0</v>
      </c>
      <c r="AS1763" t="n">
        <v>0.0</v>
      </c>
      <c r="AT1763" t="inlineStr">
        <is>
          <t>N/A</t>
        </is>
      </c>
      <c r="AU1763" t="inlineStr">
        <is>
          <t>N/A</t>
        </is>
      </c>
      <c r="AV1763" t="inlineStr">
        <is>
          <t>N/A</t>
        </is>
      </c>
      <c r="AW1763" t="inlineStr">
        <is>
          <t>N/A</t>
        </is>
      </c>
      <c r="AX1763" t="inlineStr">
        <is>
          <t>N/A</t>
        </is>
      </c>
      <c r="AY1763" t="inlineStr">
        <is>
          <t>N/A</t>
        </is>
      </c>
      <c r="AZ1763" t="inlineStr">
        <is>
          <t>N/A</t>
        </is>
      </c>
      <c r="BA1763" t="inlineStr">
        <is>
          <t>N/A</t>
        </is>
      </c>
      <c r="BB1763" t="inlineStr">
        <is>
          <t>N/A</t>
        </is>
      </c>
      <c r="BC1763" t="inlineStr">
        <is>
          <t>N/A</t>
        </is>
      </c>
      <c r="BD1763" t="inlineStr">
        <is>
          <t>N/A</t>
        </is>
      </c>
      <c r="BE1763" t="inlineStr">
        <is>
          <t>N/A</t>
        </is>
      </c>
    </row>
    <row r="1764">
      <c r="A1764" t="inlineStr">
        <is>
          <t>WI211269763</t>
        </is>
      </c>
      <c r="B1764" t="inlineStr">
        <is>
          <t>DATA_VALIDATION</t>
        </is>
      </c>
      <c r="C1764" t="inlineStr">
        <is>
          <t>201308007733</t>
        </is>
      </c>
      <c r="D1764" t="inlineStr">
        <is>
          <t>Folder</t>
        </is>
      </c>
      <c r="E1764" s="2">
        <f>HYPERLINK("capsilon://?command=openfolder&amp;siteaddress=FAM.docvelocity-na8.net&amp;folderid=FX471DB8B6-67B3-46E9-B18A-572739C1BA98","FX21114513")</f>
        <v>0.0</v>
      </c>
      <c r="F1764" t="inlineStr">
        <is>
          <t/>
        </is>
      </c>
      <c r="G1764" t="inlineStr">
        <is>
          <t/>
        </is>
      </c>
      <c r="H1764" t="inlineStr">
        <is>
          <t>Mailitem</t>
        </is>
      </c>
      <c r="I1764" t="inlineStr">
        <is>
          <t>MI2112734670</t>
        </is>
      </c>
      <c r="J1764" t="n">
        <v>66.0</v>
      </c>
      <c r="K1764" t="inlineStr">
        <is>
          <t>COMPLETED</t>
        </is>
      </c>
      <c r="L1764" t="inlineStr">
        <is>
          <t>MARK_AS_COMPLETED</t>
        </is>
      </c>
      <c r="M1764" t="inlineStr">
        <is>
          <t>Queue</t>
        </is>
      </c>
      <c r="N1764" t="n">
        <v>2.0</v>
      </c>
      <c r="O1764" s="1" t="n">
        <v>44551.626851851855</v>
      </c>
      <c r="P1764" s="1" t="n">
        <v>44551.84273148148</v>
      </c>
      <c r="Q1764" t="n">
        <v>16673.0</v>
      </c>
      <c r="R1764" t="n">
        <v>1979.0</v>
      </c>
      <c r="S1764" t="b">
        <v>0</v>
      </c>
      <c r="T1764" t="inlineStr">
        <is>
          <t>N/A</t>
        </is>
      </c>
      <c r="U1764" t="b">
        <v>0</v>
      </c>
      <c r="V1764" t="inlineStr">
        <is>
          <t>Amruta Erande</t>
        </is>
      </c>
      <c r="W1764" s="1" t="n">
        <v>44551.683854166666</v>
      </c>
      <c r="X1764" t="n">
        <v>1641.0</v>
      </c>
      <c r="Y1764" t="n">
        <v>52.0</v>
      </c>
      <c r="Z1764" t="n">
        <v>0.0</v>
      </c>
      <c r="AA1764" t="n">
        <v>52.0</v>
      </c>
      <c r="AB1764" t="n">
        <v>0.0</v>
      </c>
      <c r="AC1764" t="n">
        <v>33.0</v>
      </c>
      <c r="AD1764" t="n">
        <v>14.0</v>
      </c>
      <c r="AE1764" t="n">
        <v>0.0</v>
      </c>
      <c r="AF1764" t="n">
        <v>0.0</v>
      </c>
      <c r="AG1764" t="n">
        <v>0.0</v>
      </c>
      <c r="AH1764" t="inlineStr">
        <is>
          <t>Smriti Gauchan</t>
        </is>
      </c>
      <c r="AI1764" s="1" t="n">
        <v>44551.84273148148</v>
      </c>
      <c r="AJ1764" t="n">
        <v>327.0</v>
      </c>
      <c r="AK1764" t="n">
        <v>1.0</v>
      </c>
      <c r="AL1764" t="n">
        <v>0.0</v>
      </c>
      <c r="AM1764" t="n">
        <v>1.0</v>
      </c>
      <c r="AN1764" t="n">
        <v>0.0</v>
      </c>
      <c r="AO1764" t="n">
        <v>1.0</v>
      </c>
      <c r="AP1764" t="n">
        <v>13.0</v>
      </c>
      <c r="AQ1764" t="n">
        <v>0.0</v>
      </c>
      <c r="AR1764" t="n">
        <v>0.0</v>
      </c>
      <c r="AS1764" t="n">
        <v>0.0</v>
      </c>
      <c r="AT1764" t="inlineStr">
        <is>
          <t>N/A</t>
        </is>
      </c>
      <c r="AU1764" t="inlineStr">
        <is>
          <t>N/A</t>
        </is>
      </c>
      <c r="AV1764" t="inlineStr">
        <is>
          <t>N/A</t>
        </is>
      </c>
      <c r="AW1764" t="inlineStr">
        <is>
          <t>N/A</t>
        </is>
      </c>
      <c r="AX1764" t="inlineStr">
        <is>
          <t>N/A</t>
        </is>
      </c>
      <c r="AY1764" t="inlineStr">
        <is>
          <t>N/A</t>
        </is>
      </c>
      <c r="AZ1764" t="inlineStr">
        <is>
          <t>N/A</t>
        </is>
      </c>
      <c r="BA1764" t="inlineStr">
        <is>
          <t>N/A</t>
        </is>
      </c>
      <c r="BB1764" t="inlineStr">
        <is>
          <t>N/A</t>
        </is>
      </c>
      <c r="BC1764" t="inlineStr">
        <is>
          <t>N/A</t>
        </is>
      </c>
      <c r="BD1764" t="inlineStr">
        <is>
          <t>N/A</t>
        </is>
      </c>
      <c r="BE1764" t="inlineStr">
        <is>
          <t>N/A</t>
        </is>
      </c>
    </row>
    <row r="1765">
      <c r="A1765" t="inlineStr">
        <is>
          <t>WI211269830</t>
        </is>
      </c>
      <c r="B1765" t="inlineStr">
        <is>
          <t>DATA_VALIDATION</t>
        </is>
      </c>
      <c r="C1765" t="inlineStr">
        <is>
          <t>201130012985</t>
        </is>
      </c>
      <c r="D1765" t="inlineStr">
        <is>
          <t>Folder</t>
        </is>
      </c>
      <c r="E1765" s="2">
        <f>HYPERLINK("capsilon://?command=openfolder&amp;siteaddress=FAM.docvelocity-na8.net&amp;folderid=FXC8A1B4DE-0A27-E1E7-1B06-A41795253FC3","FX211210697")</f>
        <v>0.0</v>
      </c>
      <c r="F1765" t="inlineStr">
        <is>
          <t/>
        </is>
      </c>
      <c r="G1765" t="inlineStr">
        <is>
          <t/>
        </is>
      </c>
      <c r="H1765" t="inlineStr">
        <is>
          <t>Mailitem</t>
        </is>
      </c>
      <c r="I1765" t="inlineStr">
        <is>
          <t>MI2112732426</t>
        </is>
      </c>
      <c r="J1765" t="n">
        <v>156.0</v>
      </c>
      <c r="K1765" t="inlineStr">
        <is>
          <t>COMPLETED</t>
        </is>
      </c>
      <c r="L1765" t="inlineStr">
        <is>
          <t>MARK_AS_COMPLETED</t>
        </is>
      </c>
      <c r="M1765" t="inlineStr">
        <is>
          <t>Queue</t>
        </is>
      </c>
      <c r="N1765" t="n">
        <v>2.0</v>
      </c>
      <c r="O1765" s="1" t="n">
        <v>44551.63290509259</v>
      </c>
      <c r="P1765" s="1" t="n">
        <v>44551.67630787037</v>
      </c>
      <c r="Q1765" t="n">
        <v>406.0</v>
      </c>
      <c r="R1765" t="n">
        <v>3344.0</v>
      </c>
      <c r="S1765" t="b">
        <v>0</v>
      </c>
      <c r="T1765" t="inlineStr">
        <is>
          <t>N/A</t>
        </is>
      </c>
      <c r="U1765" t="b">
        <v>1</v>
      </c>
      <c r="V1765" t="inlineStr">
        <is>
          <t>Amruta Erande</t>
        </is>
      </c>
      <c r="W1765" s="1" t="n">
        <v>44551.66484953704</v>
      </c>
      <c r="X1765" t="n">
        <v>2722.0</v>
      </c>
      <c r="Y1765" t="n">
        <v>126.0</v>
      </c>
      <c r="Z1765" t="n">
        <v>0.0</v>
      </c>
      <c r="AA1765" t="n">
        <v>126.0</v>
      </c>
      <c r="AB1765" t="n">
        <v>0.0</v>
      </c>
      <c r="AC1765" t="n">
        <v>49.0</v>
      </c>
      <c r="AD1765" t="n">
        <v>30.0</v>
      </c>
      <c r="AE1765" t="n">
        <v>0.0</v>
      </c>
      <c r="AF1765" t="n">
        <v>0.0</v>
      </c>
      <c r="AG1765" t="n">
        <v>0.0</v>
      </c>
      <c r="AH1765" t="inlineStr">
        <is>
          <t>Dashrath Soren</t>
        </is>
      </c>
      <c r="AI1765" s="1" t="n">
        <v>44551.67630787037</v>
      </c>
      <c r="AJ1765" t="n">
        <v>622.0</v>
      </c>
      <c r="AK1765" t="n">
        <v>1.0</v>
      </c>
      <c r="AL1765" t="n">
        <v>0.0</v>
      </c>
      <c r="AM1765" t="n">
        <v>1.0</v>
      </c>
      <c r="AN1765" t="n">
        <v>0.0</v>
      </c>
      <c r="AO1765" t="n">
        <v>1.0</v>
      </c>
      <c r="AP1765" t="n">
        <v>29.0</v>
      </c>
      <c r="AQ1765" t="n">
        <v>0.0</v>
      </c>
      <c r="AR1765" t="n">
        <v>0.0</v>
      </c>
      <c r="AS1765" t="n">
        <v>0.0</v>
      </c>
      <c r="AT1765" t="inlineStr">
        <is>
          <t>N/A</t>
        </is>
      </c>
      <c r="AU1765" t="inlineStr">
        <is>
          <t>N/A</t>
        </is>
      </c>
      <c r="AV1765" t="inlineStr">
        <is>
          <t>N/A</t>
        </is>
      </c>
      <c r="AW1765" t="inlineStr">
        <is>
          <t>N/A</t>
        </is>
      </c>
      <c r="AX1765" t="inlineStr">
        <is>
          <t>N/A</t>
        </is>
      </c>
      <c r="AY1765" t="inlineStr">
        <is>
          <t>N/A</t>
        </is>
      </c>
      <c r="AZ1765" t="inlineStr">
        <is>
          <t>N/A</t>
        </is>
      </c>
      <c r="BA1765" t="inlineStr">
        <is>
          <t>N/A</t>
        </is>
      </c>
      <c r="BB1765" t="inlineStr">
        <is>
          <t>N/A</t>
        </is>
      </c>
      <c r="BC1765" t="inlineStr">
        <is>
          <t>N/A</t>
        </is>
      </c>
      <c r="BD1765" t="inlineStr">
        <is>
          <t>N/A</t>
        </is>
      </c>
      <c r="BE1765" t="inlineStr">
        <is>
          <t>N/A</t>
        </is>
      </c>
    </row>
    <row r="1766">
      <c r="A1766" t="inlineStr">
        <is>
          <t>WI211269851</t>
        </is>
      </c>
      <c r="B1766" t="inlineStr">
        <is>
          <t>DATA_VALIDATION</t>
        </is>
      </c>
      <c r="C1766" t="inlineStr">
        <is>
          <t>201308007887</t>
        </is>
      </c>
      <c r="D1766" t="inlineStr">
        <is>
          <t>Folder</t>
        </is>
      </c>
      <c r="E1766" s="2">
        <f>HYPERLINK("capsilon://?command=openfolder&amp;siteaddress=FAM.docvelocity-na8.net&amp;folderid=FX074B34D2-A169-4A58-28F7-38414CF29C5D","FX211268")</f>
        <v>0.0</v>
      </c>
      <c r="F1766" t="inlineStr">
        <is>
          <t/>
        </is>
      </c>
      <c r="G1766" t="inlineStr">
        <is>
          <t/>
        </is>
      </c>
      <c r="H1766" t="inlineStr">
        <is>
          <t>Mailitem</t>
        </is>
      </c>
      <c r="I1766" t="inlineStr">
        <is>
          <t>MI2112736036</t>
        </is>
      </c>
      <c r="J1766" t="n">
        <v>35.0</v>
      </c>
      <c r="K1766" t="inlineStr">
        <is>
          <t>COMPLETED</t>
        </is>
      </c>
      <c r="L1766" t="inlineStr">
        <is>
          <t>MARK_AS_COMPLETED</t>
        </is>
      </c>
      <c r="M1766" t="inlineStr">
        <is>
          <t>Queue</t>
        </is>
      </c>
      <c r="N1766" t="n">
        <v>1.0</v>
      </c>
      <c r="O1766" s="1" t="n">
        <v>44551.6337037037</v>
      </c>
      <c r="P1766" s="1" t="n">
        <v>44551.69792824074</v>
      </c>
      <c r="Q1766" t="n">
        <v>4693.0</v>
      </c>
      <c r="R1766" t="n">
        <v>856.0</v>
      </c>
      <c r="S1766" t="b">
        <v>0</v>
      </c>
      <c r="T1766" t="inlineStr">
        <is>
          <t>N/A</t>
        </is>
      </c>
      <c r="U1766" t="b">
        <v>0</v>
      </c>
      <c r="V1766" t="inlineStr">
        <is>
          <t>Sumit Jarhad</t>
        </is>
      </c>
      <c r="W1766" s="1" t="n">
        <v>44551.69792824074</v>
      </c>
      <c r="X1766" t="n">
        <v>595.0</v>
      </c>
      <c r="Y1766" t="n">
        <v>0.0</v>
      </c>
      <c r="Z1766" t="n">
        <v>0.0</v>
      </c>
      <c r="AA1766" t="n">
        <v>0.0</v>
      </c>
      <c r="AB1766" t="n">
        <v>0.0</v>
      </c>
      <c r="AC1766" t="n">
        <v>0.0</v>
      </c>
      <c r="AD1766" t="n">
        <v>35.0</v>
      </c>
      <c r="AE1766" t="n">
        <v>30.0</v>
      </c>
      <c r="AF1766" t="n">
        <v>0.0</v>
      </c>
      <c r="AG1766" t="n">
        <v>4.0</v>
      </c>
      <c r="AH1766" t="inlineStr">
        <is>
          <t>N/A</t>
        </is>
      </c>
      <c r="AI1766" t="inlineStr">
        <is>
          <t>N/A</t>
        </is>
      </c>
      <c r="AJ1766" t="inlineStr">
        <is>
          <t>N/A</t>
        </is>
      </c>
      <c r="AK1766" t="inlineStr">
        <is>
          <t>N/A</t>
        </is>
      </c>
      <c r="AL1766" t="inlineStr">
        <is>
          <t>N/A</t>
        </is>
      </c>
      <c r="AM1766" t="inlineStr">
        <is>
          <t>N/A</t>
        </is>
      </c>
      <c r="AN1766" t="inlineStr">
        <is>
          <t>N/A</t>
        </is>
      </c>
      <c r="AO1766" t="inlineStr">
        <is>
          <t>N/A</t>
        </is>
      </c>
      <c r="AP1766" t="inlineStr">
        <is>
          <t>N/A</t>
        </is>
      </c>
      <c r="AQ1766" t="inlineStr">
        <is>
          <t>N/A</t>
        </is>
      </c>
      <c r="AR1766" t="inlineStr">
        <is>
          <t>N/A</t>
        </is>
      </c>
      <c r="AS1766" t="inlineStr">
        <is>
          <t>N/A</t>
        </is>
      </c>
      <c r="AT1766" t="inlineStr">
        <is>
          <t>N/A</t>
        </is>
      </c>
      <c r="AU1766" t="inlineStr">
        <is>
          <t>N/A</t>
        </is>
      </c>
      <c r="AV1766" t="inlineStr">
        <is>
          <t>N/A</t>
        </is>
      </c>
      <c r="AW1766" t="inlineStr">
        <is>
          <t>N/A</t>
        </is>
      </c>
      <c r="AX1766" t="inlineStr">
        <is>
          <t>N/A</t>
        </is>
      </c>
      <c r="AY1766" t="inlineStr">
        <is>
          <t>N/A</t>
        </is>
      </c>
      <c r="AZ1766" t="inlineStr">
        <is>
          <t>N/A</t>
        </is>
      </c>
      <c r="BA1766" t="inlineStr">
        <is>
          <t>N/A</t>
        </is>
      </c>
      <c r="BB1766" t="inlineStr">
        <is>
          <t>N/A</t>
        </is>
      </c>
      <c r="BC1766" t="inlineStr">
        <is>
          <t>N/A</t>
        </is>
      </c>
      <c r="BD1766" t="inlineStr">
        <is>
          <t>N/A</t>
        </is>
      </c>
      <c r="BE1766" t="inlineStr">
        <is>
          <t>N/A</t>
        </is>
      </c>
    </row>
    <row r="1767">
      <c r="A1767" t="inlineStr">
        <is>
          <t>WI21126986</t>
        </is>
      </c>
      <c r="B1767" t="inlineStr">
        <is>
          <t>DATA_VALIDATION</t>
        </is>
      </c>
      <c r="C1767" t="inlineStr">
        <is>
          <t>201308007889</t>
        </is>
      </c>
      <c r="D1767" t="inlineStr">
        <is>
          <t>Folder</t>
        </is>
      </c>
      <c r="E1767" s="2">
        <f>HYPERLINK("capsilon://?command=openfolder&amp;siteaddress=FAM.docvelocity-na8.net&amp;folderid=FX392CD3AD-B07F-F5B1-A266-2CAADBA339B5","FX2112780")</f>
        <v>0.0</v>
      </c>
      <c r="F1767" t="inlineStr">
        <is>
          <t/>
        </is>
      </c>
      <c r="G1767" t="inlineStr">
        <is>
          <t/>
        </is>
      </c>
      <c r="H1767" t="inlineStr">
        <is>
          <t>Mailitem</t>
        </is>
      </c>
      <c r="I1767" t="inlineStr">
        <is>
          <t>MI211276360</t>
        </is>
      </c>
      <c r="J1767" t="n">
        <v>66.0</v>
      </c>
      <c r="K1767" t="inlineStr">
        <is>
          <t>COMPLETED</t>
        </is>
      </c>
      <c r="L1767" t="inlineStr">
        <is>
          <t>MARK_AS_COMPLETED</t>
        </is>
      </c>
      <c r="M1767" t="inlineStr">
        <is>
          <t>Queue</t>
        </is>
      </c>
      <c r="N1767" t="n">
        <v>1.0</v>
      </c>
      <c r="O1767" s="1" t="n">
        <v>44532.54368055556</v>
      </c>
      <c r="P1767" s="1" t="n">
        <v>44532.58767361111</v>
      </c>
      <c r="Q1767" t="n">
        <v>3679.0</v>
      </c>
      <c r="R1767" t="n">
        <v>122.0</v>
      </c>
      <c r="S1767" t="b">
        <v>0</v>
      </c>
      <c r="T1767" t="inlineStr">
        <is>
          <t>N/A</t>
        </is>
      </c>
      <c r="U1767" t="b">
        <v>0</v>
      </c>
      <c r="V1767" t="inlineStr">
        <is>
          <t>Sumit Jarhad</t>
        </is>
      </c>
      <c r="W1767" s="1" t="n">
        <v>44532.58767361111</v>
      </c>
      <c r="X1767" t="n">
        <v>55.0</v>
      </c>
      <c r="Y1767" t="n">
        <v>0.0</v>
      </c>
      <c r="Z1767" t="n">
        <v>0.0</v>
      </c>
      <c r="AA1767" t="n">
        <v>0.0</v>
      </c>
      <c r="AB1767" t="n">
        <v>0.0</v>
      </c>
      <c r="AC1767" t="n">
        <v>0.0</v>
      </c>
      <c r="AD1767" t="n">
        <v>66.0</v>
      </c>
      <c r="AE1767" t="n">
        <v>52.0</v>
      </c>
      <c r="AF1767" t="n">
        <v>0.0</v>
      </c>
      <c r="AG1767" t="n">
        <v>1.0</v>
      </c>
      <c r="AH1767" t="inlineStr">
        <is>
          <t>N/A</t>
        </is>
      </c>
      <c r="AI1767" t="inlineStr">
        <is>
          <t>N/A</t>
        </is>
      </c>
      <c r="AJ1767" t="inlineStr">
        <is>
          <t>N/A</t>
        </is>
      </c>
      <c r="AK1767" t="inlineStr">
        <is>
          <t>N/A</t>
        </is>
      </c>
      <c r="AL1767" t="inlineStr">
        <is>
          <t>N/A</t>
        </is>
      </c>
      <c r="AM1767" t="inlineStr">
        <is>
          <t>N/A</t>
        </is>
      </c>
      <c r="AN1767" t="inlineStr">
        <is>
          <t>N/A</t>
        </is>
      </c>
      <c r="AO1767" t="inlineStr">
        <is>
          <t>N/A</t>
        </is>
      </c>
      <c r="AP1767" t="inlineStr">
        <is>
          <t>N/A</t>
        </is>
      </c>
      <c r="AQ1767" t="inlineStr">
        <is>
          <t>N/A</t>
        </is>
      </c>
      <c r="AR1767" t="inlineStr">
        <is>
          <t>N/A</t>
        </is>
      </c>
      <c r="AS1767" t="inlineStr">
        <is>
          <t>N/A</t>
        </is>
      </c>
      <c r="AT1767" t="inlineStr">
        <is>
          <t>N/A</t>
        </is>
      </c>
      <c r="AU1767" t="inlineStr">
        <is>
          <t>N/A</t>
        </is>
      </c>
      <c r="AV1767" t="inlineStr">
        <is>
          <t>N/A</t>
        </is>
      </c>
      <c r="AW1767" t="inlineStr">
        <is>
          <t>N/A</t>
        </is>
      </c>
      <c r="AX1767" t="inlineStr">
        <is>
          <t>N/A</t>
        </is>
      </c>
      <c r="AY1767" t="inlineStr">
        <is>
          <t>N/A</t>
        </is>
      </c>
      <c r="AZ1767" t="inlineStr">
        <is>
          <t>N/A</t>
        </is>
      </c>
      <c r="BA1767" t="inlineStr">
        <is>
          <t>N/A</t>
        </is>
      </c>
      <c r="BB1767" t="inlineStr">
        <is>
          <t>N/A</t>
        </is>
      </c>
      <c r="BC1767" t="inlineStr">
        <is>
          <t>N/A</t>
        </is>
      </c>
      <c r="BD1767" t="inlineStr">
        <is>
          <t>N/A</t>
        </is>
      </c>
      <c r="BE1767" t="inlineStr">
        <is>
          <t>N/A</t>
        </is>
      </c>
    </row>
    <row r="1768">
      <c r="A1768" t="inlineStr">
        <is>
          <t>WI211269864</t>
        </is>
      </c>
      <c r="B1768" t="inlineStr">
        <is>
          <t>DATA_VALIDATION</t>
        </is>
      </c>
      <c r="C1768" t="inlineStr">
        <is>
          <t>201130012978</t>
        </is>
      </c>
      <c r="D1768" t="inlineStr">
        <is>
          <t>Folder</t>
        </is>
      </c>
      <c r="E1768" s="2">
        <f>HYPERLINK("capsilon://?command=openfolder&amp;siteaddress=FAM.docvelocity-na8.net&amp;folderid=FXE97DA37D-C86E-6833-CEB6-163CC9B45345","FX21129745")</f>
        <v>0.0</v>
      </c>
      <c r="F1768" t="inlineStr">
        <is>
          <t/>
        </is>
      </c>
      <c r="G1768" t="inlineStr">
        <is>
          <t/>
        </is>
      </c>
      <c r="H1768" t="inlineStr">
        <is>
          <t>Mailitem</t>
        </is>
      </c>
      <c r="I1768" t="inlineStr">
        <is>
          <t>MI2112736319</t>
        </is>
      </c>
      <c r="J1768" t="n">
        <v>66.0</v>
      </c>
      <c r="K1768" t="inlineStr">
        <is>
          <t>COMPLETED</t>
        </is>
      </c>
      <c r="L1768" t="inlineStr">
        <is>
          <t>MARK_AS_COMPLETED</t>
        </is>
      </c>
      <c r="M1768" t="inlineStr">
        <is>
          <t>Queue</t>
        </is>
      </c>
      <c r="N1768" t="n">
        <v>2.0</v>
      </c>
      <c r="O1768" s="1" t="n">
        <v>44551.634375</v>
      </c>
      <c r="P1768" s="1" t="n">
        <v>44551.853472222225</v>
      </c>
      <c r="Q1768" t="n">
        <v>15929.0</v>
      </c>
      <c r="R1768" t="n">
        <v>3001.0</v>
      </c>
      <c r="S1768" t="b">
        <v>0</v>
      </c>
      <c r="T1768" t="inlineStr">
        <is>
          <t>N/A</t>
        </is>
      </c>
      <c r="U1768" t="b">
        <v>0</v>
      </c>
      <c r="V1768" t="inlineStr">
        <is>
          <t>Ketan Pathak</t>
        </is>
      </c>
      <c r="W1768" s="1" t="n">
        <v>44551.69493055555</v>
      </c>
      <c r="X1768" t="n">
        <v>2022.0</v>
      </c>
      <c r="Y1768" t="n">
        <v>52.0</v>
      </c>
      <c r="Z1768" t="n">
        <v>0.0</v>
      </c>
      <c r="AA1768" t="n">
        <v>52.0</v>
      </c>
      <c r="AB1768" t="n">
        <v>0.0</v>
      </c>
      <c r="AC1768" t="n">
        <v>44.0</v>
      </c>
      <c r="AD1768" t="n">
        <v>14.0</v>
      </c>
      <c r="AE1768" t="n">
        <v>0.0</v>
      </c>
      <c r="AF1768" t="n">
        <v>0.0</v>
      </c>
      <c r="AG1768" t="n">
        <v>0.0</v>
      </c>
      <c r="AH1768" t="inlineStr">
        <is>
          <t>Smriti Gauchan</t>
        </is>
      </c>
      <c r="AI1768" s="1" t="n">
        <v>44551.853472222225</v>
      </c>
      <c r="AJ1768" t="n">
        <v>927.0</v>
      </c>
      <c r="AK1768" t="n">
        <v>1.0</v>
      </c>
      <c r="AL1768" t="n">
        <v>0.0</v>
      </c>
      <c r="AM1768" t="n">
        <v>1.0</v>
      </c>
      <c r="AN1768" t="n">
        <v>0.0</v>
      </c>
      <c r="AO1768" t="n">
        <v>1.0</v>
      </c>
      <c r="AP1768" t="n">
        <v>13.0</v>
      </c>
      <c r="AQ1768" t="n">
        <v>0.0</v>
      </c>
      <c r="AR1768" t="n">
        <v>0.0</v>
      </c>
      <c r="AS1768" t="n">
        <v>0.0</v>
      </c>
      <c r="AT1768" t="inlineStr">
        <is>
          <t>N/A</t>
        </is>
      </c>
      <c r="AU1768" t="inlineStr">
        <is>
          <t>N/A</t>
        </is>
      </c>
      <c r="AV1768" t="inlineStr">
        <is>
          <t>N/A</t>
        </is>
      </c>
      <c r="AW1768" t="inlineStr">
        <is>
          <t>N/A</t>
        </is>
      </c>
      <c r="AX1768" t="inlineStr">
        <is>
          <t>N/A</t>
        </is>
      </c>
      <c r="AY1768" t="inlineStr">
        <is>
          <t>N/A</t>
        </is>
      </c>
      <c r="AZ1768" t="inlineStr">
        <is>
          <t>N/A</t>
        </is>
      </c>
      <c r="BA1768" t="inlineStr">
        <is>
          <t>N/A</t>
        </is>
      </c>
      <c r="BB1768" t="inlineStr">
        <is>
          <t>N/A</t>
        </is>
      </c>
      <c r="BC1768" t="inlineStr">
        <is>
          <t>N/A</t>
        </is>
      </c>
      <c r="BD1768" t="inlineStr">
        <is>
          <t>N/A</t>
        </is>
      </c>
      <c r="BE1768" t="inlineStr">
        <is>
          <t>N/A</t>
        </is>
      </c>
    </row>
    <row r="1769">
      <c r="A1769" t="inlineStr">
        <is>
          <t>WI211269910</t>
        </is>
      </c>
      <c r="B1769" t="inlineStr">
        <is>
          <t>DATA_VALIDATION</t>
        </is>
      </c>
      <c r="C1769" t="inlineStr">
        <is>
          <t>201130012978</t>
        </is>
      </c>
      <c r="D1769" t="inlineStr">
        <is>
          <t>Folder</t>
        </is>
      </c>
      <c r="E1769" s="2">
        <f>HYPERLINK("capsilon://?command=openfolder&amp;siteaddress=FAM.docvelocity-na8.net&amp;folderid=FXE97DA37D-C86E-6833-CEB6-163CC9B45345","FX21129745")</f>
        <v>0.0</v>
      </c>
      <c r="F1769" t="inlineStr">
        <is>
          <t/>
        </is>
      </c>
      <c r="G1769" t="inlineStr">
        <is>
          <t/>
        </is>
      </c>
      <c r="H1769" t="inlineStr">
        <is>
          <t>Mailitem</t>
        </is>
      </c>
      <c r="I1769" t="inlineStr">
        <is>
          <t>MI2112736336</t>
        </is>
      </c>
      <c r="J1769" t="n">
        <v>32.0</v>
      </c>
      <c r="K1769" t="inlineStr">
        <is>
          <t>COMPLETED</t>
        </is>
      </c>
      <c r="L1769" t="inlineStr">
        <is>
          <t>MARK_AS_COMPLETED</t>
        </is>
      </c>
      <c r="M1769" t="inlineStr">
        <is>
          <t>Queue</t>
        </is>
      </c>
      <c r="N1769" t="n">
        <v>1.0</v>
      </c>
      <c r="O1769" s="1" t="n">
        <v>44551.637349537035</v>
      </c>
      <c r="P1769" s="1" t="n">
        <v>44551.70046296297</v>
      </c>
      <c r="Q1769" t="n">
        <v>5072.0</v>
      </c>
      <c r="R1769" t="n">
        <v>381.0</v>
      </c>
      <c r="S1769" t="b">
        <v>0</v>
      </c>
      <c r="T1769" t="inlineStr">
        <is>
          <t>N/A</t>
        </is>
      </c>
      <c r="U1769" t="b">
        <v>0</v>
      </c>
      <c r="V1769" t="inlineStr">
        <is>
          <t>Sumit Jarhad</t>
        </is>
      </c>
      <c r="W1769" s="1" t="n">
        <v>44551.70046296297</v>
      </c>
      <c r="X1769" t="n">
        <v>218.0</v>
      </c>
      <c r="Y1769" t="n">
        <v>0.0</v>
      </c>
      <c r="Z1769" t="n">
        <v>0.0</v>
      </c>
      <c r="AA1769" t="n">
        <v>0.0</v>
      </c>
      <c r="AB1769" t="n">
        <v>0.0</v>
      </c>
      <c r="AC1769" t="n">
        <v>0.0</v>
      </c>
      <c r="AD1769" t="n">
        <v>32.0</v>
      </c>
      <c r="AE1769" t="n">
        <v>27.0</v>
      </c>
      <c r="AF1769" t="n">
        <v>0.0</v>
      </c>
      <c r="AG1769" t="n">
        <v>3.0</v>
      </c>
      <c r="AH1769" t="inlineStr">
        <is>
          <t>N/A</t>
        </is>
      </c>
      <c r="AI1769" t="inlineStr">
        <is>
          <t>N/A</t>
        </is>
      </c>
      <c r="AJ1769" t="inlineStr">
        <is>
          <t>N/A</t>
        </is>
      </c>
      <c r="AK1769" t="inlineStr">
        <is>
          <t>N/A</t>
        </is>
      </c>
      <c r="AL1769" t="inlineStr">
        <is>
          <t>N/A</t>
        </is>
      </c>
      <c r="AM1769" t="inlineStr">
        <is>
          <t>N/A</t>
        </is>
      </c>
      <c r="AN1769" t="inlineStr">
        <is>
          <t>N/A</t>
        </is>
      </c>
      <c r="AO1769" t="inlineStr">
        <is>
          <t>N/A</t>
        </is>
      </c>
      <c r="AP1769" t="inlineStr">
        <is>
          <t>N/A</t>
        </is>
      </c>
      <c r="AQ1769" t="inlineStr">
        <is>
          <t>N/A</t>
        </is>
      </c>
      <c r="AR1769" t="inlineStr">
        <is>
          <t>N/A</t>
        </is>
      </c>
      <c r="AS1769" t="inlineStr">
        <is>
          <t>N/A</t>
        </is>
      </c>
      <c r="AT1769" t="inlineStr">
        <is>
          <t>N/A</t>
        </is>
      </c>
      <c r="AU1769" t="inlineStr">
        <is>
          <t>N/A</t>
        </is>
      </c>
      <c r="AV1769" t="inlineStr">
        <is>
          <t>N/A</t>
        </is>
      </c>
      <c r="AW1769" t="inlineStr">
        <is>
          <t>N/A</t>
        </is>
      </c>
      <c r="AX1769" t="inlineStr">
        <is>
          <t>N/A</t>
        </is>
      </c>
      <c r="AY1769" t="inlineStr">
        <is>
          <t>N/A</t>
        </is>
      </c>
      <c r="AZ1769" t="inlineStr">
        <is>
          <t>N/A</t>
        </is>
      </c>
      <c r="BA1769" t="inlineStr">
        <is>
          <t>N/A</t>
        </is>
      </c>
      <c r="BB1769" t="inlineStr">
        <is>
          <t>N/A</t>
        </is>
      </c>
      <c r="BC1769" t="inlineStr">
        <is>
          <t>N/A</t>
        </is>
      </c>
      <c r="BD1769" t="inlineStr">
        <is>
          <t>N/A</t>
        </is>
      </c>
      <c r="BE1769" t="inlineStr">
        <is>
          <t>N/A</t>
        </is>
      </c>
    </row>
    <row r="1770">
      <c r="A1770" t="inlineStr">
        <is>
          <t>WI211269913</t>
        </is>
      </c>
      <c r="B1770" t="inlineStr">
        <is>
          <t>DATA_VALIDATION</t>
        </is>
      </c>
      <c r="C1770" t="inlineStr">
        <is>
          <t>201130012978</t>
        </is>
      </c>
      <c r="D1770" t="inlineStr">
        <is>
          <t>Folder</t>
        </is>
      </c>
      <c r="E1770" s="2">
        <f>HYPERLINK("capsilon://?command=openfolder&amp;siteaddress=FAM.docvelocity-na8.net&amp;folderid=FXE97DA37D-C86E-6833-CEB6-163CC9B45345","FX21129745")</f>
        <v>0.0</v>
      </c>
      <c r="F1770" t="inlineStr">
        <is>
          <t/>
        </is>
      </c>
      <c r="G1770" t="inlineStr">
        <is>
          <t/>
        </is>
      </c>
      <c r="H1770" t="inlineStr">
        <is>
          <t>Mailitem</t>
        </is>
      </c>
      <c r="I1770" t="inlineStr">
        <is>
          <t>MI2112736401</t>
        </is>
      </c>
      <c r="J1770" t="n">
        <v>28.0</v>
      </c>
      <c r="K1770" t="inlineStr">
        <is>
          <t>COMPLETED</t>
        </is>
      </c>
      <c r="L1770" t="inlineStr">
        <is>
          <t>MARK_AS_COMPLETED</t>
        </is>
      </c>
      <c r="M1770" t="inlineStr">
        <is>
          <t>Queue</t>
        </is>
      </c>
      <c r="N1770" t="n">
        <v>1.0</v>
      </c>
      <c r="O1770" s="1" t="n">
        <v>44551.6378587963</v>
      </c>
      <c r="P1770" s="1" t="n">
        <v>44551.701840277776</v>
      </c>
      <c r="Q1770" t="n">
        <v>5304.0</v>
      </c>
      <c r="R1770" t="n">
        <v>224.0</v>
      </c>
      <c r="S1770" t="b">
        <v>0</v>
      </c>
      <c r="T1770" t="inlineStr">
        <is>
          <t>N/A</t>
        </is>
      </c>
      <c r="U1770" t="b">
        <v>0</v>
      </c>
      <c r="V1770" t="inlineStr">
        <is>
          <t>Sumit Jarhad</t>
        </is>
      </c>
      <c r="W1770" s="1" t="n">
        <v>44551.701840277776</v>
      </c>
      <c r="X1770" t="n">
        <v>92.0</v>
      </c>
      <c r="Y1770" t="n">
        <v>0.0</v>
      </c>
      <c r="Z1770" t="n">
        <v>0.0</v>
      </c>
      <c r="AA1770" t="n">
        <v>0.0</v>
      </c>
      <c r="AB1770" t="n">
        <v>0.0</v>
      </c>
      <c r="AC1770" t="n">
        <v>0.0</v>
      </c>
      <c r="AD1770" t="n">
        <v>28.0</v>
      </c>
      <c r="AE1770" t="n">
        <v>21.0</v>
      </c>
      <c r="AF1770" t="n">
        <v>0.0</v>
      </c>
      <c r="AG1770" t="n">
        <v>2.0</v>
      </c>
      <c r="AH1770" t="inlineStr">
        <is>
          <t>N/A</t>
        </is>
      </c>
      <c r="AI1770" t="inlineStr">
        <is>
          <t>N/A</t>
        </is>
      </c>
      <c r="AJ1770" t="inlineStr">
        <is>
          <t>N/A</t>
        </is>
      </c>
      <c r="AK1770" t="inlineStr">
        <is>
          <t>N/A</t>
        </is>
      </c>
      <c r="AL1770" t="inlineStr">
        <is>
          <t>N/A</t>
        </is>
      </c>
      <c r="AM1770" t="inlineStr">
        <is>
          <t>N/A</t>
        </is>
      </c>
      <c r="AN1770" t="inlineStr">
        <is>
          <t>N/A</t>
        </is>
      </c>
      <c r="AO1770" t="inlineStr">
        <is>
          <t>N/A</t>
        </is>
      </c>
      <c r="AP1770" t="inlineStr">
        <is>
          <t>N/A</t>
        </is>
      </c>
      <c r="AQ1770" t="inlineStr">
        <is>
          <t>N/A</t>
        </is>
      </c>
      <c r="AR1770" t="inlineStr">
        <is>
          <t>N/A</t>
        </is>
      </c>
      <c r="AS1770" t="inlineStr">
        <is>
          <t>N/A</t>
        </is>
      </c>
      <c r="AT1770" t="inlineStr">
        <is>
          <t>N/A</t>
        </is>
      </c>
      <c r="AU1770" t="inlineStr">
        <is>
          <t>N/A</t>
        </is>
      </c>
      <c r="AV1770" t="inlineStr">
        <is>
          <t>N/A</t>
        </is>
      </c>
      <c r="AW1770" t="inlineStr">
        <is>
          <t>N/A</t>
        </is>
      </c>
      <c r="AX1770" t="inlineStr">
        <is>
          <t>N/A</t>
        </is>
      </c>
      <c r="AY1770" t="inlineStr">
        <is>
          <t>N/A</t>
        </is>
      </c>
      <c r="AZ1770" t="inlineStr">
        <is>
          <t>N/A</t>
        </is>
      </c>
      <c r="BA1770" t="inlineStr">
        <is>
          <t>N/A</t>
        </is>
      </c>
      <c r="BB1770" t="inlineStr">
        <is>
          <t>N/A</t>
        </is>
      </c>
      <c r="BC1770" t="inlineStr">
        <is>
          <t>N/A</t>
        </is>
      </c>
      <c r="BD1770" t="inlineStr">
        <is>
          <t>N/A</t>
        </is>
      </c>
      <c r="BE1770" t="inlineStr">
        <is>
          <t>N/A</t>
        </is>
      </c>
    </row>
    <row r="1771">
      <c r="A1771" t="inlineStr">
        <is>
          <t>WI21126992</t>
        </is>
      </c>
      <c r="B1771" t="inlineStr">
        <is>
          <t>DATA_VALIDATION</t>
        </is>
      </c>
      <c r="C1771" t="inlineStr">
        <is>
          <t>201330004011</t>
        </is>
      </c>
      <c r="D1771" t="inlineStr">
        <is>
          <t>Folder</t>
        </is>
      </c>
      <c r="E1771" s="2">
        <f>HYPERLINK("capsilon://?command=openfolder&amp;siteaddress=FAM.docvelocity-na8.net&amp;folderid=FXFF32614E-5556-B436-A184-0064A6BFA356","FX2112116")</f>
        <v>0.0</v>
      </c>
      <c r="F1771" t="inlineStr">
        <is>
          <t/>
        </is>
      </c>
      <c r="G1771" t="inlineStr">
        <is>
          <t/>
        </is>
      </c>
      <c r="H1771" t="inlineStr">
        <is>
          <t>Mailitem</t>
        </is>
      </c>
      <c r="I1771" t="inlineStr">
        <is>
          <t>MI211275965</t>
        </is>
      </c>
      <c r="J1771" t="n">
        <v>90.0</v>
      </c>
      <c r="K1771" t="inlineStr">
        <is>
          <t>COMPLETED</t>
        </is>
      </c>
      <c r="L1771" t="inlineStr">
        <is>
          <t>MARK_AS_COMPLETED</t>
        </is>
      </c>
      <c r="M1771" t="inlineStr">
        <is>
          <t>Queue</t>
        </is>
      </c>
      <c r="N1771" t="n">
        <v>1.0</v>
      </c>
      <c r="O1771" s="1" t="n">
        <v>44532.54429398148</v>
      </c>
      <c r="P1771" s="1" t="n">
        <v>44532.595671296294</v>
      </c>
      <c r="Q1771" t="n">
        <v>3693.0</v>
      </c>
      <c r="R1771" t="n">
        <v>746.0</v>
      </c>
      <c r="S1771" t="b">
        <v>0</v>
      </c>
      <c r="T1771" t="inlineStr">
        <is>
          <t>N/A</t>
        </is>
      </c>
      <c r="U1771" t="b">
        <v>0</v>
      </c>
      <c r="V1771" t="inlineStr">
        <is>
          <t>Sumit Jarhad</t>
        </is>
      </c>
      <c r="W1771" s="1" t="n">
        <v>44532.595671296294</v>
      </c>
      <c r="X1771" t="n">
        <v>690.0</v>
      </c>
      <c r="Y1771" t="n">
        <v>0.0</v>
      </c>
      <c r="Z1771" t="n">
        <v>0.0</v>
      </c>
      <c r="AA1771" t="n">
        <v>0.0</v>
      </c>
      <c r="AB1771" t="n">
        <v>0.0</v>
      </c>
      <c r="AC1771" t="n">
        <v>0.0</v>
      </c>
      <c r="AD1771" t="n">
        <v>90.0</v>
      </c>
      <c r="AE1771" t="n">
        <v>78.0</v>
      </c>
      <c r="AF1771" t="n">
        <v>0.0</v>
      </c>
      <c r="AG1771" t="n">
        <v>6.0</v>
      </c>
      <c r="AH1771" t="inlineStr">
        <is>
          <t>N/A</t>
        </is>
      </c>
      <c r="AI1771" t="inlineStr">
        <is>
          <t>N/A</t>
        </is>
      </c>
      <c r="AJ1771" t="inlineStr">
        <is>
          <t>N/A</t>
        </is>
      </c>
      <c r="AK1771" t="inlineStr">
        <is>
          <t>N/A</t>
        </is>
      </c>
      <c r="AL1771" t="inlineStr">
        <is>
          <t>N/A</t>
        </is>
      </c>
      <c r="AM1771" t="inlineStr">
        <is>
          <t>N/A</t>
        </is>
      </c>
      <c r="AN1771" t="inlineStr">
        <is>
          <t>N/A</t>
        </is>
      </c>
      <c r="AO1771" t="inlineStr">
        <is>
          <t>N/A</t>
        </is>
      </c>
      <c r="AP1771" t="inlineStr">
        <is>
          <t>N/A</t>
        </is>
      </c>
      <c r="AQ1771" t="inlineStr">
        <is>
          <t>N/A</t>
        </is>
      </c>
      <c r="AR1771" t="inlineStr">
        <is>
          <t>N/A</t>
        </is>
      </c>
      <c r="AS1771" t="inlineStr">
        <is>
          <t>N/A</t>
        </is>
      </c>
      <c r="AT1771" t="inlineStr">
        <is>
          <t>N/A</t>
        </is>
      </c>
      <c r="AU1771" t="inlineStr">
        <is>
          <t>N/A</t>
        </is>
      </c>
      <c r="AV1771" t="inlineStr">
        <is>
          <t>N/A</t>
        </is>
      </c>
      <c r="AW1771" t="inlineStr">
        <is>
          <t>N/A</t>
        </is>
      </c>
      <c r="AX1771" t="inlineStr">
        <is>
          <t>N/A</t>
        </is>
      </c>
      <c r="AY1771" t="inlineStr">
        <is>
          <t>N/A</t>
        </is>
      </c>
      <c r="AZ1771" t="inlineStr">
        <is>
          <t>N/A</t>
        </is>
      </c>
      <c r="BA1771" t="inlineStr">
        <is>
          <t>N/A</t>
        </is>
      </c>
      <c r="BB1771" t="inlineStr">
        <is>
          <t>N/A</t>
        </is>
      </c>
      <c r="BC1771" t="inlineStr">
        <is>
          <t>N/A</t>
        </is>
      </c>
      <c r="BD1771" t="inlineStr">
        <is>
          <t>N/A</t>
        </is>
      </c>
      <c r="BE1771" t="inlineStr">
        <is>
          <t>N/A</t>
        </is>
      </c>
    </row>
    <row r="1772">
      <c r="A1772" t="inlineStr">
        <is>
          <t>WI211269933</t>
        </is>
      </c>
      <c r="B1772" t="inlineStr">
        <is>
          <t>DATA_VALIDATION</t>
        </is>
      </c>
      <c r="C1772" t="inlineStr">
        <is>
          <t>201100014372</t>
        </is>
      </c>
      <c r="D1772" t="inlineStr">
        <is>
          <t>Folder</t>
        </is>
      </c>
      <c r="E1772" s="2">
        <f>HYPERLINK("capsilon://?command=openfolder&amp;siteaddress=FAM.docvelocity-na8.net&amp;folderid=FXC2CE8E61-39FF-02D3-D80D-4B2049FB5A8B","FX211210666")</f>
        <v>0.0</v>
      </c>
      <c r="F1772" t="inlineStr">
        <is>
          <t/>
        </is>
      </c>
      <c r="G1772" t="inlineStr">
        <is>
          <t/>
        </is>
      </c>
      <c r="H1772" t="inlineStr">
        <is>
          <t>Mailitem</t>
        </is>
      </c>
      <c r="I1772" t="inlineStr">
        <is>
          <t>MI2112734389</t>
        </is>
      </c>
      <c r="J1772" t="n">
        <v>225.0</v>
      </c>
      <c r="K1772" t="inlineStr">
        <is>
          <t>COMPLETED</t>
        </is>
      </c>
      <c r="L1772" t="inlineStr">
        <is>
          <t>MARK_AS_COMPLETED</t>
        </is>
      </c>
      <c r="M1772" t="inlineStr">
        <is>
          <t>Queue</t>
        </is>
      </c>
      <c r="N1772" t="n">
        <v>2.0</v>
      </c>
      <c r="O1772" s="1" t="n">
        <v>44551.639710648145</v>
      </c>
      <c r="P1772" s="1" t="n">
        <v>44551.687627314815</v>
      </c>
      <c r="Q1772" t="n">
        <v>1418.0</v>
      </c>
      <c r="R1772" t="n">
        <v>2722.0</v>
      </c>
      <c r="S1772" t="b">
        <v>0</v>
      </c>
      <c r="T1772" t="inlineStr">
        <is>
          <t>N/A</t>
        </is>
      </c>
      <c r="U1772" t="b">
        <v>1</v>
      </c>
      <c r="V1772" t="inlineStr">
        <is>
          <t>Ketan Pathak</t>
        </is>
      </c>
      <c r="W1772" s="1" t="n">
        <v>44551.669537037036</v>
      </c>
      <c r="X1772" t="n">
        <v>1767.0</v>
      </c>
      <c r="Y1772" t="n">
        <v>220.0</v>
      </c>
      <c r="Z1772" t="n">
        <v>0.0</v>
      </c>
      <c r="AA1772" t="n">
        <v>220.0</v>
      </c>
      <c r="AB1772" t="n">
        <v>40.0</v>
      </c>
      <c r="AC1772" t="n">
        <v>109.0</v>
      </c>
      <c r="AD1772" t="n">
        <v>5.0</v>
      </c>
      <c r="AE1772" t="n">
        <v>0.0</v>
      </c>
      <c r="AF1772" t="n">
        <v>0.0</v>
      </c>
      <c r="AG1772" t="n">
        <v>0.0</v>
      </c>
      <c r="AH1772" t="inlineStr">
        <is>
          <t>Dashrath Soren</t>
        </is>
      </c>
      <c r="AI1772" s="1" t="n">
        <v>44551.687627314815</v>
      </c>
      <c r="AJ1772" t="n">
        <v>923.0</v>
      </c>
      <c r="AK1772" t="n">
        <v>0.0</v>
      </c>
      <c r="AL1772" t="n">
        <v>0.0</v>
      </c>
      <c r="AM1772" t="n">
        <v>0.0</v>
      </c>
      <c r="AN1772" t="n">
        <v>40.0</v>
      </c>
      <c r="AO1772" t="n">
        <v>0.0</v>
      </c>
      <c r="AP1772" t="n">
        <v>5.0</v>
      </c>
      <c r="AQ1772" t="n">
        <v>0.0</v>
      </c>
      <c r="AR1772" t="n">
        <v>0.0</v>
      </c>
      <c r="AS1772" t="n">
        <v>0.0</v>
      </c>
      <c r="AT1772" t="inlineStr">
        <is>
          <t>N/A</t>
        </is>
      </c>
      <c r="AU1772" t="inlineStr">
        <is>
          <t>N/A</t>
        </is>
      </c>
      <c r="AV1772" t="inlineStr">
        <is>
          <t>N/A</t>
        </is>
      </c>
      <c r="AW1772" t="inlineStr">
        <is>
          <t>N/A</t>
        </is>
      </c>
      <c r="AX1772" t="inlineStr">
        <is>
          <t>N/A</t>
        </is>
      </c>
      <c r="AY1772" t="inlineStr">
        <is>
          <t>N/A</t>
        </is>
      </c>
      <c r="AZ1772" t="inlineStr">
        <is>
          <t>N/A</t>
        </is>
      </c>
      <c r="BA1772" t="inlineStr">
        <is>
          <t>N/A</t>
        </is>
      </c>
      <c r="BB1772" t="inlineStr">
        <is>
          <t>N/A</t>
        </is>
      </c>
      <c r="BC1772" t="inlineStr">
        <is>
          <t>N/A</t>
        </is>
      </c>
      <c r="BD1772" t="inlineStr">
        <is>
          <t>N/A</t>
        </is>
      </c>
      <c r="BE1772" t="inlineStr">
        <is>
          <t>N/A</t>
        </is>
      </c>
    </row>
    <row r="1773">
      <c r="A1773" t="inlineStr">
        <is>
          <t>WI211269949</t>
        </is>
      </c>
      <c r="B1773" t="inlineStr">
        <is>
          <t>DATA_VALIDATION</t>
        </is>
      </c>
      <c r="C1773" t="inlineStr">
        <is>
          <t>201100014372</t>
        </is>
      </c>
      <c r="D1773" t="inlineStr">
        <is>
          <t>Folder</t>
        </is>
      </c>
      <c r="E1773" s="2">
        <f>HYPERLINK("capsilon://?command=openfolder&amp;siteaddress=FAM.docvelocity-na8.net&amp;folderid=FXC2CE8E61-39FF-02D3-D80D-4B2049FB5A8B","FX211210666")</f>
        <v>0.0</v>
      </c>
      <c r="F1773" t="inlineStr">
        <is>
          <t/>
        </is>
      </c>
      <c r="G1773" t="inlineStr">
        <is>
          <t/>
        </is>
      </c>
      <c r="H1773" t="inlineStr">
        <is>
          <t>Mailitem</t>
        </is>
      </c>
      <c r="I1773" t="inlineStr">
        <is>
          <t>MI2112734481</t>
        </is>
      </c>
      <c r="J1773" t="n">
        <v>84.0</v>
      </c>
      <c r="K1773" t="inlineStr">
        <is>
          <t>COMPLETED</t>
        </is>
      </c>
      <c r="L1773" t="inlineStr">
        <is>
          <t>MARK_AS_COMPLETED</t>
        </is>
      </c>
      <c r="M1773" t="inlineStr">
        <is>
          <t>Queue</t>
        </is>
      </c>
      <c r="N1773" t="n">
        <v>2.0</v>
      </c>
      <c r="O1773" s="1" t="n">
        <v>44551.64028935185</v>
      </c>
      <c r="P1773" s="1" t="n">
        <v>44551.66909722222</v>
      </c>
      <c r="Q1773" t="n">
        <v>1590.0</v>
      </c>
      <c r="R1773" t="n">
        <v>899.0</v>
      </c>
      <c r="S1773" t="b">
        <v>0</v>
      </c>
      <c r="T1773" t="inlineStr">
        <is>
          <t>N/A</t>
        </is>
      </c>
      <c r="U1773" t="b">
        <v>1</v>
      </c>
      <c r="V1773" t="inlineStr">
        <is>
          <t>Supriya Khape</t>
        </is>
      </c>
      <c r="W1773" s="1" t="n">
        <v>44551.66206018518</v>
      </c>
      <c r="X1773" t="n">
        <v>402.0</v>
      </c>
      <c r="Y1773" t="n">
        <v>63.0</v>
      </c>
      <c r="Z1773" t="n">
        <v>0.0</v>
      </c>
      <c r="AA1773" t="n">
        <v>63.0</v>
      </c>
      <c r="AB1773" t="n">
        <v>0.0</v>
      </c>
      <c r="AC1773" t="n">
        <v>40.0</v>
      </c>
      <c r="AD1773" t="n">
        <v>21.0</v>
      </c>
      <c r="AE1773" t="n">
        <v>0.0</v>
      </c>
      <c r="AF1773" t="n">
        <v>0.0</v>
      </c>
      <c r="AG1773" t="n">
        <v>0.0</v>
      </c>
      <c r="AH1773" t="inlineStr">
        <is>
          <t>Dashrath Soren</t>
        </is>
      </c>
      <c r="AI1773" s="1" t="n">
        <v>44551.66909722222</v>
      </c>
      <c r="AJ1773" t="n">
        <v>482.0</v>
      </c>
      <c r="AK1773" t="n">
        <v>2.0</v>
      </c>
      <c r="AL1773" t="n">
        <v>0.0</v>
      </c>
      <c r="AM1773" t="n">
        <v>2.0</v>
      </c>
      <c r="AN1773" t="n">
        <v>0.0</v>
      </c>
      <c r="AO1773" t="n">
        <v>2.0</v>
      </c>
      <c r="AP1773" t="n">
        <v>19.0</v>
      </c>
      <c r="AQ1773" t="n">
        <v>0.0</v>
      </c>
      <c r="AR1773" t="n">
        <v>0.0</v>
      </c>
      <c r="AS1773" t="n">
        <v>0.0</v>
      </c>
      <c r="AT1773" t="inlineStr">
        <is>
          <t>N/A</t>
        </is>
      </c>
      <c r="AU1773" t="inlineStr">
        <is>
          <t>N/A</t>
        </is>
      </c>
      <c r="AV1773" t="inlineStr">
        <is>
          <t>N/A</t>
        </is>
      </c>
      <c r="AW1773" t="inlineStr">
        <is>
          <t>N/A</t>
        </is>
      </c>
      <c r="AX1773" t="inlineStr">
        <is>
          <t>N/A</t>
        </is>
      </c>
      <c r="AY1773" t="inlineStr">
        <is>
          <t>N/A</t>
        </is>
      </c>
      <c r="AZ1773" t="inlineStr">
        <is>
          <t>N/A</t>
        </is>
      </c>
      <c r="BA1773" t="inlineStr">
        <is>
          <t>N/A</t>
        </is>
      </c>
      <c r="BB1773" t="inlineStr">
        <is>
          <t>N/A</t>
        </is>
      </c>
      <c r="BC1773" t="inlineStr">
        <is>
          <t>N/A</t>
        </is>
      </c>
      <c r="BD1773" t="inlineStr">
        <is>
          <t>N/A</t>
        </is>
      </c>
      <c r="BE1773" t="inlineStr">
        <is>
          <t>N/A</t>
        </is>
      </c>
    </row>
    <row r="1774">
      <c r="A1774" t="inlineStr">
        <is>
          <t>WI211269980</t>
        </is>
      </c>
      <c r="B1774" t="inlineStr">
        <is>
          <t>DATA_VALIDATION</t>
        </is>
      </c>
      <c r="C1774" t="inlineStr">
        <is>
          <t>201100014372</t>
        </is>
      </c>
      <c r="D1774" t="inlineStr">
        <is>
          <t>Folder</t>
        </is>
      </c>
      <c r="E1774" s="2">
        <f>HYPERLINK("capsilon://?command=openfolder&amp;siteaddress=FAM.docvelocity-na8.net&amp;folderid=FXC2CE8E61-39FF-02D3-D80D-4B2049FB5A8B","FX211210666")</f>
        <v>0.0</v>
      </c>
      <c r="F1774" t="inlineStr">
        <is>
          <t/>
        </is>
      </c>
      <c r="G1774" t="inlineStr">
        <is>
          <t/>
        </is>
      </c>
      <c r="H1774" t="inlineStr">
        <is>
          <t>Mailitem</t>
        </is>
      </c>
      <c r="I1774" t="inlineStr">
        <is>
          <t>MI2112734411</t>
        </is>
      </c>
      <c r="J1774" t="n">
        <v>324.0</v>
      </c>
      <c r="K1774" t="inlineStr">
        <is>
          <t>COMPLETED</t>
        </is>
      </c>
      <c r="L1774" t="inlineStr">
        <is>
          <t>MARK_AS_COMPLETED</t>
        </is>
      </c>
      <c r="M1774" t="inlineStr">
        <is>
          <t>Queue</t>
        </is>
      </c>
      <c r="N1774" t="n">
        <v>2.0</v>
      </c>
      <c r="O1774" s="1" t="n">
        <v>44551.64212962963</v>
      </c>
      <c r="P1774" s="1" t="n">
        <v>44551.749247685184</v>
      </c>
      <c r="Q1774" t="n">
        <v>7632.0</v>
      </c>
      <c r="R1774" t="n">
        <v>1623.0</v>
      </c>
      <c r="S1774" t="b">
        <v>0</v>
      </c>
      <c r="T1774" t="inlineStr">
        <is>
          <t>N/A</t>
        </is>
      </c>
      <c r="U1774" t="b">
        <v>1</v>
      </c>
      <c r="V1774" t="inlineStr">
        <is>
          <t>Sanjay Kharade</t>
        </is>
      </c>
      <c r="W1774" s="1" t="n">
        <v>44551.66170138889</v>
      </c>
      <c r="X1774" t="n">
        <v>531.0</v>
      </c>
      <c r="Y1774" t="n">
        <v>256.0</v>
      </c>
      <c r="Z1774" t="n">
        <v>0.0</v>
      </c>
      <c r="AA1774" t="n">
        <v>256.0</v>
      </c>
      <c r="AB1774" t="n">
        <v>0.0</v>
      </c>
      <c r="AC1774" t="n">
        <v>82.0</v>
      </c>
      <c r="AD1774" t="n">
        <v>68.0</v>
      </c>
      <c r="AE1774" t="n">
        <v>0.0</v>
      </c>
      <c r="AF1774" t="n">
        <v>0.0</v>
      </c>
      <c r="AG1774" t="n">
        <v>0.0</v>
      </c>
      <c r="AH1774" t="inlineStr">
        <is>
          <t>Dashrath Soren</t>
        </is>
      </c>
      <c r="AI1774" s="1" t="n">
        <v>44551.749247685184</v>
      </c>
      <c r="AJ1774" t="n">
        <v>1062.0</v>
      </c>
      <c r="AK1774" t="n">
        <v>1.0</v>
      </c>
      <c r="AL1774" t="n">
        <v>0.0</v>
      </c>
      <c r="AM1774" t="n">
        <v>1.0</v>
      </c>
      <c r="AN1774" t="n">
        <v>0.0</v>
      </c>
      <c r="AO1774" t="n">
        <v>1.0</v>
      </c>
      <c r="AP1774" t="n">
        <v>67.0</v>
      </c>
      <c r="AQ1774" t="n">
        <v>0.0</v>
      </c>
      <c r="AR1774" t="n">
        <v>0.0</v>
      </c>
      <c r="AS1774" t="n">
        <v>0.0</v>
      </c>
      <c r="AT1774" t="inlineStr">
        <is>
          <t>N/A</t>
        </is>
      </c>
      <c r="AU1774" t="inlineStr">
        <is>
          <t>N/A</t>
        </is>
      </c>
      <c r="AV1774" t="inlineStr">
        <is>
          <t>N/A</t>
        </is>
      </c>
      <c r="AW1774" t="inlineStr">
        <is>
          <t>N/A</t>
        </is>
      </c>
      <c r="AX1774" t="inlineStr">
        <is>
          <t>N/A</t>
        </is>
      </c>
      <c r="AY1774" t="inlineStr">
        <is>
          <t>N/A</t>
        </is>
      </c>
      <c r="AZ1774" t="inlineStr">
        <is>
          <t>N/A</t>
        </is>
      </c>
      <c r="BA1774" t="inlineStr">
        <is>
          <t>N/A</t>
        </is>
      </c>
      <c r="BB1774" t="inlineStr">
        <is>
          <t>N/A</t>
        </is>
      </c>
      <c r="BC1774" t="inlineStr">
        <is>
          <t>N/A</t>
        </is>
      </c>
      <c r="BD1774" t="inlineStr">
        <is>
          <t>N/A</t>
        </is>
      </c>
      <c r="BE1774" t="inlineStr">
        <is>
          <t>N/A</t>
        </is>
      </c>
    </row>
    <row r="1775">
      <c r="A1775" t="inlineStr">
        <is>
          <t>WI211269999</t>
        </is>
      </c>
      <c r="B1775" t="inlineStr">
        <is>
          <t>DATA_VALIDATION</t>
        </is>
      </c>
      <c r="C1775" t="inlineStr">
        <is>
          <t>201100014372</t>
        </is>
      </c>
      <c r="D1775" t="inlineStr">
        <is>
          <t>Folder</t>
        </is>
      </c>
      <c r="E1775" s="2">
        <f>HYPERLINK("capsilon://?command=openfolder&amp;siteaddress=FAM.docvelocity-na8.net&amp;folderid=FXC2CE8E61-39FF-02D3-D80D-4B2049FB5A8B","FX211210666")</f>
        <v>0.0</v>
      </c>
      <c r="F1775" t="inlineStr">
        <is>
          <t/>
        </is>
      </c>
      <c r="G1775" t="inlineStr">
        <is>
          <t/>
        </is>
      </c>
      <c r="H1775" t="inlineStr">
        <is>
          <t>Mailitem</t>
        </is>
      </c>
      <c r="I1775" t="inlineStr">
        <is>
          <t>MI2112734570</t>
        </is>
      </c>
      <c r="J1775" t="n">
        <v>324.0</v>
      </c>
      <c r="K1775" t="inlineStr">
        <is>
          <t>COMPLETED</t>
        </is>
      </c>
      <c r="L1775" t="inlineStr">
        <is>
          <t>MARK_AS_COMPLETED</t>
        </is>
      </c>
      <c r="M1775" t="inlineStr">
        <is>
          <t>Queue</t>
        </is>
      </c>
      <c r="N1775" t="n">
        <v>2.0</v>
      </c>
      <c r="O1775" s="1" t="n">
        <v>44551.64361111111</v>
      </c>
      <c r="P1775" s="1" t="n">
        <v>44551.75994212963</v>
      </c>
      <c r="Q1775" t="n">
        <v>7925.0</v>
      </c>
      <c r="R1775" t="n">
        <v>2126.0</v>
      </c>
      <c r="S1775" t="b">
        <v>0</v>
      </c>
      <c r="T1775" t="inlineStr">
        <is>
          <t>N/A</t>
        </is>
      </c>
      <c r="U1775" t="b">
        <v>1</v>
      </c>
      <c r="V1775" t="inlineStr">
        <is>
          <t>Sanjay Kharade</t>
        </is>
      </c>
      <c r="W1775" s="1" t="n">
        <v>44551.66693287037</v>
      </c>
      <c r="X1775" t="n">
        <v>451.0</v>
      </c>
      <c r="Y1775" t="n">
        <v>256.0</v>
      </c>
      <c r="Z1775" t="n">
        <v>0.0</v>
      </c>
      <c r="AA1775" t="n">
        <v>256.0</v>
      </c>
      <c r="AB1775" t="n">
        <v>0.0</v>
      </c>
      <c r="AC1775" t="n">
        <v>82.0</v>
      </c>
      <c r="AD1775" t="n">
        <v>68.0</v>
      </c>
      <c r="AE1775" t="n">
        <v>0.0</v>
      </c>
      <c r="AF1775" t="n">
        <v>0.0</v>
      </c>
      <c r="AG1775" t="n">
        <v>0.0</v>
      </c>
      <c r="AH1775" t="inlineStr">
        <is>
          <t>Mohini Shinde</t>
        </is>
      </c>
      <c r="AI1775" s="1" t="n">
        <v>44551.75994212963</v>
      </c>
      <c r="AJ1775" t="n">
        <v>1675.0</v>
      </c>
      <c r="AK1775" t="n">
        <v>2.0</v>
      </c>
      <c r="AL1775" t="n">
        <v>0.0</v>
      </c>
      <c r="AM1775" t="n">
        <v>2.0</v>
      </c>
      <c r="AN1775" t="n">
        <v>0.0</v>
      </c>
      <c r="AO1775" t="n">
        <v>2.0</v>
      </c>
      <c r="AP1775" t="n">
        <v>66.0</v>
      </c>
      <c r="AQ1775" t="n">
        <v>0.0</v>
      </c>
      <c r="AR1775" t="n">
        <v>0.0</v>
      </c>
      <c r="AS1775" t="n">
        <v>0.0</v>
      </c>
      <c r="AT1775" t="inlineStr">
        <is>
          <t>N/A</t>
        </is>
      </c>
      <c r="AU1775" t="inlineStr">
        <is>
          <t>N/A</t>
        </is>
      </c>
      <c r="AV1775" t="inlineStr">
        <is>
          <t>N/A</t>
        </is>
      </c>
      <c r="AW1775" t="inlineStr">
        <is>
          <t>N/A</t>
        </is>
      </c>
      <c r="AX1775" t="inlineStr">
        <is>
          <t>N/A</t>
        </is>
      </c>
      <c r="AY1775" t="inlineStr">
        <is>
          <t>N/A</t>
        </is>
      </c>
      <c r="AZ1775" t="inlineStr">
        <is>
          <t>N/A</t>
        </is>
      </c>
      <c r="BA1775" t="inlineStr">
        <is>
          <t>N/A</t>
        </is>
      </c>
      <c r="BB1775" t="inlineStr">
        <is>
          <t>N/A</t>
        </is>
      </c>
      <c r="BC1775" t="inlineStr">
        <is>
          <t>N/A</t>
        </is>
      </c>
      <c r="BD1775" t="inlineStr">
        <is>
          <t>N/A</t>
        </is>
      </c>
      <c r="BE1775" t="inlineStr">
        <is>
          <t>N/A</t>
        </is>
      </c>
    </row>
    <row r="1776">
      <c r="A1776" t="inlineStr">
        <is>
          <t>WI211270017</t>
        </is>
      </c>
      <c r="B1776" t="inlineStr">
        <is>
          <t>DATA_VALIDATION</t>
        </is>
      </c>
      <c r="C1776" t="inlineStr">
        <is>
          <t>201100014372</t>
        </is>
      </c>
      <c r="D1776" t="inlineStr">
        <is>
          <t>Folder</t>
        </is>
      </c>
      <c r="E1776" s="2">
        <f>HYPERLINK("capsilon://?command=openfolder&amp;siteaddress=FAM.docvelocity-na8.net&amp;folderid=FXC2CE8E61-39FF-02D3-D80D-4B2049FB5A8B","FX211210666")</f>
        <v>0.0</v>
      </c>
      <c r="F1776" t="inlineStr">
        <is>
          <t/>
        </is>
      </c>
      <c r="G1776" t="inlineStr">
        <is>
          <t/>
        </is>
      </c>
      <c r="H1776" t="inlineStr">
        <is>
          <t>Mailitem</t>
        </is>
      </c>
      <c r="I1776" t="inlineStr">
        <is>
          <t>MI2112734604</t>
        </is>
      </c>
      <c r="J1776" t="n">
        <v>225.0</v>
      </c>
      <c r="K1776" t="inlineStr">
        <is>
          <t>COMPLETED</t>
        </is>
      </c>
      <c r="L1776" t="inlineStr">
        <is>
          <t>MARK_AS_COMPLETED</t>
        </is>
      </c>
      <c r="M1776" t="inlineStr">
        <is>
          <t>Queue</t>
        </is>
      </c>
      <c r="N1776" t="n">
        <v>2.0</v>
      </c>
      <c r="O1776" s="1" t="n">
        <v>44551.64530092593</v>
      </c>
      <c r="P1776" s="1" t="n">
        <v>44551.75767361111</v>
      </c>
      <c r="Q1776" t="n">
        <v>8532.0</v>
      </c>
      <c r="R1776" t="n">
        <v>1177.0</v>
      </c>
      <c r="S1776" t="b">
        <v>0</v>
      </c>
      <c r="T1776" t="inlineStr">
        <is>
          <t>N/A</t>
        </is>
      </c>
      <c r="U1776" t="b">
        <v>1</v>
      </c>
      <c r="V1776" t="inlineStr">
        <is>
          <t>Supriya Khape</t>
        </is>
      </c>
      <c r="W1776" s="1" t="n">
        <v>44551.667280092595</v>
      </c>
      <c r="X1776" t="n">
        <v>450.0</v>
      </c>
      <c r="Y1776" t="n">
        <v>196.0</v>
      </c>
      <c r="Z1776" t="n">
        <v>0.0</v>
      </c>
      <c r="AA1776" t="n">
        <v>196.0</v>
      </c>
      <c r="AB1776" t="n">
        <v>40.0</v>
      </c>
      <c r="AC1776" t="n">
        <v>70.0</v>
      </c>
      <c r="AD1776" t="n">
        <v>29.0</v>
      </c>
      <c r="AE1776" t="n">
        <v>0.0</v>
      </c>
      <c r="AF1776" t="n">
        <v>0.0</v>
      </c>
      <c r="AG1776" t="n">
        <v>0.0</v>
      </c>
      <c r="AH1776" t="inlineStr">
        <is>
          <t>Dashrath Soren</t>
        </is>
      </c>
      <c r="AI1776" s="1" t="n">
        <v>44551.75767361111</v>
      </c>
      <c r="AJ1776" t="n">
        <v>727.0</v>
      </c>
      <c r="AK1776" t="n">
        <v>0.0</v>
      </c>
      <c r="AL1776" t="n">
        <v>0.0</v>
      </c>
      <c r="AM1776" t="n">
        <v>0.0</v>
      </c>
      <c r="AN1776" t="n">
        <v>40.0</v>
      </c>
      <c r="AO1776" t="n">
        <v>0.0</v>
      </c>
      <c r="AP1776" t="n">
        <v>29.0</v>
      </c>
      <c r="AQ1776" t="n">
        <v>0.0</v>
      </c>
      <c r="AR1776" t="n">
        <v>0.0</v>
      </c>
      <c r="AS1776" t="n">
        <v>0.0</v>
      </c>
      <c r="AT1776" t="inlineStr">
        <is>
          <t>N/A</t>
        </is>
      </c>
      <c r="AU1776" t="inlineStr">
        <is>
          <t>N/A</t>
        </is>
      </c>
      <c r="AV1776" t="inlineStr">
        <is>
          <t>N/A</t>
        </is>
      </c>
      <c r="AW1776" t="inlineStr">
        <is>
          <t>N/A</t>
        </is>
      </c>
      <c r="AX1776" t="inlineStr">
        <is>
          <t>N/A</t>
        </is>
      </c>
      <c r="AY1776" t="inlineStr">
        <is>
          <t>N/A</t>
        </is>
      </c>
      <c r="AZ1776" t="inlineStr">
        <is>
          <t>N/A</t>
        </is>
      </c>
      <c r="BA1776" t="inlineStr">
        <is>
          <t>N/A</t>
        </is>
      </c>
      <c r="BB1776" t="inlineStr">
        <is>
          <t>N/A</t>
        </is>
      </c>
      <c r="BC1776" t="inlineStr">
        <is>
          <t>N/A</t>
        </is>
      </c>
      <c r="BD1776" t="inlineStr">
        <is>
          <t>N/A</t>
        </is>
      </c>
      <c r="BE1776" t="inlineStr">
        <is>
          <t>N/A</t>
        </is>
      </c>
    </row>
    <row r="1777">
      <c r="A1777" t="inlineStr">
        <is>
          <t>WI211270037</t>
        </is>
      </c>
      <c r="B1777" t="inlineStr">
        <is>
          <t>DATA_VALIDATION</t>
        </is>
      </c>
      <c r="C1777" t="inlineStr">
        <is>
          <t>201308007900</t>
        </is>
      </c>
      <c r="D1777" t="inlineStr">
        <is>
          <t>Folder</t>
        </is>
      </c>
      <c r="E1777" s="2">
        <f>HYPERLINK("capsilon://?command=openfolder&amp;siteaddress=FAM.docvelocity-na8.net&amp;folderid=FX72567A1D-41F5-9D04-50B3-01C9557060FB","FX21123633")</f>
        <v>0.0</v>
      </c>
      <c r="F1777" t="inlineStr">
        <is>
          <t/>
        </is>
      </c>
      <c r="G1777" t="inlineStr">
        <is>
          <t/>
        </is>
      </c>
      <c r="H1777" t="inlineStr">
        <is>
          <t>Mailitem</t>
        </is>
      </c>
      <c r="I1777" t="inlineStr">
        <is>
          <t>MI2112737963</t>
        </is>
      </c>
      <c r="J1777" t="n">
        <v>38.0</v>
      </c>
      <c r="K1777" t="inlineStr">
        <is>
          <t>COMPLETED</t>
        </is>
      </c>
      <c r="L1777" t="inlineStr">
        <is>
          <t>MARK_AS_COMPLETED</t>
        </is>
      </c>
      <c r="M1777" t="inlineStr">
        <is>
          <t>Queue</t>
        </is>
      </c>
      <c r="N1777" t="n">
        <v>2.0</v>
      </c>
      <c r="O1777" s="1" t="n">
        <v>44551.648414351854</v>
      </c>
      <c r="P1777" s="1" t="n">
        <v>44551.84657407407</v>
      </c>
      <c r="Q1777" t="n">
        <v>17028.0</v>
      </c>
      <c r="R1777" t="n">
        <v>93.0</v>
      </c>
      <c r="S1777" t="b">
        <v>0</v>
      </c>
      <c r="T1777" t="inlineStr">
        <is>
          <t>N/A</t>
        </is>
      </c>
      <c r="U1777" t="b">
        <v>0</v>
      </c>
      <c r="V1777" t="inlineStr">
        <is>
          <t>Archana Bhujbal</t>
        </is>
      </c>
      <c r="W1777" s="1" t="n">
        <v>44551.68986111111</v>
      </c>
      <c r="X1777" t="n">
        <v>45.0</v>
      </c>
      <c r="Y1777" t="n">
        <v>0.0</v>
      </c>
      <c r="Z1777" t="n">
        <v>0.0</v>
      </c>
      <c r="AA1777" t="n">
        <v>0.0</v>
      </c>
      <c r="AB1777" t="n">
        <v>37.0</v>
      </c>
      <c r="AC1777" t="n">
        <v>0.0</v>
      </c>
      <c r="AD1777" t="n">
        <v>38.0</v>
      </c>
      <c r="AE1777" t="n">
        <v>0.0</v>
      </c>
      <c r="AF1777" t="n">
        <v>0.0</v>
      </c>
      <c r="AG1777" t="n">
        <v>0.0</v>
      </c>
      <c r="AH1777" t="inlineStr">
        <is>
          <t>Mohini Shinde</t>
        </is>
      </c>
      <c r="AI1777" s="1" t="n">
        <v>44551.84657407407</v>
      </c>
      <c r="AJ1777" t="n">
        <v>40.0</v>
      </c>
      <c r="AK1777" t="n">
        <v>0.0</v>
      </c>
      <c r="AL1777" t="n">
        <v>0.0</v>
      </c>
      <c r="AM1777" t="n">
        <v>0.0</v>
      </c>
      <c r="AN1777" t="n">
        <v>37.0</v>
      </c>
      <c r="AO1777" t="n">
        <v>0.0</v>
      </c>
      <c r="AP1777" t="n">
        <v>38.0</v>
      </c>
      <c r="AQ1777" t="n">
        <v>0.0</v>
      </c>
      <c r="AR1777" t="n">
        <v>0.0</v>
      </c>
      <c r="AS1777" t="n">
        <v>0.0</v>
      </c>
      <c r="AT1777" t="inlineStr">
        <is>
          <t>N/A</t>
        </is>
      </c>
      <c r="AU1777" t="inlineStr">
        <is>
          <t>N/A</t>
        </is>
      </c>
      <c r="AV1777" t="inlineStr">
        <is>
          <t>N/A</t>
        </is>
      </c>
      <c r="AW1777" t="inlineStr">
        <is>
          <t>N/A</t>
        </is>
      </c>
      <c r="AX1777" t="inlineStr">
        <is>
          <t>N/A</t>
        </is>
      </c>
      <c r="AY1777" t="inlineStr">
        <is>
          <t>N/A</t>
        </is>
      </c>
      <c r="AZ1777" t="inlineStr">
        <is>
          <t>N/A</t>
        </is>
      </c>
      <c r="BA1777" t="inlineStr">
        <is>
          <t>N/A</t>
        </is>
      </c>
      <c r="BB1777" t="inlineStr">
        <is>
          <t>N/A</t>
        </is>
      </c>
      <c r="BC1777" t="inlineStr">
        <is>
          <t>N/A</t>
        </is>
      </c>
      <c r="BD1777" t="inlineStr">
        <is>
          <t>N/A</t>
        </is>
      </c>
      <c r="BE1777" t="inlineStr">
        <is>
          <t>N/A</t>
        </is>
      </c>
    </row>
    <row r="1778">
      <c r="A1778" t="inlineStr">
        <is>
          <t>WI211270102</t>
        </is>
      </c>
      <c r="B1778" t="inlineStr">
        <is>
          <t>DATA_VALIDATION</t>
        </is>
      </c>
      <c r="C1778" t="inlineStr">
        <is>
          <t>201330004318</t>
        </is>
      </c>
      <c r="D1778" t="inlineStr">
        <is>
          <t>Folder</t>
        </is>
      </c>
      <c r="E1778" s="2">
        <f>HYPERLINK("capsilon://?command=openfolder&amp;siteaddress=FAM.docvelocity-na8.net&amp;folderid=FXAE93EE68-9EA3-EF7D-730D-A97402A52485","FX211211045")</f>
        <v>0.0</v>
      </c>
      <c r="F1778" t="inlineStr">
        <is>
          <t/>
        </is>
      </c>
      <c r="G1778" t="inlineStr">
        <is>
          <t/>
        </is>
      </c>
      <c r="H1778" t="inlineStr">
        <is>
          <t>Mailitem</t>
        </is>
      </c>
      <c r="I1778" t="inlineStr">
        <is>
          <t>MI2112738475</t>
        </is>
      </c>
      <c r="J1778" t="n">
        <v>88.0</v>
      </c>
      <c r="K1778" t="inlineStr">
        <is>
          <t>COMPLETED</t>
        </is>
      </c>
      <c r="L1778" t="inlineStr">
        <is>
          <t>MARK_AS_COMPLETED</t>
        </is>
      </c>
      <c r="M1778" t="inlineStr">
        <is>
          <t>Queue</t>
        </is>
      </c>
      <c r="N1778" t="n">
        <v>1.0</v>
      </c>
      <c r="O1778" s="1" t="n">
        <v>44551.65216435185</v>
      </c>
      <c r="P1778" s="1" t="n">
        <v>44551.702685185184</v>
      </c>
      <c r="Q1778" t="n">
        <v>4205.0</v>
      </c>
      <c r="R1778" t="n">
        <v>160.0</v>
      </c>
      <c r="S1778" t="b">
        <v>0</v>
      </c>
      <c r="T1778" t="inlineStr">
        <is>
          <t>N/A</t>
        </is>
      </c>
      <c r="U1778" t="b">
        <v>0</v>
      </c>
      <c r="V1778" t="inlineStr">
        <is>
          <t>Sumit Jarhad</t>
        </is>
      </c>
      <c r="W1778" s="1" t="n">
        <v>44551.702685185184</v>
      </c>
      <c r="X1778" t="n">
        <v>72.0</v>
      </c>
      <c r="Y1778" t="n">
        <v>0.0</v>
      </c>
      <c r="Z1778" t="n">
        <v>0.0</v>
      </c>
      <c r="AA1778" t="n">
        <v>0.0</v>
      </c>
      <c r="AB1778" t="n">
        <v>0.0</v>
      </c>
      <c r="AC1778" t="n">
        <v>0.0</v>
      </c>
      <c r="AD1778" t="n">
        <v>88.0</v>
      </c>
      <c r="AE1778" t="n">
        <v>83.0</v>
      </c>
      <c r="AF1778" t="n">
        <v>0.0</v>
      </c>
      <c r="AG1778" t="n">
        <v>2.0</v>
      </c>
      <c r="AH1778" t="inlineStr">
        <is>
          <t>N/A</t>
        </is>
      </c>
      <c r="AI1778" t="inlineStr">
        <is>
          <t>N/A</t>
        </is>
      </c>
      <c r="AJ1778" t="inlineStr">
        <is>
          <t>N/A</t>
        </is>
      </c>
      <c r="AK1778" t="inlineStr">
        <is>
          <t>N/A</t>
        </is>
      </c>
      <c r="AL1778" t="inlineStr">
        <is>
          <t>N/A</t>
        </is>
      </c>
      <c r="AM1778" t="inlineStr">
        <is>
          <t>N/A</t>
        </is>
      </c>
      <c r="AN1778" t="inlineStr">
        <is>
          <t>N/A</t>
        </is>
      </c>
      <c r="AO1778" t="inlineStr">
        <is>
          <t>N/A</t>
        </is>
      </c>
      <c r="AP1778" t="inlineStr">
        <is>
          <t>N/A</t>
        </is>
      </c>
      <c r="AQ1778" t="inlineStr">
        <is>
          <t>N/A</t>
        </is>
      </c>
      <c r="AR1778" t="inlineStr">
        <is>
          <t>N/A</t>
        </is>
      </c>
      <c r="AS1778" t="inlineStr">
        <is>
          <t>N/A</t>
        </is>
      </c>
      <c r="AT1778" t="inlineStr">
        <is>
          <t>N/A</t>
        </is>
      </c>
      <c r="AU1778" t="inlineStr">
        <is>
          <t>N/A</t>
        </is>
      </c>
      <c r="AV1778" t="inlineStr">
        <is>
          <t>N/A</t>
        </is>
      </c>
      <c r="AW1778" t="inlineStr">
        <is>
          <t>N/A</t>
        </is>
      </c>
      <c r="AX1778" t="inlineStr">
        <is>
          <t>N/A</t>
        </is>
      </c>
      <c r="AY1778" t="inlineStr">
        <is>
          <t>N/A</t>
        </is>
      </c>
      <c r="AZ1778" t="inlineStr">
        <is>
          <t>N/A</t>
        </is>
      </c>
      <c r="BA1778" t="inlineStr">
        <is>
          <t>N/A</t>
        </is>
      </c>
      <c r="BB1778" t="inlineStr">
        <is>
          <t>N/A</t>
        </is>
      </c>
      <c r="BC1778" t="inlineStr">
        <is>
          <t>N/A</t>
        </is>
      </c>
      <c r="BD1778" t="inlineStr">
        <is>
          <t>N/A</t>
        </is>
      </c>
      <c r="BE1778" t="inlineStr">
        <is>
          <t>N/A</t>
        </is>
      </c>
    </row>
    <row r="1779">
      <c r="A1779" t="inlineStr">
        <is>
          <t>WI211270112</t>
        </is>
      </c>
      <c r="B1779" t="inlineStr">
        <is>
          <t>DATA_VALIDATION</t>
        </is>
      </c>
      <c r="C1779" t="inlineStr">
        <is>
          <t>201330004318</t>
        </is>
      </c>
      <c r="D1779" t="inlineStr">
        <is>
          <t>Folder</t>
        </is>
      </c>
      <c r="E1779" s="2">
        <f>HYPERLINK("capsilon://?command=openfolder&amp;siteaddress=FAM.docvelocity-na8.net&amp;folderid=FXAE93EE68-9EA3-EF7D-730D-A97402A52485","FX211211045")</f>
        <v>0.0</v>
      </c>
      <c r="F1779" t="inlineStr">
        <is>
          <t/>
        </is>
      </c>
      <c r="G1779" t="inlineStr">
        <is>
          <t/>
        </is>
      </c>
      <c r="H1779" t="inlineStr">
        <is>
          <t>Mailitem</t>
        </is>
      </c>
      <c r="I1779" t="inlineStr">
        <is>
          <t>MI2112738503</t>
        </is>
      </c>
      <c r="J1779" t="n">
        <v>28.0</v>
      </c>
      <c r="K1779" t="inlineStr">
        <is>
          <t>COMPLETED</t>
        </is>
      </c>
      <c r="L1779" t="inlineStr">
        <is>
          <t>MARK_AS_COMPLETED</t>
        </is>
      </c>
      <c r="M1779" t="inlineStr">
        <is>
          <t>Queue</t>
        </is>
      </c>
      <c r="N1779" t="n">
        <v>1.0</v>
      </c>
      <c r="O1779" s="1" t="n">
        <v>44551.65248842593</v>
      </c>
      <c r="P1779" s="1" t="n">
        <v>44551.70392361111</v>
      </c>
      <c r="Q1779" t="n">
        <v>4275.0</v>
      </c>
      <c r="R1779" t="n">
        <v>169.0</v>
      </c>
      <c r="S1779" t="b">
        <v>0</v>
      </c>
      <c r="T1779" t="inlineStr">
        <is>
          <t>N/A</t>
        </is>
      </c>
      <c r="U1779" t="b">
        <v>0</v>
      </c>
      <c r="V1779" t="inlineStr">
        <is>
          <t>Sumit Jarhad</t>
        </is>
      </c>
      <c r="W1779" s="1" t="n">
        <v>44551.70392361111</v>
      </c>
      <c r="X1779" t="n">
        <v>88.0</v>
      </c>
      <c r="Y1779" t="n">
        <v>0.0</v>
      </c>
      <c r="Z1779" t="n">
        <v>0.0</v>
      </c>
      <c r="AA1779" t="n">
        <v>0.0</v>
      </c>
      <c r="AB1779" t="n">
        <v>0.0</v>
      </c>
      <c r="AC1779" t="n">
        <v>0.0</v>
      </c>
      <c r="AD1779" t="n">
        <v>28.0</v>
      </c>
      <c r="AE1779" t="n">
        <v>21.0</v>
      </c>
      <c r="AF1779" t="n">
        <v>0.0</v>
      </c>
      <c r="AG1779" t="n">
        <v>2.0</v>
      </c>
      <c r="AH1779" t="inlineStr">
        <is>
          <t>N/A</t>
        </is>
      </c>
      <c r="AI1779" t="inlineStr">
        <is>
          <t>N/A</t>
        </is>
      </c>
      <c r="AJ1779" t="inlineStr">
        <is>
          <t>N/A</t>
        </is>
      </c>
      <c r="AK1779" t="inlineStr">
        <is>
          <t>N/A</t>
        </is>
      </c>
      <c r="AL1779" t="inlineStr">
        <is>
          <t>N/A</t>
        </is>
      </c>
      <c r="AM1779" t="inlineStr">
        <is>
          <t>N/A</t>
        </is>
      </c>
      <c r="AN1779" t="inlineStr">
        <is>
          <t>N/A</t>
        </is>
      </c>
      <c r="AO1779" t="inlineStr">
        <is>
          <t>N/A</t>
        </is>
      </c>
      <c r="AP1779" t="inlineStr">
        <is>
          <t>N/A</t>
        </is>
      </c>
      <c r="AQ1779" t="inlineStr">
        <is>
          <t>N/A</t>
        </is>
      </c>
      <c r="AR1779" t="inlineStr">
        <is>
          <t>N/A</t>
        </is>
      </c>
      <c r="AS1779" t="inlineStr">
        <is>
          <t>N/A</t>
        </is>
      </c>
      <c r="AT1779" t="inlineStr">
        <is>
          <t>N/A</t>
        </is>
      </c>
      <c r="AU1779" t="inlineStr">
        <is>
          <t>N/A</t>
        </is>
      </c>
      <c r="AV1779" t="inlineStr">
        <is>
          <t>N/A</t>
        </is>
      </c>
      <c r="AW1779" t="inlineStr">
        <is>
          <t>N/A</t>
        </is>
      </c>
      <c r="AX1779" t="inlineStr">
        <is>
          <t>N/A</t>
        </is>
      </c>
      <c r="AY1779" t="inlineStr">
        <is>
          <t>N/A</t>
        </is>
      </c>
      <c r="AZ1779" t="inlineStr">
        <is>
          <t>N/A</t>
        </is>
      </c>
      <c r="BA1779" t="inlineStr">
        <is>
          <t>N/A</t>
        </is>
      </c>
      <c r="BB1779" t="inlineStr">
        <is>
          <t>N/A</t>
        </is>
      </c>
      <c r="BC1779" t="inlineStr">
        <is>
          <t>N/A</t>
        </is>
      </c>
      <c r="BD1779" t="inlineStr">
        <is>
          <t>N/A</t>
        </is>
      </c>
      <c r="BE1779" t="inlineStr">
        <is>
          <t>N/A</t>
        </is>
      </c>
    </row>
    <row r="1780">
      <c r="A1780" t="inlineStr">
        <is>
          <t>WI211270185</t>
        </is>
      </c>
      <c r="B1780" t="inlineStr">
        <is>
          <t>DATA_VALIDATION</t>
        </is>
      </c>
      <c r="C1780" t="inlineStr">
        <is>
          <t>201308007996</t>
        </is>
      </c>
      <c r="D1780" t="inlineStr">
        <is>
          <t>Folder</t>
        </is>
      </c>
      <c r="E1780" s="2">
        <f>HYPERLINK("capsilon://?command=openfolder&amp;siteaddress=FAM.docvelocity-na8.net&amp;folderid=FX01D92395-4D1E-4BB9-3B24-734978EB35A1","FX211211145")</f>
        <v>0.0</v>
      </c>
      <c r="F1780" t="inlineStr">
        <is>
          <t/>
        </is>
      </c>
      <c r="G1780" t="inlineStr">
        <is>
          <t/>
        </is>
      </c>
      <c r="H1780" t="inlineStr">
        <is>
          <t>Mailitem</t>
        </is>
      </c>
      <c r="I1780" t="inlineStr">
        <is>
          <t>MI2112739806</t>
        </is>
      </c>
      <c r="J1780" t="n">
        <v>97.0</v>
      </c>
      <c r="K1780" t="inlineStr">
        <is>
          <t>COMPLETED</t>
        </is>
      </c>
      <c r="L1780" t="inlineStr">
        <is>
          <t>MARK_AS_COMPLETED</t>
        </is>
      </c>
      <c r="M1780" t="inlineStr">
        <is>
          <t>Queue</t>
        </is>
      </c>
      <c r="N1780" t="n">
        <v>1.0</v>
      </c>
      <c r="O1780" s="1" t="n">
        <v>44551.65877314815</v>
      </c>
      <c r="P1780" s="1" t="n">
        <v>44551.7081712963</v>
      </c>
      <c r="Q1780" t="n">
        <v>3837.0</v>
      </c>
      <c r="R1780" t="n">
        <v>431.0</v>
      </c>
      <c r="S1780" t="b">
        <v>0</v>
      </c>
      <c r="T1780" t="inlineStr">
        <is>
          <t>N/A</t>
        </is>
      </c>
      <c r="U1780" t="b">
        <v>0</v>
      </c>
      <c r="V1780" t="inlineStr">
        <is>
          <t>Sumit Jarhad</t>
        </is>
      </c>
      <c r="W1780" s="1" t="n">
        <v>44551.7081712963</v>
      </c>
      <c r="X1780" t="n">
        <v>356.0</v>
      </c>
      <c r="Y1780" t="n">
        <v>0.0</v>
      </c>
      <c r="Z1780" t="n">
        <v>0.0</v>
      </c>
      <c r="AA1780" t="n">
        <v>0.0</v>
      </c>
      <c r="AB1780" t="n">
        <v>0.0</v>
      </c>
      <c r="AC1780" t="n">
        <v>0.0</v>
      </c>
      <c r="AD1780" t="n">
        <v>97.0</v>
      </c>
      <c r="AE1780" t="n">
        <v>85.0</v>
      </c>
      <c r="AF1780" t="n">
        <v>0.0</v>
      </c>
      <c r="AG1780" t="n">
        <v>10.0</v>
      </c>
      <c r="AH1780" t="inlineStr">
        <is>
          <t>N/A</t>
        </is>
      </c>
      <c r="AI1780" t="inlineStr">
        <is>
          <t>N/A</t>
        </is>
      </c>
      <c r="AJ1780" t="inlineStr">
        <is>
          <t>N/A</t>
        </is>
      </c>
      <c r="AK1780" t="inlineStr">
        <is>
          <t>N/A</t>
        </is>
      </c>
      <c r="AL1780" t="inlineStr">
        <is>
          <t>N/A</t>
        </is>
      </c>
      <c r="AM1780" t="inlineStr">
        <is>
          <t>N/A</t>
        </is>
      </c>
      <c r="AN1780" t="inlineStr">
        <is>
          <t>N/A</t>
        </is>
      </c>
      <c r="AO1780" t="inlineStr">
        <is>
          <t>N/A</t>
        </is>
      </c>
      <c r="AP1780" t="inlineStr">
        <is>
          <t>N/A</t>
        </is>
      </c>
      <c r="AQ1780" t="inlineStr">
        <is>
          <t>N/A</t>
        </is>
      </c>
      <c r="AR1780" t="inlineStr">
        <is>
          <t>N/A</t>
        </is>
      </c>
      <c r="AS1780" t="inlineStr">
        <is>
          <t>N/A</t>
        </is>
      </c>
      <c r="AT1780" t="inlineStr">
        <is>
          <t>N/A</t>
        </is>
      </c>
      <c r="AU1780" t="inlineStr">
        <is>
          <t>N/A</t>
        </is>
      </c>
      <c r="AV1780" t="inlineStr">
        <is>
          <t>N/A</t>
        </is>
      </c>
      <c r="AW1780" t="inlineStr">
        <is>
          <t>N/A</t>
        </is>
      </c>
      <c r="AX1780" t="inlineStr">
        <is>
          <t>N/A</t>
        </is>
      </c>
      <c r="AY1780" t="inlineStr">
        <is>
          <t>N/A</t>
        </is>
      </c>
      <c r="AZ1780" t="inlineStr">
        <is>
          <t>N/A</t>
        </is>
      </c>
      <c r="BA1780" t="inlineStr">
        <is>
          <t>N/A</t>
        </is>
      </c>
      <c r="BB1780" t="inlineStr">
        <is>
          <t>N/A</t>
        </is>
      </c>
      <c r="BC1780" t="inlineStr">
        <is>
          <t>N/A</t>
        </is>
      </c>
      <c r="BD1780" t="inlineStr">
        <is>
          <t>N/A</t>
        </is>
      </c>
      <c r="BE1780" t="inlineStr">
        <is>
          <t>N/A</t>
        </is>
      </c>
    </row>
    <row r="1781">
      <c r="A1781" t="inlineStr">
        <is>
          <t>WI211270235</t>
        </is>
      </c>
      <c r="B1781" t="inlineStr">
        <is>
          <t>DATA_VALIDATION</t>
        </is>
      </c>
      <c r="C1781" t="inlineStr">
        <is>
          <t>201300020482</t>
        </is>
      </c>
      <c r="D1781" t="inlineStr">
        <is>
          <t>Folder</t>
        </is>
      </c>
      <c r="E1781" s="2">
        <f>HYPERLINK("capsilon://?command=openfolder&amp;siteaddress=FAM.docvelocity-na8.net&amp;folderid=FXC42CA0F0-EEC7-F80E-0134-C85D561EF051","FX211211095")</f>
        <v>0.0</v>
      </c>
      <c r="F1781" t="inlineStr">
        <is>
          <t/>
        </is>
      </c>
      <c r="G1781" t="inlineStr">
        <is>
          <t/>
        </is>
      </c>
      <c r="H1781" t="inlineStr">
        <is>
          <t>Mailitem</t>
        </is>
      </c>
      <c r="I1781" t="inlineStr">
        <is>
          <t>MI2112740531</t>
        </is>
      </c>
      <c r="J1781" t="n">
        <v>60.0</v>
      </c>
      <c r="K1781" t="inlineStr">
        <is>
          <t>COMPLETED</t>
        </is>
      </c>
      <c r="L1781" t="inlineStr">
        <is>
          <t>MARK_AS_COMPLETED</t>
        </is>
      </c>
      <c r="M1781" t="inlineStr">
        <is>
          <t>Queue</t>
        </is>
      </c>
      <c r="N1781" t="n">
        <v>2.0</v>
      </c>
      <c r="O1781" s="1" t="n">
        <v>44551.66224537037</v>
      </c>
      <c r="P1781" s="1" t="n">
        <v>44552.17313657407</v>
      </c>
      <c r="Q1781" t="n">
        <v>42286.0</v>
      </c>
      <c r="R1781" t="n">
        <v>1855.0</v>
      </c>
      <c r="S1781" t="b">
        <v>0</v>
      </c>
      <c r="T1781" t="inlineStr">
        <is>
          <t>N/A</t>
        </is>
      </c>
      <c r="U1781" t="b">
        <v>0</v>
      </c>
      <c r="V1781" t="inlineStr">
        <is>
          <t>Archana Bhujbal</t>
        </is>
      </c>
      <c r="W1781" s="1" t="n">
        <v>44551.702835648146</v>
      </c>
      <c r="X1781" t="n">
        <v>1089.0</v>
      </c>
      <c r="Y1781" t="n">
        <v>115.0</v>
      </c>
      <c r="Z1781" t="n">
        <v>0.0</v>
      </c>
      <c r="AA1781" t="n">
        <v>115.0</v>
      </c>
      <c r="AB1781" t="n">
        <v>0.0</v>
      </c>
      <c r="AC1781" t="n">
        <v>81.0</v>
      </c>
      <c r="AD1781" t="n">
        <v>-55.0</v>
      </c>
      <c r="AE1781" t="n">
        <v>0.0</v>
      </c>
      <c r="AF1781" t="n">
        <v>0.0</v>
      </c>
      <c r="AG1781" t="n">
        <v>0.0</v>
      </c>
      <c r="AH1781" t="inlineStr">
        <is>
          <t>Ashish Sutar</t>
        </is>
      </c>
      <c r="AI1781" s="1" t="n">
        <v>44552.17313657407</v>
      </c>
      <c r="AJ1781" t="n">
        <v>735.0</v>
      </c>
      <c r="AK1781" t="n">
        <v>4.0</v>
      </c>
      <c r="AL1781" t="n">
        <v>0.0</v>
      </c>
      <c r="AM1781" t="n">
        <v>4.0</v>
      </c>
      <c r="AN1781" t="n">
        <v>0.0</v>
      </c>
      <c r="AO1781" t="n">
        <v>4.0</v>
      </c>
      <c r="AP1781" t="n">
        <v>-59.0</v>
      </c>
      <c r="AQ1781" t="n">
        <v>0.0</v>
      </c>
      <c r="AR1781" t="n">
        <v>0.0</v>
      </c>
      <c r="AS1781" t="n">
        <v>0.0</v>
      </c>
      <c r="AT1781" t="inlineStr">
        <is>
          <t>N/A</t>
        </is>
      </c>
      <c r="AU1781" t="inlineStr">
        <is>
          <t>N/A</t>
        </is>
      </c>
      <c r="AV1781" t="inlineStr">
        <is>
          <t>N/A</t>
        </is>
      </c>
      <c r="AW1781" t="inlineStr">
        <is>
          <t>N/A</t>
        </is>
      </c>
      <c r="AX1781" t="inlineStr">
        <is>
          <t>N/A</t>
        </is>
      </c>
      <c r="AY1781" t="inlineStr">
        <is>
          <t>N/A</t>
        </is>
      </c>
      <c r="AZ1781" t="inlineStr">
        <is>
          <t>N/A</t>
        </is>
      </c>
      <c r="BA1781" t="inlineStr">
        <is>
          <t>N/A</t>
        </is>
      </c>
      <c r="BB1781" t="inlineStr">
        <is>
          <t>N/A</t>
        </is>
      </c>
      <c r="BC1781" t="inlineStr">
        <is>
          <t>N/A</t>
        </is>
      </c>
      <c r="BD1781" t="inlineStr">
        <is>
          <t>N/A</t>
        </is>
      </c>
      <c r="BE1781" t="inlineStr">
        <is>
          <t>N/A</t>
        </is>
      </c>
    </row>
    <row r="1782">
      <c r="A1782" t="inlineStr">
        <is>
          <t>WI211270337</t>
        </is>
      </c>
      <c r="B1782" t="inlineStr">
        <is>
          <t>DATA_VALIDATION</t>
        </is>
      </c>
      <c r="C1782" t="inlineStr">
        <is>
          <t>201308007971</t>
        </is>
      </c>
      <c r="D1782" t="inlineStr">
        <is>
          <t>Folder</t>
        </is>
      </c>
      <c r="E1782" s="2">
        <f>HYPERLINK("capsilon://?command=openfolder&amp;siteaddress=FAM.docvelocity-na8.net&amp;folderid=FX811AD799-E699-730E-1919-6BBB744BC10A","FX21129086")</f>
        <v>0.0</v>
      </c>
      <c r="F1782" t="inlineStr">
        <is>
          <t/>
        </is>
      </c>
      <c r="G1782" t="inlineStr">
        <is>
          <t/>
        </is>
      </c>
      <c r="H1782" t="inlineStr">
        <is>
          <t>Mailitem</t>
        </is>
      </c>
      <c r="I1782" t="inlineStr">
        <is>
          <t>MI2112741492</t>
        </is>
      </c>
      <c r="J1782" t="n">
        <v>113.0</v>
      </c>
      <c r="K1782" t="inlineStr">
        <is>
          <t>COMPLETED</t>
        </is>
      </c>
      <c r="L1782" t="inlineStr">
        <is>
          <t>MARK_AS_COMPLETED</t>
        </is>
      </c>
      <c r="M1782" t="inlineStr">
        <is>
          <t>Queue</t>
        </is>
      </c>
      <c r="N1782" t="n">
        <v>2.0</v>
      </c>
      <c r="O1782" s="1" t="n">
        <v>44551.67122685185</v>
      </c>
      <c r="P1782" s="1" t="n">
        <v>44552.17236111111</v>
      </c>
      <c r="Q1782" t="n">
        <v>42697.0</v>
      </c>
      <c r="R1782" t="n">
        <v>601.0</v>
      </c>
      <c r="S1782" t="b">
        <v>0</v>
      </c>
      <c r="T1782" t="inlineStr">
        <is>
          <t>N/A</t>
        </is>
      </c>
      <c r="U1782" t="b">
        <v>0</v>
      </c>
      <c r="V1782" t="inlineStr">
        <is>
          <t>Sanjay Kharade</t>
        </is>
      </c>
      <c r="W1782" s="1" t="n">
        <v>44551.67369212963</v>
      </c>
      <c r="X1782" t="n">
        <v>157.0</v>
      </c>
      <c r="Y1782" t="n">
        <v>79.0</v>
      </c>
      <c r="Z1782" t="n">
        <v>0.0</v>
      </c>
      <c r="AA1782" t="n">
        <v>79.0</v>
      </c>
      <c r="AB1782" t="n">
        <v>0.0</v>
      </c>
      <c r="AC1782" t="n">
        <v>10.0</v>
      </c>
      <c r="AD1782" t="n">
        <v>34.0</v>
      </c>
      <c r="AE1782" t="n">
        <v>0.0</v>
      </c>
      <c r="AF1782" t="n">
        <v>0.0</v>
      </c>
      <c r="AG1782" t="n">
        <v>0.0</v>
      </c>
      <c r="AH1782" t="inlineStr">
        <is>
          <t>Poonam Patil</t>
        </is>
      </c>
      <c r="AI1782" s="1" t="n">
        <v>44552.17236111111</v>
      </c>
      <c r="AJ1782" t="n">
        <v>431.0</v>
      </c>
      <c r="AK1782" t="n">
        <v>2.0</v>
      </c>
      <c r="AL1782" t="n">
        <v>0.0</v>
      </c>
      <c r="AM1782" t="n">
        <v>2.0</v>
      </c>
      <c r="AN1782" t="n">
        <v>0.0</v>
      </c>
      <c r="AO1782" t="n">
        <v>1.0</v>
      </c>
      <c r="AP1782" t="n">
        <v>32.0</v>
      </c>
      <c r="AQ1782" t="n">
        <v>0.0</v>
      </c>
      <c r="AR1782" t="n">
        <v>0.0</v>
      </c>
      <c r="AS1782" t="n">
        <v>0.0</v>
      </c>
      <c r="AT1782" t="inlineStr">
        <is>
          <t>N/A</t>
        </is>
      </c>
      <c r="AU1782" t="inlineStr">
        <is>
          <t>N/A</t>
        </is>
      </c>
      <c r="AV1782" t="inlineStr">
        <is>
          <t>N/A</t>
        </is>
      </c>
      <c r="AW1782" t="inlineStr">
        <is>
          <t>N/A</t>
        </is>
      </c>
      <c r="AX1782" t="inlineStr">
        <is>
          <t>N/A</t>
        </is>
      </c>
      <c r="AY1782" t="inlineStr">
        <is>
          <t>N/A</t>
        </is>
      </c>
      <c r="AZ1782" t="inlineStr">
        <is>
          <t>N/A</t>
        </is>
      </c>
      <c r="BA1782" t="inlineStr">
        <is>
          <t>N/A</t>
        </is>
      </c>
      <c r="BB1782" t="inlineStr">
        <is>
          <t>N/A</t>
        </is>
      </c>
      <c r="BC1782" t="inlineStr">
        <is>
          <t>N/A</t>
        </is>
      </c>
      <c r="BD1782" t="inlineStr">
        <is>
          <t>N/A</t>
        </is>
      </c>
      <c r="BE1782" t="inlineStr">
        <is>
          <t>N/A</t>
        </is>
      </c>
    </row>
    <row r="1783">
      <c r="A1783" t="inlineStr">
        <is>
          <t>WI211270351</t>
        </is>
      </c>
      <c r="B1783" t="inlineStr">
        <is>
          <t>DATA_VALIDATION</t>
        </is>
      </c>
      <c r="C1783" t="inlineStr">
        <is>
          <t>201308007962</t>
        </is>
      </c>
      <c r="D1783" t="inlineStr">
        <is>
          <t>Folder</t>
        </is>
      </c>
      <c r="E1783" s="2">
        <f>HYPERLINK("capsilon://?command=openfolder&amp;siteaddress=FAM.docvelocity-na8.net&amp;folderid=FX3FCCFF29-4AA0-C7ED-71D5-565AF29521F2","FX21128536")</f>
        <v>0.0</v>
      </c>
      <c r="F1783" t="inlineStr">
        <is>
          <t/>
        </is>
      </c>
      <c r="G1783" t="inlineStr">
        <is>
          <t/>
        </is>
      </c>
      <c r="H1783" t="inlineStr">
        <is>
          <t>Mailitem</t>
        </is>
      </c>
      <c r="I1783" t="inlineStr">
        <is>
          <t>MI2112741964</t>
        </is>
      </c>
      <c r="J1783" t="n">
        <v>56.0</v>
      </c>
      <c r="K1783" t="inlineStr">
        <is>
          <t>COMPLETED</t>
        </is>
      </c>
      <c r="L1783" t="inlineStr">
        <is>
          <t>MARK_AS_COMPLETED</t>
        </is>
      </c>
      <c r="M1783" t="inlineStr">
        <is>
          <t>Queue</t>
        </is>
      </c>
      <c r="N1783" t="n">
        <v>2.0</v>
      </c>
      <c r="O1783" s="1" t="n">
        <v>44551.675104166665</v>
      </c>
      <c r="P1783" s="1" t="n">
        <v>44552.175578703704</v>
      </c>
      <c r="Q1783" t="n">
        <v>42901.0</v>
      </c>
      <c r="R1783" t="n">
        <v>340.0</v>
      </c>
      <c r="S1783" t="b">
        <v>0</v>
      </c>
      <c r="T1783" t="inlineStr">
        <is>
          <t>N/A</t>
        </is>
      </c>
      <c r="U1783" t="b">
        <v>0</v>
      </c>
      <c r="V1783" t="inlineStr">
        <is>
          <t>Archana Bhujbal</t>
        </is>
      </c>
      <c r="W1783" s="1" t="n">
        <v>44551.748564814814</v>
      </c>
      <c r="X1783" t="n">
        <v>104.0</v>
      </c>
      <c r="Y1783" t="n">
        <v>0.0</v>
      </c>
      <c r="Z1783" t="n">
        <v>0.0</v>
      </c>
      <c r="AA1783" t="n">
        <v>0.0</v>
      </c>
      <c r="AB1783" t="n">
        <v>42.0</v>
      </c>
      <c r="AC1783" t="n">
        <v>0.0</v>
      </c>
      <c r="AD1783" t="n">
        <v>56.0</v>
      </c>
      <c r="AE1783" t="n">
        <v>0.0</v>
      </c>
      <c r="AF1783" t="n">
        <v>0.0</v>
      </c>
      <c r="AG1783" t="n">
        <v>0.0</v>
      </c>
      <c r="AH1783" t="inlineStr">
        <is>
          <t>Ashish Sutar</t>
        </is>
      </c>
      <c r="AI1783" s="1" t="n">
        <v>44552.175578703704</v>
      </c>
      <c r="AJ1783" t="n">
        <v>210.0</v>
      </c>
      <c r="AK1783" t="n">
        <v>0.0</v>
      </c>
      <c r="AL1783" t="n">
        <v>0.0</v>
      </c>
      <c r="AM1783" t="n">
        <v>0.0</v>
      </c>
      <c r="AN1783" t="n">
        <v>42.0</v>
      </c>
      <c r="AO1783" t="n">
        <v>0.0</v>
      </c>
      <c r="AP1783" t="n">
        <v>56.0</v>
      </c>
      <c r="AQ1783" t="n">
        <v>0.0</v>
      </c>
      <c r="AR1783" t="n">
        <v>0.0</v>
      </c>
      <c r="AS1783" t="n">
        <v>0.0</v>
      </c>
      <c r="AT1783" t="inlineStr">
        <is>
          <t>N/A</t>
        </is>
      </c>
      <c r="AU1783" t="inlineStr">
        <is>
          <t>N/A</t>
        </is>
      </c>
      <c r="AV1783" t="inlineStr">
        <is>
          <t>N/A</t>
        </is>
      </c>
      <c r="AW1783" t="inlineStr">
        <is>
          <t>N/A</t>
        </is>
      </c>
      <c r="AX1783" t="inlineStr">
        <is>
          <t>N/A</t>
        </is>
      </c>
      <c r="AY1783" t="inlineStr">
        <is>
          <t>N/A</t>
        </is>
      </c>
      <c r="AZ1783" t="inlineStr">
        <is>
          <t>N/A</t>
        </is>
      </c>
      <c r="BA1783" t="inlineStr">
        <is>
          <t>N/A</t>
        </is>
      </c>
      <c r="BB1783" t="inlineStr">
        <is>
          <t>N/A</t>
        </is>
      </c>
      <c r="BC1783" t="inlineStr">
        <is>
          <t>N/A</t>
        </is>
      </c>
      <c r="BD1783" t="inlineStr">
        <is>
          <t>N/A</t>
        </is>
      </c>
      <c r="BE1783" t="inlineStr">
        <is>
          <t>N/A</t>
        </is>
      </c>
    </row>
    <row r="1784">
      <c r="A1784" t="inlineStr">
        <is>
          <t>WI21127036</t>
        </is>
      </c>
      <c r="B1784" t="inlineStr">
        <is>
          <t>DATA_VALIDATION</t>
        </is>
      </c>
      <c r="C1784" t="inlineStr">
        <is>
          <t>201300019988</t>
        </is>
      </c>
      <c r="D1784" t="inlineStr">
        <is>
          <t>Folder</t>
        </is>
      </c>
      <c r="E1784" s="2">
        <f>HYPERLINK("capsilon://?command=openfolder&amp;siteaddress=FAM.docvelocity-na8.net&amp;folderid=FX1625DF75-9DAF-41C4-3AAE-CB0502D8216F","FX211114849")</f>
        <v>0.0</v>
      </c>
      <c r="F1784" t="inlineStr">
        <is>
          <t/>
        </is>
      </c>
      <c r="G1784" t="inlineStr">
        <is>
          <t/>
        </is>
      </c>
      <c r="H1784" t="inlineStr">
        <is>
          <t>Mailitem</t>
        </is>
      </c>
      <c r="I1784" t="inlineStr">
        <is>
          <t>MI211268704</t>
        </is>
      </c>
      <c r="J1784" t="n">
        <v>679.0</v>
      </c>
      <c r="K1784" t="inlineStr">
        <is>
          <t>COMPLETED</t>
        </is>
      </c>
      <c r="L1784" t="inlineStr">
        <is>
          <t>MARK_AS_COMPLETED</t>
        </is>
      </c>
      <c r="M1784" t="inlineStr">
        <is>
          <t>Queue</t>
        </is>
      </c>
      <c r="N1784" t="n">
        <v>2.0</v>
      </c>
      <c r="O1784" s="1" t="n">
        <v>44532.546585648146</v>
      </c>
      <c r="P1784" s="1" t="n">
        <v>44532.61015046296</v>
      </c>
      <c r="Q1784" t="n">
        <v>2254.0</v>
      </c>
      <c r="R1784" t="n">
        <v>3238.0</v>
      </c>
      <c r="S1784" t="b">
        <v>0</v>
      </c>
      <c r="T1784" t="inlineStr">
        <is>
          <t>N/A</t>
        </is>
      </c>
      <c r="U1784" t="b">
        <v>1</v>
      </c>
      <c r="V1784" t="inlineStr">
        <is>
          <t>Sumit Jarhad</t>
        </is>
      </c>
      <c r="W1784" s="1" t="n">
        <v>44532.57172453704</v>
      </c>
      <c r="X1784" t="n">
        <v>1780.0</v>
      </c>
      <c r="Y1784" t="n">
        <v>554.0</v>
      </c>
      <c r="Z1784" t="n">
        <v>0.0</v>
      </c>
      <c r="AA1784" t="n">
        <v>554.0</v>
      </c>
      <c r="AB1784" t="n">
        <v>0.0</v>
      </c>
      <c r="AC1784" t="n">
        <v>219.0</v>
      </c>
      <c r="AD1784" t="n">
        <v>125.0</v>
      </c>
      <c r="AE1784" t="n">
        <v>0.0</v>
      </c>
      <c r="AF1784" t="n">
        <v>0.0</v>
      </c>
      <c r="AG1784" t="n">
        <v>0.0</v>
      </c>
      <c r="AH1784" t="inlineStr">
        <is>
          <t>Vikash Suryakanth Parmar</t>
        </is>
      </c>
      <c r="AI1784" s="1" t="n">
        <v>44532.61015046296</v>
      </c>
      <c r="AJ1784" t="n">
        <v>1458.0</v>
      </c>
      <c r="AK1784" t="n">
        <v>0.0</v>
      </c>
      <c r="AL1784" t="n">
        <v>0.0</v>
      </c>
      <c r="AM1784" t="n">
        <v>0.0</v>
      </c>
      <c r="AN1784" t="n">
        <v>0.0</v>
      </c>
      <c r="AO1784" t="n">
        <v>0.0</v>
      </c>
      <c r="AP1784" t="n">
        <v>125.0</v>
      </c>
      <c r="AQ1784" t="n">
        <v>0.0</v>
      </c>
      <c r="AR1784" t="n">
        <v>0.0</v>
      </c>
      <c r="AS1784" t="n">
        <v>0.0</v>
      </c>
      <c r="AT1784" t="inlineStr">
        <is>
          <t>N/A</t>
        </is>
      </c>
      <c r="AU1784" t="inlineStr">
        <is>
          <t>N/A</t>
        </is>
      </c>
      <c r="AV1784" t="inlineStr">
        <is>
          <t>N/A</t>
        </is>
      </c>
      <c r="AW1784" t="inlineStr">
        <is>
          <t>N/A</t>
        </is>
      </c>
      <c r="AX1784" t="inlineStr">
        <is>
          <t>N/A</t>
        </is>
      </c>
      <c r="AY1784" t="inlineStr">
        <is>
          <t>N/A</t>
        </is>
      </c>
      <c r="AZ1784" t="inlineStr">
        <is>
          <t>N/A</t>
        </is>
      </c>
      <c r="BA1784" t="inlineStr">
        <is>
          <t>N/A</t>
        </is>
      </c>
      <c r="BB1784" t="inlineStr">
        <is>
          <t>N/A</t>
        </is>
      </c>
      <c r="BC1784" t="inlineStr">
        <is>
          <t>N/A</t>
        </is>
      </c>
      <c r="BD1784" t="inlineStr">
        <is>
          <t>N/A</t>
        </is>
      </c>
      <c r="BE1784" t="inlineStr">
        <is>
          <t>N/A</t>
        </is>
      </c>
    </row>
    <row r="1785">
      <c r="A1785" t="inlineStr">
        <is>
          <t>WI211270437</t>
        </is>
      </c>
      <c r="B1785" t="inlineStr">
        <is>
          <t>DATA_VALIDATION</t>
        </is>
      </c>
      <c r="C1785" t="inlineStr">
        <is>
          <t>201330004293</t>
        </is>
      </c>
      <c r="D1785" t="inlineStr">
        <is>
          <t>Folder</t>
        </is>
      </c>
      <c r="E1785" s="2">
        <f>HYPERLINK("capsilon://?command=openfolder&amp;siteaddress=FAM.docvelocity-na8.net&amp;folderid=FXB152C6C4-8678-010E-00AC-4E8829CAC65C","FX211210114")</f>
        <v>0.0</v>
      </c>
      <c r="F1785" t="inlineStr">
        <is>
          <t/>
        </is>
      </c>
      <c r="G1785" t="inlineStr">
        <is>
          <t/>
        </is>
      </c>
      <c r="H1785" t="inlineStr">
        <is>
          <t>Mailitem</t>
        </is>
      </c>
      <c r="I1785" t="inlineStr">
        <is>
          <t>MI2112743083</t>
        </is>
      </c>
      <c r="J1785" t="n">
        <v>60.0</v>
      </c>
      <c r="K1785" t="inlineStr">
        <is>
          <t>COMPLETED</t>
        </is>
      </c>
      <c r="L1785" t="inlineStr">
        <is>
          <t>MARK_AS_COMPLETED</t>
        </is>
      </c>
      <c r="M1785" t="inlineStr">
        <is>
          <t>Queue</t>
        </is>
      </c>
      <c r="N1785" t="n">
        <v>2.0</v>
      </c>
      <c r="O1785" s="1" t="n">
        <v>44551.68791666667</v>
      </c>
      <c r="P1785" s="1" t="n">
        <v>44552.17790509259</v>
      </c>
      <c r="Q1785" t="n">
        <v>41619.0</v>
      </c>
      <c r="R1785" t="n">
        <v>716.0</v>
      </c>
      <c r="S1785" t="b">
        <v>0</v>
      </c>
      <c r="T1785" t="inlineStr">
        <is>
          <t>N/A</t>
        </is>
      </c>
      <c r="U1785" t="b">
        <v>0</v>
      </c>
      <c r="V1785" t="inlineStr">
        <is>
          <t>Sumit Jarhad</t>
        </is>
      </c>
      <c r="W1785" s="1" t="n">
        <v>44551.71381944444</v>
      </c>
      <c r="X1785" t="n">
        <v>446.0</v>
      </c>
      <c r="Y1785" t="n">
        <v>60.0</v>
      </c>
      <c r="Z1785" t="n">
        <v>0.0</v>
      </c>
      <c r="AA1785" t="n">
        <v>60.0</v>
      </c>
      <c r="AB1785" t="n">
        <v>0.0</v>
      </c>
      <c r="AC1785" t="n">
        <v>34.0</v>
      </c>
      <c r="AD1785" t="n">
        <v>0.0</v>
      </c>
      <c r="AE1785" t="n">
        <v>0.0</v>
      </c>
      <c r="AF1785" t="n">
        <v>0.0</v>
      </c>
      <c r="AG1785" t="n">
        <v>0.0</v>
      </c>
      <c r="AH1785" t="inlineStr">
        <is>
          <t>Poonam Patil</t>
        </is>
      </c>
      <c r="AI1785" s="1" t="n">
        <v>44552.17790509259</v>
      </c>
      <c r="AJ1785" t="n">
        <v>270.0</v>
      </c>
      <c r="AK1785" t="n">
        <v>0.0</v>
      </c>
      <c r="AL1785" t="n">
        <v>0.0</v>
      </c>
      <c r="AM1785" t="n">
        <v>0.0</v>
      </c>
      <c r="AN1785" t="n">
        <v>0.0</v>
      </c>
      <c r="AO1785" t="n">
        <v>0.0</v>
      </c>
      <c r="AP1785" t="n">
        <v>0.0</v>
      </c>
      <c r="AQ1785" t="n">
        <v>0.0</v>
      </c>
      <c r="AR1785" t="n">
        <v>0.0</v>
      </c>
      <c r="AS1785" t="n">
        <v>0.0</v>
      </c>
      <c r="AT1785" t="inlineStr">
        <is>
          <t>N/A</t>
        </is>
      </c>
      <c r="AU1785" t="inlineStr">
        <is>
          <t>N/A</t>
        </is>
      </c>
      <c r="AV1785" t="inlineStr">
        <is>
          <t>N/A</t>
        </is>
      </c>
      <c r="AW1785" t="inlineStr">
        <is>
          <t>N/A</t>
        </is>
      </c>
      <c r="AX1785" t="inlineStr">
        <is>
          <t>N/A</t>
        </is>
      </c>
      <c r="AY1785" t="inlineStr">
        <is>
          <t>N/A</t>
        </is>
      </c>
      <c r="AZ1785" t="inlineStr">
        <is>
          <t>N/A</t>
        </is>
      </c>
      <c r="BA1785" t="inlineStr">
        <is>
          <t>N/A</t>
        </is>
      </c>
      <c r="BB1785" t="inlineStr">
        <is>
          <t>N/A</t>
        </is>
      </c>
      <c r="BC1785" t="inlineStr">
        <is>
          <t>N/A</t>
        </is>
      </c>
      <c r="BD1785" t="inlineStr">
        <is>
          <t>N/A</t>
        </is>
      </c>
      <c r="BE1785" t="inlineStr">
        <is>
          <t>N/A</t>
        </is>
      </c>
    </row>
    <row r="1786">
      <c r="A1786" t="inlineStr">
        <is>
          <t>WI21127045</t>
        </is>
      </c>
      <c r="B1786" t="inlineStr">
        <is>
          <t>DATA_VALIDATION</t>
        </is>
      </c>
      <c r="C1786" t="inlineStr">
        <is>
          <t>201330004025</t>
        </is>
      </c>
      <c r="D1786" t="inlineStr">
        <is>
          <t>Folder</t>
        </is>
      </c>
      <c r="E1786" s="2">
        <f>HYPERLINK("capsilon://?command=openfolder&amp;siteaddress=FAM.docvelocity-na8.net&amp;folderid=FXA10294F5-ACAD-4962-39CB-DC20B5B93564","FX2112925")</f>
        <v>0.0</v>
      </c>
      <c r="F1786" t="inlineStr">
        <is>
          <t/>
        </is>
      </c>
      <c r="G1786" t="inlineStr">
        <is>
          <t/>
        </is>
      </c>
      <c r="H1786" t="inlineStr">
        <is>
          <t>Mailitem</t>
        </is>
      </c>
      <c r="I1786" t="inlineStr">
        <is>
          <t>MI211270158</t>
        </is>
      </c>
      <c r="J1786" t="n">
        <v>197.0</v>
      </c>
      <c r="K1786" t="inlineStr">
        <is>
          <t>COMPLETED</t>
        </is>
      </c>
      <c r="L1786" t="inlineStr">
        <is>
          <t>MARK_AS_COMPLETED</t>
        </is>
      </c>
      <c r="M1786" t="inlineStr">
        <is>
          <t>Queue</t>
        </is>
      </c>
      <c r="N1786" t="n">
        <v>2.0</v>
      </c>
      <c r="O1786" s="1" t="n">
        <v>44532.54736111111</v>
      </c>
      <c r="P1786" s="1" t="n">
        <v>44532.602951388886</v>
      </c>
      <c r="Q1786" t="n">
        <v>2869.0</v>
      </c>
      <c r="R1786" t="n">
        <v>1934.0</v>
      </c>
      <c r="S1786" t="b">
        <v>0</v>
      </c>
      <c r="T1786" t="inlineStr">
        <is>
          <t>N/A</t>
        </is>
      </c>
      <c r="U1786" t="b">
        <v>1</v>
      </c>
      <c r="V1786" t="inlineStr">
        <is>
          <t>Archana Bhujbal</t>
        </is>
      </c>
      <c r="W1786" s="1" t="n">
        <v>44532.5708912037</v>
      </c>
      <c r="X1786" t="n">
        <v>1167.0</v>
      </c>
      <c r="Y1786" t="n">
        <v>228.0</v>
      </c>
      <c r="Z1786" t="n">
        <v>0.0</v>
      </c>
      <c r="AA1786" t="n">
        <v>228.0</v>
      </c>
      <c r="AB1786" t="n">
        <v>0.0</v>
      </c>
      <c r="AC1786" t="n">
        <v>86.0</v>
      </c>
      <c r="AD1786" t="n">
        <v>-31.0</v>
      </c>
      <c r="AE1786" t="n">
        <v>0.0</v>
      </c>
      <c r="AF1786" t="n">
        <v>0.0</v>
      </c>
      <c r="AG1786" t="n">
        <v>0.0</v>
      </c>
      <c r="AH1786" t="inlineStr">
        <is>
          <t>Dashrath Soren</t>
        </is>
      </c>
      <c r="AI1786" s="1" t="n">
        <v>44532.602951388886</v>
      </c>
      <c r="AJ1786" t="n">
        <v>767.0</v>
      </c>
      <c r="AK1786" t="n">
        <v>0.0</v>
      </c>
      <c r="AL1786" t="n">
        <v>0.0</v>
      </c>
      <c r="AM1786" t="n">
        <v>0.0</v>
      </c>
      <c r="AN1786" t="n">
        <v>0.0</v>
      </c>
      <c r="AO1786" t="n">
        <v>0.0</v>
      </c>
      <c r="AP1786" t="n">
        <v>-31.0</v>
      </c>
      <c r="AQ1786" t="n">
        <v>0.0</v>
      </c>
      <c r="AR1786" t="n">
        <v>0.0</v>
      </c>
      <c r="AS1786" t="n">
        <v>0.0</v>
      </c>
      <c r="AT1786" t="inlineStr">
        <is>
          <t>N/A</t>
        </is>
      </c>
      <c r="AU1786" t="inlineStr">
        <is>
          <t>N/A</t>
        </is>
      </c>
      <c r="AV1786" t="inlineStr">
        <is>
          <t>N/A</t>
        </is>
      </c>
      <c r="AW1786" t="inlineStr">
        <is>
          <t>N/A</t>
        </is>
      </c>
      <c r="AX1786" t="inlineStr">
        <is>
          <t>N/A</t>
        </is>
      </c>
      <c r="AY1786" t="inlineStr">
        <is>
          <t>N/A</t>
        </is>
      </c>
      <c r="AZ1786" t="inlineStr">
        <is>
          <t>N/A</t>
        </is>
      </c>
      <c r="BA1786" t="inlineStr">
        <is>
          <t>N/A</t>
        </is>
      </c>
      <c r="BB1786" t="inlineStr">
        <is>
          <t>N/A</t>
        </is>
      </c>
      <c r="BC1786" t="inlineStr">
        <is>
          <t>N/A</t>
        </is>
      </c>
      <c r="BD1786" t="inlineStr">
        <is>
          <t>N/A</t>
        </is>
      </c>
      <c r="BE1786" t="inlineStr">
        <is>
          <t>N/A</t>
        </is>
      </c>
    </row>
    <row r="1787">
      <c r="A1787" t="inlineStr">
        <is>
          <t>WI211270494</t>
        </is>
      </c>
      <c r="B1787" t="inlineStr">
        <is>
          <t>DATA_VALIDATION</t>
        </is>
      </c>
      <c r="C1787" t="inlineStr">
        <is>
          <t>201308007960</t>
        </is>
      </c>
      <c r="D1787" t="inlineStr">
        <is>
          <t>Folder</t>
        </is>
      </c>
      <c r="E1787" s="2">
        <f>HYPERLINK("capsilon://?command=openfolder&amp;siteaddress=FAM.docvelocity-na8.net&amp;folderid=FX484437A0-3056-3436-62DF-64D81CA32CE6","FX21128409")</f>
        <v>0.0</v>
      </c>
      <c r="F1787" t="inlineStr">
        <is>
          <t/>
        </is>
      </c>
      <c r="G1787" t="inlineStr">
        <is>
          <t/>
        </is>
      </c>
      <c r="H1787" t="inlineStr">
        <is>
          <t>Mailitem</t>
        </is>
      </c>
      <c r="I1787" t="inlineStr">
        <is>
          <t>MI2112743566</t>
        </is>
      </c>
      <c r="J1787" t="n">
        <v>184.0</v>
      </c>
      <c r="K1787" t="inlineStr">
        <is>
          <t>COMPLETED</t>
        </is>
      </c>
      <c r="L1787" t="inlineStr">
        <is>
          <t>MARK_AS_COMPLETED</t>
        </is>
      </c>
      <c r="M1787" t="inlineStr">
        <is>
          <t>Queue</t>
        </is>
      </c>
      <c r="N1787" t="n">
        <v>1.0</v>
      </c>
      <c r="O1787" s="1" t="n">
        <v>44551.693344907406</v>
      </c>
      <c r="P1787" s="1" t="n">
        <v>44551.71574074074</v>
      </c>
      <c r="Q1787" t="n">
        <v>1782.0</v>
      </c>
      <c r="R1787" t="n">
        <v>153.0</v>
      </c>
      <c r="S1787" t="b">
        <v>0</v>
      </c>
      <c r="T1787" t="inlineStr">
        <is>
          <t>N/A</t>
        </is>
      </c>
      <c r="U1787" t="b">
        <v>0</v>
      </c>
      <c r="V1787" t="inlineStr">
        <is>
          <t>Sumit Jarhad</t>
        </is>
      </c>
      <c r="W1787" s="1" t="n">
        <v>44551.71574074074</v>
      </c>
      <c r="X1787" t="n">
        <v>153.0</v>
      </c>
      <c r="Y1787" t="n">
        <v>0.0</v>
      </c>
      <c r="Z1787" t="n">
        <v>0.0</v>
      </c>
      <c r="AA1787" t="n">
        <v>0.0</v>
      </c>
      <c r="AB1787" t="n">
        <v>0.0</v>
      </c>
      <c r="AC1787" t="n">
        <v>0.0</v>
      </c>
      <c r="AD1787" t="n">
        <v>184.0</v>
      </c>
      <c r="AE1787" t="n">
        <v>160.0</v>
      </c>
      <c r="AF1787" t="n">
        <v>0.0</v>
      </c>
      <c r="AG1787" t="n">
        <v>6.0</v>
      </c>
      <c r="AH1787" t="inlineStr">
        <is>
          <t>N/A</t>
        </is>
      </c>
      <c r="AI1787" t="inlineStr">
        <is>
          <t>N/A</t>
        </is>
      </c>
      <c r="AJ1787" t="inlineStr">
        <is>
          <t>N/A</t>
        </is>
      </c>
      <c r="AK1787" t="inlineStr">
        <is>
          <t>N/A</t>
        </is>
      </c>
      <c r="AL1787" t="inlineStr">
        <is>
          <t>N/A</t>
        </is>
      </c>
      <c r="AM1787" t="inlineStr">
        <is>
          <t>N/A</t>
        </is>
      </c>
      <c r="AN1787" t="inlineStr">
        <is>
          <t>N/A</t>
        </is>
      </c>
      <c r="AO1787" t="inlineStr">
        <is>
          <t>N/A</t>
        </is>
      </c>
      <c r="AP1787" t="inlineStr">
        <is>
          <t>N/A</t>
        </is>
      </c>
      <c r="AQ1787" t="inlineStr">
        <is>
          <t>N/A</t>
        </is>
      </c>
      <c r="AR1787" t="inlineStr">
        <is>
          <t>N/A</t>
        </is>
      </c>
      <c r="AS1787" t="inlineStr">
        <is>
          <t>N/A</t>
        </is>
      </c>
      <c r="AT1787" t="inlineStr">
        <is>
          <t>N/A</t>
        </is>
      </c>
      <c r="AU1787" t="inlineStr">
        <is>
          <t>N/A</t>
        </is>
      </c>
      <c r="AV1787" t="inlineStr">
        <is>
          <t>N/A</t>
        </is>
      </c>
      <c r="AW1787" t="inlineStr">
        <is>
          <t>N/A</t>
        </is>
      </c>
      <c r="AX1787" t="inlineStr">
        <is>
          <t>N/A</t>
        </is>
      </c>
      <c r="AY1787" t="inlineStr">
        <is>
          <t>N/A</t>
        </is>
      </c>
      <c r="AZ1787" t="inlineStr">
        <is>
          <t>N/A</t>
        </is>
      </c>
      <c r="BA1787" t="inlineStr">
        <is>
          <t>N/A</t>
        </is>
      </c>
      <c r="BB1787" t="inlineStr">
        <is>
          <t>N/A</t>
        </is>
      </c>
      <c r="BC1787" t="inlineStr">
        <is>
          <t>N/A</t>
        </is>
      </c>
      <c r="BD1787" t="inlineStr">
        <is>
          <t>N/A</t>
        </is>
      </c>
      <c r="BE1787" t="inlineStr">
        <is>
          <t>N/A</t>
        </is>
      </c>
    </row>
    <row r="1788">
      <c r="A1788" t="inlineStr">
        <is>
          <t>WI211270551</t>
        </is>
      </c>
      <c r="B1788" t="inlineStr">
        <is>
          <t>DATA_VALIDATION</t>
        </is>
      </c>
      <c r="C1788" t="inlineStr">
        <is>
          <t>201308007887</t>
        </is>
      </c>
      <c r="D1788" t="inlineStr">
        <is>
          <t>Folder</t>
        </is>
      </c>
      <c r="E1788" s="2">
        <f>HYPERLINK("capsilon://?command=openfolder&amp;siteaddress=FAM.docvelocity-na8.net&amp;folderid=FX074B34D2-A169-4A58-28F7-38414CF29C5D","FX211268")</f>
        <v>0.0</v>
      </c>
      <c r="F1788" t="inlineStr">
        <is>
          <t/>
        </is>
      </c>
      <c r="G1788" t="inlineStr">
        <is>
          <t/>
        </is>
      </c>
      <c r="H1788" t="inlineStr">
        <is>
          <t>Mailitem</t>
        </is>
      </c>
      <c r="I1788" t="inlineStr">
        <is>
          <t>MI2112736036</t>
        </is>
      </c>
      <c r="J1788" t="n">
        <v>137.0</v>
      </c>
      <c r="K1788" t="inlineStr">
        <is>
          <t>COMPLETED</t>
        </is>
      </c>
      <c r="L1788" t="inlineStr">
        <is>
          <t>MARK_AS_COMPLETED</t>
        </is>
      </c>
      <c r="M1788" t="inlineStr">
        <is>
          <t>Queue</t>
        </is>
      </c>
      <c r="N1788" t="n">
        <v>2.0</v>
      </c>
      <c r="O1788" s="1" t="n">
        <v>44551.698483796295</v>
      </c>
      <c r="P1788" s="1" t="n">
        <v>44551.780277777776</v>
      </c>
      <c r="Q1788" t="n">
        <v>4360.0</v>
      </c>
      <c r="R1788" t="n">
        <v>2707.0</v>
      </c>
      <c r="S1788" t="b">
        <v>0</v>
      </c>
      <c r="T1788" t="inlineStr">
        <is>
          <t>N/A</t>
        </is>
      </c>
      <c r="U1788" t="b">
        <v>1</v>
      </c>
      <c r="V1788" t="inlineStr">
        <is>
          <t>Amruta Erande</t>
        </is>
      </c>
      <c r="W1788" s="1" t="n">
        <v>44551.730729166666</v>
      </c>
      <c r="X1788" t="n">
        <v>1921.0</v>
      </c>
      <c r="Y1788" t="n">
        <v>132.0</v>
      </c>
      <c r="Z1788" t="n">
        <v>0.0</v>
      </c>
      <c r="AA1788" t="n">
        <v>132.0</v>
      </c>
      <c r="AB1788" t="n">
        <v>0.0</v>
      </c>
      <c r="AC1788" t="n">
        <v>62.0</v>
      </c>
      <c r="AD1788" t="n">
        <v>5.0</v>
      </c>
      <c r="AE1788" t="n">
        <v>0.0</v>
      </c>
      <c r="AF1788" t="n">
        <v>0.0</v>
      </c>
      <c r="AG1788" t="n">
        <v>0.0</v>
      </c>
      <c r="AH1788" t="inlineStr">
        <is>
          <t>Smriti Gauchan</t>
        </is>
      </c>
      <c r="AI1788" s="1" t="n">
        <v>44551.780277777776</v>
      </c>
      <c r="AJ1788" t="n">
        <v>583.0</v>
      </c>
      <c r="AK1788" t="n">
        <v>2.0</v>
      </c>
      <c r="AL1788" t="n">
        <v>0.0</v>
      </c>
      <c r="AM1788" t="n">
        <v>2.0</v>
      </c>
      <c r="AN1788" t="n">
        <v>0.0</v>
      </c>
      <c r="AO1788" t="n">
        <v>2.0</v>
      </c>
      <c r="AP1788" t="n">
        <v>3.0</v>
      </c>
      <c r="AQ1788" t="n">
        <v>0.0</v>
      </c>
      <c r="AR1788" t="n">
        <v>0.0</v>
      </c>
      <c r="AS1788" t="n">
        <v>0.0</v>
      </c>
      <c r="AT1788" t="inlineStr">
        <is>
          <t>N/A</t>
        </is>
      </c>
      <c r="AU1788" t="inlineStr">
        <is>
          <t>N/A</t>
        </is>
      </c>
      <c r="AV1788" t="inlineStr">
        <is>
          <t>N/A</t>
        </is>
      </c>
      <c r="AW1788" t="inlineStr">
        <is>
          <t>N/A</t>
        </is>
      </c>
      <c r="AX1788" t="inlineStr">
        <is>
          <t>N/A</t>
        </is>
      </c>
      <c r="AY1788" t="inlineStr">
        <is>
          <t>N/A</t>
        </is>
      </c>
      <c r="AZ1788" t="inlineStr">
        <is>
          <t>N/A</t>
        </is>
      </c>
      <c r="BA1788" t="inlineStr">
        <is>
          <t>N/A</t>
        </is>
      </c>
      <c r="BB1788" t="inlineStr">
        <is>
          <t>N/A</t>
        </is>
      </c>
      <c r="BC1788" t="inlineStr">
        <is>
          <t>N/A</t>
        </is>
      </c>
      <c r="BD1788" t="inlineStr">
        <is>
          <t>N/A</t>
        </is>
      </c>
      <c r="BE1788" t="inlineStr">
        <is>
          <t>N/A</t>
        </is>
      </c>
    </row>
    <row r="1789">
      <c r="A1789" t="inlineStr">
        <is>
          <t>WI211270569</t>
        </is>
      </c>
      <c r="B1789" t="inlineStr">
        <is>
          <t>DATA_VALIDATION</t>
        </is>
      </c>
      <c r="C1789" t="inlineStr">
        <is>
          <t>201130012978</t>
        </is>
      </c>
      <c r="D1789" t="inlineStr">
        <is>
          <t>Folder</t>
        </is>
      </c>
      <c r="E1789" s="2">
        <f>HYPERLINK("capsilon://?command=openfolder&amp;siteaddress=FAM.docvelocity-na8.net&amp;folderid=FXE97DA37D-C86E-6833-CEB6-163CC9B45345","FX21129745")</f>
        <v>0.0</v>
      </c>
      <c r="F1789" t="inlineStr">
        <is>
          <t/>
        </is>
      </c>
      <c r="G1789" t="inlineStr">
        <is>
          <t/>
        </is>
      </c>
      <c r="H1789" t="inlineStr">
        <is>
          <t>Mailitem</t>
        </is>
      </c>
      <c r="I1789" t="inlineStr">
        <is>
          <t>MI2112736336</t>
        </is>
      </c>
      <c r="J1789" t="n">
        <v>96.0</v>
      </c>
      <c r="K1789" t="inlineStr">
        <is>
          <t>COMPLETED</t>
        </is>
      </c>
      <c r="L1789" t="inlineStr">
        <is>
          <t>MARK_AS_COMPLETED</t>
        </is>
      </c>
      <c r="M1789" t="inlineStr">
        <is>
          <t>Queue</t>
        </is>
      </c>
      <c r="N1789" t="n">
        <v>2.0</v>
      </c>
      <c r="O1789" s="1" t="n">
        <v>44551.701898148145</v>
      </c>
      <c r="P1789" s="1" t="n">
        <v>44551.83755787037</v>
      </c>
      <c r="Q1789" t="n">
        <v>2666.0</v>
      </c>
      <c r="R1789" t="n">
        <v>9055.0</v>
      </c>
      <c r="S1789" t="b">
        <v>0</v>
      </c>
      <c r="T1789" t="inlineStr">
        <is>
          <t>N/A</t>
        </is>
      </c>
      <c r="U1789" t="b">
        <v>1</v>
      </c>
      <c r="V1789" t="inlineStr">
        <is>
          <t>Ketan Pathak</t>
        </is>
      </c>
      <c r="W1789" s="1" t="n">
        <v>44551.77241898148</v>
      </c>
      <c r="X1789" t="n">
        <v>5126.0</v>
      </c>
      <c r="Y1789" t="n">
        <v>374.0</v>
      </c>
      <c r="Z1789" t="n">
        <v>0.0</v>
      </c>
      <c r="AA1789" t="n">
        <v>374.0</v>
      </c>
      <c r="AB1789" t="n">
        <v>0.0</v>
      </c>
      <c r="AC1789" t="n">
        <v>278.0</v>
      </c>
      <c r="AD1789" t="n">
        <v>-278.0</v>
      </c>
      <c r="AE1789" t="n">
        <v>0.0</v>
      </c>
      <c r="AF1789" t="n">
        <v>0.0</v>
      </c>
      <c r="AG1789" t="n">
        <v>0.0</v>
      </c>
      <c r="AH1789" t="inlineStr">
        <is>
          <t>Dashrath Soren</t>
        </is>
      </c>
      <c r="AI1789" s="1" t="n">
        <v>44551.83755787037</v>
      </c>
      <c r="AJ1789" t="n">
        <v>2081.0</v>
      </c>
      <c r="AK1789" t="n">
        <v>17.0</v>
      </c>
      <c r="AL1789" t="n">
        <v>0.0</v>
      </c>
      <c r="AM1789" t="n">
        <v>17.0</v>
      </c>
      <c r="AN1789" t="n">
        <v>0.0</v>
      </c>
      <c r="AO1789" t="n">
        <v>5.0</v>
      </c>
      <c r="AP1789" t="n">
        <v>-295.0</v>
      </c>
      <c r="AQ1789" t="n">
        <v>0.0</v>
      </c>
      <c r="AR1789" t="n">
        <v>0.0</v>
      </c>
      <c r="AS1789" t="n">
        <v>0.0</v>
      </c>
      <c r="AT1789" t="inlineStr">
        <is>
          <t>N/A</t>
        </is>
      </c>
      <c r="AU1789" t="inlineStr">
        <is>
          <t>N/A</t>
        </is>
      </c>
      <c r="AV1789" t="inlineStr">
        <is>
          <t>N/A</t>
        </is>
      </c>
      <c r="AW1789" t="inlineStr">
        <is>
          <t>N/A</t>
        </is>
      </c>
      <c r="AX1789" t="inlineStr">
        <is>
          <t>N/A</t>
        </is>
      </c>
      <c r="AY1789" t="inlineStr">
        <is>
          <t>N/A</t>
        </is>
      </c>
      <c r="AZ1789" t="inlineStr">
        <is>
          <t>N/A</t>
        </is>
      </c>
      <c r="BA1789" t="inlineStr">
        <is>
          <t>N/A</t>
        </is>
      </c>
      <c r="BB1789" t="inlineStr">
        <is>
          <t>N/A</t>
        </is>
      </c>
      <c r="BC1789" t="inlineStr">
        <is>
          <t>N/A</t>
        </is>
      </c>
      <c r="BD1789" t="inlineStr">
        <is>
          <t>N/A</t>
        </is>
      </c>
      <c r="BE1789" t="inlineStr">
        <is>
          <t>N/A</t>
        </is>
      </c>
    </row>
    <row r="1790">
      <c r="A1790" t="inlineStr">
        <is>
          <t>WI211270577</t>
        </is>
      </c>
      <c r="B1790" t="inlineStr">
        <is>
          <t>DATA_VALIDATION</t>
        </is>
      </c>
      <c r="C1790" t="inlineStr">
        <is>
          <t>201130012978</t>
        </is>
      </c>
      <c r="D1790" t="inlineStr">
        <is>
          <t>Folder</t>
        </is>
      </c>
      <c r="E1790" s="2">
        <f>HYPERLINK("capsilon://?command=openfolder&amp;siteaddress=FAM.docvelocity-na8.net&amp;folderid=FXE97DA37D-C86E-6833-CEB6-163CC9B45345","FX21129745")</f>
        <v>0.0</v>
      </c>
      <c r="F1790" t="inlineStr">
        <is>
          <t/>
        </is>
      </c>
      <c r="G1790" t="inlineStr">
        <is>
          <t/>
        </is>
      </c>
      <c r="H1790" t="inlineStr">
        <is>
          <t>Mailitem</t>
        </is>
      </c>
      <c r="I1790" t="inlineStr">
        <is>
          <t>MI2112736401</t>
        </is>
      </c>
      <c r="J1790" t="n">
        <v>56.0</v>
      </c>
      <c r="K1790" t="inlineStr">
        <is>
          <t>COMPLETED</t>
        </is>
      </c>
      <c r="L1790" t="inlineStr">
        <is>
          <t>MARK_AS_COMPLETED</t>
        </is>
      </c>
      <c r="M1790" t="inlineStr">
        <is>
          <t>Queue</t>
        </is>
      </c>
      <c r="N1790" t="n">
        <v>2.0</v>
      </c>
      <c r="O1790" s="1" t="n">
        <v>44551.70248842592</v>
      </c>
      <c r="P1790" s="1" t="n">
        <v>44551.78628472222</v>
      </c>
      <c r="Q1790" t="n">
        <v>5679.0</v>
      </c>
      <c r="R1790" t="n">
        <v>1561.0</v>
      </c>
      <c r="S1790" t="b">
        <v>0</v>
      </c>
      <c r="T1790" t="inlineStr">
        <is>
          <t>N/A</t>
        </is>
      </c>
      <c r="U1790" t="b">
        <v>1</v>
      </c>
      <c r="V1790" t="inlineStr">
        <is>
          <t>Amruta Erande</t>
        </is>
      </c>
      <c r="W1790" s="1" t="n">
        <v>44551.74265046296</v>
      </c>
      <c r="X1790" t="n">
        <v>1030.0</v>
      </c>
      <c r="Y1790" t="n">
        <v>42.0</v>
      </c>
      <c r="Z1790" t="n">
        <v>0.0</v>
      </c>
      <c r="AA1790" t="n">
        <v>42.0</v>
      </c>
      <c r="AB1790" t="n">
        <v>0.0</v>
      </c>
      <c r="AC1790" t="n">
        <v>21.0</v>
      </c>
      <c r="AD1790" t="n">
        <v>14.0</v>
      </c>
      <c r="AE1790" t="n">
        <v>0.0</v>
      </c>
      <c r="AF1790" t="n">
        <v>0.0</v>
      </c>
      <c r="AG1790" t="n">
        <v>0.0</v>
      </c>
      <c r="AH1790" t="inlineStr">
        <is>
          <t>Smriti Gauchan</t>
        </is>
      </c>
      <c r="AI1790" s="1" t="n">
        <v>44551.78628472222</v>
      </c>
      <c r="AJ1790" t="n">
        <v>519.0</v>
      </c>
      <c r="AK1790" t="n">
        <v>1.0</v>
      </c>
      <c r="AL1790" t="n">
        <v>0.0</v>
      </c>
      <c r="AM1790" t="n">
        <v>1.0</v>
      </c>
      <c r="AN1790" t="n">
        <v>0.0</v>
      </c>
      <c r="AO1790" t="n">
        <v>1.0</v>
      </c>
      <c r="AP1790" t="n">
        <v>13.0</v>
      </c>
      <c r="AQ1790" t="n">
        <v>0.0</v>
      </c>
      <c r="AR1790" t="n">
        <v>0.0</v>
      </c>
      <c r="AS1790" t="n">
        <v>0.0</v>
      </c>
      <c r="AT1790" t="inlineStr">
        <is>
          <t>N/A</t>
        </is>
      </c>
      <c r="AU1790" t="inlineStr">
        <is>
          <t>N/A</t>
        </is>
      </c>
      <c r="AV1790" t="inlineStr">
        <is>
          <t>N/A</t>
        </is>
      </c>
      <c r="AW1790" t="inlineStr">
        <is>
          <t>N/A</t>
        </is>
      </c>
      <c r="AX1790" t="inlineStr">
        <is>
          <t>N/A</t>
        </is>
      </c>
      <c r="AY1790" t="inlineStr">
        <is>
          <t>N/A</t>
        </is>
      </c>
      <c r="AZ1790" t="inlineStr">
        <is>
          <t>N/A</t>
        </is>
      </c>
      <c r="BA1790" t="inlineStr">
        <is>
          <t>N/A</t>
        </is>
      </c>
      <c r="BB1790" t="inlineStr">
        <is>
          <t>N/A</t>
        </is>
      </c>
      <c r="BC1790" t="inlineStr">
        <is>
          <t>N/A</t>
        </is>
      </c>
      <c r="BD1790" t="inlineStr">
        <is>
          <t>N/A</t>
        </is>
      </c>
      <c r="BE1790" t="inlineStr">
        <is>
          <t>N/A</t>
        </is>
      </c>
    </row>
    <row r="1791">
      <c r="A1791" t="inlineStr">
        <is>
          <t>WI211270598</t>
        </is>
      </c>
      <c r="B1791" t="inlineStr">
        <is>
          <t>DATA_VALIDATION</t>
        </is>
      </c>
      <c r="C1791" t="inlineStr">
        <is>
          <t>201330004318</t>
        </is>
      </c>
      <c r="D1791" t="inlineStr">
        <is>
          <t>Folder</t>
        </is>
      </c>
      <c r="E1791" s="2">
        <f>HYPERLINK("capsilon://?command=openfolder&amp;siteaddress=FAM.docvelocity-na8.net&amp;folderid=FXAE93EE68-9EA3-EF7D-730D-A97402A52485","FX211211045")</f>
        <v>0.0</v>
      </c>
      <c r="F1791" t="inlineStr">
        <is>
          <t/>
        </is>
      </c>
      <c r="G1791" t="inlineStr">
        <is>
          <t/>
        </is>
      </c>
      <c r="H1791" t="inlineStr">
        <is>
          <t>Mailitem</t>
        </is>
      </c>
      <c r="I1791" t="inlineStr">
        <is>
          <t>MI2112738475</t>
        </is>
      </c>
      <c r="J1791" t="n">
        <v>171.0</v>
      </c>
      <c r="K1791" t="inlineStr">
        <is>
          <t>COMPLETED</t>
        </is>
      </c>
      <c r="L1791" t="inlineStr">
        <is>
          <t>MARK_AS_COMPLETED</t>
        </is>
      </c>
      <c r="M1791" t="inlineStr">
        <is>
          <t>Queue</t>
        </is>
      </c>
      <c r="N1791" t="n">
        <v>2.0</v>
      </c>
      <c r="O1791" s="1" t="n">
        <v>44551.70386574074</v>
      </c>
      <c r="P1791" s="1" t="n">
        <v>44551.78770833334</v>
      </c>
      <c r="Q1791" t="n">
        <v>5821.0</v>
      </c>
      <c r="R1791" t="n">
        <v>1423.0</v>
      </c>
      <c r="S1791" t="b">
        <v>0</v>
      </c>
      <c r="T1791" t="inlineStr">
        <is>
          <t>N/A</t>
        </is>
      </c>
      <c r="U1791" t="b">
        <v>1</v>
      </c>
      <c r="V1791" t="inlineStr">
        <is>
          <t>Archana Bhujbal</t>
        </is>
      </c>
      <c r="W1791" s="1" t="n">
        <v>44551.7446875</v>
      </c>
      <c r="X1791" t="n">
        <v>844.0</v>
      </c>
      <c r="Y1791" t="n">
        <v>160.0</v>
      </c>
      <c r="Z1791" t="n">
        <v>0.0</v>
      </c>
      <c r="AA1791" t="n">
        <v>160.0</v>
      </c>
      <c r="AB1791" t="n">
        <v>0.0</v>
      </c>
      <c r="AC1791" t="n">
        <v>80.0</v>
      </c>
      <c r="AD1791" t="n">
        <v>11.0</v>
      </c>
      <c r="AE1791" t="n">
        <v>0.0</v>
      </c>
      <c r="AF1791" t="n">
        <v>0.0</v>
      </c>
      <c r="AG1791" t="n">
        <v>0.0</v>
      </c>
      <c r="AH1791" t="inlineStr">
        <is>
          <t>Vikash Suryakanth Parmar</t>
        </is>
      </c>
      <c r="AI1791" s="1" t="n">
        <v>44551.78770833334</v>
      </c>
      <c r="AJ1791" t="n">
        <v>568.0</v>
      </c>
      <c r="AK1791" t="n">
        <v>3.0</v>
      </c>
      <c r="AL1791" t="n">
        <v>0.0</v>
      </c>
      <c r="AM1791" t="n">
        <v>3.0</v>
      </c>
      <c r="AN1791" t="n">
        <v>0.0</v>
      </c>
      <c r="AO1791" t="n">
        <v>3.0</v>
      </c>
      <c r="AP1791" t="n">
        <v>8.0</v>
      </c>
      <c r="AQ1791" t="n">
        <v>0.0</v>
      </c>
      <c r="AR1791" t="n">
        <v>0.0</v>
      </c>
      <c r="AS1791" t="n">
        <v>0.0</v>
      </c>
      <c r="AT1791" t="inlineStr">
        <is>
          <t>N/A</t>
        </is>
      </c>
      <c r="AU1791" t="inlineStr">
        <is>
          <t>N/A</t>
        </is>
      </c>
      <c r="AV1791" t="inlineStr">
        <is>
          <t>N/A</t>
        </is>
      </c>
      <c r="AW1791" t="inlineStr">
        <is>
          <t>N/A</t>
        </is>
      </c>
      <c r="AX1791" t="inlineStr">
        <is>
          <t>N/A</t>
        </is>
      </c>
      <c r="AY1791" t="inlineStr">
        <is>
          <t>N/A</t>
        </is>
      </c>
      <c r="AZ1791" t="inlineStr">
        <is>
          <t>N/A</t>
        </is>
      </c>
      <c r="BA1791" t="inlineStr">
        <is>
          <t>N/A</t>
        </is>
      </c>
      <c r="BB1791" t="inlineStr">
        <is>
          <t>N/A</t>
        </is>
      </c>
      <c r="BC1791" t="inlineStr">
        <is>
          <t>N/A</t>
        </is>
      </c>
      <c r="BD1791" t="inlineStr">
        <is>
          <t>N/A</t>
        </is>
      </c>
      <c r="BE1791" t="inlineStr">
        <is>
          <t>N/A</t>
        </is>
      </c>
    </row>
    <row r="1792">
      <c r="A1792" t="inlineStr">
        <is>
          <t>WI211270601</t>
        </is>
      </c>
      <c r="B1792" t="inlineStr">
        <is>
          <t>DATA_VALIDATION</t>
        </is>
      </c>
      <c r="C1792" t="inlineStr">
        <is>
          <t>201330004318</t>
        </is>
      </c>
      <c r="D1792" t="inlineStr">
        <is>
          <t>Folder</t>
        </is>
      </c>
      <c r="E1792" s="2">
        <f>HYPERLINK("capsilon://?command=openfolder&amp;siteaddress=FAM.docvelocity-na8.net&amp;folderid=FXAE93EE68-9EA3-EF7D-730D-A97402A52485","FX211211045")</f>
        <v>0.0</v>
      </c>
      <c r="F1792" t="inlineStr">
        <is>
          <t/>
        </is>
      </c>
      <c r="G1792" t="inlineStr">
        <is>
          <t/>
        </is>
      </c>
      <c r="H1792" t="inlineStr">
        <is>
          <t>Mailitem</t>
        </is>
      </c>
      <c r="I1792" t="inlineStr">
        <is>
          <t>MI2112738503</t>
        </is>
      </c>
      <c r="J1792" t="n">
        <v>56.0</v>
      </c>
      <c r="K1792" t="inlineStr">
        <is>
          <t>COMPLETED</t>
        </is>
      </c>
      <c r="L1792" t="inlineStr">
        <is>
          <t>MARK_AS_COMPLETED</t>
        </is>
      </c>
      <c r="M1792" t="inlineStr">
        <is>
          <t>Queue</t>
        </is>
      </c>
      <c r="N1792" t="n">
        <v>2.0</v>
      </c>
      <c r="O1792" s="1" t="n">
        <v>44551.7043287037</v>
      </c>
      <c r="P1792" s="1" t="n">
        <v>44551.801932870374</v>
      </c>
      <c r="Q1792" t="n">
        <v>6736.0</v>
      </c>
      <c r="R1792" t="n">
        <v>1697.0</v>
      </c>
      <c r="S1792" t="b">
        <v>0</v>
      </c>
      <c r="T1792" t="inlineStr">
        <is>
          <t>N/A</t>
        </is>
      </c>
      <c r="U1792" t="b">
        <v>1</v>
      </c>
      <c r="V1792" t="inlineStr">
        <is>
          <t>Ujwala Ajabe</t>
        </is>
      </c>
      <c r="W1792" s="1" t="n">
        <v>44551.74644675926</v>
      </c>
      <c r="X1792" t="n">
        <v>333.0</v>
      </c>
      <c r="Y1792" t="n">
        <v>42.0</v>
      </c>
      <c r="Z1792" t="n">
        <v>0.0</v>
      </c>
      <c r="AA1792" t="n">
        <v>42.0</v>
      </c>
      <c r="AB1792" t="n">
        <v>0.0</v>
      </c>
      <c r="AC1792" t="n">
        <v>14.0</v>
      </c>
      <c r="AD1792" t="n">
        <v>14.0</v>
      </c>
      <c r="AE1792" t="n">
        <v>0.0</v>
      </c>
      <c r="AF1792" t="n">
        <v>0.0</v>
      </c>
      <c r="AG1792" t="n">
        <v>0.0</v>
      </c>
      <c r="AH1792" t="inlineStr">
        <is>
          <t>Smriti Gauchan</t>
        </is>
      </c>
      <c r="AI1792" s="1" t="n">
        <v>44551.801932870374</v>
      </c>
      <c r="AJ1792" t="n">
        <v>1351.0</v>
      </c>
      <c r="AK1792" t="n">
        <v>1.0</v>
      </c>
      <c r="AL1792" t="n">
        <v>0.0</v>
      </c>
      <c r="AM1792" t="n">
        <v>1.0</v>
      </c>
      <c r="AN1792" t="n">
        <v>0.0</v>
      </c>
      <c r="AO1792" t="n">
        <v>1.0</v>
      </c>
      <c r="AP1792" t="n">
        <v>13.0</v>
      </c>
      <c r="AQ1792" t="n">
        <v>0.0</v>
      </c>
      <c r="AR1792" t="n">
        <v>0.0</v>
      </c>
      <c r="AS1792" t="n">
        <v>0.0</v>
      </c>
      <c r="AT1792" t="inlineStr">
        <is>
          <t>N/A</t>
        </is>
      </c>
      <c r="AU1792" t="inlineStr">
        <is>
          <t>N/A</t>
        </is>
      </c>
      <c r="AV1792" t="inlineStr">
        <is>
          <t>N/A</t>
        </is>
      </c>
      <c r="AW1792" t="inlineStr">
        <is>
          <t>N/A</t>
        </is>
      </c>
      <c r="AX1792" t="inlineStr">
        <is>
          <t>N/A</t>
        </is>
      </c>
      <c r="AY1792" t="inlineStr">
        <is>
          <t>N/A</t>
        </is>
      </c>
      <c r="AZ1792" t="inlineStr">
        <is>
          <t>N/A</t>
        </is>
      </c>
      <c r="BA1792" t="inlineStr">
        <is>
          <t>N/A</t>
        </is>
      </c>
      <c r="BB1792" t="inlineStr">
        <is>
          <t>N/A</t>
        </is>
      </c>
      <c r="BC1792" t="inlineStr">
        <is>
          <t>N/A</t>
        </is>
      </c>
      <c r="BD1792" t="inlineStr">
        <is>
          <t>N/A</t>
        </is>
      </c>
      <c r="BE1792" t="inlineStr">
        <is>
          <t>N/A</t>
        </is>
      </c>
    </row>
    <row r="1793">
      <c r="A1793" t="inlineStr">
        <is>
          <t>WI211270672</t>
        </is>
      </c>
      <c r="B1793" t="inlineStr">
        <is>
          <t>DATA_VALIDATION</t>
        </is>
      </c>
      <c r="C1793" t="inlineStr">
        <is>
          <t>201308007996</t>
        </is>
      </c>
      <c r="D1793" t="inlineStr">
        <is>
          <t>Folder</t>
        </is>
      </c>
      <c r="E1793" s="2">
        <f>HYPERLINK("capsilon://?command=openfolder&amp;siteaddress=FAM.docvelocity-na8.net&amp;folderid=FX01D92395-4D1E-4BB9-3B24-734978EB35A1","FX211211145")</f>
        <v>0.0</v>
      </c>
      <c r="F1793" t="inlineStr">
        <is>
          <t/>
        </is>
      </c>
      <c r="G1793" t="inlineStr">
        <is>
          <t/>
        </is>
      </c>
      <c r="H1793" t="inlineStr">
        <is>
          <t>Mailitem</t>
        </is>
      </c>
      <c r="I1793" t="inlineStr">
        <is>
          <t>MI2112739806</t>
        </is>
      </c>
      <c r="J1793" t="n">
        <v>368.0</v>
      </c>
      <c r="K1793" t="inlineStr">
        <is>
          <t>COMPLETED</t>
        </is>
      </c>
      <c r="L1793" t="inlineStr">
        <is>
          <t>MARK_AS_COMPLETED</t>
        </is>
      </c>
      <c r="M1793" t="inlineStr">
        <is>
          <t>Queue</t>
        </is>
      </c>
      <c r="N1793" t="n">
        <v>2.0</v>
      </c>
      <c r="O1793" s="1" t="n">
        <v>44551.70983796296</v>
      </c>
      <c r="P1793" s="1" t="n">
        <v>44552.19024305556</v>
      </c>
      <c r="Q1793" t="n">
        <v>36644.0</v>
      </c>
      <c r="R1793" t="n">
        <v>4863.0</v>
      </c>
      <c r="S1793" t="b">
        <v>0</v>
      </c>
      <c r="T1793" t="inlineStr">
        <is>
          <t>N/A</t>
        </is>
      </c>
      <c r="U1793" t="b">
        <v>1</v>
      </c>
      <c r="V1793" t="inlineStr">
        <is>
          <t>Supriya Khape</t>
        </is>
      </c>
      <c r="W1793" s="1" t="n">
        <v>44551.757210648146</v>
      </c>
      <c r="X1793" t="n">
        <v>971.0</v>
      </c>
      <c r="Y1793" t="n">
        <v>204.0</v>
      </c>
      <c r="Z1793" t="n">
        <v>0.0</v>
      </c>
      <c r="AA1793" t="n">
        <v>204.0</v>
      </c>
      <c r="AB1793" t="n">
        <v>79.0</v>
      </c>
      <c r="AC1793" t="n">
        <v>85.0</v>
      </c>
      <c r="AD1793" t="n">
        <v>164.0</v>
      </c>
      <c r="AE1793" t="n">
        <v>0.0</v>
      </c>
      <c r="AF1793" t="n">
        <v>0.0</v>
      </c>
      <c r="AG1793" t="n">
        <v>0.0</v>
      </c>
      <c r="AH1793" t="inlineStr">
        <is>
          <t>Saloni Uttekar</t>
        </is>
      </c>
      <c r="AI1793" s="1" t="n">
        <v>44552.19024305556</v>
      </c>
      <c r="AJ1793" t="n">
        <v>3128.0</v>
      </c>
      <c r="AK1793" t="n">
        <v>44.0</v>
      </c>
      <c r="AL1793" t="n">
        <v>0.0</v>
      </c>
      <c r="AM1793" t="n">
        <v>44.0</v>
      </c>
      <c r="AN1793" t="n">
        <v>52.0</v>
      </c>
      <c r="AO1793" t="n">
        <v>34.0</v>
      </c>
      <c r="AP1793" t="n">
        <v>120.0</v>
      </c>
      <c r="AQ1793" t="n">
        <v>0.0</v>
      </c>
      <c r="AR1793" t="n">
        <v>0.0</v>
      </c>
      <c r="AS1793" t="n">
        <v>0.0</v>
      </c>
      <c r="AT1793" t="inlineStr">
        <is>
          <t>N/A</t>
        </is>
      </c>
      <c r="AU1793" t="inlineStr">
        <is>
          <t>N/A</t>
        </is>
      </c>
      <c r="AV1793" t="inlineStr">
        <is>
          <t>N/A</t>
        </is>
      </c>
      <c r="AW1793" t="inlineStr">
        <is>
          <t>N/A</t>
        </is>
      </c>
      <c r="AX1793" t="inlineStr">
        <is>
          <t>N/A</t>
        </is>
      </c>
      <c r="AY1793" t="inlineStr">
        <is>
          <t>N/A</t>
        </is>
      </c>
      <c r="AZ1793" t="inlineStr">
        <is>
          <t>N/A</t>
        </is>
      </c>
      <c r="BA1793" t="inlineStr">
        <is>
          <t>N/A</t>
        </is>
      </c>
      <c r="BB1793" t="inlineStr">
        <is>
          <t>N/A</t>
        </is>
      </c>
      <c r="BC1793" t="inlineStr">
        <is>
          <t>N/A</t>
        </is>
      </c>
      <c r="BD1793" t="inlineStr">
        <is>
          <t>N/A</t>
        </is>
      </c>
      <c r="BE1793" t="inlineStr">
        <is>
          <t>N/A</t>
        </is>
      </c>
    </row>
    <row r="1794">
      <c r="A1794" t="inlineStr">
        <is>
          <t>WI211270739</t>
        </is>
      </c>
      <c r="B1794" t="inlineStr">
        <is>
          <t>DATA_VALIDATION</t>
        </is>
      </c>
      <c r="C1794" t="inlineStr">
        <is>
          <t>201308007948</t>
        </is>
      </c>
      <c r="D1794" t="inlineStr">
        <is>
          <t>Folder</t>
        </is>
      </c>
      <c r="E1794" s="2">
        <f>HYPERLINK("capsilon://?command=openfolder&amp;siteaddress=FAM.docvelocity-na8.net&amp;folderid=FXBD49CF15-4D2A-D421-09AA-73320AD4DAE3","FX21127692")</f>
        <v>0.0</v>
      </c>
      <c r="F1794" t="inlineStr">
        <is>
          <t/>
        </is>
      </c>
      <c r="G1794" t="inlineStr">
        <is>
          <t/>
        </is>
      </c>
      <c r="H1794" t="inlineStr">
        <is>
          <t>Mailitem</t>
        </is>
      </c>
      <c r="I1794" t="inlineStr">
        <is>
          <t>MI2112745870</t>
        </is>
      </c>
      <c r="J1794" t="n">
        <v>50.0</v>
      </c>
      <c r="K1794" t="inlineStr">
        <is>
          <t>COMPLETED</t>
        </is>
      </c>
      <c r="L1794" t="inlineStr">
        <is>
          <t>MARK_AS_COMPLETED</t>
        </is>
      </c>
      <c r="M1794" t="inlineStr">
        <is>
          <t>Queue</t>
        </is>
      </c>
      <c r="N1794" t="n">
        <v>2.0</v>
      </c>
      <c r="O1794" s="1" t="n">
        <v>44551.715046296296</v>
      </c>
      <c r="P1794" s="1" t="n">
        <v>44552.17837962963</v>
      </c>
      <c r="Q1794" t="n">
        <v>39654.0</v>
      </c>
      <c r="R1794" t="n">
        <v>378.0</v>
      </c>
      <c r="S1794" t="b">
        <v>0</v>
      </c>
      <c r="T1794" t="inlineStr">
        <is>
          <t>N/A</t>
        </is>
      </c>
      <c r="U1794" t="b">
        <v>0</v>
      </c>
      <c r="V1794" t="inlineStr">
        <is>
          <t>Archana Bhujbal</t>
        </is>
      </c>
      <c r="W1794" s="1" t="n">
        <v>44551.74989583333</v>
      </c>
      <c r="X1794" t="n">
        <v>114.0</v>
      </c>
      <c r="Y1794" t="n">
        <v>45.0</v>
      </c>
      <c r="Z1794" t="n">
        <v>0.0</v>
      </c>
      <c r="AA1794" t="n">
        <v>45.0</v>
      </c>
      <c r="AB1794" t="n">
        <v>0.0</v>
      </c>
      <c r="AC1794" t="n">
        <v>23.0</v>
      </c>
      <c r="AD1794" t="n">
        <v>5.0</v>
      </c>
      <c r="AE1794" t="n">
        <v>0.0</v>
      </c>
      <c r="AF1794" t="n">
        <v>0.0</v>
      </c>
      <c r="AG1794" t="n">
        <v>0.0</v>
      </c>
      <c r="AH1794" t="inlineStr">
        <is>
          <t>Ashish Sutar</t>
        </is>
      </c>
      <c r="AI1794" s="1" t="n">
        <v>44552.17837962963</v>
      </c>
      <c r="AJ1794" t="n">
        <v>241.0</v>
      </c>
      <c r="AK1794" t="n">
        <v>0.0</v>
      </c>
      <c r="AL1794" t="n">
        <v>0.0</v>
      </c>
      <c r="AM1794" t="n">
        <v>0.0</v>
      </c>
      <c r="AN1794" t="n">
        <v>0.0</v>
      </c>
      <c r="AO1794" t="n">
        <v>0.0</v>
      </c>
      <c r="AP1794" t="n">
        <v>5.0</v>
      </c>
      <c r="AQ1794" t="n">
        <v>0.0</v>
      </c>
      <c r="AR1794" t="n">
        <v>0.0</v>
      </c>
      <c r="AS1794" t="n">
        <v>0.0</v>
      </c>
      <c r="AT1794" t="inlineStr">
        <is>
          <t>N/A</t>
        </is>
      </c>
      <c r="AU1794" t="inlineStr">
        <is>
          <t>N/A</t>
        </is>
      </c>
      <c r="AV1794" t="inlineStr">
        <is>
          <t>N/A</t>
        </is>
      </c>
      <c r="AW1794" t="inlineStr">
        <is>
          <t>N/A</t>
        </is>
      </c>
      <c r="AX1794" t="inlineStr">
        <is>
          <t>N/A</t>
        </is>
      </c>
      <c r="AY1794" t="inlineStr">
        <is>
          <t>N/A</t>
        </is>
      </c>
      <c r="AZ1794" t="inlineStr">
        <is>
          <t>N/A</t>
        </is>
      </c>
      <c r="BA1794" t="inlineStr">
        <is>
          <t>N/A</t>
        </is>
      </c>
      <c r="BB1794" t="inlineStr">
        <is>
          <t>N/A</t>
        </is>
      </c>
      <c r="BC1794" t="inlineStr">
        <is>
          <t>N/A</t>
        </is>
      </c>
      <c r="BD1794" t="inlineStr">
        <is>
          <t>N/A</t>
        </is>
      </c>
      <c r="BE1794" t="inlineStr">
        <is>
          <t>N/A</t>
        </is>
      </c>
    </row>
    <row r="1795">
      <c r="A1795" t="inlineStr">
        <is>
          <t>WI211270780</t>
        </is>
      </c>
      <c r="B1795" t="inlineStr">
        <is>
          <t>DATA_VALIDATION</t>
        </is>
      </c>
      <c r="C1795" t="inlineStr">
        <is>
          <t>201308007960</t>
        </is>
      </c>
      <c r="D1795" t="inlineStr">
        <is>
          <t>Folder</t>
        </is>
      </c>
      <c r="E1795" s="2">
        <f>HYPERLINK("capsilon://?command=openfolder&amp;siteaddress=FAM.docvelocity-na8.net&amp;folderid=FX484437A0-3056-3436-62DF-64D81CA32CE6","FX21128409")</f>
        <v>0.0</v>
      </c>
      <c r="F1795" t="inlineStr">
        <is>
          <t/>
        </is>
      </c>
      <c r="G1795" t="inlineStr">
        <is>
          <t/>
        </is>
      </c>
      <c r="H1795" t="inlineStr">
        <is>
          <t>Mailitem</t>
        </is>
      </c>
      <c r="I1795" t="inlineStr">
        <is>
          <t>MI2112743566</t>
        </is>
      </c>
      <c r="J1795" t="n">
        <v>309.0</v>
      </c>
      <c r="K1795" t="inlineStr">
        <is>
          <t>COMPLETED</t>
        </is>
      </c>
      <c r="L1795" t="inlineStr">
        <is>
          <t>MARK_AS_COMPLETED</t>
        </is>
      </c>
      <c r="M1795" t="inlineStr">
        <is>
          <t>Queue</t>
        </is>
      </c>
      <c r="N1795" t="n">
        <v>2.0</v>
      </c>
      <c r="O1795" s="1" t="n">
        <v>44551.72064814815</v>
      </c>
      <c r="P1795" s="1" t="n">
        <v>44551.84394675926</v>
      </c>
      <c r="Q1795" t="n">
        <v>8016.0</v>
      </c>
      <c r="R1795" t="n">
        <v>2637.0</v>
      </c>
      <c r="S1795" t="b">
        <v>0</v>
      </c>
      <c r="T1795" t="inlineStr">
        <is>
          <t>N/A</t>
        </is>
      </c>
      <c r="U1795" t="b">
        <v>1</v>
      </c>
      <c r="V1795" t="inlineStr">
        <is>
          <t>Ujwala Ajabe</t>
        </is>
      </c>
      <c r="W1795" s="1" t="n">
        <v>44551.76931712963</v>
      </c>
      <c r="X1795" t="n">
        <v>1975.0</v>
      </c>
      <c r="Y1795" t="n">
        <v>236.0</v>
      </c>
      <c r="Z1795" t="n">
        <v>0.0</v>
      </c>
      <c r="AA1795" t="n">
        <v>236.0</v>
      </c>
      <c r="AB1795" t="n">
        <v>0.0</v>
      </c>
      <c r="AC1795" t="n">
        <v>50.0</v>
      </c>
      <c r="AD1795" t="n">
        <v>73.0</v>
      </c>
      <c r="AE1795" t="n">
        <v>0.0</v>
      </c>
      <c r="AF1795" t="n">
        <v>0.0</v>
      </c>
      <c r="AG1795" t="n">
        <v>0.0</v>
      </c>
      <c r="AH1795" t="inlineStr">
        <is>
          <t>Vikash Suryakanth Parmar</t>
        </is>
      </c>
      <c r="AI1795" s="1" t="n">
        <v>44551.84394675926</v>
      </c>
      <c r="AJ1795" t="n">
        <v>638.0</v>
      </c>
      <c r="AK1795" t="n">
        <v>0.0</v>
      </c>
      <c r="AL1795" t="n">
        <v>0.0</v>
      </c>
      <c r="AM1795" t="n">
        <v>0.0</v>
      </c>
      <c r="AN1795" t="n">
        <v>0.0</v>
      </c>
      <c r="AO1795" t="n">
        <v>0.0</v>
      </c>
      <c r="AP1795" t="n">
        <v>73.0</v>
      </c>
      <c r="AQ1795" t="n">
        <v>0.0</v>
      </c>
      <c r="AR1795" t="n">
        <v>0.0</v>
      </c>
      <c r="AS1795" t="n">
        <v>0.0</v>
      </c>
      <c r="AT1795" t="inlineStr">
        <is>
          <t>N/A</t>
        </is>
      </c>
      <c r="AU1795" t="inlineStr">
        <is>
          <t>N/A</t>
        </is>
      </c>
      <c r="AV1795" t="inlineStr">
        <is>
          <t>N/A</t>
        </is>
      </c>
      <c r="AW1795" t="inlineStr">
        <is>
          <t>N/A</t>
        </is>
      </c>
      <c r="AX1795" t="inlineStr">
        <is>
          <t>N/A</t>
        </is>
      </c>
      <c r="AY1795" t="inlineStr">
        <is>
          <t>N/A</t>
        </is>
      </c>
      <c r="AZ1795" t="inlineStr">
        <is>
          <t>N/A</t>
        </is>
      </c>
      <c r="BA1795" t="inlineStr">
        <is>
          <t>N/A</t>
        </is>
      </c>
      <c r="BB1795" t="inlineStr">
        <is>
          <t>N/A</t>
        </is>
      </c>
      <c r="BC1795" t="inlineStr">
        <is>
          <t>N/A</t>
        </is>
      </c>
      <c r="BD1795" t="inlineStr">
        <is>
          <t>N/A</t>
        </is>
      </c>
      <c r="BE1795" t="inlineStr">
        <is>
          <t>N/A</t>
        </is>
      </c>
    </row>
    <row r="1796">
      <c r="A1796" t="inlineStr">
        <is>
          <t>WI211270930</t>
        </is>
      </c>
      <c r="B1796" t="inlineStr">
        <is>
          <t>DATA_VALIDATION</t>
        </is>
      </c>
      <c r="C1796" t="inlineStr">
        <is>
          <t>201100014375</t>
        </is>
      </c>
      <c r="D1796" t="inlineStr">
        <is>
          <t>Folder</t>
        </is>
      </c>
      <c r="E1796" s="2">
        <f>HYPERLINK("capsilon://?command=openfolder&amp;siteaddress=FAM.docvelocity-na8.net&amp;folderid=FXC9F9063E-1F10-1790-8081-E5D6C61E0062","FX211210737")</f>
        <v>0.0</v>
      </c>
      <c r="F1796" t="inlineStr">
        <is>
          <t/>
        </is>
      </c>
      <c r="G1796" t="inlineStr">
        <is>
          <t/>
        </is>
      </c>
      <c r="H1796" t="inlineStr">
        <is>
          <t>Mailitem</t>
        </is>
      </c>
      <c r="I1796" t="inlineStr">
        <is>
          <t>MI2112748545</t>
        </is>
      </c>
      <c r="J1796" t="n">
        <v>44.0</v>
      </c>
      <c r="K1796" t="inlineStr">
        <is>
          <t>COMPLETED</t>
        </is>
      </c>
      <c r="L1796" t="inlineStr">
        <is>
          <t>MARK_AS_COMPLETED</t>
        </is>
      </c>
      <c r="M1796" t="inlineStr">
        <is>
          <t>Queue</t>
        </is>
      </c>
      <c r="N1796" t="n">
        <v>2.0</v>
      </c>
      <c r="O1796" s="1" t="n">
        <v>44551.74150462963</v>
      </c>
      <c r="P1796" s="1" t="n">
        <v>44552.18158564815</v>
      </c>
      <c r="Q1796" t="n">
        <v>37541.0</v>
      </c>
      <c r="R1796" t="n">
        <v>482.0</v>
      </c>
      <c r="S1796" t="b">
        <v>0</v>
      </c>
      <c r="T1796" t="inlineStr">
        <is>
          <t>N/A</t>
        </is>
      </c>
      <c r="U1796" t="b">
        <v>0</v>
      </c>
      <c r="V1796" t="inlineStr">
        <is>
          <t>Archana Bhujbal</t>
        </is>
      </c>
      <c r="W1796" s="1" t="n">
        <v>44551.75163194445</v>
      </c>
      <c r="X1796" t="n">
        <v>149.0</v>
      </c>
      <c r="Y1796" t="n">
        <v>44.0</v>
      </c>
      <c r="Z1796" t="n">
        <v>0.0</v>
      </c>
      <c r="AA1796" t="n">
        <v>44.0</v>
      </c>
      <c r="AB1796" t="n">
        <v>0.0</v>
      </c>
      <c r="AC1796" t="n">
        <v>29.0</v>
      </c>
      <c r="AD1796" t="n">
        <v>0.0</v>
      </c>
      <c r="AE1796" t="n">
        <v>0.0</v>
      </c>
      <c r="AF1796" t="n">
        <v>0.0</v>
      </c>
      <c r="AG1796" t="n">
        <v>0.0</v>
      </c>
      <c r="AH1796" t="inlineStr">
        <is>
          <t>Poonam Patil</t>
        </is>
      </c>
      <c r="AI1796" s="1" t="n">
        <v>44552.18158564815</v>
      </c>
      <c r="AJ1796" t="n">
        <v>317.0</v>
      </c>
      <c r="AK1796" t="n">
        <v>0.0</v>
      </c>
      <c r="AL1796" t="n">
        <v>0.0</v>
      </c>
      <c r="AM1796" t="n">
        <v>0.0</v>
      </c>
      <c r="AN1796" t="n">
        <v>0.0</v>
      </c>
      <c r="AO1796" t="n">
        <v>0.0</v>
      </c>
      <c r="AP1796" t="n">
        <v>0.0</v>
      </c>
      <c r="AQ1796" t="n">
        <v>0.0</v>
      </c>
      <c r="AR1796" t="n">
        <v>0.0</v>
      </c>
      <c r="AS1796" t="n">
        <v>0.0</v>
      </c>
      <c r="AT1796" t="inlineStr">
        <is>
          <t>N/A</t>
        </is>
      </c>
      <c r="AU1796" t="inlineStr">
        <is>
          <t>N/A</t>
        </is>
      </c>
      <c r="AV1796" t="inlineStr">
        <is>
          <t>N/A</t>
        </is>
      </c>
      <c r="AW1796" t="inlineStr">
        <is>
          <t>N/A</t>
        </is>
      </c>
      <c r="AX1796" t="inlineStr">
        <is>
          <t>N/A</t>
        </is>
      </c>
      <c r="AY1796" t="inlineStr">
        <is>
          <t>N/A</t>
        </is>
      </c>
      <c r="AZ1796" t="inlineStr">
        <is>
          <t>N/A</t>
        </is>
      </c>
      <c r="BA1796" t="inlineStr">
        <is>
          <t>N/A</t>
        </is>
      </c>
      <c r="BB1796" t="inlineStr">
        <is>
          <t>N/A</t>
        </is>
      </c>
      <c r="BC1796" t="inlineStr">
        <is>
          <t>N/A</t>
        </is>
      </c>
      <c r="BD1796" t="inlineStr">
        <is>
          <t>N/A</t>
        </is>
      </c>
      <c r="BE1796" t="inlineStr">
        <is>
          <t>N/A</t>
        </is>
      </c>
    </row>
    <row r="1797">
      <c r="A1797" t="inlineStr">
        <is>
          <t>WI211270938</t>
        </is>
      </c>
      <c r="B1797" t="inlineStr">
        <is>
          <t>DATA_VALIDATION</t>
        </is>
      </c>
      <c r="C1797" t="inlineStr">
        <is>
          <t>201100014375</t>
        </is>
      </c>
      <c r="D1797" t="inlineStr">
        <is>
          <t>Folder</t>
        </is>
      </c>
      <c r="E1797" s="2">
        <f>HYPERLINK("capsilon://?command=openfolder&amp;siteaddress=FAM.docvelocity-na8.net&amp;folderid=FXC9F9063E-1F10-1790-8081-E5D6C61E0062","FX211210737")</f>
        <v>0.0</v>
      </c>
      <c r="F1797" t="inlineStr">
        <is>
          <t/>
        </is>
      </c>
      <c r="G1797" t="inlineStr">
        <is>
          <t/>
        </is>
      </c>
      <c r="H1797" t="inlineStr">
        <is>
          <t>Mailitem</t>
        </is>
      </c>
      <c r="I1797" t="inlineStr">
        <is>
          <t>MI2112748550</t>
        </is>
      </c>
      <c r="J1797" t="n">
        <v>44.0</v>
      </c>
      <c r="K1797" t="inlineStr">
        <is>
          <t>COMPLETED</t>
        </is>
      </c>
      <c r="L1797" t="inlineStr">
        <is>
          <t>MARK_AS_COMPLETED</t>
        </is>
      </c>
      <c r="M1797" t="inlineStr">
        <is>
          <t>Queue</t>
        </is>
      </c>
      <c r="N1797" t="n">
        <v>2.0</v>
      </c>
      <c r="O1797" s="1" t="n">
        <v>44551.74251157408</v>
      </c>
      <c r="P1797" s="1" t="n">
        <v>44552.181180555555</v>
      </c>
      <c r="Q1797" t="n">
        <v>37479.0</v>
      </c>
      <c r="R1797" t="n">
        <v>422.0</v>
      </c>
      <c r="S1797" t="b">
        <v>0</v>
      </c>
      <c r="T1797" t="inlineStr">
        <is>
          <t>N/A</t>
        </is>
      </c>
      <c r="U1797" t="b">
        <v>0</v>
      </c>
      <c r="V1797" t="inlineStr">
        <is>
          <t>Archana Bhujbal</t>
        </is>
      </c>
      <c r="W1797" s="1" t="n">
        <v>44551.75372685185</v>
      </c>
      <c r="X1797" t="n">
        <v>181.0</v>
      </c>
      <c r="Y1797" t="n">
        <v>44.0</v>
      </c>
      <c r="Z1797" t="n">
        <v>0.0</v>
      </c>
      <c r="AA1797" t="n">
        <v>44.0</v>
      </c>
      <c r="AB1797" t="n">
        <v>0.0</v>
      </c>
      <c r="AC1797" t="n">
        <v>29.0</v>
      </c>
      <c r="AD1797" t="n">
        <v>0.0</v>
      </c>
      <c r="AE1797" t="n">
        <v>0.0</v>
      </c>
      <c r="AF1797" t="n">
        <v>0.0</v>
      </c>
      <c r="AG1797" t="n">
        <v>0.0</v>
      </c>
      <c r="AH1797" t="inlineStr">
        <is>
          <t>Ashish Sutar</t>
        </is>
      </c>
      <c r="AI1797" s="1" t="n">
        <v>44552.181180555555</v>
      </c>
      <c r="AJ1797" t="n">
        <v>241.0</v>
      </c>
      <c r="AK1797" t="n">
        <v>0.0</v>
      </c>
      <c r="AL1797" t="n">
        <v>0.0</v>
      </c>
      <c r="AM1797" t="n">
        <v>0.0</v>
      </c>
      <c r="AN1797" t="n">
        <v>0.0</v>
      </c>
      <c r="AO1797" t="n">
        <v>0.0</v>
      </c>
      <c r="AP1797" t="n">
        <v>0.0</v>
      </c>
      <c r="AQ1797" t="n">
        <v>0.0</v>
      </c>
      <c r="AR1797" t="n">
        <v>0.0</v>
      </c>
      <c r="AS1797" t="n">
        <v>0.0</v>
      </c>
      <c r="AT1797" t="inlineStr">
        <is>
          <t>N/A</t>
        </is>
      </c>
      <c r="AU1797" t="inlineStr">
        <is>
          <t>N/A</t>
        </is>
      </c>
      <c r="AV1797" t="inlineStr">
        <is>
          <t>N/A</t>
        </is>
      </c>
      <c r="AW1797" t="inlineStr">
        <is>
          <t>N/A</t>
        </is>
      </c>
      <c r="AX1797" t="inlineStr">
        <is>
          <t>N/A</t>
        </is>
      </c>
      <c r="AY1797" t="inlineStr">
        <is>
          <t>N/A</t>
        </is>
      </c>
      <c r="AZ1797" t="inlineStr">
        <is>
          <t>N/A</t>
        </is>
      </c>
      <c r="BA1797" t="inlineStr">
        <is>
          <t>N/A</t>
        </is>
      </c>
      <c r="BB1797" t="inlineStr">
        <is>
          <t>N/A</t>
        </is>
      </c>
      <c r="BC1797" t="inlineStr">
        <is>
          <t>N/A</t>
        </is>
      </c>
      <c r="BD1797" t="inlineStr">
        <is>
          <t>N/A</t>
        </is>
      </c>
      <c r="BE1797" t="inlineStr">
        <is>
          <t>N/A</t>
        </is>
      </c>
    </row>
    <row r="1798">
      <c r="A1798" t="inlineStr">
        <is>
          <t>WI211270947</t>
        </is>
      </c>
      <c r="B1798" t="inlineStr">
        <is>
          <t>DATA_VALIDATION</t>
        </is>
      </c>
      <c r="C1798" t="inlineStr">
        <is>
          <t>201100014375</t>
        </is>
      </c>
      <c r="D1798" t="inlineStr">
        <is>
          <t>Folder</t>
        </is>
      </c>
      <c r="E1798" s="2">
        <f>HYPERLINK("capsilon://?command=openfolder&amp;siteaddress=FAM.docvelocity-na8.net&amp;folderid=FXC9F9063E-1F10-1790-8081-E5D6C61E0062","FX211210737")</f>
        <v>0.0</v>
      </c>
      <c r="F1798" t="inlineStr">
        <is>
          <t/>
        </is>
      </c>
      <c r="G1798" t="inlineStr">
        <is>
          <t/>
        </is>
      </c>
      <c r="H1798" t="inlineStr">
        <is>
          <t>Mailitem</t>
        </is>
      </c>
      <c r="I1798" t="inlineStr">
        <is>
          <t>MI2112748576</t>
        </is>
      </c>
      <c r="J1798" t="n">
        <v>58.0</v>
      </c>
      <c r="K1798" t="inlineStr">
        <is>
          <t>COMPLETED</t>
        </is>
      </c>
      <c r="L1798" t="inlineStr">
        <is>
          <t>MARK_AS_COMPLETED</t>
        </is>
      </c>
      <c r="M1798" t="inlineStr">
        <is>
          <t>Queue</t>
        </is>
      </c>
      <c r="N1798" t="n">
        <v>2.0</v>
      </c>
      <c r="O1798" s="1" t="n">
        <v>44551.74356481482</v>
      </c>
      <c r="P1798" s="1" t="n">
        <v>44552.18388888889</v>
      </c>
      <c r="Q1798" t="n">
        <v>37430.0</v>
      </c>
      <c r="R1798" t="n">
        <v>614.0</v>
      </c>
      <c r="S1798" t="b">
        <v>0</v>
      </c>
      <c r="T1798" t="inlineStr">
        <is>
          <t>N/A</t>
        </is>
      </c>
      <c r="U1798" t="b">
        <v>0</v>
      </c>
      <c r="V1798" t="inlineStr">
        <is>
          <t>Archana Bhujbal</t>
        </is>
      </c>
      <c r="W1798" s="1" t="n">
        <v>44551.756840277776</v>
      </c>
      <c r="X1798" t="n">
        <v>381.0</v>
      </c>
      <c r="Y1798" t="n">
        <v>41.0</v>
      </c>
      <c r="Z1798" t="n">
        <v>0.0</v>
      </c>
      <c r="AA1798" t="n">
        <v>41.0</v>
      </c>
      <c r="AB1798" t="n">
        <v>0.0</v>
      </c>
      <c r="AC1798" t="n">
        <v>17.0</v>
      </c>
      <c r="AD1798" t="n">
        <v>17.0</v>
      </c>
      <c r="AE1798" t="n">
        <v>0.0</v>
      </c>
      <c r="AF1798" t="n">
        <v>0.0</v>
      </c>
      <c r="AG1798" t="n">
        <v>0.0</v>
      </c>
      <c r="AH1798" t="inlineStr">
        <is>
          <t>Ashish Sutar</t>
        </is>
      </c>
      <c r="AI1798" s="1" t="n">
        <v>44552.18388888889</v>
      </c>
      <c r="AJ1798" t="n">
        <v>233.0</v>
      </c>
      <c r="AK1798" t="n">
        <v>0.0</v>
      </c>
      <c r="AL1798" t="n">
        <v>0.0</v>
      </c>
      <c r="AM1798" t="n">
        <v>0.0</v>
      </c>
      <c r="AN1798" t="n">
        <v>0.0</v>
      </c>
      <c r="AO1798" t="n">
        <v>0.0</v>
      </c>
      <c r="AP1798" t="n">
        <v>17.0</v>
      </c>
      <c r="AQ1798" t="n">
        <v>0.0</v>
      </c>
      <c r="AR1798" t="n">
        <v>0.0</v>
      </c>
      <c r="AS1798" t="n">
        <v>0.0</v>
      </c>
      <c r="AT1798" t="inlineStr">
        <is>
          <t>N/A</t>
        </is>
      </c>
      <c r="AU1798" t="inlineStr">
        <is>
          <t>N/A</t>
        </is>
      </c>
      <c r="AV1798" t="inlineStr">
        <is>
          <t>N/A</t>
        </is>
      </c>
      <c r="AW1798" t="inlineStr">
        <is>
          <t>N/A</t>
        </is>
      </c>
      <c r="AX1798" t="inlineStr">
        <is>
          <t>N/A</t>
        </is>
      </c>
      <c r="AY1798" t="inlineStr">
        <is>
          <t>N/A</t>
        </is>
      </c>
      <c r="AZ1798" t="inlineStr">
        <is>
          <t>N/A</t>
        </is>
      </c>
      <c r="BA1798" t="inlineStr">
        <is>
          <t>N/A</t>
        </is>
      </c>
      <c r="BB1798" t="inlineStr">
        <is>
          <t>N/A</t>
        </is>
      </c>
      <c r="BC1798" t="inlineStr">
        <is>
          <t>N/A</t>
        </is>
      </c>
      <c r="BD1798" t="inlineStr">
        <is>
          <t>N/A</t>
        </is>
      </c>
      <c r="BE1798" t="inlineStr">
        <is>
          <t>N/A</t>
        </is>
      </c>
    </row>
    <row r="1799">
      <c r="A1799" t="inlineStr">
        <is>
          <t>WI211270955</t>
        </is>
      </c>
      <c r="B1799" t="inlineStr">
        <is>
          <t>DATA_VALIDATION</t>
        </is>
      </c>
      <c r="C1799" t="inlineStr">
        <is>
          <t>201100014375</t>
        </is>
      </c>
      <c r="D1799" t="inlineStr">
        <is>
          <t>Folder</t>
        </is>
      </c>
      <c r="E1799" s="2">
        <f>HYPERLINK("capsilon://?command=openfolder&amp;siteaddress=FAM.docvelocity-na8.net&amp;folderid=FXC9F9063E-1F10-1790-8081-E5D6C61E0062","FX211210737")</f>
        <v>0.0</v>
      </c>
      <c r="F1799" t="inlineStr">
        <is>
          <t/>
        </is>
      </c>
      <c r="G1799" t="inlineStr">
        <is>
          <t/>
        </is>
      </c>
      <c r="H1799" t="inlineStr">
        <is>
          <t>Mailitem</t>
        </is>
      </c>
      <c r="I1799" t="inlineStr">
        <is>
          <t>MI2112748597</t>
        </is>
      </c>
      <c r="J1799" t="n">
        <v>58.0</v>
      </c>
      <c r="K1799" t="inlineStr">
        <is>
          <t>COMPLETED</t>
        </is>
      </c>
      <c r="L1799" t="inlineStr">
        <is>
          <t>MARK_AS_COMPLETED</t>
        </is>
      </c>
      <c r="M1799" t="inlineStr">
        <is>
          <t>Queue</t>
        </is>
      </c>
      <c r="N1799" t="n">
        <v>2.0</v>
      </c>
      <c r="O1799" s="1" t="n">
        <v>44551.74469907407</v>
      </c>
      <c r="P1799" s="1" t="n">
        <v>44552.18346064815</v>
      </c>
      <c r="Q1799" t="n">
        <v>37514.0</v>
      </c>
      <c r="R1799" t="n">
        <v>395.0</v>
      </c>
      <c r="S1799" t="b">
        <v>0</v>
      </c>
      <c r="T1799" t="inlineStr">
        <is>
          <t>N/A</t>
        </is>
      </c>
      <c r="U1799" t="b">
        <v>0</v>
      </c>
      <c r="V1799" t="inlineStr">
        <is>
          <t>Archana Bhujbal</t>
        </is>
      </c>
      <c r="W1799" s="1" t="n">
        <v>44551.755277777775</v>
      </c>
      <c r="X1799" t="n">
        <v>234.0</v>
      </c>
      <c r="Y1799" t="n">
        <v>41.0</v>
      </c>
      <c r="Z1799" t="n">
        <v>0.0</v>
      </c>
      <c r="AA1799" t="n">
        <v>41.0</v>
      </c>
      <c r="AB1799" t="n">
        <v>0.0</v>
      </c>
      <c r="AC1799" t="n">
        <v>17.0</v>
      </c>
      <c r="AD1799" t="n">
        <v>17.0</v>
      </c>
      <c r="AE1799" t="n">
        <v>0.0</v>
      </c>
      <c r="AF1799" t="n">
        <v>0.0</v>
      </c>
      <c r="AG1799" t="n">
        <v>0.0</v>
      </c>
      <c r="AH1799" t="inlineStr">
        <is>
          <t>Poonam Patil</t>
        </is>
      </c>
      <c r="AI1799" s="1" t="n">
        <v>44552.18346064815</v>
      </c>
      <c r="AJ1799" t="n">
        <v>161.0</v>
      </c>
      <c r="AK1799" t="n">
        <v>0.0</v>
      </c>
      <c r="AL1799" t="n">
        <v>0.0</v>
      </c>
      <c r="AM1799" t="n">
        <v>0.0</v>
      </c>
      <c r="AN1799" t="n">
        <v>0.0</v>
      </c>
      <c r="AO1799" t="n">
        <v>0.0</v>
      </c>
      <c r="AP1799" t="n">
        <v>17.0</v>
      </c>
      <c r="AQ1799" t="n">
        <v>0.0</v>
      </c>
      <c r="AR1799" t="n">
        <v>0.0</v>
      </c>
      <c r="AS1799" t="n">
        <v>0.0</v>
      </c>
      <c r="AT1799" t="inlineStr">
        <is>
          <t>N/A</t>
        </is>
      </c>
      <c r="AU1799" t="inlineStr">
        <is>
          <t>N/A</t>
        </is>
      </c>
      <c r="AV1799" t="inlineStr">
        <is>
          <t>N/A</t>
        </is>
      </c>
      <c r="AW1799" t="inlineStr">
        <is>
          <t>N/A</t>
        </is>
      </c>
      <c r="AX1799" t="inlineStr">
        <is>
          <t>N/A</t>
        </is>
      </c>
      <c r="AY1799" t="inlineStr">
        <is>
          <t>N/A</t>
        </is>
      </c>
      <c r="AZ1799" t="inlineStr">
        <is>
          <t>N/A</t>
        </is>
      </c>
      <c r="BA1799" t="inlineStr">
        <is>
          <t>N/A</t>
        </is>
      </c>
      <c r="BB1799" t="inlineStr">
        <is>
          <t>N/A</t>
        </is>
      </c>
      <c r="BC1799" t="inlineStr">
        <is>
          <t>N/A</t>
        </is>
      </c>
      <c r="BD1799" t="inlineStr">
        <is>
          <t>N/A</t>
        </is>
      </c>
      <c r="BE1799" t="inlineStr">
        <is>
          <t>N/A</t>
        </is>
      </c>
    </row>
    <row r="1800">
      <c r="A1800" t="inlineStr">
        <is>
          <t>WI211270973</t>
        </is>
      </c>
      <c r="B1800" t="inlineStr">
        <is>
          <t>DATA_VALIDATION</t>
        </is>
      </c>
      <c r="C1800" t="inlineStr">
        <is>
          <t>201330004327</t>
        </is>
      </c>
      <c r="D1800" t="inlineStr">
        <is>
          <t>Folder</t>
        </is>
      </c>
      <c r="E1800" s="2">
        <f>HYPERLINK("capsilon://?command=openfolder&amp;siteaddress=FAM.docvelocity-na8.net&amp;folderid=FX18C5CB90-96FD-A837-C5DF-D3B9B4F65E73","FX211211196")</f>
        <v>0.0</v>
      </c>
      <c r="F1800" t="inlineStr">
        <is>
          <t/>
        </is>
      </c>
      <c r="G1800" t="inlineStr">
        <is>
          <t/>
        </is>
      </c>
      <c r="H1800" t="inlineStr">
        <is>
          <t>Mailitem</t>
        </is>
      </c>
      <c r="I1800" t="inlineStr">
        <is>
          <t>MI2112748802</t>
        </is>
      </c>
      <c r="J1800" t="n">
        <v>44.0</v>
      </c>
      <c r="K1800" t="inlineStr">
        <is>
          <t>COMPLETED</t>
        </is>
      </c>
      <c r="L1800" t="inlineStr">
        <is>
          <t>MARK_AS_COMPLETED</t>
        </is>
      </c>
      <c r="M1800" t="inlineStr">
        <is>
          <t>Queue</t>
        </is>
      </c>
      <c r="N1800" t="n">
        <v>1.0</v>
      </c>
      <c r="O1800" s="1" t="n">
        <v>44551.746782407405</v>
      </c>
      <c r="P1800" s="1" t="n">
        <v>44551.77630787037</v>
      </c>
      <c r="Q1800" t="n">
        <v>1998.0</v>
      </c>
      <c r="R1800" t="n">
        <v>553.0</v>
      </c>
      <c r="S1800" t="b">
        <v>0</v>
      </c>
      <c r="T1800" t="inlineStr">
        <is>
          <t>N/A</t>
        </is>
      </c>
      <c r="U1800" t="b">
        <v>0</v>
      </c>
      <c r="V1800" t="inlineStr">
        <is>
          <t>Sumit Jarhad</t>
        </is>
      </c>
      <c r="W1800" s="1" t="n">
        <v>44551.77630787037</v>
      </c>
      <c r="X1800" t="n">
        <v>170.0</v>
      </c>
      <c r="Y1800" t="n">
        <v>0.0</v>
      </c>
      <c r="Z1800" t="n">
        <v>0.0</v>
      </c>
      <c r="AA1800" t="n">
        <v>0.0</v>
      </c>
      <c r="AB1800" t="n">
        <v>0.0</v>
      </c>
      <c r="AC1800" t="n">
        <v>0.0</v>
      </c>
      <c r="AD1800" t="n">
        <v>44.0</v>
      </c>
      <c r="AE1800" t="n">
        <v>39.0</v>
      </c>
      <c r="AF1800" t="n">
        <v>0.0</v>
      </c>
      <c r="AG1800" t="n">
        <v>6.0</v>
      </c>
      <c r="AH1800" t="inlineStr">
        <is>
          <t>N/A</t>
        </is>
      </c>
      <c r="AI1800" t="inlineStr">
        <is>
          <t>N/A</t>
        </is>
      </c>
      <c r="AJ1800" t="inlineStr">
        <is>
          <t>N/A</t>
        </is>
      </c>
      <c r="AK1800" t="inlineStr">
        <is>
          <t>N/A</t>
        </is>
      </c>
      <c r="AL1800" t="inlineStr">
        <is>
          <t>N/A</t>
        </is>
      </c>
      <c r="AM1800" t="inlineStr">
        <is>
          <t>N/A</t>
        </is>
      </c>
      <c r="AN1800" t="inlineStr">
        <is>
          <t>N/A</t>
        </is>
      </c>
      <c r="AO1800" t="inlineStr">
        <is>
          <t>N/A</t>
        </is>
      </c>
      <c r="AP1800" t="inlineStr">
        <is>
          <t>N/A</t>
        </is>
      </c>
      <c r="AQ1800" t="inlineStr">
        <is>
          <t>N/A</t>
        </is>
      </c>
      <c r="AR1800" t="inlineStr">
        <is>
          <t>N/A</t>
        </is>
      </c>
      <c r="AS1800" t="inlineStr">
        <is>
          <t>N/A</t>
        </is>
      </c>
      <c r="AT1800" t="inlineStr">
        <is>
          <t>N/A</t>
        </is>
      </c>
      <c r="AU1800" t="inlineStr">
        <is>
          <t>N/A</t>
        </is>
      </c>
      <c r="AV1800" t="inlineStr">
        <is>
          <t>N/A</t>
        </is>
      </c>
      <c r="AW1800" t="inlineStr">
        <is>
          <t>N/A</t>
        </is>
      </c>
      <c r="AX1800" t="inlineStr">
        <is>
          <t>N/A</t>
        </is>
      </c>
      <c r="AY1800" t="inlineStr">
        <is>
          <t>N/A</t>
        </is>
      </c>
      <c r="AZ1800" t="inlineStr">
        <is>
          <t>N/A</t>
        </is>
      </c>
      <c r="BA1800" t="inlineStr">
        <is>
          <t>N/A</t>
        </is>
      </c>
      <c r="BB1800" t="inlineStr">
        <is>
          <t>N/A</t>
        </is>
      </c>
      <c r="BC1800" t="inlineStr">
        <is>
          <t>N/A</t>
        </is>
      </c>
      <c r="BD1800" t="inlineStr">
        <is>
          <t>N/A</t>
        </is>
      </c>
      <c r="BE1800" t="inlineStr">
        <is>
          <t>N/A</t>
        </is>
      </c>
    </row>
    <row r="1801">
      <c r="A1801" t="inlineStr">
        <is>
          <t>WI21127098</t>
        </is>
      </c>
      <c r="B1801" t="inlineStr">
        <is>
          <t>DATA_VALIDATION</t>
        </is>
      </c>
      <c r="C1801" t="inlineStr">
        <is>
          <t>201308007718</t>
        </is>
      </c>
      <c r="D1801" t="inlineStr">
        <is>
          <t>Folder</t>
        </is>
      </c>
      <c r="E1801" s="2">
        <f>HYPERLINK("capsilon://?command=openfolder&amp;siteaddress=FAM.docvelocity-na8.net&amp;folderid=FX63761464-F011-CC45-456A-FD4FB7F15B67","FX21113352")</f>
        <v>0.0</v>
      </c>
      <c r="F1801" t="inlineStr">
        <is>
          <t/>
        </is>
      </c>
      <c r="G1801" t="inlineStr">
        <is>
          <t/>
        </is>
      </c>
      <c r="H1801" t="inlineStr">
        <is>
          <t>Mailitem</t>
        </is>
      </c>
      <c r="I1801" t="inlineStr">
        <is>
          <t>MI211277251</t>
        </is>
      </c>
      <c r="J1801" t="n">
        <v>56.0</v>
      </c>
      <c r="K1801" t="inlineStr">
        <is>
          <t>COMPLETED</t>
        </is>
      </c>
      <c r="L1801" t="inlineStr">
        <is>
          <t>MARK_AS_COMPLETED</t>
        </is>
      </c>
      <c r="M1801" t="inlineStr">
        <is>
          <t>Queue</t>
        </is>
      </c>
      <c r="N1801" t="n">
        <v>2.0</v>
      </c>
      <c r="O1801" s="1" t="n">
        <v>44532.55045138889</v>
      </c>
      <c r="P1801" s="1" t="n">
        <v>44532.66971064815</v>
      </c>
      <c r="Q1801" t="n">
        <v>9656.0</v>
      </c>
      <c r="R1801" t="n">
        <v>648.0</v>
      </c>
      <c r="S1801" t="b">
        <v>0</v>
      </c>
      <c r="T1801" t="inlineStr">
        <is>
          <t>N/A</t>
        </is>
      </c>
      <c r="U1801" t="b">
        <v>0</v>
      </c>
      <c r="V1801" t="inlineStr">
        <is>
          <t>Poonam Patil</t>
        </is>
      </c>
      <c r="W1801" s="1" t="n">
        <v>44532.583402777775</v>
      </c>
      <c r="X1801" t="n">
        <v>153.0</v>
      </c>
      <c r="Y1801" t="n">
        <v>53.0</v>
      </c>
      <c r="Z1801" t="n">
        <v>0.0</v>
      </c>
      <c r="AA1801" t="n">
        <v>53.0</v>
      </c>
      <c r="AB1801" t="n">
        <v>0.0</v>
      </c>
      <c r="AC1801" t="n">
        <v>23.0</v>
      </c>
      <c r="AD1801" t="n">
        <v>3.0</v>
      </c>
      <c r="AE1801" t="n">
        <v>0.0</v>
      </c>
      <c r="AF1801" t="n">
        <v>0.0</v>
      </c>
      <c r="AG1801" t="n">
        <v>0.0</v>
      </c>
      <c r="AH1801" t="inlineStr">
        <is>
          <t>Dashrath Soren</t>
        </is>
      </c>
      <c r="AI1801" s="1" t="n">
        <v>44532.66971064815</v>
      </c>
      <c r="AJ1801" t="n">
        <v>495.0</v>
      </c>
      <c r="AK1801" t="n">
        <v>2.0</v>
      </c>
      <c r="AL1801" t="n">
        <v>0.0</v>
      </c>
      <c r="AM1801" t="n">
        <v>2.0</v>
      </c>
      <c r="AN1801" t="n">
        <v>0.0</v>
      </c>
      <c r="AO1801" t="n">
        <v>2.0</v>
      </c>
      <c r="AP1801" t="n">
        <v>1.0</v>
      </c>
      <c r="AQ1801" t="n">
        <v>0.0</v>
      </c>
      <c r="AR1801" t="n">
        <v>0.0</v>
      </c>
      <c r="AS1801" t="n">
        <v>0.0</v>
      </c>
      <c r="AT1801" t="inlineStr">
        <is>
          <t>N/A</t>
        </is>
      </c>
      <c r="AU1801" t="inlineStr">
        <is>
          <t>N/A</t>
        </is>
      </c>
      <c r="AV1801" t="inlineStr">
        <is>
          <t>N/A</t>
        </is>
      </c>
      <c r="AW1801" t="inlineStr">
        <is>
          <t>N/A</t>
        </is>
      </c>
      <c r="AX1801" t="inlineStr">
        <is>
          <t>N/A</t>
        </is>
      </c>
      <c r="AY1801" t="inlineStr">
        <is>
          <t>N/A</t>
        </is>
      </c>
      <c r="AZ1801" t="inlineStr">
        <is>
          <t>N/A</t>
        </is>
      </c>
      <c r="BA1801" t="inlineStr">
        <is>
          <t>N/A</t>
        </is>
      </c>
      <c r="BB1801" t="inlineStr">
        <is>
          <t>N/A</t>
        </is>
      </c>
      <c r="BC1801" t="inlineStr">
        <is>
          <t>N/A</t>
        </is>
      </c>
      <c r="BD1801" t="inlineStr">
        <is>
          <t>N/A</t>
        </is>
      </c>
      <c r="BE1801" t="inlineStr">
        <is>
          <t>N/A</t>
        </is>
      </c>
    </row>
    <row r="1802">
      <c r="A1802" t="inlineStr">
        <is>
          <t>WI211271078</t>
        </is>
      </c>
      <c r="B1802" t="inlineStr">
        <is>
          <t>DATA_VALIDATION</t>
        </is>
      </c>
      <c r="C1802" t="inlineStr">
        <is>
          <t>201340000503</t>
        </is>
      </c>
      <c r="D1802" t="inlineStr">
        <is>
          <t>Folder</t>
        </is>
      </c>
      <c r="E1802" s="2">
        <f>HYPERLINK("capsilon://?command=openfolder&amp;siteaddress=FAM.docvelocity-na8.net&amp;folderid=FX639F2B0B-A7C0-9707-E7C9-D12583235148","FX21129131")</f>
        <v>0.0</v>
      </c>
      <c r="F1802" t="inlineStr">
        <is>
          <t/>
        </is>
      </c>
      <c r="G1802" t="inlineStr">
        <is>
          <t/>
        </is>
      </c>
      <c r="H1802" t="inlineStr">
        <is>
          <t>Mailitem</t>
        </is>
      </c>
      <c r="I1802" t="inlineStr">
        <is>
          <t>MI2112750119</t>
        </is>
      </c>
      <c r="J1802" t="n">
        <v>69.0</v>
      </c>
      <c r="K1802" t="inlineStr">
        <is>
          <t>COMPLETED</t>
        </is>
      </c>
      <c r="L1802" t="inlineStr">
        <is>
          <t>MARK_AS_COMPLETED</t>
        </is>
      </c>
      <c r="M1802" t="inlineStr">
        <is>
          <t>Queue</t>
        </is>
      </c>
      <c r="N1802" t="n">
        <v>1.0</v>
      </c>
      <c r="O1802" s="1" t="n">
        <v>44551.75916666666</v>
      </c>
      <c r="P1802" s="1" t="n">
        <v>44551.778449074074</v>
      </c>
      <c r="Q1802" t="n">
        <v>1266.0</v>
      </c>
      <c r="R1802" t="n">
        <v>400.0</v>
      </c>
      <c r="S1802" t="b">
        <v>0</v>
      </c>
      <c r="T1802" t="inlineStr">
        <is>
          <t>N/A</t>
        </is>
      </c>
      <c r="U1802" t="b">
        <v>0</v>
      </c>
      <c r="V1802" t="inlineStr">
        <is>
          <t>Sumit Jarhad</t>
        </is>
      </c>
      <c r="W1802" s="1" t="n">
        <v>44551.778449074074</v>
      </c>
      <c r="X1802" t="n">
        <v>185.0</v>
      </c>
      <c r="Y1802" t="n">
        <v>0.0</v>
      </c>
      <c r="Z1802" t="n">
        <v>0.0</v>
      </c>
      <c r="AA1802" t="n">
        <v>0.0</v>
      </c>
      <c r="AB1802" t="n">
        <v>0.0</v>
      </c>
      <c r="AC1802" t="n">
        <v>0.0</v>
      </c>
      <c r="AD1802" t="n">
        <v>69.0</v>
      </c>
      <c r="AE1802" t="n">
        <v>57.0</v>
      </c>
      <c r="AF1802" t="n">
        <v>0.0</v>
      </c>
      <c r="AG1802" t="n">
        <v>4.0</v>
      </c>
      <c r="AH1802" t="inlineStr">
        <is>
          <t>N/A</t>
        </is>
      </c>
      <c r="AI1802" t="inlineStr">
        <is>
          <t>N/A</t>
        </is>
      </c>
      <c r="AJ1802" t="inlineStr">
        <is>
          <t>N/A</t>
        </is>
      </c>
      <c r="AK1802" t="inlineStr">
        <is>
          <t>N/A</t>
        </is>
      </c>
      <c r="AL1802" t="inlineStr">
        <is>
          <t>N/A</t>
        </is>
      </c>
      <c r="AM1802" t="inlineStr">
        <is>
          <t>N/A</t>
        </is>
      </c>
      <c r="AN1802" t="inlineStr">
        <is>
          <t>N/A</t>
        </is>
      </c>
      <c r="AO1802" t="inlineStr">
        <is>
          <t>N/A</t>
        </is>
      </c>
      <c r="AP1802" t="inlineStr">
        <is>
          <t>N/A</t>
        </is>
      </c>
      <c r="AQ1802" t="inlineStr">
        <is>
          <t>N/A</t>
        </is>
      </c>
      <c r="AR1802" t="inlineStr">
        <is>
          <t>N/A</t>
        </is>
      </c>
      <c r="AS1802" t="inlineStr">
        <is>
          <t>N/A</t>
        </is>
      </c>
      <c r="AT1802" t="inlineStr">
        <is>
          <t>N/A</t>
        </is>
      </c>
      <c r="AU1802" t="inlineStr">
        <is>
          <t>N/A</t>
        </is>
      </c>
      <c r="AV1802" t="inlineStr">
        <is>
          <t>N/A</t>
        </is>
      </c>
      <c r="AW1802" t="inlineStr">
        <is>
          <t>N/A</t>
        </is>
      </c>
      <c r="AX1802" t="inlineStr">
        <is>
          <t>N/A</t>
        </is>
      </c>
      <c r="AY1802" t="inlineStr">
        <is>
          <t>N/A</t>
        </is>
      </c>
      <c r="AZ1802" t="inlineStr">
        <is>
          <t>N/A</t>
        </is>
      </c>
      <c r="BA1802" t="inlineStr">
        <is>
          <t>N/A</t>
        </is>
      </c>
      <c r="BB1802" t="inlineStr">
        <is>
          <t>N/A</t>
        </is>
      </c>
      <c r="BC1802" t="inlineStr">
        <is>
          <t>N/A</t>
        </is>
      </c>
      <c r="BD1802" t="inlineStr">
        <is>
          <t>N/A</t>
        </is>
      </c>
      <c r="BE1802" t="inlineStr">
        <is>
          <t>N/A</t>
        </is>
      </c>
    </row>
    <row r="1803">
      <c r="A1803" t="inlineStr">
        <is>
          <t>WI211271085</t>
        </is>
      </c>
      <c r="B1803" t="inlineStr">
        <is>
          <t>DATA_VALIDATION</t>
        </is>
      </c>
      <c r="C1803" t="inlineStr">
        <is>
          <t>201300020442</t>
        </is>
      </c>
      <c r="D1803" t="inlineStr">
        <is>
          <t>Folder</t>
        </is>
      </c>
      <c r="E1803" s="2">
        <f>HYPERLINK("capsilon://?command=openfolder&amp;siteaddress=FAM.docvelocity-na8.net&amp;folderid=FXF5645EB6-9FB0-D75B-6172-BB03F68AC5F7","FX21129993")</f>
        <v>0.0</v>
      </c>
      <c r="F1803" t="inlineStr">
        <is>
          <t/>
        </is>
      </c>
      <c r="G1803" t="inlineStr">
        <is>
          <t/>
        </is>
      </c>
      <c r="H1803" t="inlineStr">
        <is>
          <t>Mailitem</t>
        </is>
      </c>
      <c r="I1803" t="inlineStr">
        <is>
          <t>MI2112750139</t>
        </is>
      </c>
      <c r="J1803" t="n">
        <v>56.0</v>
      </c>
      <c r="K1803" t="inlineStr">
        <is>
          <t>COMPLETED</t>
        </is>
      </c>
      <c r="L1803" t="inlineStr">
        <is>
          <t>MARK_AS_COMPLETED</t>
        </is>
      </c>
      <c r="M1803" t="inlineStr">
        <is>
          <t>Queue</t>
        </is>
      </c>
      <c r="N1803" t="n">
        <v>1.0</v>
      </c>
      <c r="O1803" s="1" t="n">
        <v>44551.759791666664</v>
      </c>
      <c r="P1803" s="1" t="n">
        <v>44551.78046296296</v>
      </c>
      <c r="Q1803" t="n">
        <v>1120.0</v>
      </c>
      <c r="R1803" t="n">
        <v>666.0</v>
      </c>
      <c r="S1803" t="b">
        <v>0</v>
      </c>
      <c r="T1803" t="inlineStr">
        <is>
          <t>N/A</t>
        </is>
      </c>
      <c r="U1803" t="b">
        <v>0</v>
      </c>
      <c r="V1803" t="inlineStr">
        <is>
          <t>Sumit Jarhad</t>
        </is>
      </c>
      <c r="W1803" s="1" t="n">
        <v>44551.78046296296</v>
      </c>
      <c r="X1803" t="n">
        <v>173.0</v>
      </c>
      <c r="Y1803" t="n">
        <v>0.0</v>
      </c>
      <c r="Z1803" t="n">
        <v>0.0</v>
      </c>
      <c r="AA1803" t="n">
        <v>0.0</v>
      </c>
      <c r="AB1803" t="n">
        <v>0.0</v>
      </c>
      <c r="AC1803" t="n">
        <v>0.0</v>
      </c>
      <c r="AD1803" t="n">
        <v>56.0</v>
      </c>
      <c r="AE1803" t="n">
        <v>42.0</v>
      </c>
      <c r="AF1803" t="n">
        <v>0.0</v>
      </c>
      <c r="AG1803" t="n">
        <v>6.0</v>
      </c>
      <c r="AH1803" t="inlineStr">
        <is>
          <t>N/A</t>
        </is>
      </c>
      <c r="AI1803" t="inlineStr">
        <is>
          <t>N/A</t>
        </is>
      </c>
      <c r="AJ1803" t="inlineStr">
        <is>
          <t>N/A</t>
        </is>
      </c>
      <c r="AK1803" t="inlineStr">
        <is>
          <t>N/A</t>
        </is>
      </c>
      <c r="AL1803" t="inlineStr">
        <is>
          <t>N/A</t>
        </is>
      </c>
      <c r="AM1803" t="inlineStr">
        <is>
          <t>N/A</t>
        </is>
      </c>
      <c r="AN1803" t="inlineStr">
        <is>
          <t>N/A</t>
        </is>
      </c>
      <c r="AO1803" t="inlineStr">
        <is>
          <t>N/A</t>
        </is>
      </c>
      <c r="AP1803" t="inlineStr">
        <is>
          <t>N/A</t>
        </is>
      </c>
      <c r="AQ1803" t="inlineStr">
        <is>
          <t>N/A</t>
        </is>
      </c>
      <c r="AR1803" t="inlineStr">
        <is>
          <t>N/A</t>
        </is>
      </c>
      <c r="AS1803" t="inlineStr">
        <is>
          <t>N/A</t>
        </is>
      </c>
      <c r="AT1803" t="inlineStr">
        <is>
          <t>N/A</t>
        </is>
      </c>
      <c r="AU1803" t="inlineStr">
        <is>
          <t>N/A</t>
        </is>
      </c>
      <c r="AV1803" t="inlineStr">
        <is>
          <t>N/A</t>
        </is>
      </c>
      <c r="AW1803" t="inlineStr">
        <is>
          <t>N/A</t>
        </is>
      </c>
      <c r="AX1803" t="inlineStr">
        <is>
          <t>N/A</t>
        </is>
      </c>
      <c r="AY1803" t="inlineStr">
        <is>
          <t>N/A</t>
        </is>
      </c>
      <c r="AZ1803" t="inlineStr">
        <is>
          <t>N/A</t>
        </is>
      </c>
      <c r="BA1803" t="inlineStr">
        <is>
          <t>N/A</t>
        </is>
      </c>
      <c r="BB1803" t="inlineStr">
        <is>
          <t>N/A</t>
        </is>
      </c>
      <c r="BC1803" t="inlineStr">
        <is>
          <t>N/A</t>
        </is>
      </c>
      <c r="BD1803" t="inlineStr">
        <is>
          <t>N/A</t>
        </is>
      </c>
      <c r="BE1803" t="inlineStr">
        <is>
          <t>N/A</t>
        </is>
      </c>
    </row>
    <row r="1804">
      <c r="A1804" t="inlineStr">
        <is>
          <t>WI211271087</t>
        </is>
      </c>
      <c r="B1804" t="inlineStr">
        <is>
          <t>DATA_VALIDATION</t>
        </is>
      </c>
      <c r="C1804" t="inlineStr">
        <is>
          <t>201300020442</t>
        </is>
      </c>
      <c r="D1804" t="inlineStr">
        <is>
          <t>Folder</t>
        </is>
      </c>
      <c r="E1804" s="2">
        <f>HYPERLINK("capsilon://?command=openfolder&amp;siteaddress=FAM.docvelocity-na8.net&amp;folderid=FXF5645EB6-9FB0-D75B-6172-BB03F68AC5F7","FX21129993")</f>
        <v>0.0</v>
      </c>
      <c r="F1804" t="inlineStr">
        <is>
          <t/>
        </is>
      </c>
      <c r="G1804" t="inlineStr">
        <is>
          <t/>
        </is>
      </c>
      <c r="H1804" t="inlineStr">
        <is>
          <t>Mailitem</t>
        </is>
      </c>
      <c r="I1804" t="inlineStr">
        <is>
          <t>MI2112750215</t>
        </is>
      </c>
      <c r="J1804" t="n">
        <v>28.0</v>
      </c>
      <c r="K1804" t="inlineStr">
        <is>
          <t>COMPLETED</t>
        </is>
      </c>
      <c r="L1804" t="inlineStr">
        <is>
          <t>MARK_AS_COMPLETED</t>
        </is>
      </c>
      <c r="M1804" t="inlineStr">
        <is>
          <t>Queue</t>
        </is>
      </c>
      <c r="N1804" t="n">
        <v>2.0</v>
      </c>
      <c r="O1804" s="1" t="n">
        <v>44551.76013888889</v>
      </c>
      <c r="P1804" s="1" t="n">
        <v>44552.18472222222</v>
      </c>
      <c r="Q1804" t="n">
        <v>35778.0</v>
      </c>
      <c r="R1804" t="n">
        <v>906.0</v>
      </c>
      <c r="S1804" t="b">
        <v>0</v>
      </c>
      <c r="T1804" t="inlineStr">
        <is>
          <t>N/A</t>
        </is>
      </c>
      <c r="U1804" t="b">
        <v>0</v>
      </c>
      <c r="V1804" t="inlineStr">
        <is>
          <t>Amruta Erande</t>
        </is>
      </c>
      <c r="W1804" s="1" t="n">
        <v>44551.77127314815</v>
      </c>
      <c r="X1804" t="n">
        <v>798.0</v>
      </c>
      <c r="Y1804" t="n">
        <v>21.0</v>
      </c>
      <c r="Z1804" t="n">
        <v>0.0</v>
      </c>
      <c r="AA1804" t="n">
        <v>21.0</v>
      </c>
      <c r="AB1804" t="n">
        <v>0.0</v>
      </c>
      <c r="AC1804" t="n">
        <v>2.0</v>
      </c>
      <c r="AD1804" t="n">
        <v>7.0</v>
      </c>
      <c r="AE1804" t="n">
        <v>0.0</v>
      </c>
      <c r="AF1804" t="n">
        <v>0.0</v>
      </c>
      <c r="AG1804" t="n">
        <v>0.0</v>
      </c>
      <c r="AH1804" t="inlineStr">
        <is>
          <t>Poonam Patil</t>
        </is>
      </c>
      <c r="AI1804" s="1" t="n">
        <v>44552.18472222222</v>
      </c>
      <c r="AJ1804" t="n">
        <v>108.0</v>
      </c>
      <c r="AK1804" t="n">
        <v>0.0</v>
      </c>
      <c r="AL1804" t="n">
        <v>0.0</v>
      </c>
      <c r="AM1804" t="n">
        <v>0.0</v>
      </c>
      <c r="AN1804" t="n">
        <v>0.0</v>
      </c>
      <c r="AO1804" t="n">
        <v>0.0</v>
      </c>
      <c r="AP1804" t="n">
        <v>7.0</v>
      </c>
      <c r="AQ1804" t="n">
        <v>0.0</v>
      </c>
      <c r="AR1804" t="n">
        <v>0.0</v>
      </c>
      <c r="AS1804" t="n">
        <v>0.0</v>
      </c>
      <c r="AT1804" t="inlineStr">
        <is>
          <t>N/A</t>
        </is>
      </c>
      <c r="AU1804" t="inlineStr">
        <is>
          <t>N/A</t>
        </is>
      </c>
      <c r="AV1804" t="inlineStr">
        <is>
          <t>N/A</t>
        </is>
      </c>
      <c r="AW1804" t="inlineStr">
        <is>
          <t>N/A</t>
        </is>
      </c>
      <c r="AX1804" t="inlineStr">
        <is>
          <t>N/A</t>
        </is>
      </c>
      <c r="AY1804" t="inlineStr">
        <is>
          <t>N/A</t>
        </is>
      </c>
      <c r="AZ1804" t="inlineStr">
        <is>
          <t>N/A</t>
        </is>
      </c>
      <c r="BA1804" t="inlineStr">
        <is>
          <t>N/A</t>
        </is>
      </c>
      <c r="BB1804" t="inlineStr">
        <is>
          <t>N/A</t>
        </is>
      </c>
      <c r="BC1804" t="inlineStr">
        <is>
          <t>N/A</t>
        </is>
      </c>
      <c r="BD1804" t="inlineStr">
        <is>
          <t>N/A</t>
        </is>
      </c>
      <c r="BE1804" t="inlineStr">
        <is>
          <t>N/A</t>
        </is>
      </c>
    </row>
    <row r="1805">
      <c r="A1805" t="inlineStr">
        <is>
          <t>WI211271088</t>
        </is>
      </c>
      <c r="B1805" t="inlineStr">
        <is>
          <t>DATA_VALIDATION</t>
        </is>
      </c>
      <c r="C1805" t="inlineStr">
        <is>
          <t>201300020442</t>
        </is>
      </c>
      <c r="D1805" t="inlineStr">
        <is>
          <t>Folder</t>
        </is>
      </c>
      <c r="E1805" s="2">
        <f>HYPERLINK("capsilon://?command=openfolder&amp;siteaddress=FAM.docvelocity-na8.net&amp;folderid=FXF5645EB6-9FB0-D75B-6172-BB03F68AC5F7","FX21129993")</f>
        <v>0.0</v>
      </c>
      <c r="F1805" t="inlineStr">
        <is>
          <t/>
        </is>
      </c>
      <c r="G1805" t="inlineStr">
        <is>
          <t/>
        </is>
      </c>
      <c r="H1805" t="inlineStr">
        <is>
          <t>Mailitem</t>
        </is>
      </c>
      <c r="I1805" t="inlineStr">
        <is>
          <t>MI2112750244</t>
        </is>
      </c>
      <c r="J1805" t="n">
        <v>56.0</v>
      </c>
      <c r="K1805" t="inlineStr">
        <is>
          <t>COMPLETED</t>
        </is>
      </c>
      <c r="L1805" t="inlineStr">
        <is>
          <t>MARK_AS_COMPLETED</t>
        </is>
      </c>
      <c r="M1805" t="inlineStr">
        <is>
          <t>Queue</t>
        </is>
      </c>
      <c r="N1805" t="n">
        <v>2.0</v>
      </c>
      <c r="O1805" s="1" t="n">
        <v>44551.76043981482</v>
      </c>
      <c r="P1805" s="1" t="n">
        <v>44552.19039351852</v>
      </c>
      <c r="Q1805" t="n">
        <v>36126.0</v>
      </c>
      <c r="R1805" t="n">
        <v>1022.0</v>
      </c>
      <c r="S1805" t="b">
        <v>0</v>
      </c>
      <c r="T1805" t="inlineStr">
        <is>
          <t>N/A</t>
        </is>
      </c>
      <c r="U1805" t="b">
        <v>0</v>
      </c>
      <c r="V1805" t="inlineStr">
        <is>
          <t>Ketan Pathak</t>
        </is>
      </c>
      <c r="W1805" s="1" t="n">
        <v>44551.7818287037</v>
      </c>
      <c r="X1805" t="n">
        <v>403.0</v>
      </c>
      <c r="Y1805" t="n">
        <v>42.0</v>
      </c>
      <c r="Z1805" t="n">
        <v>0.0</v>
      </c>
      <c r="AA1805" t="n">
        <v>42.0</v>
      </c>
      <c r="AB1805" t="n">
        <v>0.0</v>
      </c>
      <c r="AC1805" t="n">
        <v>18.0</v>
      </c>
      <c r="AD1805" t="n">
        <v>14.0</v>
      </c>
      <c r="AE1805" t="n">
        <v>0.0</v>
      </c>
      <c r="AF1805" t="n">
        <v>0.0</v>
      </c>
      <c r="AG1805" t="n">
        <v>0.0</v>
      </c>
      <c r="AH1805" t="inlineStr">
        <is>
          <t>Ashish Sutar</t>
        </is>
      </c>
      <c r="AI1805" s="1" t="n">
        <v>44552.19039351852</v>
      </c>
      <c r="AJ1805" t="n">
        <v>561.0</v>
      </c>
      <c r="AK1805" t="n">
        <v>3.0</v>
      </c>
      <c r="AL1805" t="n">
        <v>0.0</v>
      </c>
      <c r="AM1805" t="n">
        <v>3.0</v>
      </c>
      <c r="AN1805" t="n">
        <v>0.0</v>
      </c>
      <c r="AO1805" t="n">
        <v>3.0</v>
      </c>
      <c r="AP1805" t="n">
        <v>11.0</v>
      </c>
      <c r="AQ1805" t="n">
        <v>0.0</v>
      </c>
      <c r="AR1805" t="n">
        <v>0.0</v>
      </c>
      <c r="AS1805" t="n">
        <v>0.0</v>
      </c>
      <c r="AT1805" t="inlineStr">
        <is>
          <t>N/A</t>
        </is>
      </c>
      <c r="AU1805" t="inlineStr">
        <is>
          <t>N/A</t>
        </is>
      </c>
      <c r="AV1805" t="inlineStr">
        <is>
          <t>N/A</t>
        </is>
      </c>
      <c r="AW1805" t="inlineStr">
        <is>
          <t>N/A</t>
        </is>
      </c>
      <c r="AX1805" t="inlineStr">
        <is>
          <t>N/A</t>
        </is>
      </c>
      <c r="AY1805" t="inlineStr">
        <is>
          <t>N/A</t>
        </is>
      </c>
      <c r="AZ1805" t="inlineStr">
        <is>
          <t>N/A</t>
        </is>
      </c>
      <c r="BA1805" t="inlineStr">
        <is>
          <t>N/A</t>
        </is>
      </c>
      <c r="BB1805" t="inlineStr">
        <is>
          <t>N/A</t>
        </is>
      </c>
      <c r="BC1805" t="inlineStr">
        <is>
          <t>N/A</t>
        </is>
      </c>
      <c r="BD1805" t="inlineStr">
        <is>
          <t>N/A</t>
        </is>
      </c>
      <c r="BE1805" t="inlineStr">
        <is>
          <t>N/A</t>
        </is>
      </c>
    </row>
    <row r="1806">
      <c r="A1806" t="inlineStr">
        <is>
          <t>WI211271089</t>
        </is>
      </c>
      <c r="B1806" t="inlineStr">
        <is>
          <t>DATA_VALIDATION</t>
        </is>
      </c>
      <c r="C1806" t="inlineStr">
        <is>
          <t>201300020442</t>
        </is>
      </c>
      <c r="D1806" t="inlineStr">
        <is>
          <t>Folder</t>
        </is>
      </c>
      <c r="E1806" s="2">
        <f>HYPERLINK("capsilon://?command=openfolder&amp;siteaddress=FAM.docvelocity-na8.net&amp;folderid=FXF5645EB6-9FB0-D75B-6172-BB03F68AC5F7","FX21129993")</f>
        <v>0.0</v>
      </c>
      <c r="F1806" t="inlineStr">
        <is>
          <t/>
        </is>
      </c>
      <c r="G1806" t="inlineStr">
        <is>
          <t/>
        </is>
      </c>
      <c r="H1806" t="inlineStr">
        <is>
          <t>Mailitem</t>
        </is>
      </c>
      <c r="I1806" t="inlineStr">
        <is>
          <t>MI2112750309</t>
        </is>
      </c>
      <c r="J1806" t="n">
        <v>41.0</v>
      </c>
      <c r="K1806" t="inlineStr">
        <is>
          <t>COMPLETED</t>
        </is>
      </c>
      <c r="L1806" t="inlineStr">
        <is>
          <t>MARK_AS_COMPLETED</t>
        </is>
      </c>
      <c r="M1806" t="inlineStr">
        <is>
          <t>Queue</t>
        </is>
      </c>
      <c r="N1806" t="n">
        <v>2.0</v>
      </c>
      <c r="O1806" s="1" t="n">
        <v>44551.761516203704</v>
      </c>
      <c r="P1806" s="1" t="n">
        <v>44552.18649305555</v>
      </c>
      <c r="Q1806" t="n">
        <v>35950.0</v>
      </c>
      <c r="R1806" t="n">
        <v>768.0</v>
      </c>
      <c r="S1806" t="b">
        <v>0</v>
      </c>
      <c r="T1806" t="inlineStr">
        <is>
          <t>N/A</t>
        </is>
      </c>
      <c r="U1806" t="b">
        <v>0</v>
      </c>
      <c r="V1806" t="inlineStr">
        <is>
          <t>Nisha Verma</t>
        </is>
      </c>
      <c r="W1806" s="1" t="n">
        <v>44551.780011574076</v>
      </c>
      <c r="X1806" t="n">
        <v>615.0</v>
      </c>
      <c r="Y1806" t="n">
        <v>41.0</v>
      </c>
      <c r="Z1806" t="n">
        <v>0.0</v>
      </c>
      <c r="AA1806" t="n">
        <v>41.0</v>
      </c>
      <c r="AB1806" t="n">
        <v>0.0</v>
      </c>
      <c r="AC1806" t="n">
        <v>10.0</v>
      </c>
      <c r="AD1806" t="n">
        <v>0.0</v>
      </c>
      <c r="AE1806" t="n">
        <v>0.0</v>
      </c>
      <c r="AF1806" t="n">
        <v>0.0</v>
      </c>
      <c r="AG1806" t="n">
        <v>0.0</v>
      </c>
      <c r="AH1806" t="inlineStr">
        <is>
          <t>Poonam Patil</t>
        </is>
      </c>
      <c r="AI1806" s="1" t="n">
        <v>44552.18649305555</v>
      </c>
      <c r="AJ1806" t="n">
        <v>153.0</v>
      </c>
      <c r="AK1806" t="n">
        <v>0.0</v>
      </c>
      <c r="AL1806" t="n">
        <v>0.0</v>
      </c>
      <c r="AM1806" t="n">
        <v>0.0</v>
      </c>
      <c r="AN1806" t="n">
        <v>0.0</v>
      </c>
      <c r="AO1806" t="n">
        <v>0.0</v>
      </c>
      <c r="AP1806" t="n">
        <v>0.0</v>
      </c>
      <c r="AQ1806" t="n">
        <v>0.0</v>
      </c>
      <c r="AR1806" t="n">
        <v>0.0</v>
      </c>
      <c r="AS1806" t="n">
        <v>0.0</v>
      </c>
      <c r="AT1806" t="inlineStr">
        <is>
          <t>N/A</t>
        </is>
      </c>
      <c r="AU1806" t="inlineStr">
        <is>
          <t>N/A</t>
        </is>
      </c>
      <c r="AV1806" t="inlineStr">
        <is>
          <t>N/A</t>
        </is>
      </c>
      <c r="AW1806" t="inlineStr">
        <is>
          <t>N/A</t>
        </is>
      </c>
      <c r="AX1806" t="inlineStr">
        <is>
          <t>N/A</t>
        </is>
      </c>
      <c r="AY1806" t="inlineStr">
        <is>
          <t>N/A</t>
        </is>
      </c>
      <c r="AZ1806" t="inlineStr">
        <is>
          <t>N/A</t>
        </is>
      </c>
      <c r="BA1806" t="inlineStr">
        <is>
          <t>N/A</t>
        </is>
      </c>
      <c r="BB1806" t="inlineStr">
        <is>
          <t>N/A</t>
        </is>
      </c>
      <c r="BC1806" t="inlineStr">
        <is>
          <t>N/A</t>
        </is>
      </c>
      <c r="BD1806" t="inlineStr">
        <is>
          <t>N/A</t>
        </is>
      </c>
      <c r="BE1806" t="inlineStr">
        <is>
          <t>N/A</t>
        </is>
      </c>
    </row>
    <row r="1807">
      <c r="A1807" t="inlineStr">
        <is>
          <t>WI211271101</t>
        </is>
      </c>
      <c r="B1807" t="inlineStr">
        <is>
          <t>DATA_VALIDATION</t>
        </is>
      </c>
      <c r="C1807" t="inlineStr">
        <is>
          <t>201300020442</t>
        </is>
      </c>
      <c r="D1807" t="inlineStr">
        <is>
          <t>Folder</t>
        </is>
      </c>
      <c r="E1807" s="2">
        <f>HYPERLINK("capsilon://?command=openfolder&amp;siteaddress=FAM.docvelocity-na8.net&amp;folderid=FXF5645EB6-9FB0-D75B-6172-BB03F68AC5F7","FX21129993")</f>
        <v>0.0</v>
      </c>
      <c r="F1807" t="inlineStr">
        <is>
          <t/>
        </is>
      </c>
      <c r="G1807" t="inlineStr">
        <is>
          <t/>
        </is>
      </c>
      <c r="H1807" t="inlineStr">
        <is>
          <t>Mailitem</t>
        </is>
      </c>
      <c r="I1807" t="inlineStr">
        <is>
          <t>MI2112750334</t>
        </is>
      </c>
      <c r="J1807" t="n">
        <v>41.0</v>
      </c>
      <c r="K1807" t="inlineStr">
        <is>
          <t>COMPLETED</t>
        </is>
      </c>
      <c r="L1807" t="inlineStr">
        <is>
          <t>MARK_AS_COMPLETED</t>
        </is>
      </c>
      <c r="M1807" t="inlineStr">
        <is>
          <t>Queue</t>
        </is>
      </c>
      <c r="N1807" t="n">
        <v>2.0</v>
      </c>
      <c r="O1807" s="1" t="n">
        <v>44551.76261574074</v>
      </c>
      <c r="P1807" s="1" t="n">
        <v>44552.190405092595</v>
      </c>
      <c r="Q1807" t="n">
        <v>36030.0</v>
      </c>
      <c r="R1807" t="n">
        <v>931.0</v>
      </c>
      <c r="S1807" t="b">
        <v>0</v>
      </c>
      <c r="T1807" t="inlineStr">
        <is>
          <t>N/A</t>
        </is>
      </c>
      <c r="U1807" t="b">
        <v>0</v>
      </c>
      <c r="V1807" t="inlineStr">
        <is>
          <t>Amruta Erande</t>
        </is>
      </c>
      <c r="W1807" s="1" t="n">
        <v>44551.785219907404</v>
      </c>
      <c r="X1807" t="n">
        <v>594.0</v>
      </c>
      <c r="Y1807" t="n">
        <v>41.0</v>
      </c>
      <c r="Z1807" t="n">
        <v>0.0</v>
      </c>
      <c r="AA1807" t="n">
        <v>41.0</v>
      </c>
      <c r="AB1807" t="n">
        <v>0.0</v>
      </c>
      <c r="AC1807" t="n">
        <v>8.0</v>
      </c>
      <c r="AD1807" t="n">
        <v>0.0</v>
      </c>
      <c r="AE1807" t="n">
        <v>0.0</v>
      </c>
      <c r="AF1807" t="n">
        <v>0.0</v>
      </c>
      <c r="AG1807" t="n">
        <v>0.0</v>
      </c>
      <c r="AH1807" t="inlineStr">
        <is>
          <t>Poonam Patil</t>
        </is>
      </c>
      <c r="AI1807" s="1" t="n">
        <v>44552.190405092595</v>
      </c>
      <c r="AJ1807" t="n">
        <v>337.0</v>
      </c>
      <c r="AK1807" t="n">
        <v>1.0</v>
      </c>
      <c r="AL1807" t="n">
        <v>0.0</v>
      </c>
      <c r="AM1807" t="n">
        <v>1.0</v>
      </c>
      <c r="AN1807" t="n">
        <v>0.0</v>
      </c>
      <c r="AO1807" t="n">
        <v>1.0</v>
      </c>
      <c r="AP1807" t="n">
        <v>-1.0</v>
      </c>
      <c r="AQ1807" t="n">
        <v>0.0</v>
      </c>
      <c r="AR1807" t="n">
        <v>0.0</v>
      </c>
      <c r="AS1807" t="n">
        <v>0.0</v>
      </c>
      <c r="AT1807" t="inlineStr">
        <is>
          <t>N/A</t>
        </is>
      </c>
      <c r="AU1807" t="inlineStr">
        <is>
          <t>N/A</t>
        </is>
      </c>
      <c r="AV1807" t="inlineStr">
        <is>
          <t>N/A</t>
        </is>
      </c>
      <c r="AW1807" t="inlineStr">
        <is>
          <t>N/A</t>
        </is>
      </c>
      <c r="AX1807" t="inlineStr">
        <is>
          <t>N/A</t>
        </is>
      </c>
      <c r="AY1807" t="inlineStr">
        <is>
          <t>N/A</t>
        </is>
      </c>
      <c r="AZ1807" t="inlineStr">
        <is>
          <t>N/A</t>
        </is>
      </c>
      <c r="BA1807" t="inlineStr">
        <is>
          <t>N/A</t>
        </is>
      </c>
      <c r="BB1807" t="inlineStr">
        <is>
          <t>N/A</t>
        </is>
      </c>
      <c r="BC1807" t="inlineStr">
        <is>
          <t>N/A</t>
        </is>
      </c>
      <c r="BD1807" t="inlineStr">
        <is>
          <t>N/A</t>
        </is>
      </c>
      <c r="BE1807" t="inlineStr">
        <is>
          <t>N/A</t>
        </is>
      </c>
    </row>
    <row r="1808">
      <c r="A1808" t="inlineStr">
        <is>
          <t>WI211271108</t>
        </is>
      </c>
      <c r="B1808" t="inlineStr">
        <is>
          <t>DATA_VALIDATION</t>
        </is>
      </c>
      <c r="C1808" t="inlineStr">
        <is>
          <t>201300020442</t>
        </is>
      </c>
      <c r="D1808" t="inlineStr">
        <is>
          <t>Folder</t>
        </is>
      </c>
      <c r="E1808" s="2">
        <f>HYPERLINK("capsilon://?command=openfolder&amp;siteaddress=FAM.docvelocity-na8.net&amp;folderid=FXF5645EB6-9FB0-D75B-6172-BB03F68AC5F7","FX21129993")</f>
        <v>0.0</v>
      </c>
      <c r="F1808" t="inlineStr">
        <is>
          <t/>
        </is>
      </c>
      <c r="G1808" t="inlineStr">
        <is>
          <t/>
        </is>
      </c>
      <c r="H1808" t="inlineStr">
        <is>
          <t>Mailitem</t>
        </is>
      </c>
      <c r="I1808" t="inlineStr">
        <is>
          <t>MI2112750337</t>
        </is>
      </c>
      <c r="J1808" t="n">
        <v>47.0</v>
      </c>
      <c r="K1808" t="inlineStr">
        <is>
          <t>COMPLETED</t>
        </is>
      </c>
      <c r="L1808" t="inlineStr">
        <is>
          <t>MARK_AS_COMPLETED</t>
        </is>
      </c>
      <c r="M1808" t="inlineStr">
        <is>
          <t>Queue</t>
        </is>
      </c>
      <c r="N1808" t="n">
        <v>2.0</v>
      </c>
      <c r="O1808" s="1" t="n">
        <v>44551.76337962963</v>
      </c>
      <c r="P1808" s="1" t="n">
        <v>44552.195023148146</v>
      </c>
      <c r="Q1808" t="n">
        <v>34950.0</v>
      </c>
      <c r="R1808" t="n">
        <v>2344.0</v>
      </c>
      <c r="S1808" t="b">
        <v>0</v>
      </c>
      <c r="T1808" t="inlineStr">
        <is>
          <t>N/A</t>
        </is>
      </c>
      <c r="U1808" t="b">
        <v>0</v>
      </c>
      <c r="V1808" t="inlineStr">
        <is>
          <t>Ujwala Ajabe</t>
        </is>
      </c>
      <c r="W1808" s="1" t="n">
        <v>44551.80517361111</v>
      </c>
      <c r="X1808" t="n">
        <v>1902.0</v>
      </c>
      <c r="Y1808" t="n">
        <v>51.0</v>
      </c>
      <c r="Z1808" t="n">
        <v>0.0</v>
      </c>
      <c r="AA1808" t="n">
        <v>51.0</v>
      </c>
      <c r="AB1808" t="n">
        <v>0.0</v>
      </c>
      <c r="AC1808" t="n">
        <v>39.0</v>
      </c>
      <c r="AD1808" t="n">
        <v>-4.0</v>
      </c>
      <c r="AE1808" t="n">
        <v>0.0</v>
      </c>
      <c r="AF1808" t="n">
        <v>0.0</v>
      </c>
      <c r="AG1808" t="n">
        <v>0.0</v>
      </c>
      <c r="AH1808" t="inlineStr">
        <is>
          <t>Saloni Uttekar</t>
        </is>
      </c>
      <c r="AI1808" s="1" t="n">
        <v>44552.195023148146</v>
      </c>
      <c r="AJ1808" t="n">
        <v>412.0</v>
      </c>
      <c r="AK1808" t="n">
        <v>0.0</v>
      </c>
      <c r="AL1808" t="n">
        <v>0.0</v>
      </c>
      <c r="AM1808" t="n">
        <v>0.0</v>
      </c>
      <c r="AN1808" t="n">
        <v>0.0</v>
      </c>
      <c r="AO1808" t="n">
        <v>0.0</v>
      </c>
      <c r="AP1808" t="n">
        <v>-4.0</v>
      </c>
      <c r="AQ1808" t="n">
        <v>0.0</v>
      </c>
      <c r="AR1808" t="n">
        <v>0.0</v>
      </c>
      <c r="AS1808" t="n">
        <v>0.0</v>
      </c>
      <c r="AT1808" t="inlineStr">
        <is>
          <t>N/A</t>
        </is>
      </c>
      <c r="AU1808" t="inlineStr">
        <is>
          <t>N/A</t>
        </is>
      </c>
      <c r="AV1808" t="inlineStr">
        <is>
          <t>N/A</t>
        </is>
      </c>
      <c r="AW1808" t="inlineStr">
        <is>
          <t>N/A</t>
        </is>
      </c>
      <c r="AX1808" t="inlineStr">
        <is>
          <t>N/A</t>
        </is>
      </c>
      <c r="AY1808" t="inlineStr">
        <is>
          <t>N/A</t>
        </is>
      </c>
      <c r="AZ1808" t="inlineStr">
        <is>
          <t>N/A</t>
        </is>
      </c>
      <c r="BA1808" t="inlineStr">
        <is>
          <t>N/A</t>
        </is>
      </c>
      <c r="BB1808" t="inlineStr">
        <is>
          <t>N/A</t>
        </is>
      </c>
      <c r="BC1808" t="inlineStr">
        <is>
          <t>N/A</t>
        </is>
      </c>
      <c r="BD1808" t="inlineStr">
        <is>
          <t>N/A</t>
        </is>
      </c>
      <c r="BE1808" t="inlineStr">
        <is>
          <t>N/A</t>
        </is>
      </c>
    </row>
    <row r="1809">
      <c r="A1809" t="inlineStr">
        <is>
          <t>WI211271173</t>
        </is>
      </c>
      <c r="B1809" t="inlineStr">
        <is>
          <t>DATA_VALIDATION</t>
        </is>
      </c>
      <c r="C1809" t="inlineStr">
        <is>
          <t>201340000503</t>
        </is>
      </c>
      <c r="D1809" t="inlineStr">
        <is>
          <t>Folder</t>
        </is>
      </c>
      <c r="E1809" s="2">
        <f>HYPERLINK("capsilon://?command=openfolder&amp;siteaddress=FAM.docvelocity-na8.net&amp;folderid=FX639F2B0B-A7C0-9707-E7C9-D12583235148","FX21129131")</f>
        <v>0.0</v>
      </c>
      <c r="F1809" t="inlineStr">
        <is>
          <t/>
        </is>
      </c>
      <c r="G1809" t="inlineStr">
        <is>
          <t/>
        </is>
      </c>
      <c r="H1809" t="inlineStr">
        <is>
          <t>Mailitem</t>
        </is>
      </c>
      <c r="I1809" t="inlineStr">
        <is>
          <t>MI2112751113</t>
        </is>
      </c>
      <c r="J1809" t="n">
        <v>30.0</v>
      </c>
      <c r="K1809" t="inlineStr">
        <is>
          <t>COMPLETED</t>
        </is>
      </c>
      <c r="L1809" t="inlineStr">
        <is>
          <t>MARK_AS_COMPLETED</t>
        </is>
      </c>
      <c r="M1809" t="inlineStr">
        <is>
          <t>Queue</t>
        </is>
      </c>
      <c r="N1809" t="n">
        <v>2.0</v>
      </c>
      <c r="O1809" s="1" t="n">
        <v>44551.7709837963</v>
      </c>
      <c r="P1809" s="1" t="n">
        <v>44552.19168981481</v>
      </c>
      <c r="Q1809" t="n">
        <v>36166.0</v>
      </c>
      <c r="R1809" t="n">
        <v>183.0</v>
      </c>
      <c r="S1809" t="b">
        <v>0</v>
      </c>
      <c r="T1809" t="inlineStr">
        <is>
          <t>N/A</t>
        </is>
      </c>
      <c r="U1809" t="b">
        <v>0</v>
      </c>
      <c r="V1809" t="inlineStr">
        <is>
          <t>Supriya Khape</t>
        </is>
      </c>
      <c r="W1809" s="1" t="n">
        <v>44551.785625</v>
      </c>
      <c r="X1809" t="n">
        <v>72.0</v>
      </c>
      <c r="Y1809" t="n">
        <v>9.0</v>
      </c>
      <c r="Z1809" t="n">
        <v>0.0</v>
      </c>
      <c r="AA1809" t="n">
        <v>9.0</v>
      </c>
      <c r="AB1809" t="n">
        <v>0.0</v>
      </c>
      <c r="AC1809" t="n">
        <v>5.0</v>
      </c>
      <c r="AD1809" t="n">
        <v>21.0</v>
      </c>
      <c r="AE1809" t="n">
        <v>0.0</v>
      </c>
      <c r="AF1809" t="n">
        <v>0.0</v>
      </c>
      <c r="AG1809" t="n">
        <v>0.0</v>
      </c>
      <c r="AH1809" t="inlineStr">
        <is>
          <t>Ashish Sutar</t>
        </is>
      </c>
      <c r="AI1809" s="1" t="n">
        <v>44552.19168981481</v>
      </c>
      <c r="AJ1809" t="n">
        <v>111.0</v>
      </c>
      <c r="AK1809" t="n">
        <v>0.0</v>
      </c>
      <c r="AL1809" t="n">
        <v>0.0</v>
      </c>
      <c r="AM1809" t="n">
        <v>0.0</v>
      </c>
      <c r="AN1809" t="n">
        <v>0.0</v>
      </c>
      <c r="AO1809" t="n">
        <v>0.0</v>
      </c>
      <c r="AP1809" t="n">
        <v>21.0</v>
      </c>
      <c r="AQ1809" t="n">
        <v>0.0</v>
      </c>
      <c r="AR1809" t="n">
        <v>0.0</v>
      </c>
      <c r="AS1809" t="n">
        <v>0.0</v>
      </c>
      <c r="AT1809" t="inlineStr">
        <is>
          <t>N/A</t>
        </is>
      </c>
      <c r="AU1809" t="inlineStr">
        <is>
          <t>N/A</t>
        </is>
      </c>
      <c r="AV1809" t="inlineStr">
        <is>
          <t>N/A</t>
        </is>
      </c>
      <c r="AW1809" t="inlineStr">
        <is>
          <t>N/A</t>
        </is>
      </c>
      <c r="AX1809" t="inlineStr">
        <is>
          <t>N/A</t>
        </is>
      </c>
      <c r="AY1809" t="inlineStr">
        <is>
          <t>N/A</t>
        </is>
      </c>
      <c r="AZ1809" t="inlineStr">
        <is>
          <t>N/A</t>
        </is>
      </c>
      <c r="BA1809" t="inlineStr">
        <is>
          <t>N/A</t>
        </is>
      </c>
      <c r="BB1809" t="inlineStr">
        <is>
          <t>N/A</t>
        </is>
      </c>
      <c r="BC1809" t="inlineStr">
        <is>
          <t>N/A</t>
        </is>
      </c>
      <c r="BD1809" t="inlineStr">
        <is>
          <t>N/A</t>
        </is>
      </c>
      <c r="BE1809" t="inlineStr">
        <is>
          <t>N/A</t>
        </is>
      </c>
    </row>
    <row r="1810">
      <c r="A1810" t="inlineStr">
        <is>
          <t>WI211271235</t>
        </is>
      </c>
      <c r="B1810" t="inlineStr">
        <is>
          <t>DATA_VALIDATION</t>
        </is>
      </c>
      <c r="C1810" t="inlineStr">
        <is>
          <t>201330004327</t>
        </is>
      </c>
      <c r="D1810" t="inlineStr">
        <is>
          <t>Folder</t>
        </is>
      </c>
      <c r="E1810" s="2">
        <f>HYPERLINK("capsilon://?command=openfolder&amp;siteaddress=FAM.docvelocity-na8.net&amp;folderid=FX18C5CB90-96FD-A837-C5DF-D3B9B4F65E73","FX211211196")</f>
        <v>0.0</v>
      </c>
      <c r="F1810" t="inlineStr">
        <is>
          <t/>
        </is>
      </c>
      <c r="G1810" t="inlineStr">
        <is>
          <t/>
        </is>
      </c>
      <c r="H1810" t="inlineStr">
        <is>
          <t>Mailitem</t>
        </is>
      </c>
      <c r="I1810" t="inlineStr">
        <is>
          <t>MI2112748802</t>
        </is>
      </c>
      <c r="J1810" t="n">
        <v>264.0</v>
      </c>
      <c r="K1810" t="inlineStr">
        <is>
          <t>COMPLETED</t>
        </is>
      </c>
      <c r="L1810" t="inlineStr">
        <is>
          <t>MARK_AS_COMPLETED</t>
        </is>
      </c>
      <c r="M1810" t="inlineStr">
        <is>
          <t>Queue</t>
        </is>
      </c>
      <c r="N1810" t="n">
        <v>2.0</v>
      </c>
      <c r="O1810" s="1" t="n">
        <v>44551.777291666665</v>
      </c>
      <c r="P1810" s="1" t="n">
        <v>44552.164618055554</v>
      </c>
      <c r="Q1810" t="n">
        <v>31921.0</v>
      </c>
      <c r="R1810" t="n">
        <v>1544.0</v>
      </c>
      <c r="S1810" t="b">
        <v>0</v>
      </c>
      <c r="T1810" t="inlineStr">
        <is>
          <t>N/A</t>
        </is>
      </c>
      <c r="U1810" t="b">
        <v>1</v>
      </c>
      <c r="V1810" t="inlineStr">
        <is>
          <t>Supriya Khape</t>
        </is>
      </c>
      <c r="W1810" s="1" t="n">
        <v>44551.784780092596</v>
      </c>
      <c r="X1810" t="n">
        <v>614.0</v>
      </c>
      <c r="Y1810" t="n">
        <v>144.0</v>
      </c>
      <c r="Z1810" t="n">
        <v>0.0</v>
      </c>
      <c r="AA1810" t="n">
        <v>144.0</v>
      </c>
      <c r="AB1810" t="n">
        <v>78.0</v>
      </c>
      <c r="AC1810" t="n">
        <v>75.0</v>
      </c>
      <c r="AD1810" t="n">
        <v>120.0</v>
      </c>
      <c r="AE1810" t="n">
        <v>0.0</v>
      </c>
      <c r="AF1810" t="n">
        <v>0.0</v>
      </c>
      <c r="AG1810" t="n">
        <v>0.0</v>
      </c>
      <c r="AH1810" t="inlineStr">
        <is>
          <t>Ashish Sutar</t>
        </is>
      </c>
      <c r="AI1810" s="1" t="n">
        <v>44552.164618055554</v>
      </c>
      <c r="AJ1810" t="n">
        <v>809.0</v>
      </c>
      <c r="AK1810" t="n">
        <v>2.0</v>
      </c>
      <c r="AL1810" t="n">
        <v>0.0</v>
      </c>
      <c r="AM1810" t="n">
        <v>2.0</v>
      </c>
      <c r="AN1810" t="n">
        <v>78.0</v>
      </c>
      <c r="AO1810" t="n">
        <v>2.0</v>
      </c>
      <c r="AP1810" t="n">
        <v>118.0</v>
      </c>
      <c r="AQ1810" t="n">
        <v>0.0</v>
      </c>
      <c r="AR1810" t="n">
        <v>0.0</v>
      </c>
      <c r="AS1810" t="n">
        <v>0.0</v>
      </c>
      <c r="AT1810" t="inlineStr">
        <is>
          <t>N/A</t>
        </is>
      </c>
      <c r="AU1810" t="inlineStr">
        <is>
          <t>N/A</t>
        </is>
      </c>
      <c r="AV1810" t="inlineStr">
        <is>
          <t>N/A</t>
        </is>
      </c>
      <c r="AW1810" t="inlineStr">
        <is>
          <t>N/A</t>
        </is>
      </c>
      <c r="AX1810" t="inlineStr">
        <is>
          <t>N/A</t>
        </is>
      </c>
      <c r="AY1810" t="inlineStr">
        <is>
          <t>N/A</t>
        </is>
      </c>
      <c r="AZ1810" t="inlineStr">
        <is>
          <t>N/A</t>
        </is>
      </c>
      <c r="BA1810" t="inlineStr">
        <is>
          <t>N/A</t>
        </is>
      </c>
      <c r="BB1810" t="inlineStr">
        <is>
          <t>N/A</t>
        </is>
      </c>
      <c r="BC1810" t="inlineStr">
        <is>
          <t>N/A</t>
        </is>
      </c>
      <c r="BD1810" t="inlineStr">
        <is>
          <t>N/A</t>
        </is>
      </c>
      <c r="BE1810" t="inlineStr">
        <is>
          <t>N/A</t>
        </is>
      </c>
    </row>
    <row r="1811">
      <c r="A1811" t="inlineStr">
        <is>
          <t>WI211271248</t>
        </is>
      </c>
      <c r="B1811" t="inlineStr">
        <is>
          <t>DATA_VALIDATION</t>
        </is>
      </c>
      <c r="C1811" t="inlineStr">
        <is>
          <t>201340000503</t>
        </is>
      </c>
      <c r="D1811" t="inlineStr">
        <is>
          <t>Folder</t>
        </is>
      </c>
      <c r="E1811" s="2">
        <f>HYPERLINK("capsilon://?command=openfolder&amp;siteaddress=FAM.docvelocity-na8.net&amp;folderid=FX639F2B0B-A7C0-9707-E7C9-D12583235148","FX21129131")</f>
        <v>0.0</v>
      </c>
      <c r="F1811" t="inlineStr">
        <is>
          <t/>
        </is>
      </c>
      <c r="G1811" t="inlineStr">
        <is>
          <t/>
        </is>
      </c>
      <c r="H1811" t="inlineStr">
        <is>
          <t>Mailitem</t>
        </is>
      </c>
      <c r="I1811" t="inlineStr">
        <is>
          <t>MI2112750119</t>
        </is>
      </c>
      <c r="J1811" t="n">
        <v>129.0</v>
      </c>
      <c r="K1811" t="inlineStr">
        <is>
          <t>COMPLETED</t>
        </is>
      </c>
      <c r="L1811" t="inlineStr">
        <is>
          <t>MARK_AS_COMPLETED</t>
        </is>
      </c>
      <c r="M1811" t="inlineStr">
        <is>
          <t>Queue</t>
        </is>
      </c>
      <c r="N1811" t="n">
        <v>2.0</v>
      </c>
      <c r="O1811" s="1" t="n">
        <v>44551.779756944445</v>
      </c>
      <c r="P1811" s="1" t="n">
        <v>44552.161145833335</v>
      </c>
      <c r="Q1811" t="n">
        <v>29223.0</v>
      </c>
      <c r="R1811" t="n">
        <v>3729.0</v>
      </c>
      <c r="S1811" t="b">
        <v>0</v>
      </c>
      <c r="T1811" t="inlineStr">
        <is>
          <t>N/A</t>
        </is>
      </c>
      <c r="U1811" t="b">
        <v>1</v>
      </c>
      <c r="V1811" t="inlineStr">
        <is>
          <t>Nisha Verma</t>
        </is>
      </c>
      <c r="W1811" s="1" t="n">
        <v>44551.81625</v>
      </c>
      <c r="X1811" t="n">
        <v>3130.0</v>
      </c>
      <c r="Y1811" t="n">
        <v>150.0</v>
      </c>
      <c r="Z1811" t="n">
        <v>0.0</v>
      </c>
      <c r="AA1811" t="n">
        <v>150.0</v>
      </c>
      <c r="AB1811" t="n">
        <v>0.0</v>
      </c>
      <c r="AC1811" t="n">
        <v>97.0</v>
      </c>
      <c r="AD1811" t="n">
        <v>-21.0</v>
      </c>
      <c r="AE1811" t="n">
        <v>0.0</v>
      </c>
      <c r="AF1811" t="n">
        <v>0.0</v>
      </c>
      <c r="AG1811" t="n">
        <v>0.0</v>
      </c>
      <c r="AH1811" t="inlineStr">
        <is>
          <t>Poonam Patil</t>
        </is>
      </c>
      <c r="AI1811" s="1" t="n">
        <v>44552.161145833335</v>
      </c>
      <c r="AJ1811" t="n">
        <v>563.0</v>
      </c>
      <c r="AK1811" t="n">
        <v>0.0</v>
      </c>
      <c r="AL1811" t="n">
        <v>0.0</v>
      </c>
      <c r="AM1811" t="n">
        <v>0.0</v>
      </c>
      <c r="AN1811" t="n">
        <v>0.0</v>
      </c>
      <c r="AO1811" t="n">
        <v>0.0</v>
      </c>
      <c r="AP1811" t="n">
        <v>-21.0</v>
      </c>
      <c r="AQ1811" t="n">
        <v>0.0</v>
      </c>
      <c r="AR1811" t="n">
        <v>0.0</v>
      </c>
      <c r="AS1811" t="n">
        <v>0.0</v>
      </c>
      <c r="AT1811" t="inlineStr">
        <is>
          <t>N/A</t>
        </is>
      </c>
      <c r="AU1811" t="inlineStr">
        <is>
          <t>N/A</t>
        </is>
      </c>
      <c r="AV1811" t="inlineStr">
        <is>
          <t>N/A</t>
        </is>
      </c>
      <c r="AW1811" t="inlineStr">
        <is>
          <t>N/A</t>
        </is>
      </c>
      <c r="AX1811" t="inlineStr">
        <is>
          <t>N/A</t>
        </is>
      </c>
      <c r="AY1811" t="inlineStr">
        <is>
          <t>N/A</t>
        </is>
      </c>
      <c r="AZ1811" t="inlineStr">
        <is>
          <t>N/A</t>
        </is>
      </c>
      <c r="BA1811" t="inlineStr">
        <is>
          <t>N/A</t>
        </is>
      </c>
      <c r="BB1811" t="inlineStr">
        <is>
          <t>N/A</t>
        </is>
      </c>
      <c r="BC1811" t="inlineStr">
        <is>
          <t>N/A</t>
        </is>
      </c>
      <c r="BD1811" t="inlineStr">
        <is>
          <t>N/A</t>
        </is>
      </c>
      <c r="BE1811" t="inlineStr">
        <is>
          <t>N/A</t>
        </is>
      </c>
    </row>
    <row r="1812">
      <c r="A1812" t="inlineStr">
        <is>
          <t>WI21127125</t>
        </is>
      </c>
      <c r="B1812" t="inlineStr">
        <is>
          <t>DATA_VALIDATION</t>
        </is>
      </c>
      <c r="C1812" t="inlineStr">
        <is>
          <t>201130012874</t>
        </is>
      </c>
      <c r="D1812" t="inlineStr">
        <is>
          <t>Folder</t>
        </is>
      </c>
      <c r="E1812" s="2">
        <f>HYPERLINK("capsilon://?command=openfolder&amp;siteaddress=FAM.docvelocity-na8.net&amp;folderid=FX259A3DEE-9738-99DF-C516-9E627600AED0","FX21122506")</f>
        <v>0.0</v>
      </c>
      <c r="F1812" t="inlineStr">
        <is>
          <t/>
        </is>
      </c>
      <c r="G1812" t="inlineStr">
        <is>
          <t/>
        </is>
      </c>
      <c r="H1812" t="inlineStr">
        <is>
          <t>Mailitem</t>
        </is>
      </c>
      <c r="I1812" t="inlineStr">
        <is>
          <t>MI211270630</t>
        </is>
      </c>
      <c r="J1812" t="n">
        <v>364.0</v>
      </c>
      <c r="K1812" t="inlineStr">
        <is>
          <t>COMPLETED</t>
        </is>
      </c>
      <c r="L1812" t="inlineStr">
        <is>
          <t>MARK_AS_COMPLETED</t>
        </is>
      </c>
      <c r="M1812" t="inlineStr">
        <is>
          <t>Queue</t>
        </is>
      </c>
      <c r="N1812" t="n">
        <v>2.0</v>
      </c>
      <c r="O1812" s="1" t="n">
        <v>44532.552511574075</v>
      </c>
      <c r="P1812" s="1" t="n">
        <v>44532.63763888889</v>
      </c>
      <c r="Q1812" t="n">
        <v>5194.0</v>
      </c>
      <c r="R1812" t="n">
        <v>2161.0</v>
      </c>
      <c r="S1812" t="b">
        <v>0</v>
      </c>
      <c r="T1812" t="inlineStr">
        <is>
          <t>N/A</t>
        </is>
      </c>
      <c r="U1812" t="b">
        <v>1</v>
      </c>
      <c r="V1812" t="inlineStr">
        <is>
          <t>Archana Bhujbal</t>
        </is>
      </c>
      <c r="W1812" s="1" t="n">
        <v>44532.59875</v>
      </c>
      <c r="X1812" t="n">
        <v>921.0</v>
      </c>
      <c r="Y1812" t="n">
        <v>242.0</v>
      </c>
      <c r="Z1812" t="n">
        <v>0.0</v>
      </c>
      <c r="AA1812" t="n">
        <v>242.0</v>
      </c>
      <c r="AB1812" t="n">
        <v>168.0</v>
      </c>
      <c r="AC1812" t="n">
        <v>74.0</v>
      </c>
      <c r="AD1812" t="n">
        <v>122.0</v>
      </c>
      <c r="AE1812" t="n">
        <v>0.0</v>
      </c>
      <c r="AF1812" t="n">
        <v>0.0</v>
      </c>
      <c r="AG1812" t="n">
        <v>0.0</v>
      </c>
      <c r="AH1812" t="inlineStr">
        <is>
          <t>Vikash Suryakanth Parmar</t>
        </is>
      </c>
      <c r="AI1812" s="1" t="n">
        <v>44532.63763888889</v>
      </c>
      <c r="AJ1812" t="n">
        <v>153.0</v>
      </c>
      <c r="AK1812" t="n">
        <v>0.0</v>
      </c>
      <c r="AL1812" t="n">
        <v>0.0</v>
      </c>
      <c r="AM1812" t="n">
        <v>0.0</v>
      </c>
      <c r="AN1812" t="n">
        <v>129.0</v>
      </c>
      <c r="AO1812" t="n">
        <v>0.0</v>
      </c>
      <c r="AP1812" t="n">
        <v>122.0</v>
      </c>
      <c r="AQ1812" t="n">
        <v>0.0</v>
      </c>
      <c r="AR1812" t="n">
        <v>0.0</v>
      </c>
      <c r="AS1812" t="n">
        <v>0.0</v>
      </c>
      <c r="AT1812" t="inlineStr">
        <is>
          <t>N/A</t>
        </is>
      </c>
      <c r="AU1812" t="inlineStr">
        <is>
          <t>N/A</t>
        </is>
      </c>
      <c r="AV1812" t="inlineStr">
        <is>
          <t>N/A</t>
        </is>
      </c>
      <c r="AW1812" t="inlineStr">
        <is>
          <t>N/A</t>
        </is>
      </c>
      <c r="AX1812" t="inlineStr">
        <is>
          <t>N/A</t>
        </is>
      </c>
      <c r="AY1812" t="inlineStr">
        <is>
          <t>N/A</t>
        </is>
      </c>
      <c r="AZ1812" t="inlineStr">
        <is>
          <t>N/A</t>
        </is>
      </c>
      <c r="BA1812" t="inlineStr">
        <is>
          <t>N/A</t>
        </is>
      </c>
      <c r="BB1812" t="inlineStr">
        <is>
          <t>N/A</t>
        </is>
      </c>
      <c r="BC1812" t="inlineStr">
        <is>
          <t>N/A</t>
        </is>
      </c>
      <c r="BD1812" t="inlineStr">
        <is>
          <t>N/A</t>
        </is>
      </c>
      <c r="BE1812" t="inlineStr">
        <is>
          <t>N/A</t>
        </is>
      </c>
    </row>
    <row r="1813">
      <c r="A1813" t="inlineStr">
        <is>
          <t>WI211271252</t>
        </is>
      </c>
      <c r="B1813" t="inlineStr">
        <is>
          <t>DATA_VALIDATION</t>
        </is>
      </c>
      <c r="C1813" t="inlineStr">
        <is>
          <t>201300020442</t>
        </is>
      </c>
      <c r="D1813" t="inlineStr">
        <is>
          <t>Folder</t>
        </is>
      </c>
      <c r="E1813" s="2">
        <f>HYPERLINK("capsilon://?command=openfolder&amp;siteaddress=FAM.docvelocity-na8.net&amp;folderid=FXF5645EB6-9FB0-D75B-6172-BB03F68AC5F7","FX21129993")</f>
        <v>0.0</v>
      </c>
      <c r="F1813" t="inlineStr">
        <is>
          <t/>
        </is>
      </c>
      <c r="G1813" t="inlineStr">
        <is>
          <t/>
        </is>
      </c>
      <c r="H1813" t="inlineStr">
        <is>
          <t>Mailitem</t>
        </is>
      </c>
      <c r="I1813" t="inlineStr">
        <is>
          <t>MI2112750139</t>
        </is>
      </c>
      <c r="J1813" t="n">
        <v>168.0</v>
      </c>
      <c r="K1813" t="inlineStr">
        <is>
          <t>COMPLETED</t>
        </is>
      </c>
      <c r="L1813" t="inlineStr">
        <is>
          <t>MARK_AS_COMPLETED</t>
        </is>
      </c>
      <c r="M1813" t="inlineStr">
        <is>
          <t>Queue</t>
        </is>
      </c>
      <c r="N1813" t="n">
        <v>2.0</v>
      </c>
      <c r="O1813" s="1" t="n">
        <v>44551.78114583333</v>
      </c>
      <c r="P1813" s="1" t="n">
        <v>44552.16736111111</v>
      </c>
      <c r="Q1813" t="n">
        <v>31358.0</v>
      </c>
      <c r="R1813" t="n">
        <v>2011.0</v>
      </c>
      <c r="S1813" t="b">
        <v>0</v>
      </c>
      <c r="T1813" t="inlineStr">
        <is>
          <t>N/A</t>
        </is>
      </c>
      <c r="U1813" t="b">
        <v>1</v>
      </c>
      <c r="V1813" t="inlineStr">
        <is>
          <t>Ketan Pathak</t>
        </is>
      </c>
      <c r="W1813" s="1" t="n">
        <v>44551.797002314815</v>
      </c>
      <c r="X1813" t="n">
        <v>1310.0</v>
      </c>
      <c r="Y1813" t="n">
        <v>126.0</v>
      </c>
      <c r="Z1813" t="n">
        <v>0.0</v>
      </c>
      <c r="AA1813" t="n">
        <v>126.0</v>
      </c>
      <c r="AB1813" t="n">
        <v>0.0</v>
      </c>
      <c r="AC1813" t="n">
        <v>85.0</v>
      </c>
      <c r="AD1813" t="n">
        <v>42.0</v>
      </c>
      <c r="AE1813" t="n">
        <v>0.0</v>
      </c>
      <c r="AF1813" t="n">
        <v>0.0</v>
      </c>
      <c r="AG1813" t="n">
        <v>0.0</v>
      </c>
      <c r="AH1813" t="inlineStr">
        <is>
          <t>Poonam Patil</t>
        </is>
      </c>
      <c r="AI1813" s="1" t="n">
        <v>44552.16736111111</v>
      </c>
      <c r="AJ1813" t="n">
        <v>536.0</v>
      </c>
      <c r="AK1813" t="n">
        <v>2.0</v>
      </c>
      <c r="AL1813" t="n">
        <v>0.0</v>
      </c>
      <c r="AM1813" t="n">
        <v>2.0</v>
      </c>
      <c r="AN1813" t="n">
        <v>0.0</v>
      </c>
      <c r="AO1813" t="n">
        <v>1.0</v>
      </c>
      <c r="AP1813" t="n">
        <v>40.0</v>
      </c>
      <c r="AQ1813" t="n">
        <v>0.0</v>
      </c>
      <c r="AR1813" t="n">
        <v>0.0</v>
      </c>
      <c r="AS1813" t="n">
        <v>0.0</v>
      </c>
      <c r="AT1813" t="inlineStr">
        <is>
          <t>N/A</t>
        </is>
      </c>
      <c r="AU1813" t="inlineStr">
        <is>
          <t>N/A</t>
        </is>
      </c>
      <c r="AV1813" t="inlineStr">
        <is>
          <t>N/A</t>
        </is>
      </c>
      <c r="AW1813" t="inlineStr">
        <is>
          <t>N/A</t>
        </is>
      </c>
      <c r="AX1813" t="inlineStr">
        <is>
          <t>N/A</t>
        </is>
      </c>
      <c r="AY1813" t="inlineStr">
        <is>
          <t>N/A</t>
        </is>
      </c>
      <c r="AZ1813" t="inlineStr">
        <is>
          <t>N/A</t>
        </is>
      </c>
      <c r="BA1813" t="inlineStr">
        <is>
          <t>N/A</t>
        </is>
      </c>
      <c r="BB1813" t="inlineStr">
        <is>
          <t>N/A</t>
        </is>
      </c>
      <c r="BC1813" t="inlineStr">
        <is>
          <t>N/A</t>
        </is>
      </c>
      <c r="BD1813" t="inlineStr">
        <is>
          <t>N/A</t>
        </is>
      </c>
      <c r="BE1813" t="inlineStr">
        <is>
          <t>N/A</t>
        </is>
      </c>
    </row>
    <row r="1814">
      <c r="A1814" t="inlineStr">
        <is>
          <t>WI21127129</t>
        </is>
      </c>
      <c r="B1814" t="inlineStr">
        <is>
          <t>DATA_VALIDATION</t>
        </is>
      </c>
      <c r="C1814" t="inlineStr">
        <is>
          <t>201130012854</t>
        </is>
      </c>
      <c r="D1814" t="inlineStr">
        <is>
          <t>Folder</t>
        </is>
      </c>
      <c r="E1814" s="2">
        <f>HYPERLINK("capsilon://?command=openfolder&amp;siteaddress=FAM.docvelocity-na8.net&amp;folderid=FXCBC13D51-DA69-D6AC-3BF2-563B9844C95A","FX211114604")</f>
        <v>0.0</v>
      </c>
      <c r="F1814" t="inlineStr">
        <is>
          <t/>
        </is>
      </c>
      <c r="G1814" t="inlineStr">
        <is>
          <t/>
        </is>
      </c>
      <c r="H1814" t="inlineStr">
        <is>
          <t>Mailitem</t>
        </is>
      </c>
      <c r="I1814" t="inlineStr">
        <is>
          <t>MI211277726</t>
        </is>
      </c>
      <c r="J1814" t="n">
        <v>30.0</v>
      </c>
      <c r="K1814" t="inlineStr">
        <is>
          <t>COMPLETED</t>
        </is>
      </c>
      <c r="L1814" t="inlineStr">
        <is>
          <t>MARK_AS_COMPLETED</t>
        </is>
      </c>
      <c r="M1814" t="inlineStr">
        <is>
          <t>Queue</t>
        </is>
      </c>
      <c r="N1814" t="n">
        <v>2.0</v>
      </c>
      <c r="O1814" s="1" t="n">
        <v>44532.55337962963</v>
      </c>
      <c r="P1814" s="1" t="n">
        <v>44532.6655787037</v>
      </c>
      <c r="Q1814" t="n">
        <v>9507.0</v>
      </c>
      <c r="R1814" t="n">
        <v>187.0</v>
      </c>
      <c r="S1814" t="b">
        <v>0</v>
      </c>
      <c r="T1814" t="inlineStr">
        <is>
          <t>N/A</t>
        </is>
      </c>
      <c r="U1814" t="b">
        <v>0</v>
      </c>
      <c r="V1814" t="inlineStr">
        <is>
          <t>Poonam Patil</t>
        </is>
      </c>
      <c r="W1814" s="1" t="n">
        <v>44532.58403935185</v>
      </c>
      <c r="X1814" t="n">
        <v>54.0</v>
      </c>
      <c r="Y1814" t="n">
        <v>9.0</v>
      </c>
      <c r="Z1814" t="n">
        <v>0.0</v>
      </c>
      <c r="AA1814" t="n">
        <v>9.0</v>
      </c>
      <c r="AB1814" t="n">
        <v>0.0</v>
      </c>
      <c r="AC1814" t="n">
        <v>2.0</v>
      </c>
      <c r="AD1814" t="n">
        <v>21.0</v>
      </c>
      <c r="AE1814" t="n">
        <v>0.0</v>
      </c>
      <c r="AF1814" t="n">
        <v>0.0</v>
      </c>
      <c r="AG1814" t="n">
        <v>0.0</v>
      </c>
      <c r="AH1814" t="inlineStr">
        <is>
          <t>Rohit Mawal</t>
        </is>
      </c>
      <c r="AI1814" s="1" t="n">
        <v>44532.6655787037</v>
      </c>
      <c r="AJ1814" t="n">
        <v>133.0</v>
      </c>
      <c r="AK1814" t="n">
        <v>0.0</v>
      </c>
      <c r="AL1814" t="n">
        <v>0.0</v>
      </c>
      <c r="AM1814" t="n">
        <v>0.0</v>
      </c>
      <c r="AN1814" t="n">
        <v>0.0</v>
      </c>
      <c r="AO1814" t="n">
        <v>0.0</v>
      </c>
      <c r="AP1814" t="n">
        <v>21.0</v>
      </c>
      <c r="AQ1814" t="n">
        <v>0.0</v>
      </c>
      <c r="AR1814" t="n">
        <v>0.0</v>
      </c>
      <c r="AS1814" t="n">
        <v>0.0</v>
      </c>
      <c r="AT1814" t="inlineStr">
        <is>
          <t>N/A</t>
        </is>
      </c>
      <c r="AU1814" t="inlineStr">
        <is>
          <t>N/A</t>
        </is>
      </c>
      <c r="AV1814" t="inlineStr">
        <is>
          <t>N/A</t>
        </is>
      </c>
      <c r="AW1814" t="inlineStr">
        <is>
          <t>N/A</t>
        </is>
      </c>
      <c r="AX1814" t="inlineStr">
        <is>
          <t>N/A</t>
        </is>
      </c>
      <c r="AY1814" t="inlineStr">
        <is>
          <t>N/A</t>
        </is>
      </c>
      <c r="AZ1814" t="inlineStr">
        <is>
          <t>N/A</t>
        </is>
      </c>
      <c r="BA1814" t="inlineStr">
        <is>
          <t>N/A</t>
        </is>
      </c>
      <c r="BB1814" t="inlineStr">
        <is>
          <t>N/A</t>
        </is>
      </c>
      <c r="BC1814" t="inlineStr">
        <is>
          <t>N/A</t>
        </is>
      </c>
      <c r="BD1814" t="inlineStr">
        <is>
          <t>N/A</t>
        </is>
      </c>
      <c r="BE1814" t="inlineStr">
        <is>
          <t>N/A</t>
        </is>
      </c>
    </row>
    <row r="1815">
      <c r="A1815" t="inlineStr">
        <is>
          <t>WI211271302</t>
        </is>
      </c>
      <c r="B1815" t="inlineStr">
        <is>
          <t>DATA_VALIDATION</t>
        </is>
      </c>
      <c r="C1815" t="inlineStr">
        <is>
          <t>201300020448</t>
        </is>
      </c>
      <c r="D1815" t="inlineStr">
        <is>
          <t>Folder</t>
        </is>
      </c>
      <c r="E1815" s="2">
        <f>HYPERLINK("capsilon://?command=openfolder&amp;siteaddress=FAM.docvelocity-na8.net&amp;folderid=FX8A149AD3-6585-1DF2-21A9-3541EFA3D411","FX211210139")</f>
        <v>0.0</v>
      </c>
      <c r="F1815" t="inlineStr">
        <is>
          <t/>
        </is>
      </c>
      <c r="G1815" t="inlineStr">
        <is>
          <t/>
        </is>
      </c>
      <c r="H1815" t="inlineStr">
        <is>
          <t>Mailitem</t>
        </is>
      </c>
      <c r="I1815" t="inlineStr">
        <is>
          <t>MI2112752258</t>
        </is>
      </c>
      <c r="J1815" t="n">
        <v>28.0</v>
      </c>
      <c r="K1815" t="inlineStr">
        <is>
          <t>COMPLETED</t>
        </is>
      </c>
      <c r="L1815" t="inlineStr">
        <is>
          <t>MARK_AS_COMPLETED</t>
        </is>
      </c>
      <c r="M1815" t="inlineStr">
        <is>
          <t>Queue</t>
        </is>
      </c>
      <c r="N1815" t="n">
        <v>2.0</v>
      </c>
      <c r="O1815" s="1" t="n">
        <v>44551.78702546296</v>
      </c>
      <c r="P1815" s="1" t="n">
        <v>44552.194768518515</v>
      </c>
      <c r="Q1815" t="n">
        <v>34184.0</v>
      </c>
      <c r="R1815" t="n">
        <v>1045.0</v>
      </c>
      <c r="S1815" t="b">
        <v>0</v>
      </c>
      <c r="T1815" t="inlineStr">
        <is>
          <t>N/A</t>
        </is>
      </c>
      <c r="U1815" t="b">
        <v>0</v>
      </c>
      <c r="V1815" t="inlineStr">
        <is>
          <t>Amruta Erande</t>
        </is>
      </c>
      <c r="W1815" s="1" t="n">
        <v>44551.798993055556</v>
      </c>
      <c r="X1815" t="n">
        <v>772.0</v>
      </c>
      <c r="Y1815" t="n">
        <v>21.0</v>
      </c>
      <c r="Z1815" t="n">
        <v>0.0</v>
      </c>
      <c r="AA1815" t="n">
        <v>21.0</v>
      </c>
      <c r="AB1815" t="n">
        <v>0.0</v>
      </c>
      <c r="AC1815" t="n">
        <v>6.0</v>
      </c>
      <c r="AD1815" t="n">
        <v>7.0</v>
      </c>
      <c r="AE1815" t="n">
        <v>0.0</v>
      </c>
      <c r="AF1815" t="n">
        <v>0.0</v>
      </c>
      <c r="AG1815" t="n">
        <v>0.0</v>
      </c>
      <c r="AH1815" t="inlineStr">
        <is>
          <t>Ashish Sutar</t>
        </is>
      </c>
      <c r="AI1815" s="1" t="n">
        <v>44552.194768518515</v>
      </c>
      <c r="AJ1815" t="n">
        <v>265.0</v>
      </c>
      <c r="AK1815" t="n">
        <v>1.0</v>
      </c>
      <c r="AL1815" t="n">
        <v>0.0</v>
      </c>
      <c r="AM1815" t="n">
        <v>1.0</v>
      </c>
      <c r="AN1815" t="n">
        <v>0.0</v>
      </c>
      <c r="AO1815" t="n">
        <v>1.0</v>
      </c>
      <c r="AP1815" t="n">
        <v>6.0</v>
      </c>
      <c r="AQ1815" t="n">
        <v>0.0</v>
      </c>
      <c r="AR1815" t="n">
        <v>0.0</v>
      </c>
      <c r="AS1815" t="n">
        <v>0.0</v>
      </c>
      <c r="AT1815" t="inlineStr">
        <is>
          <t>N/A</t>
        </is>
      </c>
      <c r="AU1815" t="inlineStr">
        <is>
          <t>N/A</t>
        </is>
      </c>
      <c r="AV1815" t="inlineStr">
        <is>
          <t>N/A</t>
        </is>
      </c>
      <c r="AW1815" t="inlineStr">
        <is>
          <t>N/A</t>
        </is>
      </c>
      <c r="AX1815" t="inlineStr">
        <is>
          <t>N/A</t>
        </is>
      </c>
      <c r="AY1815" t="inlineStr">
        <is>
          <t>N/A</t>
        </is>
      </c>
      <c r="AZ1815" t="inlineStr">
        <is>
          <t>N/A</t>
        </is>
      </c>
      <c r="BA1815" t="inlineStr">
        <is>
          <t>N/A</t>
        </is>
      </c>
      <c r="BB1815" t="inlineStr">
        <is>
          <t>N/A</t>
        </is>
      </c>
      <c r="BC1815" t="inlineStr">
        <is>
          <t>N/A</t>
        </is>
      </c>
      <c r="BD1815" t="inlineStr">
        <is>
          <t>N/A</t>
        </is>
      </c>
      <c r="BE1815" t="inlineStr">
        <is>
          <t>N/A</t>
        </is>
      </c>
    </row>
    <row r="1816">
      <c r="A1816" t="inlineStr">
        <is>
          <t>WI211271316</t>
        </is>
      </c>
      <c r="B1816" t="inlineStr">
        <is>
          <t>DATA_VALIDATION</t>
        </is>
      </c>
      <c r="C1816" t="inlineStr">
        <is>
          <t>201330004298</t>
        </is>
      </c>
      <c r="D1816" t="inlineStr">
        <is>
          <t>Folder</t>
        </is>
      </c>
      <c r="E1816" s="2">
        <f>HYPERLINK("capsilon://?command=openfolder&amp;siteaddress=FAM.docvelocity-na8.net&amp;folderid=FX60E93C28-FE29-E3E5-EED9-1596A2AF80C5","FX211210435")</f>
        <v>0.0</v>
      </c>
      <c r="F1816" t="inlineStr">
        <is>
          <t/>
        </is>
      </c>
      <c r="G1816" t="inlineStr">
        <is>
          <t/>
        </is>
      </c>
      <c r="H1816" t="inlineStr">
        <is>
          <t>Mailitem</t>
        </is>
      </c>
      <c r="I1816" t="inlineStr">
        <is>
          <t>MI2112752627</t>
        </is>
      </c>
      <c r="J1816" t="n">
        <v>30.0</v>
      </c>
      <c r="K1816" t="inlineStr">
        <is>
          <t>COMPLETED</t>
        </is>
      </c>
      <c r="L1816" t="inlineStr">
        <is>
          <t>MARK_AS_COMPLETED</t>
        </is>
      </c>
      <c r="M1816" t="inlineStr">
        <is>
          <t>Queue</t>
        </is>
      </c>
      <c r="N1816" t="n">
        <v>2.0</v>
      </c>
      <c r="O1816" s="1" t="n">
        <v>44551.79125</v>
      </c>
      <c r="P1816" s="1" t="n">
        <v>44552.19578703704</v>
      </c>
      <c r="Q1816" t="n">
        <v>34795.0</v>
      </c>
      <c r="R1816" t="n">
        <v>157.0</v>
      </c>
      <c r="S1816" t="b">
        <v>0</v>
      </c>
      <c r="T1816" t="inlineStr">
        <is>
          <t>N/A</t>
        </is>
      </c>
      <c r="U1816" t="b">
        <v>0</v>
      </c>
      <c r="V1816" t="inlineStr">
        <is>
          <t>Supriya Khape</t>
        </is>
      </c>
      <c r="W1816" s="1" t="n">
        <v>44551.79681712963</v>
      </c>
      <c r="X1816" t="n">
        <v>70.0</v>
      </c>
      <c r="Y1816" t="n">
        <v>9.0</v>
      </c>
      <c r="Z1816" t="n">
        <v>0.0</v>
      </c>
      <c r="AA1816" t="n">
        <v>9.0</v>
      </c>
      <c r="AB1816" t="n">
        <v>0.0</v>
      </c>
      <c r="AC1816" t="n">
        <v>2.0</v>
      </c>
      <c r="AD1816" t="n">
        <v>21.0</v>
      </c>
      <c r="AE1816" t="n">
        <v>0.0</v>
      </c>
      <c r="AF1816" t="n">
        <v>0.0</v>
      </c>
      <c r="AG1816" t="n">
        <v>0.0</v>
      </c>
      <c r="AH1816" t="inlineStr">
        <is>
          <t>Ashish Sutar</t>
        </is>
      </c>
      <c r="AI1816" s="1" t="n">
        <v>44552.19578703704</v>
      </c>
      <c r="AJ1816" t="n">
        <v>87.0</v>
      </c>
      <c r="AK1816" t="n">
        <v>0.0</v>
      </c>
      <c r="AL1816" t="n">
        <v>0.0</v>
      </c>
      <c r="AM1816" t="n">
        <v>0.0</v>
      </c>
      <c r="AN1816" t="n">
        <v>0.0</v>
      </c>
      <c r="AO1816" t="n">
        <v>0.0</v>
      </c>
      <c r="AP1816" t="n">
        <v>21.0</v>
      </c>
      <c r="AQ1816" t="n">
        <v>0.0</v>
      </c>
      <c r="AR1816" t="n">
        <v>0.0</v>
      </c>
      <c r="AS1816" t="n">
        <v>0.0</v>
      </c>
      <c r="AT1816" t="inlineStr">
        <is>
          <t>N/A</t>
        </is>
      </c>
      <c r="AU1816" t="inlineStr">
        <is>
          <t>N/A</t>
        </is>
      </c>
      <c r="AV1816" t="inlineStr">
        <is>
          <t>N/A</t>
        </is>
      </c>
      <c r="AW1816" t="inlineStr">
        <is>
          <t>N/A</t>
        </is>
      </c>
      <c r="AX1816" t="inlineStr">
        <is>
          <t>N/A</t>
        </is>
      </c>
      <c r="AY1816" t="inlineStr">
        <is>
          <t>N/A</t>
        </is>
      </c>
      <c r="AZ1816" t="inlineStr">
        <is>
          <t>N/A</t>
        </is>
      </c>
      <c r="BA1816" t="inlineStr">
        <is>
          <t>N/A</t>
        </is>
      </c>
      <c r="BB1816" t="inlineStr">
        <is>
          <t>N/A</t>
        </is>
      </c>
      <c r="BC1816" t="inlineStr">
        <is>
          <t>N/A</t>
        </is>
      </c>
      <c r="BD1816" t="inlineStr">
        <is>
          <t>N/A</t>
        </is>
      </c>
      <c r="BE1816" t="inlineStr">
        <is>
          <t>N/A</t>
        </is>
      </c>
    </row>
    <row r="1817">
      <c r="A1817" t="inlineStr">
        <is>
          <t>WI211271339</t>
        </is>
      </c>
      <c r="B1817" t="inlineStr">
        <is>
          <t>DATA_VALIDATION</t>
        </is>
      </c>
      <c r="C1817" t="inlineStr">
        <is>
          <t>201110012288</t>
        </is>
      </c>
      <c r="D1817" t="inlineStr">
        <is>
          <t>Folder</t>
        </is>
      </c>
      <c r="E1817" s="2">
        <f>HYPERLINK("capsilon://?command=openfolder&amp;siteaddress=FAM.docvelocity-na8.net&amp;folderid=FXE8E3B8BD-BFF3-F8AD-4FCC-E401D0A4B323","FX21128430")</f>
        <v>0.0</v>
      </c>
      <c r="F1817" t="inlineStr">
        <is>
          <t/>
        </is>
      </c>
      <c r="G1817" t="inlineStr">
        <is>
          <t/>
        </is>
      </c>
      <c r="H1817" t="inlineStr">
        <is>
          <t>Mailitem</t>
        </is>
      </c>
      <c r="I1817" t="inlineStr">
        <is>
          <t>MI2112753017</t>
        </is>
      </c>
      <c r="J1817" t="n">
        <v>32.0</v>
      </c>
      <c r="K1817" t="inlineStr">
        <is>
          <t>COMPLETED</t>
        </is>
      </c>
      <c r="L1817" t="inlineStr">
        <is>
          <t>MARK_AS_COMPLETED</t>
        </is>
      </c>
      <c r="M1817" t="inlineStr">
        <is>
          <t>Queue</t>
        </is>
      </c>
      <c r="N1817" t="n">
        <v>2.0</v>
      </c>
      <c r="O1817" s="1" t="n">
        <v>44551.79684027778</v>
      </c>
      <c r="P1817" s="1" t="n">
        <v>44552.19577546296</v>
      </c>
      <c r="Q1817" t="n">
        <v>34214.0</v>
      </c>
      <c r="R1817" t="n">
        <v>254.0</v>
      </c>
      <c r="S1817" t="b">
        <v>0</v>
      </c>
      <c r="T1817" t="inlineStr">
        <is>
          <t>N/A</t>
        </is>
      </c>
      <c r="U1817" t="b">
        <v>0</v>
      </c>
      <c r="V1817" t="inlineStr">
        <is>
          <t>Nisha Verma</t>
        </is>
      </c>
      <c r="W1817" s="1" t="n">
        <v>44552.14635416667</v>
      </c>
      <c r="X1817" t="n">
        <v>109.0</v>
      </c>
      <c r="Y1817" t="n">
        <v>0.0</v>
      </c>
      <c r="Z1817" t="n">
        <v>0.0</v>
      </c>
      <c r="AA1817" t="n">
        <v>0.0</v>
      </c>
      <c r="AB1817" t="n">
        <v>27.0</v>
      </c>
      <c r="AC1817" t="n">
        <v>0.0</v>
      </c>
      <c r="AD1817" t="n">
        <v>32.0</v>
      </c>
      <c r="AE1817" t="n">
        <v>0.0</v>
      </c>
      <c r="AF1817" t="n">
        <v>0.0</v>
      </c>
      <c r="AG1817" t="n">
        <v>0.0</v>
      </c>
      <c r="AH1817" t="inlineStr">
        <is>
          <t>Saloni Uttekar</t>
        </is>
      </c>
      <c r="AI1817" s="1" t="n">
        <v>44552.19577546296</v>
      </c>
      <c r="AJ1817" t="n">
        <v>65.0</v>
      </c>
      <c r="AK1817" t="n">
        <v>0.0</v>
      </c>
      <c r="AL1817" t="n">
        <v>0.0</v>
      </c>
      <c r="AM1817" t="n">
        <v>0.0</v>
      </c>
      <c r="AN1817" t="n">
        <v>27.0</v>
      </c>
      <c r="AO1817" t="n">
        <v>0.0</v>
      </c>
      <c r="AP1817" t="n">
        <v>32.0</v>
      </c>
      <c r="AQ1817" t="n">
        <v>0.0</v>
      </c>
      <c r="AR1817" t="n">
        <v>0.0</v>
      </c>
      <c r="AS1817" t="n">
        <v>0.0</v>
      </c>
      <c r="AT1817" t="inlineStr">
        <is>
          <t>N/A</t>
        </is>
      </c>
      <c r="AU1817" t="inlineStr">
        <is>
          <t>N/A</t>
        </is>
      </c>
      <c r="AV1817" t="inlineStr">
        <is>
          <t>N/A</t>
        </is>
      </c>
      <c r="AW1817" t="inlineStr">
        <is>
          <t>N/A</t>
        </is>
      </c>
      <c r="AX1817" t="inlineStr">
        <is>
          <t>N/A</t>
        </is>
      </c>
      <c r="AY1817" t="inlineStr">
        <is>
          <t>N/A</t>
        </is>
      </c>
      <c r="AZ1817" t="inlineStr">
        <is>
          <t>N/A</t>
        </is>
      </c>
      <c r="BA1817" t="inlineStr">
        <is>
          <t>N/A</t>
        </is>
      </c>
      <c r="BB1817" t="inlineStr">
        <is>
          <t>N/A</t>
        </is>
      </c>
      <c r="BC1817" t="inlineStr">
        <is>
          <t>N/A</t>
        </is>
      </c>
      <c r="BD1817" t="inlineStr">
        <is>
          <t>N/A</t>
        </is>
      </c>
      <c r="BE1817" t="inlineStr">
        <is>
          <t>N/A</t>
        </is>
      </c>
    </row>
    <row r="1818">
      <c r="A1818" t="inlineStr">
        <is>
          <t>WI211271360</t>
        </is>
      </c>
      <c r="B1818" t="inlineStr">
        <is>
          <t>DATA_VALIDATION</t>
        </is>
      </c>
      <c r="C1818" t="inlineStr">
        <is>
          <t>201110012288</t>
        </is>
      </c>
      <c r="D1818" t="inlineStr">
        <is>
          <t>Folder</t>
        </is>
      </c>
      <c r="E1818" s="2">
        <f>HYPERLINK("capsilon://?command=openfolder&amp;siteaddress=FAM.docvelocity-na8.net&amp;folderid=FXE8E3B8BD-BFF3-F8AD-4FCC-E401D0A4B323","FX21128430")</f>
        <v>0.0</v>
      </c>
      <c r="F1818" t="inlineStr">
        <is>
          <t/>
        </is>
      </c>
      <c r="G1818" t="inlineStr">
        <is>
          <t/>
        </is>
      </c>
      <c r="H1818" t="inlineStr">
        <is>
          <t>Mailitem</t>
        </is>
      </c>
      <c r="I1818" t="inlineStr">
        <is>
          <t>MI2112753220</t>
        </is>
      </c>
      <c r="J1818" t="n">
        <v>32.0</v>
      </c>
      <c r="K1818" t="inlineStr">
        <is>
          <t>COMPLETED</t>
        </is>
      </c>
      <c r="L1818" t="inlineStr">
        <is>
          <t>MARK_AS_COMPLETED</t>
        </is>
      </c>
      <c r="M1818" t="inlineStr">
        <is>
          <t>Queue</t>
        </is>
      </c>
      <c r="N1818" t="n">
        <v>2.0</v>
      </c>
      <c r="O1818" s="1" t="n">
        <v>44551.79975694444</v>
      </c>
      <c r="P1818" s="1" t="n">
        <v>44552.19631944445</v>
      </c>
      <c r="Q1818" t="n">
        <v>34134.0</v>
      </c>
      <c r="R1818" t="n">
        <v>129.0</v>
      </c>
      <c r="S1818" t="b">
        <v>0</v>
      </c>
      <c r="T1818" t="inlineStr">
        <is>
          <t>N/A</t>
        </is>
      </c>
      <c r="U1818" t="b">
        <v>0</v>
      </c>
      <c r="V1818" t="inlineStr">
        <is>
          <t>Nisha Verma</t>
        </is>
      </c>
      <c r="W1818" s="1" t="n">
        <v>44552.14690972222</v>
      </c>
      <c r="X1818" t="n">
        <v>47.0</v>
      </c>
      <c r="Y1818" t="n">
        <v>0.0</v>
      </c>
      <c r="Z1818" t="n">
        <v>0.0</v>
      </c>
      <c r="AA1818" t="n">
        <v>0.0</v>
      </c>
      <c r="AB1818" t="n">
        <v>27.0</v>
      </c>
      <c r="AC1818" t="n">
        <v>0.0</v>
      </c>
      <c r="AD1818" t="n">
        <v>32.0</v>
      </c>
      <c r="AE1818" t="n">
        <v>0.0</v>
      </c>
      <c r="AF1818" t="n">
        <v>0.0</v>
      </c>
      <c r="AG1818" t="n">
        <v>0.0</v>
      </c>
      <c r="AH1818" t="inlineStr">
        <is>
          <t>Poonam Patil</t>
        </is>
      </c>
      <c r="AI1818" s="1" t="n">
        <v>44552.19631944445</v>
      </c>
      <c r="AJ1818" t="n">
        <v>73.0</v>
      </c>
      <c r="AK1818" t="n">
        <v>0.0</v>
      </c>
      <c r="AL1818" t="n">
        <v>0.0</v>
      </c>
      <c r="AM1818" t="n">
        <v>0.0</v>
      </c>
      <c r="AN1818" t="n">
        <v>27.0</v>
      </c>
      <c r="AO1818" t="n">
        <v>0.0</v>
      </c>
      <c r="AP1818" t="n">
        <v>32.0</v>
      </c>
      <c r="AQ1818" t="n">
        <v>0.0</v>
      </c>
      <c r="AR1818" t="n">
        <v>0.0</v>
      </c>
      <c r="AS1818" t="n">
        <v>0.0</v>
      </c>
      <c r="AT1818" t="inlineStr">
        <is>
          <t>N/A</t>
        </is>
      </c>
      <c r="AU1818" t="inlineStr">
        <is>
          <t>N/A</t>
        </is>
      </c>
      <c r="AV1818" t="inlineStr">
        <is>
          <t>N/A</t>
        </is>
      </c>
      <c r="AW1818" t="inlineStr">
        <is>
          <t>N/A</t>
        </is>
      </c>
      <c r="AX1818" t="inlineStr">
        <is>
          <t>N/A</t>
        </is>
      </c>
      <c r="AY1818" t="inlineStr">
        <is>
          <t>N/A</t>
        </is>
      </c>
      <c r="AZ1818" t="inlineStr">
        <is>
          <t>N/A</t>
        </is>
      </c>
      <c r="BA1818" t="inlineStr">
        <is>
          <t>N/A</t>
        </is>
      </c>
      <c r="BB1818" t="inlineStr">
        <is>
          <t>N/A</t>
        </is>
      </c>
      <c r="BC1818" t="inlineStr">
        <is>
          <t>N/A</t>
        </is>
      </c>
      <c r="BD1818" t="inlineStr">
        <is>
          <t>N/A</t>
        </is>
      </c>
      <c r="BE1818" t="inlineStr">
        <is>
          <t>N/A</t>
        </is>
      </c>
    </row>
    <row r="1819">
      <c r="A1819" t="inlineStr">
        <is>
          <t>WI211271361</t>
        </is>
      </c>
      <c r="B1819" t="inlineStr">
        <is>
          <t>DATA_VALIDATION</t>
        </is>
      </c>
      <c r="C1819" t="inlineStr">
        <is>
          <t>201110012288</t>
        </is>
      </c>
      <c r="D1819" t="inlineStr">
        <is>
          <t>Folder</t>
        </is>
      </c>
      <c r="E1819" s="2">
        <f>HYPERLINK("capsilon://?command=openfolder&amp;siteaddress=FAM.docvelocity-na8.net&amp;folderid=FXE8E3B8BD-BFF3-F8AD-4FCC-E401D0A4B323","FX21128430")</f>
        <v>0.0</v>
      </c>
      <c r="F1819" t="inlineStr">
        <is>
          <t/>
        </is>
      </c>
      <c r="G1819" t="inlineStr">
        <is>
          <t/>
        </is>
      </c>
      <c r="H1819" t="inlineStr">
        <is>
          <t>Mailitem</t>
        </is>
      </c>
      <c r="I1819" t="inlineStr">
        <is>
          <t>MI2112753266</t>
        </is>
      </c>
      <c r="J1819" t="n">
        <v>28.0</v>
      </c>
      <c r="K1819" t="inlineStr">
        <is>
          <t>COMPLETED</t>
        </is>
      </c>
      <c r="L1819" t="inlineStr">
        <is>
          <t>MARK_AS_COMPLETED</t>
        </is>
      </c>
      <c r="M1819" t="inlineStr">
        <is>
          <t>Queue</t>
        </is>
      </c>
      <c r="N1819" t="n">
        <v>1.0</v>
      </c>
      <c r="O1819" s="1" t="n">
        <v>44551.80002314815</v>
      </c>
      <c r="P1819" s="1" t="n">
        <v>44552.160578703704</v>
      </c>
      <c r="Q1819" t="n">
        <v>30789.0</v>
      </c>
      <c r="R1819" t="n">
        <v>363.0</v>
      </c>
      <c r="S1819" t="b">
        <v>0</v>
      </c>
      <c r="T1819" t="inlineStr">
        <is>
          <t>N/A</t>
        </is>
      </c>
      <c r="U1819" t="b">
        <v>0</v>
      </c>
      <c r="V1819" t="inlineStr">
        <is>
          <t>Karnal Akhare</t>
        </is>
      </c>
      <c r="W1819" s="1" t="n">
        <v>44552.160578703704</v>
      </c>
      <c r="X1819" t="n">
        <v>212.0</v>
      </c>
      <c r="Y1819" t="n">
        <v>0.0</v>
      </c>
      <c r="Z1819" t="n">
        <v>0.0</v>
      </c>
      <c r="AA1819" t="n">
        <v>0.0</v>
      </c>
      <c r="AB1819" t="n">
        <v>0.0</v>
      </c>
      <c r="AC1819" t="n">
        <v>0.0</v>
      </c>
      <c r="AD1819" t="n">
        <v>28.0</v>
      </c>
      <c r="AE1819" t="n">
        <v>21.0</v>
      </c>
      <c r="AF1819" t="n">
        <v>0.0</v>
      </c>
      <c r="AG1819" t="n">
        <v>2.0</v>
      </c>
      <c r="AH1819" t="inlineStr">
        <is>
          <t>N/A</t>
        </is>
      </c>
      <c r="AI1819" t="inlineStr">
        <is>
          <t>N/A</t>
        </is>
      </c>
      <c r="AJ1819" t="inlineStr">
        <is>
          <t>N/A</t>
        </is>
      </c>
      <c r="AK1819" t="inlineStr">
        <is>
          <t>N/A</t>
        </is>
      </c>
      <c r="AL1819" t="inlineStr">
        <is>
          <t>N/A</t>
        </is>
      </c>
      <c r="AM1819" t="inlineStr">
        <is>
          <t>N/A</t>
        </is>
      </c>
      <c r="AN1819" t="inlineStr">
        <is>
          <t>N/A</t>
        </is>
      </c>
      <c r="AO1819" t="inlineStr">
        <is>
          <t>N/A</t>
        </is>
      </c>
      <c r="AP1819" t="inlineStr">
        <is>
          <t>N/A</t>
        </is>
      </c>
      <c r="AQ1819" t="inlineStr">
        <is>
          <t>N/A</t>
        </is>
      </c>
      <c r="AR1819" t="inlineStr">
        <is>
          <t>N/A</t>
        </is>
      </c>
      <c r="AS1819" t="inlineStr">
        <is>
          <t>N/A</t>
        </is>
      </c>
      <c r="AT1819" t="inlineStr">
        <is>
          <t>N/A</t>
        </is>
      </c>
      <c r="AU1819" t="inlineStr">
        <is>
          <t>N/A</t>
        </is>
      </c>
      <c r="AV1819" t="inlineStr">
        <is>
          <t>N/A</t>
        </is>
      </c>
      <c r="AW1819" t="inlineStr">
        <is>
          <t>N/A</t>
        </is>
      </c>
      <c r="AX1819" t="inlineStr">
        <is>
          <t>N/A</t>
        </is>
      </c>
      <c r="AY1819" t="inlineStr">
        <is>
          <t>N/A</t>
        </is>
      </c>
      <c r="AZ1819" t="inlineStr">
        <is>
          <t>N/A</t>
        </is>
      </c>
      <c r="BA1819" t="inlineStr">
        <is>
          <t>N/A</t>
        </is>
      </c>
      <c r="BB1819" t="inlineStr">
        <is>
          <t>N/A</t>
        </is>
      </c>
      <c r="BC1819" t="inlineStr">
        <is>
          <t>N/A</t>
        </is>
      </c>
      <c r="BD1819" t="inlineStr">
        <is>
          <t>N/A</t>
        </is>
      </c>
      <c r="BE1819" t="inlineStr">
        <is>
          <t>N/A</t>
        </is>
      </c>
    </row>
    <row r="1820">
      <c r="A1820" t="inlineStr">
        <is>
          <t>WI211271365</t>
        </is>
      </c>
      <c r="B1820" t="inlineStr">
        <is>
          <t>DATA_VALIDATION</t>
        </is>
      </c>
      <c r="C1820" t="inlineStr">
        <is>
          <t>201100014379</t>
        </is>
      </c>
      <c r="D1820" t="inlineStr">
        <is>
          <t>Folder</t>
        </is>
      </c>
      <c r="E1820" s="2">
        <f>HYPERLINK("capsilon://?command=openfolder&amp;siteaddress=FAM.docvelocity-na8.net&amp;folderid=FXBE434971-92CA-823D-3471-226D6DDE8CE6","FX211210896")</f>
        <v>0.0</v>
      </c>
      <c r="F1820" t="inlineStr">
        <is>
          <t/>
        </is>
      </c>
      <c r="G1820" t="inlineStr">
        <is>
          <t/>
        </is>
      </c>
      <c r="H1820" t="inlineStr">
        <is>
          <t>Mailitem</t>
        </is>
      </c>
      <c r="I1820" t="inlineStr">
        <is>
          <t>MI2112753365</t>
        </is>
      </c>
      <c r="J1820" t="n">
        <v>33.0</v>
      </c>
      <c r="K1820" t="inlineStr">
        <is>
          <t>COMPLETED</t>
        </is>
      </c>
      <c r="L1820" t="inlineStr">
        <is>
          <t>MARK_AS_COMPLETED</t>
        </is>
      </c>
      <c r="M1820" t="inlineStr">
        <is>
          <t>Queue</t>
        </is>
      </c>
      <c r="N1820" t="n">
        <v>2.0</v>
      </c>
      <c r="O1820" s="1" t="n">
        <v>44551.80207175926</v>
      </c>
      <c r="P1820" s="1" t="n">
        <v>44552.19795138889</v>
      </c>
      <c r="Q1820" t="n">
        <v>33940.0</v>
      </c>
      <c r="R1820" t="n">
        <v>264.0</v>
      </c>
      <c r="S1820" t="b">
        <v>0</v>
      </c>
      <c r="T1820" t="inlineStr">
        <is>
          <t>N/A</t>
        </is>
      </c>
      <c r="U1820" t="b">
        <v>0</v>
      </c>
      <c r="V1820" t="inlineStr">
        <is>
          <t>Supriya Khape</t>
        </is>
      </c>
      <c r="W1820" s="1" t="n">
        <v>44551.807337962964</v>
      </c>
      <c r="X1820" t="n">
        <v>76.0</v>
      </c>
      <c r="Y1820" t="n">
        <v>9.0</v>
      </c>
      <c r="Z1820" t="n">
        <v>0.0</v>
      </c>
      <c r="AA1820" t="n">
        <v>9.0</v>
      </c>
      <c r="AB1820" t="n">
        <v>0.0</v>
      </c>
      <c r="AC1820" t="n">
        <v>2.0</v>
      </c>
      <c r="AD1820" t="n">
        <v>24.0</v>
      </c>
      <c r="AE1820" t="n">
        <v>0.0</v>
      </c>
      <c r="AF1820" t="n">
        <v>0.0</v>
      </c>
      <c r="AG1820" t="n">
        <v>0.0</v>
      </c>
      <c r="AH1820" t="inlineStr">
        <is>
          <t>Saloni Uttekar</t>
        </is>
      </c>
      <c r="AI1820" s="1" t="n">
        <v>44552.19795138889</v>
      </c>
      <c r="AJ1820" t="n">
        <v>188.0</v>
      </c>
      <c r="AK1820" t="n">
        <v>0.0</v>
      </c>
      <c r="AL1820" t="n">
        <v>0.0</v>
      </c>
      <c r="AM1820" t="n">
        <v>0.0</v>
      </c>
      <c r="AN1820" t="n">
        <v>0.0</v>
      </c>
      <c r="AO1820" t="n">
        <v>0.0</v>
      </c>
      <c r="AP1820" t="n">
        <v>24.0</v>
      </c>
      <c r="AQ1820" t="n">
        <v>0.0</v>
      </c>
      <c r="AR1820" t="n">
        <v>0.0</v>
      </c>
      <c r="AS1820" t="n">
        <v>0.0</v>
      </c>
      <c r="AT1820" t="inlineStr">
        <is>
          <t>N/A</t>
        </is>
      </c>
      <c r="AU1820" t="inlineStr">
        <is>
          <t>N/A</t>
        </is>
      </c>
      <c r="AV1820" t="inlineStr">
        <is>
          <t>N/A</t>
        </is>
      </c>
      <c r="AW1820" t="inlineStr">
        <is>
          <t>N/A</t>
        </is>
      </c>
      <c r="AX1820" t="inlineStr">
        <is>
          <t>N/A</t>
        </is>
      </c>
      <c r="AY1820" t="inlineStr">
        <is>
          <t>N/A</t>
        </is>
      </c>
      <c r="AZ1820" t="inlineStr">
        <is>
          <t>N/A</t>
        </is>
      </c>
      <c r="BA1820" t="inlineStr">
        <is>
          <t>N/A</t>
        </is>
      </c>
      <c r="BB1820" t="inlineStr">
        <is>
          <t>N/A</t>
        </is>
      </c>
      <c r="BC1820" t="inlineStr">
        <is>
          <t>N/A</t>
        </is>
      </c>
      <c r="BD1820" t="inlineStr">
        <is>
          <t>N/A</t>
        </is>
      </c>
      <c r="BE1820" t="inlineStr">
        <is>
          <t>N/A</t>
        </is>
      </c>
    </row>
    <row r="1821">
      <c r="A1821" t="inlineStr">
        <is>
          <t>WI211271401</t>
        </is>
      </c>
      <c r="B1821" t="inlineStr">
        <is>
          <t>DATA_VALIDATION</t>
        </is>
      </c>
      <c r="C1821" t="inlineStr">
        <is>
          <t>201300020439</t>
        </is>
      </c>
      <c r="D1821" t="inlineStr">
        <is>
          <t>Folder</t>
        </is>
      </c>
      <c r="E1821" s="2">
        <f>HYPERLINK("capsilon://?command=openfolder&amp;siteaddress=FAM.docvelocity-na8.net&amp;folderid=FXB5B3B6D9-99EA-9740-7424-029CA8214D39","FX21129972")</f>
        <v>0.0</v>
      </c>
      <c r="F1821" t="inlineStr">
        <is>
          <t/>
        </is>
      </c>
      <c r="G1821" t="inlineStr">
        <is>
          <t/>
        </is>
      </c>
      <c r="H1821" t="inlineStr">
        <is>
          <t>Mailitem</t>
        </is>
      </c>
      <c r="I1821" t="inlineStr">
        <is>
          <t>MI2112753982</t>
        </is>
      </c>
      <c r="J1821" t="n">
        <v>28.0</v>
      </c>
      <c r="K1821" t="inlineStr">
        <is>
          <t>COMPLETED</t>
        </is>
      </c>
      <c r="L1821" t="inlineStr">
        <is>
          <t>MARK_AS_COMPLETED</t>
        </is>
      </c>
      <c r="M1821" t="inlineStr">
        <is>
          <t>Queue</t>
        </is>
      </c>
      <c r="N1821" t="n">
        <v>2.0</v>
      </c>
      <c r="O1821" s="1" t="n">
        <v>44551.81234953704</v>
      </c>
      <c r="P1821" s="1" t="n">
        <v>44552.19892361111</v>
      </c>
      <c r="Q1821" t="n">
        <v>32980.0</v>
      </c>
      <c r="R1821" t="n">
        <v>420.0</v>
      </c>
      <c r="S1821" t="b">
        <v>0</v>
      </c>
      <c r="T1821" t="inlineStr">
        <is>
          <t>N/A</t>
        </is>
      </c>
      <c r="U1821" t="b">
        <v>0</v>
      </c>
      <c r="V1821" t="inlineStr">
        <is>
          <t>Supriya Khape</t>
        </is>
      </c>
      <c r="W1821" s="1" t="n">
        <v>44551.819375</v>
      </c>
      <c r="X1821" t="n">
        <v>150.0</v>
      </c>
      <c r="Y1821" t="n">
        <v>21.0</v>
      </c>
      <c r="Z1821" t="n">
        <v>0.0</v>
      </c>
      <c r="AA1821" t="n">
        <v>21.0</v>
      </c>
      <c r="AB1821" t="n">
        <v>0.0</v>
      </c>
      <c r="AC1821" t="n">
        <v>6.0</v>
      </c>
      <c r="AD1821" t="n">
        <v>7.0</v>
      </c>
      <c r="AE1821" t="n">
        <v>0.0</v>
      </c>
      <c r="AF1821" t="n">
        <v>0.0</v>
      </c>
      <c r="AG1821" t="n">
        <v>0.0</v>
      </c>
      <c r="AH1821" t="inlineStr">
        <is>
          <t>Ashish Sutar</t>
        </is>
      </c>
      <c r="AI1821" s="1" t="n">
        <v>44552.19892361111</v>
      </c>
      <c r="AJ1821" t="n">
        <v>270.0</v>
      </c>
      <c r="AK1821" t="n">
        <v>0.0</v>
      </c>
      <c r="AL1821" t="n">
        <v>0.0</v>
      </c>
      <c r="AM1821" t="n">
        <v>0.0</v>
      </c>
      <c r="AN1821" t="n">
        <v>0.0</v>
      </c>
      <c r="AO1821" t="n">
        <v>0.0</v>
      </c>
      <c r="AP1821" t="n">
        <v>7.0</v>
      </c>
      <c r="AQ1821" t="n">
        <v>0.0</v>
      </c>
      <c r="AR1821" t="n">
        <v>0.0</v>
      </c>
      <c r="AS1821" t="n">
        <v>0.0</v>
      </c>
      <c r="AT1821" t="inlineStr">
        <is>
          <t>N/A</t>
        </is>
      </c>
      <c r="AU1821" t="inlineStr">
        <is>
          <t>N/A</t>
        </is>
      </c>
      <c r="AV1821" t="inlineStr">
        <is>
          <t>N/A</t>
        </is>
      </c>
      <c r="AW1821" t="inlineStr">
        <is>
          <t>N/A</t>
        </is>
      </c>
      <c r="AX1821" t="inlineStr">
        <is>
          <t>N/A</t>
        </is>
      </c>
      <c r="AY1821" t="inlineStr">
        <is>
          <t>N/A</t>
        </is>
      </c>
      <c r="AZ1821" t="inlineStr">
        <is>
          <t>N/A</t>
        </is>
      </c>
      <c r="BA1821" t="inlineStr">
        <is>
          <t>N/A</t>
        </is>
      </c>
      <c r="BB1821" t="inlineStr">
        <is>
          <t>N/A</t>
        </is>
      </c>
      <c r="BC1821" t="inlineStr">
        <is>
          <t>N/A</t>
        </is>
      </c>
      <c r="BD1821" t="inlineStr">
        <is>
          <t>N/A</t>
        </is>
      </c>
      <c r="BE1821" t="inlineStr">
        <is>
          <t>N/A</t>
        </is>
      </c>
    </row>
    <row r="1822">
      <c r="A1822" t="inlineStr">
        <is>
          <t>WI211271449</t>
        </is>
      </c>
      <c r="B1822" t="inlineStr">
        <is>
          <t>DATA_VALIDATION</t>
        </is>
      </c>
      <c r="C1822" t="inlineStr">
        <is>
          <t>201300020439</t>
        </is>
      </c>
      <c r="D1822" t="inlineStr">
        <is>
          <t>Folder</t>
        </is>
      </c>
      <c r="E1822" s="2">
        <f>HYPERLINK("capsilon://?command=openfolder&amp;siteaddress=FAM.docvelocity-na8.net&amp;folderid=FXB5B3B6D9-99EA-9740-7424-029CA8214D39","FX21129972")</f>
        <v>0.0</v>
      </c>
      <c r="F1822" t="inlineStr">
        <is>
          <t/>
        </is>
      </c>
      <c r="G1822" t="inlineStr">
        <is>
          <t/>
        </is>
      </c>
      <c r="H1822" t="inlineStr">
        <is>
          <t>Mailitem</t>
        </is>
      </c>
      <c r="I1822" t="inlineStr">
        <is>
          <t>MI2112754104</t>
        </is>
      </c>
      <c r="J1822" t="n">
        <v>141.0</v>
      </c>
      <c r="K1822" t="inlineStr">
        <is>
          <t>COMPLETED</t>
        </is>
      </c>
      <c r="L1822" t="inlineStr">
        <is>
          <t>MARK_AS_COMPLETED</t>
        </is>
      </c>
      <c r="M1822" t="inlineStr">
        <is>
          <t>Queue</t>
        </is>
      </c>
      <c r="N1822" t="n">
        <v>1.0</v>
      </c>
      <c r="O1822" s="1" t="n">
        <v>44551.82300925926</v>
      </c>
      <c r="P1822" s="1" t="n">
        <v>44552.18163194445</v>
      </c>
      <c r="Q1822" t="n">
        <v>29507.0</v>
      </c>
      <c r="R1822" t="n">
        <v>1478.0</v>
      </c>
      <c r="S1822" t="b">
        <v>0</v>
      </c>
      <c r="T1822" t="inlineStr">
        <is>
          <t>N/A</t>
        </is>
      </c>
      <c r="U1822" t="b">
        <v>0</v>
      </c>
      <c r="V1822" t="inlineStr">
        <is>
          <t>Hemanshi Deshlahara</t>
        </is>
      </c>
      <c r="W1822" s="1" t="n">
        <v>44552.18163194445</v>
      </c>
      <c r="X1822" t="n">
        <v>1183.0</v>
      </c>
      <c r="Y1822" t="n">
        <v>0.0</v>
      </c>
      <c r="Z1822" t="n">
        <v>0.0</v>
      </c>
      <c r="AA1822" t="n">
        <v>0.0</v>
      </c>
      <c r="AB1822" t="n">
        <v>0.0</v>
      </c>
      <c r="AC1822" t="n">
        <v>0.0</v>
      </c>
      <c r="AD1822" t="n">
        <v>141.0</v>
      </c>
      <c r="AE1822" t="n">
        <v>117.0</v>
      </c>
      <c r="AF1822" t="n">
        <v>0.0</v>
      </c>
      <c r="AG1822" t="n">
        <v>27.0</v>
      </c>
      <c r="AH1822" t="inlineStr">
        <is>
          <t>N/A</t>
        </is>
      </c>
      <c r="AI1822" t="inlineStr">
        <is>
          <t>N/A</t>
        </is>
      </c>
      <c r="AJ1822" t="inlineStr">
        <is>
          <t>N/A</t>
        </is>
      </c>
      <c r="AK1822" t="inlineStr">
        <is>
          <t>N/A</t>
        </is>
      </c>
      <c r="AL1822" t="inlineStr">
        <is>
          <t>N/A</t>
        </is>
      </c>
      <c r="AM1822" t="inlineStr">
        <is>
          <t>N/A</t>
        </is>
      </c>
      <c r="AN1822" t="inlineStr">
        <is>
          <t>N/A</t>
        </is>
      </c>
      <c r="AO1822" t="inlineStr">
        <is>
          <t>N/A</t>
        </is>
      </c>
      <c r="AP1822" t="inlineStr">
        <is>
          <t>N/A</t>
        </is>
      </c>
      <c r="AQ1822" t="inlineStr">
        <is>
          <t>N/A</t>
        </is>
      </c>
      <c r="AR1822" t="inlineStr">
        <is>
          <t>N/A</t>
        </is>
      </c>
      <c r="AS1822" t="inlineStr">
        <is>
          <t>N/A</t>
        </is>
      </c>
      <c r="AT1822" t="inlineStr">
        <is>
          <t>N/A</t>
        </is>
      </c>
      <c r="AU1822" t="inlineStr">
        <is>
          <t>N/A</t>
        </is>
      </c>
      <c r="AV1822" t="inlineStr">
        <is>
          <t>N/A</t>
        </is>
      </c>
      <c r="AW1822" t="inlineStr">
        <is>
          <t>N/A</t>
        </is>
      </c>
      <c r="AX1822" t="inlineStr">
        <is>
          <t>N/A</t>
        </is>
      </c>
      <c r="AY1822" t="inlineStr">
        <is>
          <t>N/A</t>
        </is>
      </c>
      <c r="AZ1822" t="inlineStr">
        <is>
          <t>N/A</t>
        </is>
      </c>
      <c r="BA1822" t="inlineStr">
        <is>
          <t>N/A</t>
        </is>
      </c>
      <c r="BB1822" t="inlineStr">
        <is>
          <t>N/A</t>
        </is>
      </c>
      <c r="BC1822" t="inlineStr">
        <is>
          <t>N/A</t>
        </is>
      </c>
      <c r="BD1822" t="inlineStr">
        <is>
          <t>N/A</t>
        </is>
      </c>
      <c r="BE1822" t="inlineStr">
        <is>
          <t>N/A</t>
        </is>
      </c>
    </row>
    <row r="1823">
      <c r="A1823" t="inlineStr">
        <is>
          <t>WI211271462</t>
        </is>
      </c>
      <c r="B1823" t="inlineStr">
        <is>
          <t>DATA_VALIDATION</t>
        </is>
      </c>
      <c r="C1823" t="inlineStr">
        <is>
          <t>201330004332</t>
        </is>
      </c>
      <c r="D1823" t="inlineStr">
        <is>
          <t>Folder</t>
        </is>
      </c>
      <c r="E1823" s="2">
        <f>HYPERLINK("capsilon://?command=openfolder&amp;siteaddress=FAM.docvelocity-na8.net&amp;folderid=FX255C3210-80C9-BE08-B75C-AAEB5E122A9B","FX211211231")</f>
        <v>0.0</v>
      </c>
      <c r="F1823" t="inlineStr">
        <is>
          <t/>
        </is>
      </c>
      <c r="G1823" t="inlineStr">
        <is>
          <t/>
        </is>
      </c>
      <c r="H1823" t="inlineStr">
        <is>
          <t>Mailitem</t>
        </is>
      </c>
      <c r="I1823" t="inlineStr">
        <is>
          <t>MI2112754345</t>
        </is>
      </c>
      <c r="J1823" t="n">
        <v>131.0</v>
      </c>
      <c r="K1823" t="inlineStr">
        <is>
          <t>COMPLETED</t>
        </is>
      </c>
      <c r="L1823" t="inlineStr">
        <is>
          <t>MARK_AS_COMPLETED</t>
        </is>
      </c>
      <c r="M1823" t="inlineStr">
        <is>
          <t>Queue</t>
        </is>
      </c>
      <c r="N1823" t="n">
        <v>1.0</v>
      </c>
      <c r="O1823" s="1" t="n">
        <v>44551.82664351852</v>
      </c>
      <c r="P1823" s="1" t="n">
        <v>44552.1840625</v>
      </c>
      <c r="Q1823" t="n">
        <v>30492.0</v>
      </c>
      <c r="R1823" t="n">
        <v>389.0</v>
      </c>
      <c r="S1823" t="b">
        <v>0</v>
      </c>
      <c r="T1823" t="inlineStr">
        <is>
          <t>N/A</t>
        </is>
      </c>
      <c r="U1823" t="b">
        <v>0</v>
      </c>
      <c r="V1823" t="inlineStr">
        <is>
          <t>Hemanshi Deshlahara</t>
        </is>
      </c>
      <c r="W1823" s="1" t="n">
        <v>44552.1840625</v>
      </c>
      <c r="X1823" t="n">
        <v>209.0</v>
      </c>
      <c r="Y1823" t="n">
        <v>0.0</v>
      </c>
      <c r="Z1823" t="n">
        <v>0.0</v>
      </c>
      <c r="AA1823" t="n">
        <v>0.0</v>
      </c>
      <c r="AB1823" t="n">
        <v>0.0</v>
      </c>
      <c r="AC1823" t="n">
        <v>0.0</v>
      </c>
      <c r="AD1823" t="n">
        <v>131.0</v>
      </c>
      <c r="AE1823" t="n">
        <v>118.0</v>
      </c>
      <c r="AF1823" t="n">
        <v>0.0</v>
      </c>
      <c r="AG1823" t="n">
        <v>7.0</v>
      </c>
      <c r="AH1823" t="inlineStr">
        <is>
          <t>N/A</t>
        </is>
      </c>
      <c r="AI1823" t="inlineStr">
        <is>
          <t>N/A</t>
        </is>
      </c>
      <c r="AJ1823" t="inlineStr">
        <is>
          <t>N/A</t>
        </is>
      </c>
      <c r="AK1823" t="inlineStr">
        <is>
          <t>N/A</t>
        </is>
      </c>
      <c r="AL1823" t="inlineStr">
        <is>
          <t>N/A</t>
        </is>
      </c>
      <c r="AM1823" t="inlineStr">
        <is>
          <t>N/A</t>
        </is>
      </c>
      <c r="AN1823" t="inlineStr">
        <is>
          <t>N/A</t>
        </is>
      </c>
      <c r="AO1823" t="inlineStr">
        <is>
          <t>N/A</t>
        </is>
      </c>
      <c r="AP1823" t="inlineStr">
        <is>
          <t>N/A</t>
        </is>
      </c>
      <c r="AQ1823" t="inlineStr">
        <is>
          <t>N/A</t>
        </is>
      </c>
      <c r="AR1823" t="inlineStr">
        <is>
          <t>N/A</t>
        </is>
      </c>
      <c r="AS1823" t="inlineStr">
        <is>
          <t>N/A</t>
        </is>
      </c>
      <c r="AT1823" t="inlineStr">
        <is>
          <t>N/A</t>
        </is>
      </c>
      <c r="AU1823" t="inlineStr">
        <is>
          <t>N/A</t>
        </is>
      </c>
      <c r="AV1823" t="inlineStr">
        <is>
          <t>N/A</t>
        </is>
      </c>
      <c r="AW1823" t="inlineStr">
        <is>
          <t>N/A</t>
        </is>
      </c>
      <c r="AX1823" t="inlineStr">
        <is>
          <t>N/A</t>
        </is>
      </c>
      <c r="AY1823" t="inlineStr">
        <is>
          <t>N/A</t>
        </is>
      </c>
      <c r="AZ1823" t="inlineStr">
        <is>
          <t>N/A</t>
        </is>
      </c>
      <c r="BA1823" t="inlineStr">
        <is>
          <t>N/A</t>
        </is>
      </c>
      <c r="BB1823" t="inlineStr">
        <is>
          <t>N/A</t>
        </is>
      </c>
      <c r="BC1823" t="inlineStr">
        <is>
          <t>N/A</t>
        </is>
      </c>
      <c r="BD1823" t="inlineStr">
        <is>
          <t>N/A</t>
        </is>
      </c>
      <c r="BE1823" t="inlineStr">
        <is>
          <t>N/A</t>
        </is>
      </c>
    </row>
    <row r="1824">
      <c r="A1824" t="inlineStr">
        <is>
          <t>WI211271472</t>
        </is>
      </c>
      <c r="B1824" t="inlineStr">
        <is>
          <t>DATA_VALIDATION</t>
        </is>
      </c>
      <c r="C1824" t="inlineStr">
        <is>
          <t>201338000086</t>
        </is>
      </c>
      <c r="D1824" t="inlineStr">
        <is>
          <t>Folder</t>
        </is>
      </c>
      <c r="E1824" s="2">
        <f>HYPERLINK("capsilon://?command=openfolder&amp;siteaddress=FAM.docvelocity-na8.net&amp;folderid=FXA28F6FE4-AE18-3C9E-97DC-F34A2CF2FC9F","FX21125491")</f>
        <v>0.0</v>
      </c>
      <c r="F1824" t="inlineStr">
        <is>
          <t/>
        </is>
      </c>
      <c r="G1824" t="inlineStr">
        <is>
          <t/>
        </is>
      </c>
      <c r="H1824" t="inlineStr">
        <is>
          <t>Mailitem</t>
        </is>
      </c>
      <c r="I1824" t="inlineStr">
        <is>
          <t>MI2112754916</t>
        </is>
      </c>
      <c r="J1824" t="n">
        <v>161.0</v>
      </c>
      <c r="K1824" t="inlineStr">
        <is>
          <t>COMPLETED</t>
        </is>
      </c>
      <c r="L1824" t="inlineStr">
        <is>
          <t>MARK_AS_COMPLETED</t>
        </is>
      </c>
      <c r="M1824" t="inlineStr">
        <is>
          <t>Queue</t>
        </is>
      </c>
      <c r="N1824" t="n">
        <v>1.0</v>
      </c>
      <c r="O1824" s="1" t="n">
        <v>44551.83017361111</v>
      </c>
      <c r="P1824" s="1" t="n">
        <v>44552.19800925926</v>
      </c>
      <c r="Q1824" t="n">
        <v>30272.0</v>
      </c>
      <c r="R1824" t="n">
        <v>1509.0</v>
      </c>
      <c r="S1824" t="b">
        <v>0</v>
      </c>
      <c r="T1824" t="inlineStr">
        <is>
          <t>N/A</t>
        </is>
      </c>
      <c r="U1824" t="b">
        <v>0</v>
      </c>
      <c r="V1824" t="inlineStr">
        <is>
          <t>Hemanshi Deshlahara</t>
        </is>
      </c>
      <c r="W1824" s="1" t="n">
        <v>44552.19800925926</v>
      </c>
      <c r="X1824" t="n">
        <v>1204.0</v>
      </c>
      <c r="Y1824" t="n">
        <v>0.0</v>
      </c>
      <c r="Z1824" t="n">
        <v>0.0</v>
      </c>
      <c r="AA1824" t="n">
        <v>0.0</v>
      </c>
      <c r="AB1824" t="n">
        <v>0.0</v>
      </c>
      <c r="AC1824" t="n">
        <v>0.0</v>
      </c>
      <c r="AD1824" t="n">
        <v>161.0</v>
      </c>
      <c r="AE1824" t="n">
        <v>137.0</v>
      </c>
      <c r="AF1824" t="n">
        <v>0.0</v>
      </c>
      <c r="AG1824" t="n">
        <v>8.0</v>
      </c>
      <c r="AH1824" t="inlineStr">
        <is>
          <t>N/A</t>
        </is>
      </c>
      <c r="AI1824" t="inlineStr">
        <is>
          <t>N/A</t>
        </is>
      </c>
      <c r="AJ1824" t="inlineStr">
        <is>
          <t>N/A</t>
        </is>
      </c>
      <c r="AK1824" t="inlineStr">
        <is>
          <t>N/A</t>
        </is>
      </c>
      <c r="AL1824" t="inlineStr">
        <is>
          <t>N/A</t>
        </is>
      </c>
      <c r="AM1824" t="inlineStr">
        <is>
          <t>N/A</t>
        </is>
      </c>
      <c r="AN1824" t="inlineStr">
        <is>
          <t>N/A</t>
        </is>
      </c>
      <c r="AO1824" t="inlineStr">
        <is>
          <t>N/A</t>
        </is>
      </c>
      <c r="AP1824" t="inlineStr">
        <is>
          <t>N/A</t>
        </is>
      </c>
      <c r="AQ1824" t="inlineStr">
        <is>
          <t>N/A</t>
        </is>
      </c>
      <c r="AR1824" t="inlineStr">
        <is>
          <t>N/A</t>
        </is>
      </c>
      <c r="AS1824" t="inlineStr">
        <is>
          <t>N/A</t>
        </is>
      </c>
      <c r="AT1824" t="inlineStr">
        <is>
          <t>N/A</t>
        </is>
      </c>
      <c r="AU1824" t="inlineStr">
        <is>
          <t>N/A</t>
        </is>
      </c>
      <c r="AV1824" t="inlineStr">
        <is>
          <t>N/A</t>
        </is>
      </c>
      <c r="AW1824" t="inlineStr">
        <is>
          <t>N/A</t>
        </is>
      </c>
      <c r="AX1824" t="inlineStr">
        <is>
          <t>N/A</t>
        </is>
      </c>
      <c r="AY1824" t="inlineStr">
        <is>
          <t>N/A</t>
        </is>
      </c>
      <c r="AZ1824" t="inlineStr">
        <is>
          <t>N/A</t>
        </is>
      </c>
      <c r="BA1824" t="inlineStr">
        <is>
          <t>N/A</t>
        </is>
      </c>
      <c r="BB1824" t="inlineStr">
        <is>
          <t>N/A</t>
        </is>
      </c>
      <c r="BC1824" t="inlineStr">
        <is>
          <t>N/A</t>
        </is>
      </c>
      <c r="BD1824" t="inlineStr">
        <is>
          <t>N/A</t>
        </is>
      </c>
      <c r="BE1824" t="inlineStr">
        <is>
          <t>N/A</t>
        </is>
      </c>
    </row>
    <row r="1825">
      <c r="A1825" t="inlineStr">
        <is>
          <t>WI211271550</t>
        </is>
      </c>
      <c r="B1825" t="inlineStr">
        <is>
          <t>DATA_VALIDATION</t>
        </is>
      </c>
      <c r="C1825" t="inlineStr">
        <is>
          <t>201100014353</t>
        </is>
      </c>
      <c r="D1825" t="inlineStr">
        <is>
          <t>Folder</t>
        </is>
      </c>
      <c r="E1825" s="2">
        <f>HYPERLINK("capsilon://?command=openfolder&amp;siteaddress=FAM.docvelocity-na8.net&amp;folderid=FX7F4BB6B2-EB2A-FE61-47A4-D6755456D03C","FX21129137")</f>
        <v>0.0</v>
      </c>
      <c r="F1825" t="inlineStr">
        <is>
          <t/>
        </is>
      </c>
      <c r="G1825" t="inlineStr">
        <is>
          <t/>
        </is>
      </c>
      <c r="H1825" t="inlineStr">
        <is>
          <t>Mailitem</t>
        </is>
      </c>
      <c r="I1825" t="inlineStr">
        <is>
          <t>MI2112755489</t>
        </is>
      </c>
      <c r="J1825" t="n">
        <v>96.0</v>
      </c>
      <c r="K1825" t="inlineStr">
        <is>
          <t>COMPLETED</t>
        </is>
      </c>
      <c r="L1825" t="inlineStr">
        <is>
          <t>MARK_AS_COMPLETED</t>
        </is>
      </c>
      <c r="M1825" t="inlineStr">
        <is>
          <t>Queue</t>
        </is>
      </c>
      <c r="N1825" t="n">
        <v>1.0</v>
      </c>
      <c r="O1825" s="1" t="n">
        <v>44551.841319444444</v>
      </c>
      <c r="P1825" s="1" t="n">
        <v>44552.19925925926</v>
      </c>
      <c r="Q1825" t="n">
        <v>30654.0</v>
      </c>
      <c r="R1825" t="n">
        <v>272.0</v>
      </c>
      <c r="S1825" t="b">
        <v>0</v>
      </c>
      <c r="T1825" t="inlineStr">
        <is>
          <t>N/A</t>
        </is>
      </c>
      <c r="U1825" t="b">
        <v>0</v>
      </c>
      <c r="V1825" t="inlineStr">
        <is>
          <t>Hemanshi Deshlahara</t>
        </is>
      </c>
      <c r="W1825" s="1" t="n">
        <v>44552.19925925926</v>
      </c>
      <c r="X1825" t="n">
        <v>107.0</v>
      </c>
      <c r="Y1825" t="n">
        <v>0.0</v>
      </c>
      <c r="Z1825" t="n">
        <v>0.0</v>
      </c>
      <c r="AA1825" t="n">
        <v>0.0</v>
      </c>
      <c r="AB1825" t="n">
        <v>0.0</v>
      </c>
      <c r="AC1825" t="n">
        <v>0.0</v>
      </c>
      <c r="AD1825" t="n">
        <v>96.0</v>
      </c>
      <c r="AE1825" t="n">
        <v>91.0</v>
      </c>
      <c r="AF1825" t="n">
        <v>0.0</v>
      </c>
      <c r="AG1825" t="n">
        <v>3.0</v>
      </c>
      <c r="AH1825" t="inlineStr">
        <is>
          <t>N/A</t>
        </is>
      </c>
      <c r="AI1825" t="inlineStr">
        <is>
          <t>N/A</t>
        </is>
      </c>
      <c r="AJ1825" t="inlineStr">
        <is>
          <t>N/A</t>
        </is>
      </c>
      <c r="AK1825" t="inlineStr">
        <is>
          <t>N/A</t>
        </is>
      </c>
      <c r="AL1825" t="inlineStr">
        <is>
          <t>N/A</t>
        </is>
      </c>
      <c r="AM1825" t="inlineStr">
        <is>
          <t>N/A</t>
        </is>
      </c>
      <c r="AN1825" t="inlineStr">
        <is>
          <t>N/A</t>
        </is>
      </c>
      <c r="AO1825" t="inlineStr">
        <is>
          <t>N/A</t>
        </is>
      </c>
      <c r="AP1825" t="inlineStr">
        <is>
          <t>N/A</t>
        </is>
      </c>
      <c r="AQ1825" t="inlineStr">
        <is>
          <t>N/A</t>
        </is>
      </c>
      <c r="AR1825" t="inlineStr">
        <is>
          <t>N/A</t>
        </is>
      </c>
      <c r="AS1825" t="inlineStr">
        <is>
          <t>N/A</t>
        </is>
      </c>
      <c r="AT1825" t="inlineStr">
        <is>
          <t>N/A</t>
        </is>
      </c>
      <c r="AU1825" t="inlineStr">
        <is>
          <t>N/A</t>
        </is>
      </c>
      <c r="AV1825" t="inlineStr">
        <is>
          <t>N/A</t>
        </is>
      </c>
      <c r="AW1825" t="inlineStr">
        <is>
          <t>N/A</t>
        </is>
      </c>
      <c r="AX1825" t="inlineStr">
        <is>
          <t>N/A</t>
        </is>
      </c>
      <c r="AY1825" t="inlineStr">
        <is>
          <t>N/A</t>
        </is>
      </c>
      <c r="AZ1825" t="inlineStr">
        <is>
          <t>N/A</t>
        </is>
      </c>
      <c r="BA1825" t="inlineStr">
        <is>
          <t>N/A</t>
        </is>
      </c>
      <c r="BB1825" t="inlineStr">
        <is>
          <t>N/A</t>
        </is>
      </c>
      <c r="BC1825" t="inlineStr">
        <is>
          <t>N/A</t>
        </is>
      </c>
      <c r="BD1825" t="inlineStr">
        <is>
          <t>N/A</t>
        </is>
      </c>
      <c r="BE1825" t="inlineStr">
        <is>
          <t>N/A</t>
        </is>
      </c>
    </row>
    <row r="1826">
      <c r="A1826" t="inlineStr">
        <is>
          <t>WI211271572</t>
        </is>
      </c>
      <c r="B1826" t="inlineStr">
        <is>
          <t>DATA_VALIDATION</t>
        </is>
      </c>
      <c r="C1826" t="inlineStr">
        <is>
          <t>201300020499</t>
        </is>
      </c>
      <c r="D1826" t="inlineStr">
        <is>
          <t>Folder</t>
        </is>
      </c>
      <c r="E1826" s="2">
        <f>HYPERLINK("capsilon://?command=openfolder&amp;siteaddress=FAM.docvelocity-na8.net&amp;folderid=FX0471BF55-AD96-EE05-1528-B84CDBC6C615","FX211211338")</f>
        <v>0.0</v>
      </c>
      <c r="F1826" t="inlineStr">
        <is>
          <t/>
        </is>
      </c>
      <c r="G1826" t="inlineStr">
        <is>
          <t/>
        </is>
      </c>
      <c r="H1826" t="inlineStr">
        <is>
          <t>Mailitem</t>
        </is>
      </c>
      <c r="I1826" t="inlineStr">
        <is>
          <t>MI2112755716</t>
        </is>
      </c>
      <c r="J1826" t="n">
        <v>95.0</v>
      </c>
      <c r="K1826" t="inlineStr">
        <is>
          <t>COMPLETED</t>
        </is>
      </c>
      <c r="L1826" t="inlineStr">
        <is>
          <t>MARK_AS_COMPLETED</t>
        </is>
      </c>
      <c r="M1826" t="inlineStr">
        <is>
          <t>Queue</t>
        </is>
      </c>
      <c r="N1826" t="n">
        <v>1.0</v>
      </c>
      <c r="O1826" s="1" t="n">
        <v>44551.84512731482</v>
      </c>
      <c r="P1826" s="1" t="n">
        <v>44552.2006712963</v>
      </c>
      <c r="Q1826" t="n">
        <v>30446.0</v>
      </c>
      <c r="R1826" t="n">
        <v>273.0</v>
      </c>
      <c r="S1826" t="b">
        <v>0</v>
      </c>
      <c r="T1826" t="inlineStr">
        <is>
          <t>N/A</t>
        </is>
      </c>
      <c r="U1826" t="b">
        <v>0</v>
      </c>
      <c r="V1826" t="inlineStr">
        <is>
          <t>Hemanshi Deshlahara</t>
        </is>
      </c>
      <c r="W1826" s="1" t="n">
        <v>44552.2006712963</v>
      </c>
      <c r="X1826" t="n">
        <v>121.0</v>
      </c>
      <c r="Y1826" t="n">
        <v>0.0</v>
      </c>
      <c r="Z1826" t="n">
        <v>0.0</v>
      </c>
      <c r="AA1826" t="n">
        <v>0.0</v>
      </c>
      <c r="AB1826" t="n">
        <v>0.0</v>
      </c>
      <c r="AC1826" t="n">
        <v>0.0</v>
      </c>
      <c r="AD1826" t="n">
        <v>95.0</v>
      </c>
      <c r="AE1826" t="n">
        <v>83.0</v>
      </c>
      <c r="AF1826" t="n">
        <v>0.0</v>
      </c>
      <c r="AG1826" t="n">
        <v>3.0</v>
      </c>
      <c r="AH1826" t="inlineStr">
        <is>
          <t>N/A</t>
        </is>
      </c>
      <c r="AI1826" t="inlineStr">
        <is>
          <t>N/A</t>
        </is>
      </c>
      <c r="AJ1826" t="inlineStr">
        <is>
          <t>N/A</t>
        </is>
      </c>
      <c r="AK1826" t="inlineStr">
        <is>
          <t>N/A</t>
        </is>
      </c>
      <c r="AL1826" t="inlineStr">
        <is>
          <t>N/A</t>
        </is>
      </c>
      <c r="AM1826" t="inlineStr">
        <is>
          <t>N/A</t>
        </is>
      </c>
      <c r="AN1826" t="inlineStr">
        <is>
          <t>N/A</t>
        </is>
      </c>
      <c r="AO1826" t="inlineStr">
        <is>
          <t>N/A</t>
        </is>
      </c>
      <c r="AP1826" t="inlineStr">
        <is>
          <t>N/A</t>
        </is>
      </c>
      <c r="AQ1826" t="inlineStr">
        <is>
          <t>N/A</t>
        </is>
      </c>
      <c r="AR1826" t="inlineStr">
        <is>
          <t>N/A</t>
        </is>
      </c>
      <c r="AS1826" t="inlineStr">
        <is>
          <t>N/A</t>
        </is>
      </c>
      <c r="AT1826" t="inlineStr">
        <is>
          <t>N/A</t>
        </is>
      </c>
      <c r="AU1826" t="inlineStr">
        <is>
          <t>N/A</t>
        </is>
      </c>
      <c r="AV1826" t="inlineStr">
        <is>
          <t>N/A</t>
        </is>
      </c>
      <c r="AW1826" t="inlineStr">
        <is>
          <t>N/A</t>
        </is>
      </c>
      <c r="AX1826" t="inlineStr">
        <is>
          <t>N/A</t>
        </is>
      </c>
      <c r="AY1826" t="inlineStr">
        <is>
          <t>N/A</t>
        </is>
      </c>
      <c r="AZ1826" t="inlineStr">
        <is>
          <t>N/A</t>
        </is>
      </c>
      <c r="BA1826" t="inlineStr">
        <is>
          <t>N/A</t>
        </is>
      </c>
      <c r="BB1826" t="inlineStr">
        <is>
          <t>N/A</t>
        </is>
      </c>
      <c r="BC1826" t="inlineStr">
        <is>
          <t>N/A</t>
        </is>
      </c>
      <c r="BD1826" t="inlineStr">
        <is>
          <t>N/A</t>
        </is>
      </c>
      <c r="BE1826" t="inlineStr">
        <is>
          <t>N/A</t>
        </is>
      </c>
    </row>
    <row r="1827">
      <c r="A1827" t="inlineStr">
        <is>
          <t>WI211271579</t>
        </is>
      </c>
      <c r="B1827" t="inlineStr">
        <is>
          <t>DATA_VALIDATION</t>
        </is>
      </c>
      <c r="C1827" t="inlineStr">
        <is>
          <t>201300020469</t>
        </is>
      </c>
      <c r="D1827" t="inlineStr">
        <is>
          <t>Folder</t>
        </is>
      </c>
      <c r="E1827" s="2">
        <f>HYPERLINK("capsilon://?command=openfolder&amp;siteaddress=FAM.docvelocity-na8.net&amp;folderid=FXFD9E8EC9-4764-E6E6-AF37-80056439D4D3","FX211210823")</f>
        <v>0.0</v>
      </c>
      <c r="F1827" t="inlineStr">
        <is>
          <t/>
        </is>
      </c>
      <c r="G1827" t="inlineStr">
        <is>
          <t/>
        </is>
      </c>
      <c r="H1827" t="inlineStr">
        <is>
          <t>Mailitem</t>
        </is>
      </c>
      <c r="I1827" t="inlineStr">
        <is>
          <t>MI2112755748</t>
        </is>
      </c>
      <c r="J1827" t="n">
        <v>153.0</v>
      </c>
      <c r="K1827" t="inlineStr">
        <is>
          <t>COMPLETED</t>
        </is>
      </c>
      <c r="L1827" t="inlineStr">
        <is>
          <t>MARK_AS_COMPLETED</t>
        </is>
      </c>
      <c r="M1827" t="inlineStr">
        <is>
          <t>Queue</t>
        </is>
      </c>
      <c r="N1827" t="n">
        <v>1.0</v>
      </c>
      <c r="O1827" s="1" t="n">
        <v>44551.846342592595</v>
      </c>
      <c r="P1827" s="1" t="n">
        <v>44552.21144675926</v>
      </c>
      <c r="Q1827" t="n">
        <v>30802.0</v>
      </c>
      <c r="R1827" t="n">
        <v>743.0</v>
      </c>
      <c r="S1827" t="b">
        <v>0</v>
      </c>
      <c r="T1827" t="inlineStr">
        <is>
          <t>N/A</t>
        </is>
      </c>
      <c r="U1827" t="b">
        <v>0</v>
      </c>
      <c r="V1827" t="inlineStr">
        <is>
          <t>Hemanshi Deshlahara</t>
        </is>
      </c>
      <c r="W1827" s="1" t="n">
        <v>44552.21144675926</v>
      </c>
      <c r="X1827" t="n">
        <v>546.0</v>
      </c>
      <c r="Y1827" t="n">
        <v>0.0</v>
      </c>
      <c r="Z1827" t="n">
        <v>0.0</v>
      </c>
      <c r="AA1827" t="n">
        <v>0.0</v>
      </c>
      <c r="AB1827" t="n">
        <v>0.0</v>
      </c>
      <c r="AC1827" t="n">
        <v>0.0</v>
      </c>
      <c r="AD1827" t="n">
        <v>153.0</v>
      </c>
      <c r="AE1827" t="n">
        <v>129.0</v>
      </c>
      <c r="AF1827" t="n">
        <v>0.0</v>
      </c>
      <c r="AG1827" t="n">
        <v>7.0</v>
      </c>
      <c r="AH1827" t="inlineStr">
        <is>
          <t>N/A</t>
        </is>
      </c>
      <c r="AI1827" t="inlineStr">
        <is>
          <t>N/A</t>
        </is>
      </c>
      <c r="AJ1827" t="inlineStr">
        <is>
          <t>N/A</t>
        </is>
      </c>
      <c r="AK1827" t="inlineStr">
        <is>
          <t>N/A</t>
        </is>
      </c>
      <c r="AL1827" t="inlineStr">
        <is>
          <t>N/A</t>
        </is>
      </c>
      <c r="AM1827" t="inlineStr">
        <is>
          <t>N/A</t>
        </is>
      </c>
      <c r="AN1827" t="inlineStr">
        <is>
          <t>N/A</t>
        </is>
      </c>
      <c r="AO1827" t="inlineStr">
        <is>
          <t>N/A</t>
        </is>
      </c>
      <c r="AP1827" t="inlineStr">
        <is>
          <t>N/A</t>
        </is>
      </c>
      <c r="AQ1827" t="inlineStr">
        <is>
          <t>N/A</t>
        </is>
      </c>
      <c r="AR1827" t="inlineStr">
        <is>
          <t>N/A</t>
        </is>
      </c>
      <c r="AS1827" t="inlineStr">
        <is>
          <t>N/A</t>
        </is>
      </c>
      <c r="AT1827" t="inlineStr">
        <is>
          <t>N/A</t>
        </is>
      </c>
      <c r="AU1827" t="inlineStr">
        <is>
          <t>N/A</t>
        </is>
      </c>
      <c r="AV1827" t="inlineStr">
        <is>
          <t>N/A</t>
        </is>
      </c>
      <c r="AW1827" t="inlineStr">
        <is>
          <t>N/A</t>
        </is>
      </c>
      <c r="AX1827" t="inlineStr">
        <is>
          <t>N/A</t>
        </is>
      </c>
      <c r="AY1827" t="inlineStr">
        <is>
          <t>N/A</t>
        </is>
      </c>
      <c r="AZ1827" t="inlineStr">
        <is>
          <t>N/A</t>
        </is>
      </c>
      <c r="BA1827" t="inlineStr">
        <is>
          <t>N/A</t>
        </is>
      </c>
      <c r="BB1827" t="inlineStr">
        <is>
          <t>N/A</t>
        </is>
      </c>
      <c r="BC1827" t="inlineStr">
        <is>
          <t>N/A</t>
        </is>
      </c>
      <c r="BD1827" t="inlineStr">
        <is>
          <t>N/A</t>
        </is>
      </c>
      <c r="BE1827" t="inlineStr">
        <is>
          <t>N/A</t>
        </is>
      </c>
    </row>
    <row r="1828">
      <c r="A1828" t="inlineStr">
        <is>
          <t>WI211271619</t>
        </is>
      </c>
      <c r="B1828" t="inlineStr">
        <is>
          <t>DATA_VALIDATION</t>
        </is>
      </c>
      <c r="C1828" t="inlineStr">
        <is>
          <t>201300020495</t>
        </is>
      </c>
      <c r="D1828" t="inlineStr">
        <is>
          <t>Folder</t>
        </is>
      </c>
      <c r="E1828" s="2">
        <f>HYPERLINK("capsilon://?command=openfolder&amp;siteaddress=FAM.docvelocity-na8.net&amp;folderid=FX781C2734-88D9-03C9-A8C2-C3680F578783","FX211211308")</f>
        <v>0.0</v>
      </c>
      <c r="F1828" t="inlineStr">
        <is>
          <t/>
        </is>
      </c>
      <c r="G1828" t="inlineStr">
        <is>
          <t/>
        </is>
      </c>
      <c r="H1828" t="inlineStr">
        <is>
          <t>Mailitem</t>
        </is>
      </c>
      <c r="I1828" t="inlineStr">
        <is>
          <t>MI2112756545</t>
        </is>
      </c>
      <c r="J1828" t="n">
        <v>106.0</v>
      </c>
      <c r="K1828" t="inlineStr">
        <is>
          <t>COMPLETED</t>
        </is>
      </c>
      <c r="L1828" t="inlineStr">
        <is>
          <t>MARK_AS_COMPLETED</t>
        </is>
      </c>
      <c r="M1828" t="inlineStr">
        <is>
          <t>Queue</t>
        </is>
      </c>
      <c r="N1828" t="n">
        <v>1.0</v>
      </c>
      <c r="O1828" s="1" t="n">
        <v>44551.868993055556</v>
      </c>
      <c r="P1828" s="1" t="n">
        <v>44552.215046296296</v>
      </c>
      <c r="Q1828" t="n">
        <v>29470.0</v>
      </c>
      <c r="R1828" t="n">
        <v>429.0</v>
      </c>
      <c r="S1828" t="b">
        <v>0</v>
      </c>
      <c r="T1828" t="inlineStr">
        <is>
          <t>N/A</t>
        </is>
      </c>
      <c r="U1828" t="b">
        <v>0</v>
      </c>
      <c r="V1828" t="inlineStr">
        <is>
          <t>Hemanshi Deshlahara</t>
        </is>
      </c>
      <c r="W1828" s="1" t="n">
        <v>44552.215046296296</v>
      </c>
      <c r="X1828" t="n">
        <v>311.0</v>
      </c>
      <c r="Y1828" t="n">
        <v>0.0</v>
      </c>
      <c r="Z1828" t="n">
        <v>0.0</v>
      </c>
      <c r="AA1828" t="n">
        <v>0.0</v>
      </c>
      <c r="AB1828" t="n">
        <v>0.0</v>
      </c>
      <c r="AC1828" t="n">
        <v>0.0</v>
      </c>
      <c r="AD1828" t="n">
        <v>106.0</v>
      </c>
      <c r="AE1828" t="n">
        <v>94.0</v>
      </c>
      <c r="AF1828" t="n">
        <v>0.0</v>
      </c>
      <c r="AG1828" t="n">
        <v>7.0</v>
      </c>
      <c r="AH1828" t="inlineStr">
        <is>
          <t>N/A</t>
        </is>
      </c>
      <c r="AI1828" t="inlineStr">
        <is>
          <t>N/A</t>
        </is>
      </c>
      <c r="AJ1828" t="inlineStr">
        <is>
          <t>N/A</t>
        </is>
      </c>
      <c r="AK1828" t="inlineStr">
        <is>
          <t>N/A</t>
        </is>
      </c>
      <c r="AL1828" t="inlineStr">
        <is>
          <t>N/A</t>
        </is>
      </c>
      <c r="AM1828" t="inlineStr">
        <is>
          <t>N/A</t>
        </is>
      </c>
      <c r="AN1828" t="inlineStr">
        <is>
          <t>N/A</t>
        </is>
      </c>
      <c r="AO1828" t="inlineStr">
        <is>
          <t>N/A</t>
        </is>
      </c>
      <c r="AP1828" t="inlineStr">
        <is>
          <t>N/A</t>
        </is>
      </c>
      <c r="AQ1828" t="inlineStr">
        <is>
          <t>N/A</t>
        </is>
      </c>
      <c r="AR1828" t="inlineStr">
        <is>
          <t>N/A</t>
        </is>
      </c>
      <c r="AS1828" t="inlineStr">
        <is>
          <t>N/A</t>
        </is>
      </c>
      <c r="AT1828" t="inlineStr">
        <is>
          <t>N/A</t>
        </is>
      </c>
      <c r="AU1828" t="inlineStr">
        <is>
          <t>N/A</t>
        </is>
      </c>
      <c r="AV1828" t="inlineStr">
        <is>
          <t>N/A</t>
        </is>
      </c>
      <c r="AW1828" t="inlineStr">
        <is>
          <t>N/A</t>
        </is>
      </c>
      <c r="AX1828" t="inlineStr">
        <is>
          <t>N/A</t>
        </is>
      </c>
      <c r="AY1828" t="inlineStr">
        <is>
          <t>N/A</t>
        </is>
      </c>
      <c r="AZ1828" t="inlineStr">
        <is>
          <t>N/A</t>
        </is>
      </c>
      <c r="BA1828" t="inlineStr">
        <is>
          <t>N/A</t>
        </is>
      </c>
      <c r="BB1828" t="inlineStr">
        <is>
          <t>N/A</t>
        </is>
      </c>
      <c r="BC1828" t="inlineStr">
        <is>
          <t>N/A</t>
        </is>
      </c>
      <c r="BD1828" t="inlineStr">
        <is>
          <t>N/A</t>
        </is>
      </c>
      <c r="BE1828" t="inlineStr">
        <is>
          <t>N/A</t>
        </is>
      </c>
    </row>
    <row r="1829">
      <c r="A1829" t="inlineStr">
        <is>
          <t>WI211271643</t>
        </is>
      </c>
      <c r="B1829" t="inlineStr">
        <is>
          <t>DATA_VALIDATION</t>
        </is>
      </c>
      <c r="C1829" t="inlineStr">
        <is>
          <t>201130012995</t>
        </is>
      </c>
      <c r="D1829" t="inlineStr">
        <is>
          <t>Folder</t>
        </is>
      </c>
      <c r="E1829" s="2">
        <f>HYPERLINK("capsilon://?command=openfolder&amp;siteaddress=FAM.docvelocity-na8.net&amp;folderid=FX4A524B8E-503E-9CFC-15E9-40BBDD4229BB","FX211211310")</f>
        <v>0.0</v>
      </c>
      <c r="F1829" t="inlineStr">
        <is>
          <t/>
        </is>
      </c>
      <c r="G1829" t="inlineStr">
        <is>
          <t/>
        </is>
      </c>
      <c r="H1829" t="inlineStr">
        <is>
          <t>Mailitem</t>
        </is>
      </c>
      <c r="I1829" t="inlineStr">
        <is>
          <t>MI2112756908</t>
        </is>
      </c>
      <c r="J1829" t="n">
        <v>104.0</v>
      </c>
      <c r="K1829" t="inlineStr">
        <is>
          <t>COMPLETED</t>
        </is>
      </c>
      <c r="L1829" t="inlineStr">
        <is>
          <t>MARK_AS_COMPLETED</t>
        </is>
      </c>
      <c r="M1829" t="inlineStr">
        <is>
          <t>Queue</t>
        </is>
      </c>
      <c r="N1829" t="n">
        <v>1.0</v>
      </c>
      <c r="O1829" s="1" t="n">
        <v>44551.87997685185</v>
      </c>
      <c r="P1829" s="1" t="n">
        <v>44552.21619212963</v>
      </c>
      <c r="Q1829" t="n">
        <v>28844.0</v>
      </c>
      <c r="R1829" t="n">
        <v>205.0</v>
      </c>
      <c r="S1829" t="b">
        <v>0</v>
      </c>
      <c r="T1829" t="inlineStr">
        <is>
          <t>N/A</t>
        </is>
      </c>
      <c r="U1829" t="b">
        <v>0</v>
      </c>
      <c r="V1829" t="inlineStr">
        <is>
          <t>Hemanshi Deshlahara</t>
        </is>
      </c>
      <c r="W1829" s="1" t="n">
        <v>44552.21619212963</v>
      </c>
      <c r="X1829" t="n">
        <v>98.0</v>
      </c>
      <c r="Y1829" t="n">
        <v>0.0</v>
      </c>
      <c r="Z1829" t="n">
        <v>0.0</v>
      </c>
      <c r="AA1829" t="n">
        <v>0.0</v>
      </c>
      <c r="AB1829" t="n">
        <v>0.0</v>
      </c>
      <c r="AC1829" t="n">
        <v>0.0</v>
      </c>
      <c r="AD1829" t="n">
        <v>104.0</v>
      </c>
      <c r="AE1829" t="n">
        <v>92.0</v>
      </c>
      <c r="AF1829" t="n">
        <v>0.0</v>
      </c>
      <c r="AG1829" t="n">
        <v>3.0</v>
      </c>
      <c r="AH1829" t="inlineStr">
        <is>
          <t>N/A</t>
        </is>
      </c>
      <c r="AI1829" t="inlineStr">
        <is>
          <t>N/A</t>
        </is>
      </c>
      <c r="AJ1829" t="inlineStr">
        <is>
          <t>N/A</t>
        </is>
      </c>
      <c r="AK1829" t="inlineStr">
        <is>
          <t>N/A</t>
        </is>
      </c>
      <c r="AL1829" t="inlineStr">
        <is>
          <t>N/A</t>
        </is>
      </c>
      <c r="AM1829" t="inlineStr">
        <is>
          <t>N/A</t>
        </is>
      </c>
      <c r="AN1829" t="inlineStr">
        <is>
          <t>N/A</t>
        </is>
      </c>
      <c r="AO1829" t="inlineStr">
        <is>
          <t>N/A</t>
        </is>
      </c>
      <c r="AP1829" t="inlineStr">
        <is>
          <t>N/A</t>
        </is>
      </c>
      <c r="AQ1829" t="inlineStr">
        <is>
          <t>N/A</t>
        </is>
      </c>
      <c r="AR1829" t="inlineStr">
        <is>
          <t>N/A</t>
        </is>
      </c>
      <c r="AS1829" t="inlineStr">
        <is>
          <t>N/A</t>
        </is>
      </c>
      <c r="AT1829" t="inlineStr">
        <is>
          <t>N/A</t>
        </is>
      </c>
      <c r="AU1829" t="inlineStr">
        <is>
          <t>N/A</t>
        </is>
      </c>
      <c r="AV1829" t="inlineStr">
        <is>
          <t>N/A</t>
        </is>
      </c>
      <c r="AW1829" t="inlineStr">
        <is>
          <t>N/A</t>
        </is>
      </c>
      <c r="AX1829" t="inlineStr">
        <is>
          <t>N/A</t>
        </is>
      </c>
      <c r="AY1829" t="inlineStr">
        <is>
          <t>N/A</t>
        </is>
      </c>
      <c r="AZ1829" t="inlineStr">
        <is>
          <t>N/A</t>
        </is>
      </c>
      <c r="BA1829" t="inlineStr">
        <is>
          <t>N/A</t>
        </is>
      </c>
      <c r="BB1829" t="inlineStr">
        <is>
          <t>N/A</t>
        </is>
      </c>
      <c r="BC1829" t="inlineStr">
        <is>
          <t>N/A</t>
        </is>
      </c>
      <c r="BD1829" t="inlineStr">
        <is>
          <t>N/A</t>
        </is>
      </c>
      <c r="BE1829" t="inlineStr">
        <is>
          <t>N/A</t>
        </is>
      </c>
    </row>
    <row r="1830">
      <c r="A1830" t="inlineStr">
        <is>
          <t>WI21127167</t>
        </is>
      </c>
      <c r="B1830" t="inlineStr">
        <is>
          <t>DATA_VALIDATION</t>
        </is>
      </c>
      <c r="C1830" t="inlineStr">
        <is>
          <t>201100014236</t>
        </is>
      </c>
      <c r="D1830" t="inlineStr">
        <is>
          <t>Folder</t>
        </is>
      </c>
      <c r="E1830" s="2">
        <f>HYPERLINK("capsilon://?command=openfolder&amp;siteaddress=FAM.docvelocity-na8.net&amp;folderid=FX0E412B15-B50B-4B63-5BE4-DDED8F8DB97F","FX211114323")</f>
        <v>0.0</v>
      </c>
      <c r="F1830" t="inlineStr">
        <is>
          <t/>
        </is>
      </c>
      <c r="G1830" t="inlineStr">
        <is>
          <t/>
        </is>
      </c>
      <c r="H1830" t="inlineStr">
        <is>
          <t>Mailitem</t>
        </is>
      </c>
      <c r="I1830" t="inlineStr">
        <is>
          <t>MI211278247</t>
        </is>
      </c>
      <c r="J1830" t="n">
        <v>47.0</v>
      </c>
      <c r="K1830" t="inlineStr">
        <is>
          <t>COMPLETED</t>
        </is>
      </c>
      <c r="L1830" t="inlineStr">
        <is>
          <t>MARK_AS_COMPLETED</t>
        </is>
      </c>
      <c r="M1830" t="inlineStr">
        <is>
          <t>Queue</t>
        </is>
      </c>
      <c r="N1830" t="n">
        <v>2.0</v>
      </c>
      <c r="O1830" s="1" t="n">
        <v>44532.558599537035</v>
      </c>
      <c r="P1830" s="1" t="n">
        <v>44532.66633101852</v>
      </c>
      <c r="Q1830" t="n">
        <v>9017.0</v>
      </c>
      <c r="R1830" t="n">
        <v>291.0</v>
      </c>
      <c r="S1830" t="b">
        <v>0</v>
      </c>
      <c r="T1830" t="inlineStr">
        <is>
          <t>N/A</t>
        </is>
      </c>
      <c r="U1830" t="b">
        <v>0</v>
      </c>
      <c r="V1830" t="inlineStr">
        <is>
          <t>Poonam Patil</t>
        </is>
      </c>
      <c r="W1830" s="1" t="n">
        <v>44532.58568287037</v>
      </c>
      <c r="X1830" t="n">
        <v>142.0</v>
      </c>
      <c r="Y1830" t="n">
        <v>44.0</v>
      </c>
      <c r="Z1830" t="n">
        <v>0.0</v>
      </c>
      <c r="AA1830" t="n">
        <v>44.0</v>
      </c>
      <c r="AB1830" t="n">
        <v>0.0</v>
      </c>
      <c r="AC1830" t="n">
        <v>11.0</v>
      </c>
      <c r="AD1830" t="n">
        <v>3.0</v>
      </c>
      <c r="AE1830" t="n">
        <v>0.0</v>
      </c>
      <c r="AF1830" t="n">
        <v>0.0</v>
      </c>
      <c r="AG1830" t="n">
        <v>0.0</v>
      </c>
      <c r="AH1830" t="inlineStr">
        <is>
          <t>Vikash Suryakanth Parmar</t>
        </is>
      </c>
      <c r="AI1830" s="1" t="n">
        <v>44532.66633101852</v>
      </c>
      <c r="AJ1830" t="n">
        <v>149.0</v>
      </c>
      <c r="AK1830" t="n">
        <v>0.0</v>
      </c>
      <c r="AL1830" t="n">
        <v>0.0</v>
      </c>
      <c r="AM1830" t="n">
        <v>0.0</v>
      </c>
      <c r="AN1830" t="n">
        <v>0.0</v>
      </c>
      <c r="AO1830" t="n">
        <v>0.0</v>
      </c>
      <c r="AP1830" t="n">
        <v>3.0</v>
      </c>
      <c r="AQ1830" t="n">
        <v>0.0</v>
      </c>
      <c r="AR1830" t="n">
        <v>0.0</v>
      </c>
      <c r="AS1830" t="n">
        <v>0.0</v>
      </c>
      <c r="AT1830" t="inlineStr">
        <is>
          <t>N/A</t>
        </is>
      </c>
      <c r="AU1830" t="inlineStr">
        <is>
          <t>N/A</t>
        </is>
      </c>
      <c r="AV1830" t="inlineStr">
        <is>
          <t>N/A</t>
        </is>
      </c>
      <c r="AW1830" t="inlineStr">
        <is>
          <t>N/A</t>
        </is>
      </c>
      <c r="AX1830" t="inlineStr">
        <is>
          <t>N/A</t>
        </is>
      </c>
      <c r="AY1830" t="inlineStr">
        <is>
          <t>N/A</t>
        </is>
      </c>
      <c r="AZ1830" t="inlineStr">
        <is>
          <t>N/A</t>
        </is>
      </c>
      <c r="BA1830" t="inlineStr">
        <is>
          <t>N/A</t>
        </is>
      </c>
      <c r="BB1830" t="inlineStr">
        <is>
          <t>N/A</t>
        </is>
      </c>
      <c r="BC1830" t="inlineStr">
        <is>
          <t>N/A</t>
        </is>
      </c>
      <c r="BD1830" t="inlineStr">
        <is>
          <t>N/A</t>
        </is>
      </c>
      <c r="BE1830" t="inlineStr">
        <is>
          <t>N/A</t>
        </is>
      </c>
    </row>
    <row r="1831">
      <c r="A1831" t="inlineStr">
        <is>
          <t>WI21127169</t>
        </is>
      </c>
      <c r="B1831" t="inlineStr">
        <is>
          <t>DATA_VALIDATION</t>
        </is>
      </c>
      <c r="C1831" t="inlineStr">
        <is>
          <t>201100014236</t>
        </is>
      </c>
      <c r="D1831" t="inlineStr">
        <is>
          <t>Folder</t>
        </is>
      </c>
      <c r="E1831" s="2">
        <f>HYPERLINK("capsilon://?command=openfolder&amp;siteaddress=FAM.docvelocity-na8.net&amp;folderid=FX0E412B15-B50B-4B63-5BE4-DDED8F8DB97F","FX211114323")</f>
        <v>0.0</v>
      </c>
      <c r="F1831" t="inlineStr">
        <is>
          <t/>
        </is>
      </c>
      <c r="G1831" t="inlineStr">
        <is>
          <t/>
        </is>
      </c>
      <c r="H1831" t="inlineStr">
        <is>
          <t>Mailitem</t>
        </is>
      </c>
      <c r="I1831" t="inlineStr">
        <is>
          <t>MI211278224</t>
        </is>
      </c>
      <c r="J1831" t="n">
        <v>53.0</v>
      </c>
      <c r="K1831" t="inlineStr">
        <is>
          <t>COMPLETED</t>
        </is>
      </c>
      <c r="L1831" t="inlineStr">
        <is>
          <t>MARK_AS_COMPLETED</t>
        </is>
      </c>
      <c r="M1831" t="inlineStr">
        <is>
          <t>Queue</t>
        </is>
      </c>
      <c r="N1831" t="n">
        <v>1.0</v>
      </c>
      <c r="O1831" s="1" t="n">
        <v>44532.558969907404</v>
      </c>
      <c r="P1831" s="1" t="n">
        <v>44532.69699074074</v>
      </c>
      <c r="Q1831" t="n">
        <v>11638.0</v>
      </c>
      <c r="R1831" t="n">
        <v>287.0</v>
      </c>
      <c r="S1831" t="b">
        <v>0</v>
      </c>
      <c r="T1831" t="inlineStr">
        <is>
          <t>N/A</t>
        </is>
      </c>
      <c r="U1831" t="b">
        <v>0</v>
      </c>
      <c r="V1831" t="inlineStr">
        <is>
          <t>Sumit Jarhad</t>
        </is>
      </c>
      <c r="W1831" s="1" t="n">
        <v>44532.69699074074</v>
      </c>
      <c r="X1831" t="n">
        <v>92.0</v>
      </c>
      <c r="Y1831" t="n">
        <v>2.0</v>
      </c>
      <c r="Z1831" t="n">
        <v>0.0</v>
      </c>
      <c r="AA1831" t="n">
        <v>2.0</v>
      </c>
      <c r="AB1831" t="n">
        <v>0.0</v>
      </c>
      <c r="AC1831" t="n">
        <v>1.0</v>
      </c>
      <c r="AD1831" t="n">
        <v>51.0</v>
      </c>
      <c r="AE1831" t="n">
        <v>48.0</v>
      </c>
      <c r="AF1831" t="n">
        <v>0.0</v>
      </c>
      <c r="AG1831" t="n">
        <v>2.0</v>
      </c>
      <c r="AH1831" t="inlineStr">
        <is>
          <t>N/A</t>
        </is>
      </c>
      <c r="AI1831" t="inlineStr">
        <is>
          <t>N/A</t>
        </is>
      </c>
      <c r="AJ1831" t="inlineStr">
        <is>
          <t>N/A</t>
        </is>
      </c>
      <c r="AK1831" t="inlineStr">
        <is>
          <t>N/A</t>
        </is>
      </c>
      <c r="AL1831" t="inlineStr">
        <is>
          <t>N/A</t>
        </is>
      </c>
      <c r="AM1831" t="inlineStr">
        <is>
          <t>N/A</t>
        </is>
      </c>
      <c r="AN1831" t="inlineStr">
        <is>
          <t>N/A</t>
        </is>
      </c>
      <c r="AO1831" t="inlineStr">
        <is>
          <t>N/A</t>
        </is>
      </c>
      <c r="AP1831" t="inlineStr">
        <is>
          <t>N/A</t>
        </is>
      </c>
      <c r="AQ1831" t="inlineStr">
        <is>
          <t>N/A</t>
        </is>
      </c>
      <c r="AR1831" t="inlineStr">
        <is>
          <t>N/A</t>
        </is>
      </c>
      <c r="AS1831" t="inlineStr">
        <is>
          <t>N/A</t>
        </is>
      </c>
      <c r="AT1831" t="inlineStr">
        <is>
          <t>N/A</t>
        </is>
      </c>
      <c r="AU1831" t="inlineStr">
        <is>
          <t>N/A</t>
        </is>
      </c>
      <c r="AV1831" t="inlineStr">
        <is>
          <t>N/A</t>
        </is>
      </c>
      <c r="AW1831" t="inlineStr">
        <is>
          <t>N/A</t>
        </is>
      </c>
      <c r="AX1831" t="inlineStr">
        <is>
          <t>N/A</t>
        </is>
      </c>
      <c r="AY1831" t="inlineStr">
        <is>
          <t>N/A</t>
        </is>
      </c>
      <c r="AZ1831" t="inlineStr">
        <is>
          <t>N/A</t>
        </is>
      </c>
      <c r="BA1831" t="inlineStr">
        <is>
          <t>N/A</t>
        </is>
      </c>
      <c r="BB1831" t="inlineStr">
        <is>
          <t>N/A</t>
        </is>
      </c>
      <c r="BC1831" t="inlineStr">
        <is>
          <t>N/A</t>
        </is>
      </c>
      <c r="BD1831" t="inlineStr">
        <is>
          <t>N/A</t>
        </is>
      </c>
      <c r="BE1831" t="inlineStr">
        <is>
          <t>N/A</t>
        </is>
      </c>
    </row>
    <row r="1832">
      <c r="A1832" t="inlineStr">
        <is>
          <t>WI211271714</t>
        </is>
      </c>
      <c r="B1832" t="inlineStr">
        <is>
          <t>DATA_VALIDATION</t>
        </is>
      </c>
      <c r="C1832" t="inlineStr">
        <is>
          <t>201308007958</t>
        </is>
      </c>
      <c r="D1832" t="inlineStr">
        <is>
          <t>Folder</t>
        </is>
      </c>
      <c r="E1832" s="2">
        <f>HYPERLINK("capsilon://?command=openfolder&amp;siteaddress=FAM.docvelocity-na8.net&amp;folderid=FX6639CB69-04B2-CC4D-BADD-246843418F90","FX21128341")</f>
        <v>0.0</v>
      </c>
      <c r="F1832" t="inlineStr">
        <is>
          <t/>
        </is>
      </c>
      <c r="G1832" t="inlineStr">
        <is>
          <t/>
        </is>
      </c>
      <c r="H1832" t="inlineStr">
        <is>
          <t>Mailitem</t>
        </is>
      </c>
      <c r="I1832" t="inlineStr">
        <is>
          <t>MI2112757476</t>
        </is>
      </c>
      <c r="J1832" t="n">
        <v>71.0</v>
      </c>
      <c r="K1832" t="inlineStr">
        <is>
          <t>COMPLETED</t>
        </is>
      </c>
      <c r="L1832" t="inlineStr">
        <is>
          <t>MARK_AS_COMPLETED</t>
        </is>
      </c>
      <c r="M1832" t="inlineStr">
        <is>
          <t>Queue</t>
        </is>
      </c>
      <c r="N1832" t="n">
        <v>1.0</v>
      </c>
      <c r="O1832" s="1" t="n">
        <v>44551.90466435185</v>
      </c>
      <c r="P1832" s="1" t="n">
        <v>44552.217777777776</v>
      </c>
      <c r="Q1832" t="n">
        <v>26749.0</v>
      </c>
      <c r="R1832" t="n">
        <v>304.0</v>
      </c>
      <c r="S1832" t="b">
        <v>0</v>
      </c>
      <c r="T1832" t="inlineStr">
        <is>
          <t>N/A</t>
        </is>
      </c>
      <c r="U1832" t="b">
        <v>0</v>
      </c>
      <c r="V1832" t="inlineStr">
        <is>
          <t>Hemanshi Deshlahara</t>
        </is>
      </c>
      <c r="W1832" s="1" t="n">
        <v>44552.217777777776</v>
      </c>
      <c r="X1832" t="n">
        <v>137.0</v>
      </c>
      <c r="Y1832" t="n">
        <v>0.0</v>
      </c>
      <c r="Z1832" t="n">
        <v>0.0</v>
      </c>
      <c r="AA1832" t="n">
        <v>0.0</v>
      </c>
      <c r="AB1832" t="n">
        <v>0.0</v>
      </c>
      <c r="AC1832" t="n">
        <v>0.0</v>
      </c>
      <c r="AD1832" t="n">
        <v>71.0</v>
      </c>
      <c r="AE1832" t="n">
        <v>59.0</v>
      </c>
      <c r="AF1832" t="n">
        <v>0.0</v>
      </c>
      <c r="AG1832" t="n">
        <v>3.0</v>
      </c>
      <c r="AH1832" t="inlineStr">
        <is>
          <t>N/A</t>
        </is>
      </c>
      <c r="AI1832" t="inlineStr">
        <is>
          <t>N/A</t>
        </is>
      </c>
      <c r="AJ1832" t="inlineStr">
        <is>
          <t>N/A</t>
        </is>
      </c>
      <c r="AK1832" t="inlineStr">
        <is>
          <t>N/A</t>
        </is>
      </c>
      <c r="AL1832" t="inlineStr">
        <is>
          <t>N/A</t>
        </is>
      </c>
      <c r="AM1832" t="inlineStr">
        <is>
          <t>N/A</t>
        </is>
      </c>
      <c r="AN1832" t="inlineStr">
        <is>
          <t>N/A</t>
        </is>
      </c>
      <c r="AO1832" t="inlineStr">
        <is>
          <t>N/A</t>
        </is>
      </c>
      <c r="AP1832" t="inlineStr">
        <is>
          <t>N/A</t>
        </is>
      </c>
      <c r="AQ1832" t="inlineStr">
        <is>
          <t>N/A</t>
        </is>
      </c>
      <c r="AR1832" t="inlineStr">
        <is>
          <t>N/A</t>
        </is>
      </c>
      <c r="AS1832" t="inlineStr">
        <is>
          <t>N/A</t>
        </is>
      </c>
      <c r="AT1832" t="inlineStr">
        <is>
          <t>N/A</t>
        </is>
      </c>
      <c r="AU1832" t="inlineStr">
        <is>
          <t>N/A</t>
        </is>
      </c>
      <c r="AV1832" t="inlineStr">
        <is>
          <t>N/A</t>
        </is>
      </c>
      <c r="AW1832" t="inlineStr">
        <is>
          <t>N/A</t>
        </is>
      </c>
      <c r="AX1832" t="inlineStr">
        <is>
          <t>N/A</t>
        </is>
      </c>
      <c r="AY1832" t="inlineStr">
        <is>
          <t>N/A</t>
        </is>
      </c>
      <c r="AZ1832" t="inlineStr">
        <is>
          <t>N/A</t>
        </is>
      </c>
      <c r="BA1832" t="inlineStr">
        <is>
          <t>N/A</t>
        </is>
      </c>
      <c r="BB1832" t="inlineStr">
        <is>
          <t>N/A</t>
        </is>
      </c>
      <c r="BC1832" t="inlineStr">
        <is>
          <t>N/A</t>
        </is>
      </c>
      <c r="BD1832" t="inlineStr">
        <is>
          <t>N/A</t>
        </is>
      </c>
      <c r="BE1832" t="inlineStr">
        <is>
          <t>N/A</t>
        </is>
      </c>
    </row>
    <row r="1833">
      <c r="A1833" t="inlineStr">
        <is>
          <t>WI211271737</t>
        </is>
      </c>
      <c r="B1833" t="inlineStr">
        <is>
          <t>DATA_VALIDATION</t>
        </is>
      </c>
      <c r="C1833" t="inlineStr">
        <is>
          <t>201130012972</t>
        </is>
      </c>
      <c r="D1833" t="inlineStr">
        <is>
          <t>Folder</t>
        </is>
      </c>
      <c r="E1833" s="2">
        <f>HYPERLINK("capsilon://?command=openfolder&amp;siteaddress=FAM.docvelocity-na8.net&amp;folderid=FX5D97BA35-1C0D-8653-F09F-7526E0029CB9","FX21129416")</f>
        <v>0.0</v>
      </c>
      <c r="F1833" t="inlineStr">
        <is>
          <t/>
        </is>
      </c>
      <c r="G1833" t="inlineStr">
        <is>
          <t/>
        </is>
      </c>
      <c r="H1833" t="inlineStr">
        <is>
          <t>Mailitem</t>
        </is>
      </c>
      <c r="I1833" t="inlineStr">
        <is>
          <t>MI2112758028</t>
        </is>
      </c>
      <c r="J1833" t="n">
        <v>60.0</v>
      </c>
      <c r="K1833" t="inlineStr">
        <is>
          <t>COMPLETED</t>
        </is>
      </c>
      <c r="L1833" t="inlineStr">
        <is>
          <t>MARK_AS_COMPLETED</t>
        </is>
      </c>
      <c r="M1833" t="inlineStr">
        <is>
          <t>Queue</t>
        </is>
      </c>
      <c r="N1833" t="n">
        <v>2.0</v>
      </c>
      <c r="O1833" s="1" t="n">
        <v>44551.92980324074</v>
      </c>
      <c r="P1833" s="1" t="n">
        <v>44552.200057870374</v>
      </c>
      <c r="Q1833" t="n">
        <v>22316.0</v>
      </c>
      <c r="R1833" t="n">
        <v>1034.0</v>
      </c>
      <c r="S1833" t="b">
        <v>0</v>
      </c>
      <c r="T1833" t="inlineStr">
        <is>
          <t>N/A</t>
        </is>
      </c>
      <c r="U1833" t="b">
        <v>0</v>
      </c>
      <c r="V1833" t="inlineStr">
        <is>
          <t>Nisha Verma</t>
        </is>
      </c>
      <c r="W1833" s="1" t="n">
        <v>44552.163877314815</v>
      </c>
      <c r="X1833" t="n">
        <v>711.0</v>
      </c>
      <c r="Y1833" t="n">
        <v>59.0</v>
      </c>
      <c r="Z1833" t="n">
        <v>0.0</v>
      </c>
      <c r="AA1833" t="n">
        <v>59.0</v>
      </c>
      <c r="AB1833" t="n">
        <v>0.0</v>
      </c>
      <c r="AC1833" t="n">
        <v>46.0</v>
      </c>
      <c r="AD1833" t="n">
        <v>1.0</v>
      </c>
      <c r="AE1833" t="n">
        <v>0.0</v>
      </c>
      <c r="AF1833" t="n">
        <v>0.0</v>
      </c>
      <c r="AG1833" t="n">
        <v>0.0</v>
      </c>
      <c r="AH1833" t="inlineStr">
        <is>
          <t>Poonam Patil</t>
        </is>
      </c>
      <c r="AI1833" s="1" t="n">
        <v>44552.200057870374</v>
      </c>
      <c r="AJ1833" t="n">
        <v>323.0</v>
      </c>
      <c r="AK1833" t="n">
        <v>3.0</v>
      </c>
      <c r="AL1833" t="n">
        <v>0.0</v>
      </c>
      <c r="AM1833" t="n">
        <v>3.0</v>
      </c>
      <c r="AN1833" t="n">
        <v>0.0</v>
      </c>
      <c r="AO1833" t="n">
        <v>2.0</v>
      </c>
      <c r="AP1833" t="n">
        <v>-2.0</v>
      </c>
      <c r="AQ1833" t="n">
        <v>0.0</v>
      </c>
      <c r="AR1833" t="n">
        <v>0.0</v>
      </c>
      <c r="AS1833" t="n">
        <v>0.0</v>
      </c>
      <c r="AT1833" t="inlineStr">
        <is>
          <t>N/A</t>
        </is>
      </c>
      <c r="AU1833" t="inlineStr">
        <is>
          <t>N/A</t>
        </is>
      </c>
      <c r="AV1833" t="inlineStr">
        <is>
          <t>N/A</t>
        </is>
      </c>
      <c r="AW1833" t="inlineStr">
        <is>
          <t>N/A</t>
        </is>
      </c>
      <c r="AX1833" t="inlineStr">
        <is>
          <t>N/A</t>
        </is>
      </c>
      <c r="AY1833" t="inlineStr">
        <is>
          <t>N/A</t>
        </is>
      </c>
      <c r="AZ1833" t="inlineStr">
        <is>
          <t>N/A</t>
        </is>
      </c>
      <c r="BA1833" t="inlineStr">
        <is>
          <t>N/A</t>
        </is>
      </c>
      <c r="BB1833" t="inlineStr">
        <is>
          <t>N/A</t>
        </is>
      </c>
      <c r="BC1833" t="inlineStr">
        <is>
          <t>N/A</t>
        </is>
      </c>
      <c r="BD1833" t="inlineStr">
        <is>
          <t>N/A</t>
        </is>
      </c>
      <c r="BE1833" t="inlineStr">
        <is>
          <t>N/A</t>
        </is>
      </c>
    </row>
    <row r="1834">
      <c r="A1834" t="inlineStr">
        <is>
          <t>WI211271756</t>
        </is>
      </c>
      <c r="B1834" t="inlineStr">
        <is>
          <t>DATA_VALIDATION</t>
        </is>
      </c>
      <c r="C1834" t="inlineStr">
        <is>
          <t>201100014384</t>
        </is>
      </c>
      <c r="D1834" t="inlineStr">
        <is>
          <t>Folder</t>
        </is>
      </c>
      <c r="E1834" s="2">
        <f>HYPERLINK("capsilon://?command=openfolder&amp;siteaddress=FAM.docvelocity-na8.net&amp;folderid=FX6A5B5428-DC86-BC33-EC29-E15D75052C9A","FX211211305")</f>
        <v>0.0</v>
      </c>
      <c r="F1834" t="inlineStr">
        <is>
          <t/>
        </is>
      </c>
      <c r="G1834" t="inlineStr">
        <is>
          <t/>
        </is>
      </c>
      <c r="H1834" t="inlineStr">
        <is>
          <t>Mailitem</t>
        </is>
      </c>
      <c r="I1834" t="inlineStr">
        <is>
          <t>MI2112758343</t>
        </is>
      </c>
      <c r="J1834" t="n">
        <v>144.0</v>
      </c>
      <c r="K1834" t="inlineStr">
        <is>
          <t>COMPLETED</t>
        </is>
      </c>
      <c r="L1834" t="inlineStr">
        <is>
          <t>MARK_AS_COMPLETED</t>
        </is>
      </c>
      <c r="M1834" t="inlineStr">
        <is>
          <t>Queue</t>
        </is>
      </c>
      <c r="N1834" t="n">
        <v>1.0</v>
      </c>
      <c r="O1834" s="1" t="n">
        <v>44551.94875</v>
      </c>
      <c r="P1834" s="1" t="n">
        <v>44552.16689814815</v>
      </c>
      <c r="Q1834" t="n">
        <v>18509.0</v>
      </c>
      <c r="R1834" t="n">
        <v>339.0</v>
      </c>
      <c r="S1834" t="b">
        <v>0</v>
      </c>
      <c r="T1834" t="inlineStr">
        <is>
          <t>N/A</t>
        </is>
      </c>
      <c r="U1834" t="b">
        <v>0</v>
      </c>
      <c r="V1834" t="inlineStr">
        <is>
          <t>Nisha Verma</t>
        </is>
      </c>
      <c r="W1834" s="1" t="n">
        <v>44552.16689814815</v>
      </c>
      <c r="X1834" t="n">
        <v>260.0</v>
      </c>
      <c r="Y1834" t="n">
        <v>0.0</v>
      </c>
      <c r="Z1834" t="n">
        <v>0.0</v>
      </c>
      <c r="AA1834" t="n">
        <v>0.0</v>
      </c>
      <c r="AB1834" t="n">
        <v>0.0</v>
      </c>
      <c r="AC1834" t="n">
        <v>0.0</v>
      </c>
      <c r="AD1834" t="n">
        <v>144.0</v>
      </c>
      <c r="AE1834" t="n">
        <v>132.0</v>
      </c>
      <c r="AF1834" t="n">
        <v>0.0</v>
      </c>
      <c r="AG1834" t="n">
        <v>5.0</v>
      </c>
      <c r="AH1834" t="inlineStr">
        <is>
          <t>N/A</t>
        </is>
      </c>
      <c r="AI1834" t="inlineStr">
        <is>
          <t>N/A</t>
        </is>
      </c>
      <c r="AJ1834" t="inlineStr">
        <is>
          <t>N/A</t>
        </is>
      </c>
      <c r="AK1834" t="inlineStr">
        <is>
          <t>N/A</t>
        </is>
      </c>
      <c r="AL1834" t="inlineStr">
        <is>
          <t>N/A</t>
        </is>
      </c>
      <c r="AM1834" t="inlineStr">
        <is>
          <t>N/A</t>
        </is>
      </c>
      <c r="AN1834" t="inlineStr">
        <is>
          <t>N/A</t>
        </is>
      </c>
      <c r="AO1834" t="inlineStr">
        <is>
          <t>N/A</t>
        </is>
      </c>
      <c r="AP1834" t="inlineStr">
        <is>
          <t>N/A</t>
        </is>
      </c>
      <c r="AQ1834" t="inlineStr">
        <is>
          <t>N/A</t>
        </is>
      </c>
      <c r="AR1834" t="inlineStr">
        <is>
          <t>N/A</t>
        </is>
      </c>
      <c r="AS1834" t="inlineStr">
        <is>
          <t>N/A</t>
        </is>
      </c>
      <c r="AT1834" t="inlineStr">
        <is>
          <t>N/A</t>
        </is>
      </c>
      <c r="AU1834" t="inlineStr">
        <is>
          <t>N/A</t>
        </is>
      </c>
      <c r="AV1834" t="inlineStr">
        <is>
          <t>N/A</t>
        </is>
      </c>
      <c r="AW1834" t="inlineStr">
        <is>
          <t>N/A</t>
        </is>
      </c>
      <c r="AX1834" t="inlineStr">
        <is>
          <t>N/A</t>
        </is>
      </c>
      <c r="AY1834" t="inlineStr">
        <is>
          <t>N/A</t>
        </is>
      </c>
      <c r="AZ1834" t="inlineStr">
        <is>
          <t>N/A</t>
        </is>
      </c>
      <c r="BA1834" t="inlineStr">
        <is>
          <t>N/A</t>
        </is>
      </c>
      <c r="BB1834" t="inlineStr">
        <is>
          <t>N/A</t>
        </is>
      </c>
      <c r="BC1834" t="inlineStr">
        <is>
          <t>N/A</t>
        </is>
      </c>
      <c r="BD1834" t="inlineStr">
        <is>
          <t>N/A</t>
        </is>
      </c>
      <c r="BE1834" t="inlineStr">
        <is>
          <t>N/A</t>
        </is>
      </c>
    </row>
    <row r="1835">
      <c r="A1835" t="inlineStr">
        <is>
          <t>WI21127183</t>
        </is>
      </c>
      <c r="B1835" t="inlineStr">
        <is>
          <t>DATA_VALIDATION</t>
        </is>
      </c>
      <c r="C1835" t="inlineStr">
        <is>
          <t>201100014236</t>
        </is>
      </c>
      <c r="D1835" t="inlineStr">
        <is>
          <t>Folder</t>
        </is>
      </c>
      <c r="E1835" s="2">
        <f>HYPERLINK("capsilon://?command=openfolder&amp;siteaddress=FAM.docvelocity-na8.net&amp;folderid=FX0E412B15-B50B-4B63-5BE4-DDED8F8DB97F","FX211114323")</f>
        <v>0.0</v>
      </c>
      <c r="F1835" t="inlineStr">
        <is>
          <t/>
        </is>
      </c>
      <c r="G1835" t="inlineStr">
        <is>
          <t/>
        </is>
      </c>
      <c r="H1835" t="inlineStr">
        <is>
          <t>Mailitem</t>
        </is>
      </c>
      <c r="I1835" t="inlineStr">
        <is>
          <t>MI211278411</t>
        </is>
      </c>
      <c r="J1835" t="n">
        <v>47.0</v>
      </c>
      <c r="K1835" t="inlineStr">
        <is>
          <t>COMPLETED</t>
        </is>
      </c>
      <c r="L1835" t="inlineStr">
        <is>
          <t>MARK_AS_COMPLETED</t>
        </is>
      </c>
      <c r="M1835" t="inlineStr">
        <is>
          <t>Queue</t>
        </is>
      </c>
      <c r="N1835" t="n">
        <v>2.0</v>
      </c>
      <c r="O1835" s="1" t="n">
        <v>44532.55993055556</v>
      </c>
      <c r="P1835" s="1" t="n">
        <v>44532.669583333336</v>
      </c>
      <c r="Q1835" t="n">
        <v>8550.0</v>
      </c>
      <c r="R1835" t="n">
        <v>924.0</v>
      </c>
      <c r="S1835" t="b">
        <v>0</v>
      </c>
      <c r="T1835" t="inlineStr">
        <is>
          <t>N/A</t>
        </is>
      </c>
      <c r="U1835" t="b">
        <v>0</v>
      </c>
      <c r="V1835" t="inlineStr">
        <is>
          <t>Suraj Toradmal</t>
        </is>
      </c>
      <c r="W1835" s="1" t="n">
        <v>44532.59104166667</v>
      </c>
      <c r="X1835" t="n">
        <v>532.0</v>
      </c>
      <c r="Y1835" t="n">
        <v>39.0</v>
      </c>
      <c r="Z1835" t="n">
        <v>0.0</v>
      </c>
      <c r="AA1835" t="n">
        <v>39.0</v>
      </c>
      <c r="AB1835" t="n">
        <v>0.0</v>
      </c>
      <c r="AC1835" t="n">
        <v>11.0</v>
      </c>
      <c r="AD1835" t="n">
        <v>8.0</v>
      </c>
      <c r="AE1835" t="n">
        <v>0.0</v>
      </c>
      <c r="AF1835" t="n">
        <v>0.0</v>
      </c>
      <c r="AG1835" t="n">
        <v>0.0</v>
      </c>
      <c r="AH1835" t="inlineStr">
        <is>
          <t>Smriti Gauchan</t>
        </is>
      </c>
      <c r="AI1835" s="1" t="n">
        <v>44532.669583333336</v>
      </c>
      <c r="AJ1835" t="n">
        <v>392.0</v>
      </c>
      <c r="AK1835" t="n">
        <v>5.0</v>
      </c>
      <c r="AL1835" t="n">
        <v>0.0</v>
      </c>
      <c r="AM1835" t="n">
        <v>5.0</v>
      </c>
      <c r="AN1835" t="n">
        <v>0.0</v>
      </c>
      <c r="AO1835" t="n">
        <v>4.0</v>
      </c>
      <c r="AP1835" t="n">
        <v>3.0</v>
      </c>
      <c r="AQ1835" t="n">
        <v>0.0</v>
      </c>
      <c r="AR1835" t="n">
        <v>0.0</v>
      </c>
      <c r="AS1835" t="n">
        <v>0.0</v>
      </c>
      <c r="AT1835" t="inlineStr">
        <is>
          <t>N/A</t>
        </is>
      </c>
      <c r="AU1835" t="inlineStr">
        <is>
          <t>N/A</t>
        </is>
      </c>
      <c r="AV1835" t="inlineStr">
        <is>
          <t>N/A</t>
        </is>
      </c>
      <c r="AW1835" t="inlineStr">
        <is>
          <t>N/A</t>
        </is>
      </c>
      <c r="AX1835" t="inlineStr">
        <is>
          <t>N/A</t>
        </is>
      </c>
      <c r="AY1835" t="inlineStr">
        <is>
          <t>N/A</t>
        </is>
      </c>
      <c r="AZ1835" t="inlineStr">
        <is>
          <t>N/A</t>
        </is>
      </c>
      <c r="BA1835" t="inlineStr">
        <is>
          <t>N/A</t>
        </is>
      </c>
      <c r="BB1835" t="inlineStr">
        <is>
          <t>N/A</t>
        </is>
      </c>
      <c r="BC1835" t="inlineStr">
        <is>
          <t>N/A</t>
        </is>
      </c>
      <c r="BD1835" t="inlineStr">
        <is>
          <t>N/A</t>
        </is>
      </c>
      <c r="BE1835" t="inlineStr">
        <is>
          <t>N/A</t>
        </is>
      </c>
    </row>
    <row r="1836">
      <c r="A1836" t="inlineStr">
        <is>
          <t>WI211271867</t>
        </is>
      </c>
      <c r="B1836" t="inlineStr">
        <is>
          <t>DATA_VALIDATION</t>
        </is>
      </c>
      <c r="C1836" t="inlineStr">
        <is>
          <t>201300020445</t>
        </is>
      </c>
      <c r="D1836" t="inlineStr">
        <is>
          <t>Folder</t>
        </is>
      </c>
      <c r="E1836" s="2">
        <f>HYPERLINK("capsilon://?command=openfolder&amp;siteaddress=FAM.docvelocity-na8.net&amp;folderid=FX75128B72-BE72-E1CE-1397-A51C8C2E4DFF","FX211210085")</f>
        <v>0.0</v>
      </c>
      <c r="F1836" t="inlineStr">
        <is>
          <t/>
        </is>
      </c>
      <c r="G1836" t="inlineStr">
        <is>
          <t/>
        </is>
      </c>
      <c r="H1836" t="inlineStr">
        <is>
          <t>Mailitem</t>
        </is>
      </c>
      <c r="I1836" t="inlineStr">
        <is>
          <t>MI2112759561</t>
        </is>
      </c>
      <c r="J1836" t="n">
        <v>32.0</v>
      </c>
      <c r="K1836" t="inlineStr">
        <is>
          <t>COMPLETED</t>
        </is>
      </c>
      <c r="L1836" t="inlineStr">
        <is>
          <t>MARK_AS_COMPLETED</t>
        </is>
      </c>
      <c r="M1836" t="inlineStr">
        <is>
          <t>Queue</t>
        </is>
      </c>
      <c r="N1836" t="n">
        <v>2.0</v>
      </c>
      <c r="O1836" s="1" t="n">
        <v>44552.021365740744</v>
      </c>
      <c r="P1836" s="1" t="n">
        <v>44552.19881944444</v>
      </c>
      <c r="Q1836" t="n">
        <v>15219.0</v>
      </c>
      <c r="R1836" t="n">
        <v>113.0</v>
      </c>
      <c r="S1836" t="b">
        <v>0</v>
      </c>
      <c r="T1836" t="inlineStr">
        <is>
          <t>N/A</t>
        </is>
      </c>
      <c r="U1836" t="b">
        <v>0</v>
      </c>
      <c r="V1836" t="inlineStr">
        <is>
          <t>Aditya Tade</t>
        </is>
      </c>
      <c r="W1836" s="1" t="n">
        <v>44552.1505787037</v>
      </c>
      <c r="X1836" t="n">
        <v>38.0</v>
      </c>
      <c r="Y1836" t="n">
        <v>0.0</v>
      </c>
      <c r="Z1836" t="n">
        <v>0.0</v>
      </c>
      <c r="AA1836" t="n">
        <v>0.0</v>
      </c>
      <c r="AB1836" t="n">
        <v>27.0</v>
      </c>
      <c r="AC1836" t="n">
        <v>0.0</v>
      </c>
      <c r="AD1836" t="n">
        <v>32.0</v>
      </c>
      <c r="AE1836" t="n">
        <v>0.0</v>
      </c>
      <c r="AF1836" t="n">
        <v>0.0</v>
      </c>
      <c r="AG1836" t="n">
        <v>0.0</v>
      </c>
      <c r="AH1836" t="inlineStr">
        <is>
          <t>Saloni Uttekar</t>
        </is>
      </c>
      <c r="AI1836" s="1" t="n">
        <v>44552.19881944444</v>
      </c>
      <c r="AJ1836" t="n">
        <v>75.0</v>
      </c>
      <c r="AK1836" t="n">
        <v>0.0</v>
      </c>
      <c r="AL1836" t="n">
        <v>0.0</v>
      </c>
      <c r="AM1836" t="n">
        <v>0.0</v>
      </c>
      <c r="AN1836" t="n">
        <v>27.0</v>
      </c>
      <c r="AO1836" t="n">
        <v>0.0</v>
      </c>
      <c r="AP1836" t="n">
        <v>32.0</v>
      </c>
      <c r="AQ1836" t="n">
        <v>0.0</v>
      </c>
      <c r="AR1836" t="n">
        <v>0.0</v>
      </c>
      <c r="AS1836" t="n">
        <v>0.0</v>
      </c>
      <c r="AT1836" t="inlineStr">
        <is>
          <t>N/A</t>
        </is>
      </c>
      <c r="AU1836" t="inlineStr">
        <is>
          <t>N/A</t>
        </is>
      </c>
      <c r="AV1836" t="inlineStr">
        <is>
          <t>N/A</t>
        </is>
      </c>
      <c r="AW1836" t="inlineStr">
        <is>
          <t>N/A</t>
        </is>
      </c>
      <c r="AX1836" t="inlineStr">
        <is>
          <t>N/A</t>
        </is>
      </c>
      <c r="AY1836" t="inlineStr">
        <is>
          <t>N/A</t>
        </is>
      </c>
      <c r="AZ1836" t="inlineStr">
        <is>
          <t>N/A</t>
        </is>
      </c>
      <c r="BA1836" t="inlineStr">
        <is>
          <t>N/A</t>
        </is>
      </c>
      <c r="BB1836" t="inlineStr">
        <is>
          <t>N/A</t>
        </is>
      </c>
      <c r="BC1836" t="inlineStr">
        <is>
          <t>N/A</t>
        </is>
      </c>
      <c r="BD1836" t="inlineStr">
        <is>
          <t>N/A</t>
        </is>
      </c>
      <c r="BE1836" t="inlineStr">
        <is>
          <t>N/A</t>
        </is>
      </c>
    </row>
    <row r="1837">
      <c r="A1837" t="inlineStr">
        <is>
          <t>WI211271868</t>
        </is>
      </c>
      <c r="B1837" t="inlineStr">
        <is>
          <t>DATA_VALIDATION</t>
        </is>
      </c>
      <c r="C1837" t="inlineStr">
        <is>
          <t>201300020445</t>
        </is>
      </c>
      <c r="D1837" t="inlineStr">
        <is>
          <t>Folder</t>
        </is>
      </c>
      <c r="E1837" s="2">
        <f>HYPERLINK("capsilon://?command=openfolder&amp;siteaddress=FAM.docvelocity-na8.net&amp;folderid=FX75128B72-BE72-E1CE-1397-A51C8C2E4DFF","FX211210085")</f>
        <v>0.0</v>
      </c>
      <c r="F1837" t="inlineStr">
        <is>
          <t/>
        </is>
      </c>
      <c r="G1837" t="inlineStr">
        <is>
          <t/>
        </is>
      </c>
      <c r="H1837" t="inlineStr">
        <is>
          <t>Mailitem</t>
        </is>
      </c>
      <c r="I1837" t="inlineStr">
        <is>
          <t>MI2112759563</t>
        </is>
      </c>
      <c r="J1837" t="n">
        <v>32.0</v>
      </c>
      <c r="K1837" t="inlineStr">
        <is>
          <t>COMPLETED</t>
        </is>
      </c>
      <c r="L1837" t="inlineStr">
        <is>
          <t>MARK_AS_COMPLETED</t>
        </is>
      </c>
      <c r="M1837" t="inlineStr">
        <is>
          <t>Queue</t>
        </is>
      </c>
      <c r="N1837" t="n">
        <v>2.0</v>
      </c>
      <c r="O1837" s="1" t="n">
        <v>44552.021828703706</v>
      </c>
      <c r="P1837" s="1" t="n">
        <v>44552.19935185185</v>
      </c>
      <c r="Q1837" t="n">
        <v>15265.0</v>
      </c>
      <c r="R1837" t="n">
        <v>73.0</v>
      </c>
      <c r="S1837" t="b">
        <v>0</v>
      </c>
      <c r="T1837" t="inlineStr">
        <is>
          <t>N/A</t>
        </is>
      </c>
      <c r="U1837" t="b">
        <v>0</v>
      </c>
      <c r="V1837" t="inlineStr">
        <is>
          <t>Aditya Tade</t>
        </is>
      </c>
      <c r="W1837" s="1" t="n">
        <v>44552.15090277778</v>
      </c>
      <c r="X1837" t="n">
        <v>28.0</v>
      </c>
      <c r="Y1837" t="n">
        <v>0.0</v>
      </c>
      <c r="Z1837" t="n">
        <v>0.0</v>
      </c>
      <c r="AA1837" t="n">
        <v>0.0</v>
      </c>
      <c r="AB1837" t="n">
        <v>27.0</v>
      </c>
      <c r="AC1837" t="n">
        <v>0.0</v>
      </c>
      <c r="AD1837" t="n">
        <v>32.0</v>
      </c>
      <c r="AE1837" t="n">
        <v>0.0</v>
      </c>
      <c r="AF1837" t="n">
        <v>0.0</v>
      </c>
      <c r="AG1837" t="n">
        <v>0.0</v>
      </c>
      <c r="AH1837" t="inlineStr">
        <is>
          <t>Saloni Uttekar</t>
        </is>
      </c>
      <c r="AI1837" s="1" t="n">
        <v>44552.19935185185</v>
      </c>
      <c r="AJ1837" t="n">
        <v>45.0</v>
      </c>
      <c r="AK1837" t="n">
        <v>0.0</v>
      </c>
      <c r="AL1837" t="n">
        <v>0.0</v>
      </c>
      <c r="AM1837" t="n">
        <v>0.0</v>
      </c>
      <c r="AN1837" t="n">
        <v>27.0</v>
      </c>
      <c r="AO1837" t="n">
        <v>0.0</v>
      </c>
      <c r="AP1837" t="n">
        <v>32.0</v>
      </c>
      <c r="AQ1837" t="n">
        <v>0.0</v>
      </c>
      <c r="AR1837" t="n">
        <v>0.0</v>
      </c>
      <c r="AS1837" t="n">
        <v>0.0</v>
      </c>
      <c r="AT1837" t="inlineStr">
        <is>
          <t>N/A</t>
        </is>
      </c>
      <c r="AU1837" t="inlineStr">
        <is>
          <t>N/A</t>
        </is>
      </c>
      <c r="AV1837" t="inlineStr">
        <is>
          <t>N/A</t>
        </is>
      </c>
      <c r="AW1837" t="inlineStr">
        <is>
          <t>N/A</t>
        </is>
      </c>
      <c r="AX1837" t="inlineStr">
        <is>
          <t>N/A</t>
        </is>
      </c>
      <c r="AY1837" t="inlineStr">
        <is>
          <t>N/A</t>
        </is>
      </c>
      <c r="AZ1837" t="inlineStr">
        <is>
          <t>N/A</t>
        </is>
      </c>
      <c r="BA1837" t="inlineStr">
        <is>
          <t>N/A</t>
        </is>
      </c>
      <c r="BB1837" t="inlineStr">
        <is>
          <t>N/A</t>
        </is>
      </c>
      <c r="BC1837" t="inlineStr">
        <is>
          <t>N/A</t>
        </is>
      </c>
      <c r="BD1837" t="inlineStr">
        <is>
          <t>N/A</t>
        </is>
      </c>
      <c r="BE1837" t="inlineStr">
        <is>
          <t>N/A</t>
        </is>
      </c>
    </row>
    <row r="1838">
      <c r="A1838" t="inlineStr">
        <is>
          <t>WI211271871</t>
        </is>
      </c>
      <c r="B1838" t="inlineStr">
        <is>
          <t>DATA_VALIDATION</t>
        </is>
      </c>
      <c r="C1838" t="inlineStr">
        <is>
          <t>201300020473</t>
        </is>
      </c>
      <c r="D1838" t="inlineStr">
        <is>
          <t>Folder</t>
        </is>
      </c>
      <c r="E1838" s="2">
        <f>HYPERLINK("capsilon://?command=openfolder&amp;siteaddress=FAM.docvelocity-na8.net&amp;folderid=FXBC09D813-B33C-8E65-5773-5BADC9B19D9E","FX211210936")</f>
        <v>0.0</v>
      </c>
      <c r="F1838" t="inlineStr">
        <is>
          <t/>
        </is>
      </c>
      <c r="G1838" t="inlineStr">
        <is>
          <t/>
        </is>
      </c>
      <c r="H1838" t="inlineStr">
        <is>
          <t>Mailitem</t>
        </is>
      </c>
      <c r="I1838" t="inlineStr">
        <is>
          <t>MI2112759608</t>
        </is>
      </c>
      <c r="J1838" t="n">
        <v>28.0</v>
      </c>
      <c r="K1838" t="inlineStr">
        <is>
          <t>COMPLETED</t>
        </is>
      </c>
      <c r="L1838" t="inlineStr">
        <is>
          <t>MARK_AS_COMPLETED</t>
        </is>
      </c>
      <c r="M1838" t="inlineStr">
        <is>
          <t>Queue</t>
        </is>
      </c>
      <c r="N1838" t="n">
        <v>2.0</v>
      </c>
      <c r="O1838" s="1" t="n">
        <v>44552.02489583333</v>
      </c>
      <c r="P1838" s="1" t="n">
        <v>44552.201898148145</v>
      </c>
      <c r="Q1838" t="n">
        <v>14959.0</v>
      </c>
      <c r="R1838" t="n">
        <v>334.0</v>
      </c>
      <c r="S1838" t="b">
        <v>0</v>
      </c>
      <c r="T1838" t="inlineStr">
        <is>
          <t>N/A</t>
        </is>
      </c>
      <c r="U1838" t="b">
        <v>0</v>
      </c>
      <c r="V1838" t="inlineStr">
        <is>
          <t>Aditya Tade</t>
        </is>
      </c>
      <c r="W1838" s="1" t="n">
        <v>44552.151724537034</v>
      </c>
      <c r="X1838" t="n">
        <v>70.0</v>
      </c>
      <c r="Y1838" t="n">
        <v>21.0</v>
      </c>
      <c r="Z1838" t="n">
        <v>0.0</v>
      </c>
      <c r="AA1838" t="n">
        <v>21.0</v>
      </c>
      <c r="AB1838" t="n">
        <v>0.0</v>
      </c>
      <c r="AC1838" t="n">
        <v>1.0</v>
      </c>
      <c r="AD1838" t="n">
        <v>7.0</v>
      </c>
      <c r="AE1838" t="n">
        <v>0.0</v>
      </c>
      <c r="AF1838" t="n">
        <v>0.0</v>
      </c>
      <c r="AG1838" t="n">
        <v>0.0</v>
      </c>
      <c r="AH1838" t="inlineStr">
        <is>
          <t>Ashish Sutar</t>
        </is>
      </c>
      <c r="AI1838" s="1" t="n">
        <v>44552.201898148145</v>
      </c>
      <c r="AJ1838" t="n">
        <v>257.0</v>
      </c>
      <c r="AK1838" t="n">
        <v>0.0</v>
      </c>
      <c r="AL1838" t="n">
        <v>0.0</v>
      </c>
      <c r="AM1838" t="n">
        <v>0.0</v>
      </c>
      <c r="AN1838" t="n">
        <v>0.0</v>
      </c>
      <c r="AO1838" t="n">
        <v>0.0</v>
      </c>
      <c r="AP1838" t="n">
        <v>7.0</v>
      </c>
      <c r="AQ1838" t="n">
        <v>0.0</v>
      </c>
      <c r="AR1838" t="n">
        <v>0.0</v>
      </c>
      <c r="AS1838" t="n">
        <v>0.0</v>
      </c>
      <c r="AT1838" t="inlineStr">
        <is>
          <t>N/A</t>
        </is>
      </c>
      <c r="AU1838" t="inlineStr">
        <is>
          <t>N/A</t>
        </is>
      </c>
      <c r="AV1838" t="inlineStr">
        <is>
          <t>N/A</t>
        </is>
      </c>
      <c r="AW1838" t="inlineStr">
        <is>
          <t>N/A</t>
        </is>
      </c>
      <c r="AX1838" t="inlineStr">
        <is>
          <t>N/A</t>
        </is>
      </c>
      <c r="AY1838" t="inlineStr">
        <is>
          <t>N/A</t>
        </is>
      </c>
      <c r="AZ1838" t="inlineStr">
        <is>
          <t>N/A</t>
        </is>
      </c>
      <c r="BA1838" t="inlineStr">
        <is>
          <t>N/A</t>
        </is>
      </c>
      <c r="BB1838" t="inlineStr">
        <is>
          <t>N/A</t>
        </is>
      </c>
      <c r="BC1838" t="inlineStr">
        <is>
          <t>N/A</t>
        </is>
      </c>
      <c r="BD1838" t="inlineStr">
        <is>
          <t>N/A</t>
        </is>
      </c>
      <c r="BE1838" t="inlineStr">
        <is>
          <t>N/A</t>
        </is>
      </c>
    </row>
    <row r="1839">
      <c r="A1839" t="inlineStr">
        <is>
          <t>WI211271872</t>
        </is>
      </c>
      <c r="B1839" t="inlineStr">
        <is>
          <t>DATA_VALIDATION</t>
        </is>
      </c>
      <c r="C1839" t="inlineStr">
        <is>
          <t>201300020473</t>
        </is>
      </c>
      <c r="D1839" t="inlineStr">
        <is>
          <t>Folder</t>
        </is>
      </c>
      <c r="E1839" s="2">
        <f>HYPERLINK("capsilon://?command=openfolder&amp;siteaddress=FAM.docvelocity-na8.net&amp;folderid=FXBC09D813-B33C-8E65-5773-5BADC9B19D9E","FX211210936")</f>
        <v>0.0</v>
      </c>
      <c r="F1839" t="inlineStr">
        <is>
          <t/>
        </is>
      </c>
      <c r="G1839" t="inlineStr">
        <is>
          <t/>
        </is>
      </c>
      <c r="H1839" t="inlineStr">
        <is>
          <t>Mailitem</t>
        </is>
      </c>
      <c r="I1839" t="inlineStr">
        <is>
          <t>MI2112759609</t>
        </is>
      </c>
      <c r="J1839" t="n">
        <v>28.0</v>
      </c>
      <c r="K1839" t="inlineStr">
        <is>
          <t>COMPLETED</t>
        </is>
      </c>
      <c r="L1839" t="inlineStr">
        <is>
          <t>MARK_AS_COMPLETED</t>
        </is>
      </c>
      <c r="M1839" t="inlineStr">
        <is>
          <t>Queue</t>
        </is>
      </c>
      <c r="N1839" t="n">
        <v>2.0</v>
      </c>
      <c r="O1839" s="1" t="n">
        <v>44552.025243055556</v>
      </c>
      <c r="P1839" s="1" t="n">
        <v>44552.20116898148</v>
      </c>
      <c r="Q1839" t="n">
        <v>15029.0</v>
      </c>
      <c r="R1839" t="n">
        <v>171.0</v>
      </c>
      <c r="S1839" t="b">
        <v>0</v>
      </c>
      <c r="T1839" t="inlineStr">
        <is>
          <t>N/A</t>
        </is>
      </c>
      <c r="U1839" t="b">
        <v>0</v>
      </c>
      <c r="V1839" t="inlineStr">
        <is>
          <t>Aditya Tade</t>
        </is>
      </c>
      <c r="W1839" s="1" t="n">
        <v>44552.15252314815</v>
      </c>
      <c r="X1839" t="n">
        <v>68.0</v>
      </c>
      <c r="Y1839" t="n">
        <v>21.0</v>
      </c>
      <c r="Z1839" t="n">
        <v>0.0</v>
      </c>
      <c r="AA1839" t="n">
        <v>21.0</v>
      </c>
      <c r="AB1839" t="n">
        <v>0.0</v>
      </c>
      <c r="AC1839" t="n">
        <v>1.0</v>
      </c>
      <c r="AD1839" t="n">
        <v>7.0</v>
      </c>
      <c r="AE1839" t="n">
        <v>0.0</v>
      </c>
      <c r="AF1839" t="n">
        <v>0.0</v>
      </c>
      <c r="AG1839" t="n">
        <v>0.0</v>
      </c>
      <c r="AH1839" t="inlineStr">
        <is>
          <t>Poonam Patil</t>
        </is>
      </c>
      <c r="AI1839" s="1" t="n">
        <v>44552.20116898148</v>
      </c>
      <c r="AJ1839" t="n">
        <v>95.0</v>
      </c>
      <c r="AK1839" t="n">
        <v>0.0</v>
      </c>
      <c r="AL1839" t="n">
        <v>0.0</v>
      </c>
      <c r="AM1839" t="n">
        <v>0.0</v>
      </c>
      <c r="AN1839" t="n">
        <v>0.0</v>
      </c>
      <c r="AO1839" t="n">
        <v>0.0</v>
      </c>
      <c r="AP1839" t="n">
        <v>7.0</v>
      </c>
      <c r="AQ1839" t="n">
        <v>0.0</v>
      </c>
      <c r="AR1839" t="n">
        <v>0.0</v>
      </c>
      <c r="AS1839" t="n">
        <v>0.0</v>
      </c>
      <c r="AT1839" t="inlineStr">
        <is>
          <t>N/A</t>
        </is>
      </c>
      <c r="AU1839" t="inlineStr">
        <is>
          <t>N/A</t>
        </is>
      </c>
      <c r="AV1839" t="inlineStr">
        <is>
          <t>N/A</t>
        </is>
      </c>
      <c r="AW1839" t="inlineStr">
        <is>
          <t>N/A</t>
        </is>
      </c>
      <c r="AX1839" t="inlineStr">
        <is>
          <t>N/A</t>
        </is>
      </c>
      <c r="AY1839" t="inlineStr">
        <is>
          <t>N/A</t>
        </is>
      </c>
      <c r="AZ1839" t="inlineStr">
        <is>
          <t>N/A</t>
        </is>
      </c>
      <c r="BA1839" t="inlineStr">
        <is>
          <t>N/A</t>
        </is>
      </c>
      <c r="BB1839" t="inlineStr">
        <is>
          <t>N/A</t>
        </is>
      </c>
      <c r="BC1839" t="inlineStr">
        <is>
          <t>N/A</t>
        </is>
      </c>
      <c r="BD1839" t="inlineStr">
        <is>
          <t>N/A</t>
        </is>
      </c>
      <c r="BE1839" t="inlineStr">
        <is>
          <t>N/A</t>
        </is>
      </c>
    </row>
    <row r="1840">
      <c r="A1840" t="inlineStr">
        <is>
          <t>WI211271874</t>
        </is>
      </c>
      <c r="B1840" t="inlineStr">
        <is>
          <t>DATA_VALIDATION</t>
        </is>
      </c>
      <c r="C1840" t="inlineStr">
        <is>
          <t>201300020473</t>
        </is>
      </c>
      <c r="D1840" t="inlineStr">
        <is>
          <t>Folder</t>
        </is>
      </c>
      <c r="E1840" s="2">
        <f>HYPERLINK("capsilon://?command=openfolder&amp;siteaddress=FAM.docvelocity-na8.net&amp;folderid=FXBC09D813-B33C-8E65-5773-5BADC9B19D9E","FX211210936")</f>
        <v>0.0</v>
      </c>
      <c r="F1840" t="inlineStr">
        <is>
          <t/>
        </is>
      </c>
      <c r="G1840" t="inlineStr">
        <is>
          <t/>
        </is>
      </c>
      <c r="H1840" t="inlineStr">
        <is>
          <t>Mailitem</t>
        </is>
      </c>
      <c r="I1840" t="inlineStr">
        <is>
          <t>MI2112759615</t>
        </is>
      </c>
      <c r="J1840" t="n">
        <v>90.0</v>
      </c>
      <c r="K1840" t="inlineStr">
        <is>
          <t>COMPLETED</t>
        </is>
      </c>
      <c r="L1840" t="inlineStr">
        <is>
          <t>MARK_AS_COMPLETED</t>
        </is>
      </c>
      <c r="M1840" t="inlineStr">
        <is>
          <t>Queue</t>
        </is>
      </c>
      <c r="N1840" t="n">
        <v>2.0</v>
      </c>
      <c r="O1840" s="1" t="n">
        <v>44552.026296296295</v>
      </c>
      <c r="P1840" s="1" t="n">
        <v>44552.202581018515</v>
      </c>
      <c r="Q1840" t="n">
        <v>14901.0</v>
      </c>
      <c r="R1840" t="n">
        <v>330.0</v>
      </c>
      <c r="S1840" t="b">
        <v>0</v>
      </c>
      <c r="T1840" t="inlineStr">
        <is>
          <t>N/A</t>
        </is>
      </c>
      <c r="U1840" t="b">
        <v>0</v>
      </c>
      <c r="V1840" t="inlineStr">
        <is>
          <t>Aditya Tade</t>
        </is>
      </c>
      <c r="W1840" s="1" t="n">
        <v>44552.1547337963</v>
      </c>
      <c r="X1840" t="n">
        <v>190.0</v>
      </c>
      <c r="Y1840" t="n">
        <v>64.0</v>
      </c>
      <c r="Z1840" t="n">
        <v>0.0</v>
      </c>
      <c r="AA1840" t="n">
        <v>64.0</v>
      </c>
      <c r="AB1840" t="n">
        <v>0.0</v>
      </c>
      <c r="AC1840" t="n">
        <v>1.0</v>
      </c>
      <c r="AD1840" t="n">
        <v>26.0</v>
      </c>
      <c r="AE1840" t="n">
        <v>0.0</v>
      </c>
      <c r="AF1840" t="n">
        <v>0.0</v>
      </c>
      <c r="AG1840" t="n">
        <v>0.0</v>
      </c>
      <c r="AH1840" t="inlineStr">
        <is>
          <t>Poonam Patil</t>
        </is>
      </c>
      <c r="AI1840" s="1" t="n">
        <v>44552.202581018515</v>
      </c>
      <c r="AJ1840" t="n">
        <v>121.0</v>
      </c>
      <c r="AK1840" t="n">
        <v>0.0</v>
      </c>
      <c r="AL1840" t="n">
        <v>0.0</v>
      </c>
      <c r="AM1840" t="n">
        <v>0.0</v>
      </c>
      <c r="AN1840" t="n">
        <v>0.0</v>
      </c>
      <c r="AO1840" t="n">
        <v>0.0</v>
      </c>
      <c r="AP1840" t="n">
        <v>26.0</v>
      </c>
      <c r="AQ1840" t="n">
        <v>0.0</v>
      </c>
      <c r="AR1840" t="n">
        <v>0.0</v>
      </c>
      <c r="AS1840" t="n">
        <v>0.0</v>
      </c>
      <c r="AT1840" t="inlineStr">
        <is>
          <t>N/A</t>
        </is>
      </c>
      <c r="AU1840" t="inlineStr">
        <is>
          <t>N/A</t>
        </is>
      </c>
      <c r="AV1840" t="inlineStr">
        <is>
          <t>N/A</t>
        </is>
      </c>
      <c r="AW1840" t="inlineStr">
        <is>
          <t>N/A</t>
        </is>
      </c>
      <c r="AX1840" t="inlineStr">
        <is>
          <t>N/A</t>
        </is>
      </c>
      <c r="AY1840" t="inlineStr">
        <is>
          <t>N/A</t>
        </is>
      </c>
      <c r="AZ1840" t="inlineStr">
        <is>
          <t>N/A</t>
        </is>
      </c>
      <c r="BA1840" t="inlineStr">
        <is>
          <t>N/A</t>
        </is>
      </c>
      <c r="BB1840" t="inlineStr">
        <is>
          <t>N/A</t>
        </is>
      </c>
      <c r="BC1840" t="inlineStr">
        <is>
          <t>N/A</t>
        </is>
      </c>
      <c r="BD1840" t="inlineStr">
        <is>
          <t>N/A</t>
        </is>
      </c>
      <c r="BE1840" t="inlineStr">
        <is>
          <t>N/A</t>
        </is>
      </c>
    </row>
    <row r="1841">
      <c r="A1841" t="inlineStr">
        <is>
          <t>WI211271876</t>
        </is>
      </c>
      <c r="B1841" t="inlineStr">
        <is>
          <t>DATA_VALIDATION</t>
        </is>
      </c>
      <c r="C1841" t="inlineStr">
        <is>
          <t>201300020473</t>
        </is>
      </c>
      <c r="D1841" t="inlineStr">
        <is>
          <t>Folder</t>
        </is>
      </c>
      <c r="E1841" s="2">
        <f>HYPERLINK("capsilon://?command=openfolder&amp;siteaddress=FAM.docvelocity-na8.net&amp;folderid=FXBC09D813-B33C-8E65-5773-5BADC9B19D9E","FX211210936")</f>
        <v>0.0</v>
      </c>
      <c r="F1841" t="inlineStr">
        <is>
          <t/>
        </is>
      </c>
      <c r="G1841" t="inlineStr">
        <is>
          <t/>
        </is>
      </c>
      <c r="H1841" t="inlineStr">
        <is>
          <t>Mailitem</t>
        </is>
      </c>
      <c r="I1841" t="inlineStr">
        <is>
          <t>MI2112759621</t>
        </is>
      </c>
      <c r="J1841" t="n">
        <v>96.0</v>
      </c>
      <c r="K1841" t="inlineStr">
        <is>
          <t>COMPLETED</t>
        </is>
      </c>
      <c r="L1841" t="inlineStr">
        <is>
          <t>MARK_AS_COMPLETED</t>
        </is>
      </c>
      <c r="M1841" t="inlineStr">
        <is>
          <t>Queue</t>
        </is>
      </c>
      <c r="N1841" t="n">
        <v>2.0</v>
      </c>
      <c r="O1841" s="1" t="n">
        <v>44552.027349537035</v>
      </c>
      <c r="P1841" s="1" t="n">
        <v>44552.20457175926</v>
      </c>
      <c r="Q1841" t="n">
        <v>14661.0</v>
      </c>
      <c r="R1841" t="n">
        <v>651.0</v>
      </c>
      <c r="S1841" t="b">
        <v>0</v>
      </c>
      <c r="T1841" t="inlineStr">
        <is>
          <t>N/A</t>
        </is>
      </c>
      <c r="U1841" t="b">
        <v>0</v>
      </c>
      <c r="V1841" t="inlineStr">
        <is>
          <t>Aditya Tade</t>
        </is>
      </c>
      <c r="W1841" s="1" t="n">
        <v>44552.15961805556</v>
      </c>
      <c r="X1841" t="n">
        <v>421.0</v>
      </c>
      <c r="Y1841" t="n">
        <v>64.0</v>
      </c>
      <c r="Z1841" t="n">
        <v>0.0</v>
      </c>
      <c r="AA1841" t="n">
        <v>64.0</v>
      </c>
      <c r="AB1841" t="n">
        <v>0.0</v>
      </c>
      <c r="AC1841" t="n">
        <v>4.0</v>
      </c>
      <c r="AD1841" t="n">
        <v>32.0</v>
      </c>
      <c r="AE1841" t="n">
        <v>0.0</v>
      </c>
      <c r="AF1841" t="n">
        <v>0.0</v>
      </c>
      <c r="AG1841" t="n">
        <v>0.0</v>
      </c>
      <c r="AH1841" t="inlineStr">
        <is>
          <t>Ashish Sutar</t>
        </is>
      </c>
      <c r="AI1841" s="1" t="n">
        <v>44552.20457175926</v>
      </c>
      <c r="AJ1841" t="n">
        <v>230.0</v>
      </c>
      <c r="AK1841" t="n">
        <v>0.0</v>
      </c>
      <c r="AL1841" t="n">
        <v>0.0</v>
      </c>
      <c r="AM1841" t="n">
        <v>0.0</v>
      </c>
      <c r="AN1841" t="n">
        <v>0.0</v>
      </c>
      <c r="AO1841" t="n">
        <v>0.0</v>
      </c>
      <c r="AP1841" t="n">
        <v>32.0</v>
      </c>
      <c r="AQ1841" t="n">
        <v>0.0</v>
      </c>
      <c r="AR1841" t="n">
        <v>0.0</v>
      </c>
      <c r="AS1841" t="n">
        <v>0.0</v>
      </c>
      <c r="AT1841" t="inlineStr">
        <is>
          <t>N/A</t>
        </is>
      </c>
      <c r="AU1841" t="inlineStr">
        <is>
          <t>N/A</t>
        </is>
      </c>
      <c r="AV1841" t="inlineStr">
        <is>
          <t>N/A</t>
        </is>
      </c>
      <c r="AW1841" t="inlineStr">
        <is>
          <t>N/A</t>
        </is>
      </c>
      <c r="AX1841" t="inlineStr">
        <is>
          <t>N/A</t>
        </is>
      </c>
      <c r="AY1841" t="inlineStr">
        <is>
          <t>N/A</t>
        </is>
      </c>
      <c r="AZ1841" t="inlineStr">
        <is>
          <t>N/A</t>
        </is>
      </c>
      <c r="BA1841" t="inlineStr">
        <is>
          <t>N/A</t>
        </is>
      </c>
      <c r="BB1841" t="inlineStr">
        <is>
          <t>N/A</t>
        </is>
      </c>
      <c r="BC1841" t="inlineStr">
        <is>
          <t>N/A</t>
        </is>
      </c>
      <c r="BD1841" t="inlineStr">
        <is>
          <t>N/A</t>
        </is>
      </c>
      <c r="BE1841" t="inlineStr">
        <is>
          <t>N/A</t>
        </is>
      </c>
    </row>
    <row r="1842">
      <c r="A1842" t="inlineStr">
        <is>
          <t>WI211271877</t>
        </is>
      </c>
      <c r="B1842" t="inlineStr">
        <is>
          <t>DATA_VALIDATION</t>
        </is>
      </c>
      <c r="C1842" t="inlineStr">
        <is>
          <t>201300020473</t>
        </is>
      </c>
      <c r="D1842" t="inlineStr">
        <is>
          <t>Folder</t>
        </is>
      </c>
      <c r="E1842" s="2">
        <f>HYPERLINK("capsilon://?command=openfolder&amp;siteaddress=FAM.docvelocity-na8.net&amp;folderid=FXBC09D813-B33C-8E65-5773-5BADC9B19D9E","FX211210936")</f>
        <v>0.0</v>
      </c>
      <c r="F1842" t="inlineStr">
        <is>
          <t/>
        </is>
      </c>
      <c r="G1842" t="inlineStr">
        <is>
          <t/>
        </is>
      </c>
      <c r="H1842" t="inlineStr">
        <is>
          <t>Mailitem</t>
        </is>
      </c>
      <c r="I1842" t="inlineStr">
        <is>
          <t>MI2112759635</t>
        </is>
      </c>
      <c r="J1842" t="n">
        <v>28.0</v>
      </c>
      <c r="K1842" t="inlineStr">
        <is>
          <t>COMPLETED</t>
        </is>
      </c>
      <c r="L1842" t="inlineStr">
        <is>
          <t>MARK_AS_COMPLETED</t>
        </is>
      </c>
      <c r="M1842" t="inlineStr">
        <is>
          <t>Queue</t>
        </is>
      </c>
      <c r="N1842" t="n">
        <v>2.0</v>
      </c>
      <c r="O1842" s="1" t="n">
        <v>44552.02762731481</v>
      </c>
      <c r="P1842" s="1" t="n">
        <v>44552.20359953704</v>
      </c>
      <c r="Q1842" t="n">
        <v>15007.0</v>
      </c>
      <c r="R1842" t="n">
        <v>197.0</v>
      </c>
      <c r="S1842" t="b">
        <v>0</v>
      </c>
      <c r="T1842" t="inlineStr">
        <is>
          <t>N/A</t>
        </is>
      </c>
      <c r="U1842" t="b">
        <v>0</v>
      </c>
      <c r="V1842" t="inlineStr">
        <is>
          <t>Sanjay Kharade</t>
        </is>
      </c>
      <c r="W1842" s="1" t="n">
        <v>44552.157685185186</v>
      </c>
      <c r="X1842" t="n">
        <v>110.0</v>
      </c>
      <c r="Y1842" t="n">
        <v>21.0</v>
      </c>
      <c r="Z1842" t="n">
        <v>0.0</v>
      </c>
      <c r="AA1842" t="n">
        <v>21.0</v>
      </c>
      <c r="AB1842" t="n">
        <v>0.0</v>
      </c>
      <c r="AC1842" t="n">
        <v>6.0</v>
      </c>
      <c r="AD1842" t="n">
        <v>7.0</v>
      </c>
      <c r="AE1842" t="n">
        <v>0.0</v>
      </c>
      <c r="AF1842" t="n">
        <v>0.0</v>
      </c>
      <c r="AG1842" t="n">
        <v>0.0</v>
      </c>
      <c r="AH1842" t="inlineStr">
        <is>
          <t>Poonam Patil</t>
        </is>
      </c>
      <c r="AI1842" s="1" t="n">
        <v>44552.20359953704</v>
      </c>
      <c r="AJ1842" t="n">
        <v>87.0</v>
      </c>
      <c r="AK1842" t="n">
        <v>0.0</v>
      </c>
      <c r="AL1842" t="n">
        <v>0.0</v>
      </c>
      <c r="AM1842" t="n">
        <v>0.0</v>
      </c>
      <c r="AN1842" t="n">
        <v>0.0</v>
      </c>
      <c r="AO1842" t="n">
        <v>0.0</v>
      </c>
      <c r="AP1842" t="n">
        <v>7.0</v>
      </c>
      <c r="AQ1842" t="n">
        <v>0.0</v>
      </c>
      <c r="AR1842" t="n">
        <v>0.0</v>
      </c>
      <c r="AS1842" t="n">
        <v>0.0</v>
      </c>
      <c r="AT1842" t="inlineStr">
        <is>
          <t>N/A</t>
        </is>
      </c>
      <c r="AU1842" t="inlineStr">
        <is>
          <t>N/A</t>
        </is>
      </c>
      <c r="AV1842" t="inlineStr">
        <is>
          <t>N/A</t>
        </is>
      </c>
      <c r="AW1842" t="inlineStr">
        <is>
          <t>N/A</t>
        </is>
      </c>
      <c r="AX1842" t="inlineStr">
        <is>
          <t>N/A</t>
        </is>
      </c>
      <c r="AY1842" t="inlineStr">
        <is>
          <t>N/A</t>
        </is>
      </c>
      <c r="AZ1842" t="inlineStr">
        <is>
          <t>N/A</t>
        </is>
      </c>
      <c r="BA1842" t="inlineStr">
        <is>
          <t>N/A</t>
        </is>
      </c>
      <c r="BB1842" t="inlineStr">
        <is>
          <t>N/A</t>
        </is>
      </c>
      <c r="BC1842" t="inlineStr">
        <is>
          <t>N/A</t>
        </is>
      </c>
      <c r="BD1842" t="inlineStr">
        <is>
          <t>N/A</t>
        </is>
      </c>
      <c r="BE1842" t="inlineStr">
        <is>
          <t>N/A</t>
        </is>
      </c>
    </row>
    <row r="1843">
      <c r="A1843" t="inlineStr">
        <is>
          <t>WI211271878</t>
        </is>
      </c>
      <c r="B1843" t="inlineStr">
        <is>
          <t>DATA_VALIDATION</t>
        </is>
      </c>
      <c r="C1843" t="inlineStr">
        <is>
          <t>201300020473</t>
        </is>
      </c>
      <c r="D1843" t="inlineStr">
        <is>
          <t>Folder</t>
        </is>
      </c>
      <c r="E1843" s="2">
        <f>HYPERLINK("capsilon://?command=openfolder&amp;siteaddress=FAM.docvelocity-na8.net&amp;folderid=FXBC09D813-B33C-8E65-5773-5BADC9B19D9E","FX211210936")</f>
        <v>0.0</v>
      </c>
      <c r="F1843" t="inlineStr">
        <is>
          <t/>
        </is>
      </c>
      <c r="G1843" t="inlineStr">
        <is>
          <t/>
        </is>
      </c>
      <c r="H1843" t="inlineStr">
        <is>
          <t>Mailitem</t>
        </is>
      </c>
      <c r="I1843" t="inlineStr">
        <is>
          <t>MI2112759646</t>
        </is>
      </c>
      <c r="J1843" t="n">
        <v>41.0</v>
      </c>
      <c r="K1843" t="inlineStr">
        <is>
          <t>COMPLETED</t>
        </is>
      </c>
      <c r="L1843" t="inlineStr">
        <is>
          <t>MARK_AS_COMPLETED</t>
        </is>
      </c>
      <c r="M1843" t="inlineStr">
        <is>
          <t>Queue</t>
        </is>
      </c>
      <c r="N1843" t="n">
        <v>2.0</v>
      </c>
      <c r="O1843" s="1" t="n">
        <v>44552.028819444444</v>
      </c>
      <c r="P1843" s="1" t="n">
        <v>44552.2046875</v>
      </c>
      <c r="Q1843" t="n">
        <v>14953.0</v>
      </c>
      <c r="R1843" t="n">
        <v>242.0</v>
      </c>
      <c r="S1843" t="b">
        <v>0</v>
      </c>
      <c r="T1843" t="inlineStr">
        <is>
          <t>N/A</t>
        </is>
      </c>
      <c r="U1843" t="b">
        <v>0</v>
      </c>
      <c r="V1843" t="inlineStr">
        <is>
          <t>Ujwala Ajabe</t>
        </is>
      </c>
      <c r="W1843" s="1" t="n">
        <v>44552.15934027778</v>
      </c>
      <c r="X1843" t="n">
        <v>149.0</v>
      </c>
      <c r="Y1843" t="n">
        <v>36.0</v>
      </c>
      <c r="Z1843" t="n">
        <v>0.0</v>
      </c>
      <c r="AA1843" t="n">
        <v>36.0</v>
      </c>
      <c r="AB1843" t="n">
        <v>0.0</v>
      </c>
      <c r="AC1843" t="n">
        <v>10.0</v>
      </c>
      <c r="AD1843" t="n">
        <v>5.0</v>
      </c>
      <c r="AE1843" t="n">
        <v>0.0</v>
      </c>
      <c r="AF1843" t="n">
        <v>0.0</v>
      </c>
      <c r="AG1843" t="n">
        <v>0.0</v>
      </c>
      <c r="AH1843" t="inlineStr">
        <is>
          <t>Poonam Patil</t>
        </is>
      </c>
      <c r="AI1843" s="1" t="n">
        <v>44552.2046875</v>
      </c>
      <c r="AJ1843" t="n">
        <v>93.0</v>
      </c>
      <c r="AK1843" t="n">
        <v>0.0</v>
      </c>
      <c r="AL1843" t="n">
        <v>0.0</v>
      </c>
      <c r="AM1843" t="n">
        <v>0.0</v>
      </c>
      <c r="AN1843" t="n">
        <v>0.0</v>
      </c>
      <c r="AO1843" t="n">
        <v>0.0</v>
      </c>
      <c r="AP1843" t="n">
        <v>5.0</v>
      </c>
      <c r="AQ1843" t="n">
        <v>0.0</v>
      </c>
      <c r="AR1843" t="n">
        <v>0.0</v>
      </c>
      <c r="AS1843" t="n">
        <v>0.0</v>
      </c>
      <c r="AT1843" t="inlineStr">
        <is>
          <t>N/A</t>
        </is>
      </c>
      <c r="AU1843" t="inlineStr">
        <is>
          <t>N/A</t>
        </is>
      </c>
      <c r="AV1843" t="inlineStr">
        <is>
          <t>N/A</t>
        </is>
      </c>
      <c r="AW1843" t="inlineStr">
        <is>
          <t>N/A</t>
        </is>
      </c>
      <c r="AX1843" t="inlineStr">
        <is>
          <t>N/A</t>
        </is>
      </c>
      <c r="AY1843" t="inlineStr">
        <is>
          <t>N/A</t>
        </is>
      </c>
      <c r="AZ1843" t="inlineStr">
        <is>
          <t>N/A</t>
        </is>
      </c>
      <c r="BA1843" t="inlineStr">
        <is>
          <t>N/A</t>
        </is>
      </c>
      <c r="BB1843" t="inlineStr">
        <is>
          <t>N/A</t>
        </is>
      </c>
      <c r="BC1843" t="inlineStr">
        <is>
          <t>N/A</t>
        </is>
      </c>
      <c r="BD1843" t="inlineStr">
        <is>
          <t>N/A</t>
        </is>
      </c>
      <c r="BE1843" t="inlineStr">
        <is>
          <t>N/A</t>
        </is>
      </c>
    </row>
    <row r="1844">
      <c r="A1844" t="inlineStr">
        <is>
          <t>WI211271879</t>
        </is>
      </c>
      <c r="B1844" t="inlineStr">
        <is>
          <t>DATA_VALIDATION</t>
        </is>
      </c>
      <c r="C1844" t="inlineStr">
        <is>
          <t>201300020473</t>
        </is>
      </c>
      <c r="D1844" t="inlineStr">
        <is>
          <t>Folder</t>
        </is>
      </c>
      <c r="E1844" s="2">
        <f>HYPERLINK("capsilon://?command=openfolder&amp;siteaddress=FAM.docvelocity-na8.net&amp;folderid=FXBC09D813-B33C-8E65-5773-5BADC9B19D9E","FX211210936")</f>
        <v>0.0</v>
      </c>
      <c r="F1844" t="inlineStr">
        <is>
          <t/>
        </is>
      </c>
      <c r="G1844" t="inlineStr">
        <is>
          <t/>
        </is>
      </c>
      <c r="H1844" t="inlineStr">
        <is>
          <t>Mailitem</t>
        </is>
      </c>
      <c r="I1844" t="inlineStr">
        <is>
          <t>MI2112759648</t>
        </is>
      </c>
      <c r="J1844" t="n">
        <v>41.0</v>
      </c>
      <c r="K1844" t="inlineStr">
        <is>
          <t>COMPLETED</t>
        </is>
      </c>
      <c r="L1844" t="inlineStr">
        <is>
          <t>MARK_AS_COMPLETED</t>
        </is>
      </c>
      <c r="M1844" t="inlineStr">
        <is>
          <t>Queue</t>
        </is>
      </c>
      <c r="N1844" t="n">
        <v>2.0</v>
      </c>
      <c r="O1844" s="1" t="n">
        <v>44552.02967592593</v>
      </c>
      <c r="P1844" s="1" t="n">
        <v>44552.207141203704</v>
      </c>
      <c r="Q1844" t="n">
        <v>15014.0</v>
      </c>
      <c r="R1844" t="n">
        <v>319.0</v>
      </c>
      <c r="S1844" t="b">
        <v>0</v>
      </c>
      <c r="T1844" t="inlineStr">
        <is>
          <t>N/A</t>
        </is>
      </c>
      <c r="U1844" t="b">
        <v>0</v>
      </c>
      <c r="V1844" t="inlineStr">
        <is>
          <t>Sanjay Kharade</t>
        </is>
      </c>
      <c r="W1844" s="1" t="n">
        <v>44552.15908564815</v>
      </c>
      <c r="X1844" t="n">
        <v>98.0</v>
      </c>
      <c r="Y1844" t="n">
        <v>36.0</v>
      </c>
      <c r="Z1844" t="n">
        <v>0.0</v>
      </c>
      <c r="AA1844" t="n">
        <v>36.0</v>
      </c>
      <c r="AB1844" t="n">
        <v>0.0</v>
      </c>
      <c r="AC1844" t="n">
        <v>5.0</v>
      </c>
      <c r="AD1844" t="n">
        <v>5.0</v>
      </c>
      <c r="AE1844" t="n">
        <v>0.0</v>
      </c>
      <c r="AF1844" t="n">
        <v>0.0</v>
      </c>
      <c r="AG1844" t="n">
        <v>0.0</v>
      </c>
      <c r="AH1844" t="inlineStr">
        <is>
          <t>Ashish Sutar</t>
        </is>
      </c>
      <c r="AI1844" s="1" t="n">
        <v>44552.207141203704</v>
      </c>
      <c r="AJ1844" t="n">
        <v>221.0</v>
      </c>
      <c r="AK1844" t="n">
        <v>0.0</v>
      </c>
      <c r="AL1844" t="n">
        <v>0.0</v>
      </c>
      <c r="AM1844" t="n">
        <v>0.0</v>
      </c>
      <c r="AN1844" t="n">
        <v>0.0</v>
      </c>
      <c r="AO1844" t="n">
        <v>0.0</v>
      </c>
      <c r="AP1844" t="n">
        <v>5.0</v>
      </c>
      <c r="AQ1844" t="n">
        <v>0.0</v>
      </c>
      <c r="AR1844" t="n">
        <v>0.0</v>
      </c>
      <c r="AS1844" t="n">
        <v>0.0</v>
      </c>
      <c r="AT1844" t="inlineStr">
        <is>
          <t>N/A</t>
        </is>
      </c>
      <c r="AU1844" t="inlineStr">
        <is>
          <t>N/A</t>
        </is>
      </c>
      <c r="AV1844" t="inlineStr">
        <is>
          <t>N/A</t>
        </is>
      </c>
      <c r="AW1844" t="inlineStr">
        <is>
          <t>N/A</t>
        </is>
      </c>
      <c r="AX1844" t="inlineStr">
        <is>
          <t>N/A</t>
        </is>
      </c>
      <c r="AY1844" t="inlineStr">
        <is>
          <t>N/A</t>
        </is>
      </c>
      <c r="AZ1844" t="inlineStr">
        <is>
          <t>N/A</t>
        </is>
      </c>
      <c r="BA1844" t="inlineStr">
        <is>
          <t>N/A</t>
        </is>
      </c>
      <c r="BB1844" t="inlineStr">
        <is>
          <t>N/A</t>
        </is>
      </c>
      <c r="BC1844" t="inlineStr">
        <is>
          <t>N/A</t>
        </is>
      </c>
      <c r="BD1844" t="inlineStr">
        <is>
          <t>N/A</t>
        </is>
      </c>
      <c r="BE1844" t="inlineStr">
        <is>
          <t>N/A</t>
        </is>
      </c>
    </row>
    <row r="1845">
      <c r="A1845" t="inlineStr">
        <is>
          <t>WI211271921</t>
        </is>
      </c>
      <c r="B1845" t="inlineStr">
        <is>
          <t>DATA_VALIDATION</t>
        </is>
      </c>
      <c r="C1845" t="inlineStr">
        <is>
          <t>201100014387</t>
        </is>
      </c>
      <c r="D1845" t="inlineStr">
        <is>
          <t>Folder</t>
        </is>
      </c>
      <c r="E1845" s="2">
        <f>HYPERLINK("capsilon://?command=openfolder&amp;siteaddress=FAM.docvelocity-na8.net&amp;folderid=FXA0AF45F1-17B7-9564-6183-C3E7608789F6","FX211211420")</f>
        <v>0.0</v>
      </c>
      <c r="F1845" t="inlineStr">
        <is>
          <t/>
        </is>
      </c>
      <c r="G1845" t="inlineStr">
        <is>
          <t/>
        </is>
      </c>
      <c r="H1845" t="inlineStr">
        <is>
          <t>Mailitem</t>
        </is>
      </c>
      <c r="I1845" t="inlineStr">
        <is>
          <t>MI2112760205</t>
        </is>
      </c>
      <c r="J1845" t="n">
        <v>227.0</v>
      </c>
      <c r="K1845" t="inlineStr">
        <is>
          <t>COMPLETED</t>
        </is>
      </c>
      <c r="L1845" t="inlineStr">
        <is>
          <t>MARK_AS_COMPLETED</t>
        </is>
      </c>
      <c r="M1845" t="inlineStr">
        <is>
          <t>Queue</t>
        </is>
      </c>
      <c r="N1845" t="n">
        <v>1.0</v>
      </c>
      <c r="O1845" s="1" t="n">
        <v>44552.09030092593</v>
      </c>
      <c r="P1845" s="1" t="n">
        <v>44552.227002314816</v>
      </c>
      <c r="Q1845" t="n">
        <v>10797.0</v>
      </c>
      <c r="R1845" t="n">
        <v>1014.0</v>
      </c>
      <c r="S1845" t="b">
        <v>0</v>
      </c>
      <c r="T1845" t="inlineStr">
        <is>
          <t>N/A</t>
        </is>
      </c>
      <c r="U1845" t="b">
        <v>0</v>
      </c>
      <c r="V1845" t="inlineStr">
        <is>
          <t>Hemanshi Deshlahara</t>
        </is>
      </c>
      <c r="W1845" s="1" t="n">
        <v>44552.227002314816</v>
      </c>
      <c r="X1845" t="n">
        <v>796.0</v>
      </c>
      <c r="Y1845" t="n">
        <v>0.0</v>
      </c>
      <c r="Z1845" t="n">
        <v>0.0</v>
      </c>
      <c r="AA1845" t="n">
        <v>0.0</v>
      </c>
      <c r="AB1845" t="n">
        <v>0.0</v>
      </c>
      <c r="AC1845" t="n">
        <v>0.0</v>
      </c>
      <c r="AD1845" t="n">
        <v>227.0</v>
      </c>
      <c r="AE1845" t="n">
        <v>0.0</v>
      </c>
      <c r="AF1845" t="n">
        <v>0.0</v>
      </c>
      <c r="AG1845" t="n">
        <v>12.0</v>
      </c>
      <c r="AH1845" t="inlineStr">
        <is>
          <t>N/A</t>
        </is>
      </c>
      <c r="AI1845" t="inlineStr">
        <is>
          <t>N/A</t>
        </is>
      </c>
      <c r="AJ1845" t="inlineStr">
        <is>
          <t>N/A</t>
        </is>
      </c>
      <c r="AK1845" t="inlineStr">
        <is>
          <t>N/A</t>
        </is>
      </c>
      <c r="AL1845" t="inlineStr">
        <is>
          <t>N/A</t>
        </is>
      </c>
      <c r="AM1845" t="inlineStr">
        <is>
          <t>N/A</t>
        </is>
      </c>
      <c r="AN1845" t="inlineStr">
        <is>
          <t>N/A</t>
        </is>
      </c>
      <c r="AO1845" t="inlineStr">
        <is>
          <t>N/A</t>
        </is>
      </c>
      <c r="AP1845" t="inlineStr">
        <is>
          <t>N/A</t>
        </is>
      </c>
      <c r="AQ1845" t="inlineStr">
        <is>
          <t>N/A</t>
        </is>
      </c>
      <c r="AR1845" t="inlineStr">
        <is>
          <t>N/A</t>
        </is>
      </c>
      <c r="AS1845" t="inlineStr">
        <is>
          <t>N/A</t>
        </is>
      </c>
      <c r="AT1845" t="inlineStr">
        <is>
          <t>N/A</t>
        </is>
      </c>
      <c r="AU1845" t="inlineStr">
        <is>
          <t>N/A</t>
        </is>
      </c>
      <c r="AV1845" t="inlineStr">
        <is>
          <t>N/A</t>
        </is>
      </c>
      <c r="AW1845" t="inlineStr">
        <is>
          <t>N/A</t>
        </is>
      </c>
      <c r="AX1845" t="inlineStr">
        <is>
          <t>N/A</t>
        </is>
      </c>
      <c r="AY1845" t="inlineStr">
        <is>
          <t>N/A</t>
        </is>
      </c>
      <c r="AZ1845" t="inlineStr">
        <is>
          <t>N/A</t>
        </is>
      </c>
      <c r="BA1845" t="inlineStr">
        <is>
          <t>N/A</t>
        </is>
      </c>
      <c r="BB1845" t="inlineStr">
        <is>
          <t>N/A</t>
        </is>
      </c>
      <c r="BC1845" t="inlineStr">
        <is>
          <t>N/A</t>
        </is>
      </c>
      <c r="BD1845" t="inlineStr">
        <is>
          <t>N/A</t>
        </is>
      </c>
      <c r="BE1845" t="inlineStr">
        <is>
          <t>N/A</t>
        </is>
      </c>
    </row>
    <row r="1846">
      <c r="A1846" t="inlineStr">
        <is>
          <t>WI211271931</t>
        </is>
      </c>
      <c r="B1846" t="inlineStr">
        <is>
          <t>DATA_VALIDATION</t>
        </is>
      </c>
      <c r="C1846" t="inlineStr">
        <is>
          <t>201110012288</t>
        </is>
      </c>
      <c r="D1846" t="inlineStr">
        <is>
          <t>Folder</t>
        </is>
      </c>
      <c r="E1846" s="2">
        <f>HYPERLINK("capsilon://?command=openfolder&amp;siteaddress=FAM.docvelocity-na8.net&amp;folderid=FXE8E3B8BD-BFF3-F8AD-4FCC-E401D0A4B323","FX21128430")</f>
        <v>0.0</v>
      </c>
      <c r="F1846" t="inlineStr">
        <is>
          <t/>
        </is>
      </c>
      <c r="G1846" t="inlineStr">
        <is>
          <t/>
        </is>
      </c>
      <c r="H1846" t="inlineStr">
        <is>
          <t>Mailitem</t>
        </is>
      </c>
      <c r="I1846" t="inlineStr">
        <is>
          <t>MI2112753266</t>
        </is>
      </c>
      <c r="J1846" t="n">
        <v>56.0</v>
      </c>
      <c r="K1846" t="inlineStr">
        <is>
          <t>COMPLETED</t>
        </is>
      </c>
      <c r="L1846" t="inlineStr">
        <is>
          <t>MARK_AS_COMPLETED</t>
        </is>
      </c>
      <c r="M1846" t="inlineStr">
        <is>
          <t>Queue</t>
        </is>
      </c>
      <c r="N1846" t="n">
        <v>2.0</v>
      </c>
      <c r="O1846" s="1" t="n">
        <v>44552.16091435185</v>
      </c>
      <c r="P1846" s="1" t="n">
        <v>44552.174780092595</v>
      </c>
      <c r="Q1846" t="n">
        <v>142.0</v>
      </c>
      <c r="R1846" t="n">
        <v>1056.0</v>
      </c>
      <c r="S1846" t="b">
        <v>0</v>
      </c>
      <c r="T1846" t="inlineStr">
        <is>
          <t>N/A</t>
        </is>
      </c>
      <c r="U1846" t="b">
        <v>1</v>
      </c>
      <c r="V1846" t="inlineStr">
        <is>
          <t>Karnal Akhare</t>
        </is>
      </c>
      <c r="W1846" s="1" t="n">
        <v>44552.17076388889</v>
      </c>
      <c r="X1846" t="n">
        <v>848.0</v>
      </c>
      <c r="Y1846" t="n">
        <v>42.0</v>
      </c>
      <c r="Z1846" t="n">
        <v>0.0</v>
      </c>
      <c r="AA1846" t="n">
        <v>42.0</v>
      </c>
      <c r="AB1846" t="n">
        <v>0.0</v>
      </c>
      <c r="AC1846" t="n">
        <v>41.0</v>
      </c>
      <c r="AD1846" t="n">
        <v>14.0</v>
      </c>
      <c r="AE1846" t="n">
        <v>0.0</v>
      </c>
      <c r="AF1846" t="n">
        <v>0.0</v>
      </c>
      <c r="AG1846" t="n">
        <v>0.0</v>
      </c>
      <c r="AH1846" t="inlineStr">
        <is>
          <t>Poonam Patil</t>
        </is>
      </c>
      <c r="AI1846" s="1" t="n">
        <v>44552.174780092595</v>
      </c>
      <c r="AJ1846" t="n">
        <v>208.0</v>
      </c>
      <c r="AK1846" t="n">
        <v>0.0</v>
      </c>
      <c r="AL1846" t="n">
        <v>0.0</v>
      </c>
      <c r="AM1846" t="n">
        <v>0.0</v>
      </c>
      <c r="AN1846" t="n">
        <v>0.0</v>
      </c>
      <c r="AO1846" t="n">
        <v>0.0</v>
      </c>
      <c r="AP1846" t="n">
        <v>14.0</v>
      </c>
      <c r="AQ1846" t="n">
        <v>0.0</v>
      </c>
      <c r="AR1846" t="n">
        <v>0.0</v>
      </c>
      <c r="AS1846" t="n">
        <v>0.0</v>
      </c>
      <c r="AT1846" t="inlineStr">
        <is>
          <t>N/A</t>
        </is>
      </c>
      <c r="AU1846" t="inlineStr">
        <is>
          <t>N/A</t>
        </is>
      </c>
      <c r="AV1846" t="inlineStr">
        <is>
          <t>N/A</t>
        </is>
      </c>
      <c r="AW1846" t="inlineStr">
        <is>
          <t>N/A</t>
        </is>
      </c>
      <c r="AX1846" t="inlineStr">
        <is>
          <t>N/A</t>
        </is>
      </c>
      <c r="AY1846" t="inlineStr">
        <is>
          <t>N/A</t>
        </is>
      </c>
      <c r="AZ1846" t="inlineStr">
        <is>
          <t>N/A</t>
        </is>
      </c>
      <c r="BA1846" t="inlineStr">
        <is>
          <t>N/A</t>
        </is>
      </c>
      <c r="BB1846" t="inlineStr">
        <is>
          <t>N/A</t>
        </is>
      </c>
      <c r="BC1846" t="inlineStr">
        <is>
          <t>N/A</t>
        </is>
      </c>
      <c r="BD1846" t="inlineStr">
        <is>
          <t>N/A</t>
        </is>
      </c>
      <c r="BE1846" t="inlineStr">
        <is>
          <t>N/A</t>
        </is>
      </c>
    </row>
    <row r="1847">
      <c r="A1847" t="inlineStr">
        <is>
          <t>WI211271934</t>
        </is>
      </c>
      <c r="B1847" t="inlineStr">
        <is>
          <t>DATA_VALIDATION</t>
        </is>
      </c>
      <c r="C1847" t="inlineStr">
        <is>
          <t>201100014384</t>
        </is>
      </c>
      <c r="D1847" t="inlineStr">
        <is>
          <t>Folder</t>
        </is>
      </c>
      <c r="E1847" s="2">
        <f>HYPERLINK("capsilon://?command=openfolder&amp;siteaddress=FAM.docvelocity-na8.net&amp;folderid=FX6A5B5428-DC86-BC33-EC29-E15D75052C9A","FX211211305")</f>
        <v>0.0</v>
      </c>
      <c r="F1847" t="inlineStr">
        <is>
          <t/>
        </is>
      </c>
      <c r="G1847" t="inlineStr">
        <is>
          <t/>
        </is>
      </c>
      <c r="H1847" t="inlineStr">
        <is>
          <t>Mailitem</t>
        </is>
      </c>
      <c r="I1847" t="inlineStr">
        <is>
          <t>MI2112758343</t>
        </is>
      </c>
      <c r="J1847" t="n">
        <v>465.0</v>
      </c>
      <c r="K1847" t="inlineStr">
        <is>
          <t>COMPLETED</t>
        </is>
      </c>
      <c r="L1847" t="inlineStr">
        <is>
          <t>MARK_AS_COMPLETED</t>
        </is>
      </c>
      <c r="M1847" t="inlineStr">
        <is>
          <t>Queue</t>
        </is>
      </c>
      <c r="N1847" t="n">
        <v>2.0</v>
      </c>
      <c r="O1847" s="1" t="n">
        <v>44552.168703703705</v>
      </c>
      <c r="P1847" s="1" t="n">
        <v>44552.22341435185</v>
      </c>
      <c r="Q1847" t="n">
        <v>8.0</v>
      </c>
      <c r="R1847" t="n">
        <v>4719.0</v>
      </c>
      <c r="S1847" t="b">
        <v>0</v>
      </c>
      <c r="T1847" t="inlineStr">
        <is>
          <t>N/A</t>
        </is>
      </c>
      <c r="U1847" t="b">
        <v>1</v>
      </c>
      <c r="V1847" t="inlineStr">
        <is>
          <t>Sanjay Kharade</t>
        </is>
      </c>
      <c r="W1847" s="1" t="n">
        <v>44552.19935185185</v>
      </c>
      <c r="X1847" t="n">
        <v>2641.0</v>
      </c>
      <c r="Y1847" t="n">
        <v>357.0</v>
      </c>
      <c r="Z1847" t="n">
        <v>0.0</v>
      </c>
      <c r="AA1847" t="n">
        <v>357.0</v>
      </c>
      <c r="AB1847" t="n">
        <v>0.0</v>
      </c>
      <c r="AC1847" t="n">
        <v>154.0</v>
      </c>
      <c r="AD1847" t="n">
        <v>108.0</v>
      </c>
      <c r="AE1847" t="n">
        <v>0.0</v>
      </c>
      <c r="AF1847" t="n">
        <v>0.0</v>
      </c>
      <c r="AG1847" t="n">
        <v>0.0</v>
      </c>
      <c r="AH1847" t="inlineStr">
        <is>
          <t>Saloni Uttekar</t>
        </is>
      </c>
      <c r="AI1847" s="1" t="n">
        <v>44552.22341435185</v>
      </c>
      <c r="AJ1847" t="n">
        <v>2078.0</v>
      </c>
      <c r="AK1847" t="n">
        <v>4.0</v>
      </c>
      <c r="AL1847" t="n">
        <v>0.0</v>
      </c>
      <c r="AM1847" t="n">
        <v>4.0</v>
      </c>
      <c r="AN1847" t="n">
        <v>0.0</v>
      </c>
      <c r="AO1847" t="n">
        <v>5.0</v>
      </c>
      <c r="AP1847" t="n">
        <v>104.0</v>
      </c>
      <c r="AQ1847" t="n">
        <v>0.0</v>
      </c>
      <c r="AR1847" t="n">
        <v>0.0</v>
      </c>
      <c r="AS1847" t="n">
        <v>0.0</v>
      </c>
      <c r="AT1847" t="inlineStr">
        <is>
          <t>N/A</t>
        </is>
      </c>
      <c r="AU1847" t="inlineStr">
        <is>
          <t>N/A</t>
        </is>
      </c>
      <c r="AV1847" t="inlineStr">
        <is>
          <t>N/A</t>
        </is>
      </c>
      <c r="AW1847" t="inlineStr">
        <is>
          <t>N/A</t>
        </is>
      </c>
      <c r="AX1847" t="inlineStr">
        <is>
          <t>N/A</t>
        </is>
      </c>
      <c r="AY1847" t="inlineStr">
        <is>
          <t>N/A</t>
        </is>
      </c>
      <c r="AZ1847" t="inlineStr">
        <is>
          <t>N/A</t>
        </is>
      </c>
      <c r="BA1847" t="inlineStr">
        <is>
          <t>N/A</t>
        </is>
      </c>
      <c r="BB1847" t="inlineStr">
        <is>
          <t>N/A</t>
        </is>
      </c>
      <c r="BC1847" t="inlineStr">
        <is>
          <t>N/A</t>
        </is>
      </c>
      <c r="BD1847" t="inlineStr">
        <is>
          <t>N/A</t>
        </is>
      </c>
      <c r="BE1847" t="inlineStr">
        <is>
          <t>N/A</t>
        </is>
      </c>
    </row>
    <row r="1848">
      <c r="A1848" t="inlineStr">
        <is>
          <t>WI211271941</t>
        </is>
      </c>
      <c r="B1848" t="inlineStr">
        <is>
          <t>DATA_VALIDATION</t>
        </is>
      </c>
      <c r="C1848" t="inlineStr">
        <is>
          <t>201300020439</t>
        </is>
      </c>
      <c r="D1848" t="inlineStr">
        <is>
          <t>Folder</t>
        </is>
      </c>
      <c r="E1848" s="2">
        <f>HYPERLINK("capsilon://?command=openfolder&amp;siteaddress=FAM.docvelocity-na8.net&amp;folderid=FXB5B3B6D9-99EA-9740-7424-029CA8214D39","FX21129972")</f>
        <v>0.0</v>
      </c>
      <c r="F1848" t="inlineStr">
        <is>
          <t/>
        </is>
      </c>
      <c r="G1848" t="inlineStr">
        <is>
          <t/>
        </is>
      </c>
      <c r="H1848" t="inlineStr">
        <is>
          <t>Mailitem</t>
        </is>
      </c>
      <c r="I1848" t="inlineStr">
        <is>
          <t>MI2112754104</t>
        </is>
      </c>
      <c r="J1848" t="n">
        <v>945.0</v>
      </c>
      <c r="K1848" t="inlineStr">
        <is>
          <t>COMPLETED</t>
        </is>
      </c>
      <c r="L1848" t="inlineStr">
        <is>
          <t>MARK_AS_COMPLETED</t>
        </is>
      </c>
      <c r="M1848" t="inlineStr">
        <is>
          <t>Queue</t>
        </is>
      </c>
      <c r="N1848" t="n">
        <v>2.0</v>
      </c>
      <c r="O1848" s="1" t="n">
        <v>44552.18466435185</v>
      </c>
      <c r="P1848" s="1" t="n">
        <v>44552.342824074076</v>
      </c>
      <c r="Q1848" t="n">
        <v>626.0</v>
      </c>
      <c r="R1848" t="n">
        <v>13039.0</v>
      </c>
      <c r="S1848" t="b">
        <v>0</v>
      </c>
      <c r="T1848" t="inlineStr">
        <is>
          <t>N/A</t>
        </is>
      </c>
      <c r="U1848" t="b">
        <v>1</v>
      </c>
      <c r="V1848" t="inlineStr">
        <is>
          <t>Nisha Verma</t>
        </is>
      </c>
      <c r="W1848" s="1" t="n">
        <v>44552.259675925925</v>
      </c>
      <c r="X1848" t="n">
        <v>4832.0</v>
      </c>
      <c r="Y1848" t="n">
        <v>660.0</v>
      </c>
      <c r="Z1848" t="n">
        <v>0.0</v>
      </c>
      <c r="AA1848" t="n">
        <v>660.0</v>
      </c>
      <c r="AB1848" t="n">
        <v>402.0</v>
      </c>
      <c r="AC1848" t="n">
        <v>341.0</v>
      </c>
      <c r="AD1848" t="n">
        <v>285.0</v>
      </c>
      <c r="AE1848" t="n">
        <v>0.0</v>
      </c>
      <c r="AF1848" t="n">
        <v>0.0</v>
      </c>
      <c r="AG1848" t="n">
        <v>0.0</v>
      </c>
      <c r="AH1848" t="inlineStr">
        <is>
          <t>Saloni Uttekar</t>
        </is>
      </c>
      <c r="AI1848" s="1" t="n">
        <v>44552.342824074076</v>
      </c>
      <c r="AJ1848" t="n">
        <v>1880.0</v>
      </c>
      <c r="AK1848" t="n">
        <v>3.0</v>
      </c>
      <c r="AL1848" t="n">
        <v>0.0</v>
      </c>
      <c r="AM1848" t="n">
        <v>3.0</v>
      </c>
      <c r="AN1848" t="n">
        <v>201.0</v>
      </c>
      <c r="AO1848" t="n">
        <v>3.0</v>
      </c>
      <c r="AP1848" t="n">
        <v>282.0</v>
      </c>
      <c r="AQ1848" t="n">
        <v>0.0</v>
      </c>
      <c r="AR1848" t="n">
        <v>0.0</v>
      </c>
      <c r="AS1848" t="n">
        <v>0.0</v>
      </c>
      <c r="AT1848" t="inlineStr">
        <is>
          <t>N/A</t>
        </is>
      </c>
      <c r="AU1848" t="inlineStr">
        <is>
          <t>N/A</t>
        </is>
      </c>
      <c r="AV1848" t="inlineStr">
        <is>
          <t>N/A</t>
        </is>
      </c>
      <c r="AW1848" t="inlineStr">
        <is>
          <t>N/A</t>
        </is>
      </c>
      <c r="AX1848" t="inlineStr">
        <is>
          <t>N/A</t>
        </is>
      </c>
      <c r="AY1848" t="inlineStr">
        <is>
          <t>N/A</t>
        </is>
      </c>
      <c r="AZ1848" t="inlineStr">
        <is>
          <t>N/A</t>
        </is>
      </c>
      <c r="BA1848" t="inlineStr">
        <is>
          <t>N/A</t>
        </is>
      </c>
      <c r="BB1848" t="inlineStr">
        <is>
          <t>N/A</t>
        </is>
      </c>
      <c r="BC1848" t="inlineStr">
        <is>
          <t>N/A</t>
        </is>
      </c>
      <c r="BD1848" t="inlineStr">
        <is>
          <t>N/A</t>
        </is>
      </c>
      <c r="BE1848" t="inlineStr">
        <is>
          <t>N/A</t>
        </is>
      </c>
    </row>
    <row r="1849">
      <c r="A1849" t="inlineStr">
        <is>
          <t>WI211271942</t>
        </is>
      </c>
      <c r="B1849" t="inlineStr">
        <is>
          <t>DATA_VALIDATION</t>
        </is>
      </c>
      <c r="C1849" t="inlineStr">
        <is>
          <t>201330004332</t>
        </is>
      </c>
      <c r="D1849" t="inlineStr">
        <is>
          <t>Folder</t>
        </is>
      </c>
      <c r="E1849" s="2">
        <f>HYPERLINK("capsilon://?command=openfolder&amp;siteaddress=FAM.docvelocity-na8.net&amp;folderid=FX255C3210-80C9-BE08-B75C-AAEB5E122A9B","FX211211231")</f>
        <v>0.0</v>
      </c>
      <c r="F1849" t="inlineStr">
        <is>
          <t/>
        </is>
      </c>
      <c r="G1849" t="inlineStr">
        <is>
          <t/>
        </is>
      </c>
      <c r="H1849" t="inlineStr">
        <is>
          <t>Mailitem</t>
        </is>
      </c>
      <c r="I1849" t="inlineStr">
        <is>
          <t>MI2112754345</t>
        </is>
      </c>
      <c r="J1849" t="n">
        <v>309.0</v>
      </c>
      <c r="K1849" t="inlineStr">
        <is>
          <t>COMPLETED</t>
        </is>
      </c>
      <c r="L1849" t="inlineStr">
        <is>
          <t>MARK_AS_COMPLETED</t>
        </is>
      </c>
      <c r="M1849" t="inlineStr">
        <is>
          <t>Queue</t>
        </is>
      </c>
      <c r="N1849" t="n">
        <v>2.0</v>
      </c>
      <c r="O1849" s="1" t="n">
        <v>44552.18599537037</v>
      </c>
      <c r="P1849" s="1" t="n">
        <v>44552.24449074074</v>
      </c>
      <c r="Q1849" t="n">
        <v>1279.0</v>
      </c>
      <c r="R1849" t="n">
        <v>3775.0</v>
      </c>
      <c r="S1849" t="b">
        <v>0</v>
      </c>
      <c r="T1849" t="inlineStr">
        <is>
          <t>N/A</t>
        </is>
      </c>
      <c r="U1849" t="b">
        <v>1</v>
      </c>
      <c r="V1849" t="inlineStr">
        <is>
          <t>Aditya Tade</t>
        </is>
      </c>
      <c r="W1849" s="1" t="n">
        <v>44552.213368055556</v>
      </c>
      <c r="X1849" t="n">
        <v>1948.0</v>
      </c>
      <c r="Y1849" t="n">
        <v>240.0</v>
      </c>
      <c r="Z1849" t="n">
        <v>0.0</v>
      </c>
      <c r="AA1849" t="n">
        <v>240.0</v>
      </c>
      <c r="AB1849" t="n">
        <v>0.0</v>
      </c>
      <c r="AC1849" t="n">
        <v>121.0</v>
      </c>
      <c r="AD1849" t="n">
        <v>69.0</v>
      </c>
      <c r="AE1849" t="n">
        <v>0.0</v>
      </c>
      <c r="AF1849" t="n">
        <v>0.0</v>
      </c>
      <c r="AG1849" t="n">
        <v>0.0</v>
      </c>
      <c r="AH1849" t="inlineStr">
        <is>
          <t>Saloni Uttekar</t>
        </is>
      </c>
      <c r="AI1849" s="1" t="n">
        <v>44552.24449074074</v>
      </c>
      <c r="AJ1849" t="n">
        <v>1820.0</v>
      </c>
      <c r="AK1849" t="n">
        <v>5.0</v>
      </c>
      <c r="AL1849" t="n">
        <v>0.0</v>
      </c>
      <c r="AM1849" t="n">
        <v>5.0</v>
      </c>
      <c r="AN1849" t="n">
        <v>0.0</v>
      </c>
      <c r="AO1849" t="n">
        <v>5.0</v>
      </c>
      <c r="AP1849" t="n">
        <v>64.0</v>
      </c>
      <c r="AQ1849" t="n">
        <v>0.0</v>
      </c>
      <c r="AR1849" t="n">
        <v>0.0</v>
      </c>
      <c r="AS1849" t="n">
        <v>0.0</v>
      </c>
      <c r="AT1849" t="inlineStr">
        <is>
          <t>N/A</t>
        </is>
      </c>
      <c r="AU1849" t="inlineStr">
        <is>
          <t>N/A</t>
        </is>
      </c>
      <c r="AV1849" t="inlineStr">
        <is>
          <t>N/A</t>
        </is>
      </c>
      <c r="AW1849" t="inlineStr">
        <is>
          <t>N/A</t>
        </is>
      </c>
      <c r="AX1849" t="inlineStr">
        <is>
          <t>N/A</t>
        </is>
      </c>
      <c r="AY1849" t="inlineStr">
        <is>
          <t>N/A</t>
        </is>
      </c>
      <c r="AZ1849" t="inlineStr">
        <is>
          <t>N/A</t>
        </is>
      </c>
      <c r="BA1849" t="inlineStr">
        <is>
          <t>N/A</t>
        </is>
      </c>
      <c r="BB1849" t="inlineStr">
        <is>
          <t>N/A</t>
        </is>
      </c>
      <c r="BC1849" t="inlineStr">
        <is>
          <t>N/A</t>
        </is>
      </c>
      <c r="BD1849" t="inlineStr">
        <is>
          <t>N/A</t>
        </is>
      </c>
      <c r="BE1849" t="inlineStr">
        <is>
          <t>N/A</t>
        </is>
      </c>
    </row>
    <row r="1850">
      <c r="A1850" t="inlineStr">
        <is>
          <t>WI211271963</t>
        </is>
      </c>
      <c r="B1850" t="inlineStr">
        <is>
          <t>DATA_VALIDATION</t>
        </is>
      </c>
      <c r="C1850" t="inlineStr">
        <is>
          <t>201338000086</t>
        </is>
      </c>
      <c r="D1850" t="inlineStr">
        <is>
          <t>Folder</t>
        </is>
      </c>
      <c r="E1850" s="2">
        <f>HYPERLINK("capsilon://?command=openfolder&amp;siteaddress=FAM.docvelocity-na8.net&amp;folderid=FXA28F6FE4-AE18-3C9E-97DC-F34A2CF2FC9F","FX21125491")</f>
        <v>0.0</v>
      </c>
      <c r="F1850" t="inlineStr">
        <is>
          <t/>
        </is>
      </c>
      <c r="G1850" t="inlineStr">
        <is>
          <t/>
        </is>
      </c>
      <c r="H1850" t="inlineStr">
        <is>
          <t>Mailitem</t>
        </is>
      </c>
      <c r="I1850" t="inlineStr">
        <is>
          <t>MI2112754916</t>
        </is>
      </c>
      <c r="J1850" t="n">
        <v>281.0</v>
      </c>
      <c r="K1850" t="inlineStr">
        <is>
          <t>COMPLETED</t>
        </is>
      </c>
      <c r="L1850" t="inlineStr">
        <is>
          <t>MARK_AS_COMPLETED</t>
        </is>
      </c>
      <c r="M1850" t="inlineStr">
        <is>
          <t>Queue</t>
        </is>
      </c>
      <c r="N1850" t="n">
        <v>2.0</v>
      </c>
      <c r="O1850" s="1" t="n">
        <v>44552.19943287037</v>
      </c>
      <c r="P1850" s="1" t="n">
        <v>44552.2827662037</v>
      </c>
      <c r="Q1850" t="n">
        <v>508.0</v>
      </c>
      <c r="R1850" t="n">
        <v>6692.0</v>
      </c>
      <c r="S1850" t="b">
        <v>0</v>
      </c>
      <c r="T1850" t="inlineStr">
        <is>
          <t>N/A</t>
        </is>
      </c>
      <c r="U1850" t="b">
        <v>1</v>
      </c>
      <c r="V1850" t="inlineStr">
        <is>
          <t>Supriya Khape</t>
        </is>
      </c>
      <c r="W1850" s="1" t="n">
        <v>44552.240532407406</v>
      </c>
      <c r="X1850" t="n">
        <v>3348.0</v>
      </c>
      <c r="Y1850" t="n">
        <v>300.0</v>
      </c>
      <c r="Z1850" t="n">
        <v>0.0</v>
      </c>
      <c r="AA1850" t="n">
        <v>300.0</v>
      </c>
      <c r="AB1850" t="n">
        <v>0.0</v>
      </c>
      <c r="AC1850" t="n">
        <v>189.0</v>
      </c>
      <c r="AD1850" t="n">
        <v>-19.0</v>
      </c>
      <c r="AE1850" t="n">
        <v>0.0</v>
      </c>
      <c r="AF1850" t="n">
        <v>0.0</v>
      </c>
      <c r="AG1850" t="n">
        <v>0.0</v>
      </c>
      <c r="AH1850" t="inlineStr">
        <is>
          <t>Saloni Uttekar</t>
        </is>
      </c>
      <c r="AI1850" s="1" t="n">
        <v>44552.2827662037</v>
      </c>
      <c r="AJ1850" t="n">
        <v>3306.0</v>
      </c>
      <c r="AK1850" t="n">
        <v>8.0</v>
      </c>
      <c r="AL1850" t="n">
        <v>0.0</v>
      </c>
      <c r="AM1850" t="n">
        <v>8.0</v>
      </c>
      <c r="AN1850" t="n">
        <v>0.0</v>
      </c>
      <c r="AO1850" t="n">
        <v>8.0</v>
      </c>
      <c r="AP1850" t="n">
        <v>-27.0</v>
      </c>
      <c r="AQ1850" t="n">
        <v>0.0</v>
      </c>
      <c r="AR1850" t="n">
        <v>0.0</v>
      </c>
      <c r="AS1850" t="n">
        <v>0.0</v>
      </c>
      <c r="AT1850" t="inlineStr">
        <is>
          <t>N/A</t>
        </is>
      </c>
      <c r="AU1850" t="inlineStr">
        <is>
          <t>N/A</t>
        </is>
      </c>
      <c r="AV1850" t="inlineStr">
        <is>
          <t>N/A</t>
        </is>
      </c>
      <c r="AW1850" t="inlineStr">
        <is>
          <t>N/A</t>
        </is>
      </c>
      <c r="AX1850" t="inlineStr">
        <is>
          <t>N/A</t>
        </is>
      </c>
      <c r="AY1850" t="inlineStr">
        <is>
          <t>N/A</t>
        </is>
      </c>
      <c r="AZ1850" t="inlineStr">
        <is>
          <t>N/A</t>
        </is>
      </c>
      <c r="BA1850" t="inlineStr">
        <is>
          <t>N/A</t>
        </is>
      </c>
      <c r="BB1850" t="inlineStr">
        <is>
          <t>N/A</t>
        </is>
      </c>
      <c r="BC1850" t="inlineStr">
        <is>
          <t>N/A</t>
        </is>
      </c>
      <c r="BD1850" t="inlineStr">
        <is>
          <t>N/A</t>
        </is>
      </c>
      <c r="BE1850" t="inlineStr">
        <is>
          <t>N/A</t>
        </is>
      </c>
    </row>
    <row r="1851">
      <c r="A1851" t="inlineStr">
        <is>
          <t>WI211271964</t>
        </is>
      </c>
      <c r="B1851" t="inlineStr">
        <is>
          <t>DATA_VALIDATION</t>
        </is>
      </c>
      <c r="C1851" t="inlineStr">
        <is>
          <t>201100014353</t>
        </is>
      </c>
      <c r="D1851" t="inlineStr">
        <is>
          <t>Folder</t>
        </is>
      </c>
      <c r="E1851" s="2">
        <f>HYPERLINK("capsilon://?command=openfolder&amp;siteaddress=FAM.docvelocity-na8.net&amp;folderid=FX7F4BB6B2-EB2A-FE61-47A4-D6755456D03C","FX21129137")</f>
        <v>0.0</v>
      </c>
      <c r="F1851" t="inlineStr">
        <is>
          <t/>
        </is>
      </c>
      <c r="G1851" t="inlineStr">
        <is>
          <t/>
        </is>
      </c>
      <c r="H1851" t="inlineStr">
        <is>
          <t>Mailitem</t>
        </is>
      </c>
      <c r="I1851" t="inlineStr">
        <is>
          <t>MI2112755489</t>
        </is>
      </c>
      <c r="J1851" t="n">
        <v>272.0</v>
      </c>
      <c r="K1851" t="inlineStr">
        <is>
          <t>COMPLETED</t>
        </is>
      </c>
      <c r="L1851" t="inlineStr">
        <is>
          <t>MARK_AS_COMPLETED</t>
        </is>
      </c>
      <c r="M1851" t="inlineStr">
        <is>
          <t>Queue</t>
        </is>
      </c>
      <c r="N1851" t="n">
        <v>2.0</v>
      </c>
      <c r="O1851" s="1" t="n">
        <v>44552.20064814815</v>
      </c>
      <c r="P1851" s="1" t="n">
        <v>44552.214953703704</v>
      </c>
      <c r="Q1851" t="n">
        <v>186.0</v>
      </c>
      <c r="R1851" t="n">
        <v>1050.0</v>
      </c>
      <c r="S1851" t="b">
        <v>0</v>
      </c>
      <c r="T1851" t="inlineStr">
        <is>
          <t>N/A</t>
        </is>
      </c>
      <c r="U1851" t="b">
        <v>1</v>
      </c>
      <c r="V1851" t="inlineStr">
        <is>
          <t>Hemanshi Deshlahara</t>
        </is>
      </c>
      <c r="W1851" s="1" t="n">
        <v>44552.20511574074</v>
      </c>
      <c r="X1851" t="n">
        <v>376.0</v>
      </c>
      <c r="Y1851" t="n">
        <v>173.0</v>
      </c>
      <c r="Z1851" t="n">
        <v>0.0</v>
      </c>
      <c r="AA1851" t="n">
        <v>173.0</v>
      </c>
      <c r="AB1851" t="n">
        <v>0.0</v>
      </c>
      <c r="AC1851" t="n">
        <v>55.0</v>
      </c>
      <c r="AD1851" t="n">
        <v>99.0</v>
      </c>
      <c r="AE1851" t="n">
        <v>0.0</v>
      </c>
      <c r="AF1851" t="n">
        <v>0.0</v>
      </c>
      <c r="AG1851" t="n">
        <v>0.0</v>
      </c>
      <c r="AH1851" t="inlineStr">
        <is>
          <t>Ashish Sutar</t>
        </is>
      </c>
      <c r="AI1851" s="1" t="n">
        <v>44552.214953703704</v>
      </c>
      <c r="AJ1851" t="n">
        <v>674.0</v>
      </c>
      <c r="AK1851" t="n">
        <v>0.0</v>
      </c>
      <c r="AL1851" t="n">
        <v>0.0</v>
      </c>
      <c r="AM1851" t="n">
        <v>0.0</v>
      </c>
      <c r="AN1851" t="n">
        <v>0.0</v>
      </c>
      <c r="AO1851" t="n">
        <v>0.0</v>
      </c>
      <c r="AP1851" t="n">
        <v>99.0</v>
      </c>
      <c r="AQ1851" t="n">
        <v>0.0</v>
      </c>
      <c r="AR1851" t="n">
        <v>0.0</v>
      </c>
      <c r="AS1851" t="n">
        <v>0.0</v>
      </c>
      <c r="AT1851" t="inlineStr">
        <is>
          <t>N/A</t>
        </is>
      </c>
      <c r="AU1851" t="inlineStr">
        <is>
          <t>N/A</t>
        </is>
      </c>
      <c r="AV1851" t="inlineStr">
        <is>
          <t>N/A</t>
        </is>
      </c>
      <c r="AW1851" t="inlineStr">
        <is>
          <t>N/A</t>
        </is>
      </c>
      <c r="AX1851" t="inlineStr">
        <is>
          <t>N/A</t>
        </is>
      </c>
      <c r="AY1851" t="inlineStr">
        <is>
          <t>N/A</t>
        </is>
      </c>
      <c r="AZ1851" t="inlineStr">
        <is>
          <t>N/A</t>
        </is>
      </c>
      <c r="BA1851" t="inlineStr">
        <is>
          <t>N/A</t>
        </is>
      </c>
      <c r="BB1851" t="inlineStr">
        <is>
          <t>N/A</t>
        </is>
      </c>
      <c r="BC1851" t="inlineStr">
        <is>
          <t>N/A</t>
        </is>
      </c>
      <c r="BD1851" t="inlineStr">
        <is>
          <t>N/A</t>
        </is>
      </c>
      <c r="BE1851" t="inlineStr">
        <is>
          <t>N/A</t>
        </is>
      </c>
    </row>
    <row r="1852">
      <c r="A1852" t="inlineStr">
        <is>
          <t>WI211271965</t>
        </is>
      </c>
      <c r="B1852" t="inlineStr">
        <is>
          <t>DATA_VALIDATION</t>
        </is>
      </c>
      <c r="C1852" t="inlineStr">
        <is>
          <t>201300020499</t>
        </is>
      </c>
      <c r="D1852" t="inlineStr">
        <is>
          <t>Folder</t>
        </is>
      </c>
      <c r="E1852" s="2">
        <f>HYPERLINK("capsilon://?command=openfolder&amp;siteaddress=FAM.docvelocity-na8.net&amp;folderid=FX0471BF55-AD96-EE05-1528-B84CDBC6C615","FX211211338")</f>
        <v>0.0</v>
      </c>
      <c r="F1852" t="inlineStr">
        <is>
          <t/>
        </is>
      </c>
      <c r="G1852" t="inlineStr">
        <is>
          <t/>
        </is>
      </c>
      <c r="H1852" t="inlineStr">
        <is>
          <t>Mailitem</t>
        </is>
      </c>
      <c r="I1852" t="inlineStr">
        <is>
          <t>MI2112755716</t>
        </is>
      </c>
      <c r="J1852" t="n">
        <v>159.0</v>
      </c>
      <c r="K1852" t="inlineStr">
        <is>
          <t>COMPLETED</t>
        </is>
      </c>
      <c r="L1852" t="inlineStr">
        <is>
          <t>MARK_AS_COMPLETED</t>
        </is>
      </c>
      <c r="M1852" t="inlineStr">
        <is>
          <t>Queue</t>
        </is>
      </c>
      <c r="N1852" t="n">
        <v>2.0</v>
      </c>
      <c r="O1852" s="1" t="n">
        <v>44552.201886574076</v>
      </c>
      <c r="P1852" s="1" t="n">
        <v>44552.23023148148</v>
      </c>
      <c r="Q1852" t="n">
        <v>337.0</v>
      </c>
      <c r="R1852" t="n">
        <v>2112.0</v>
      </c>
      <c r="S1852" t="b">
        <v>0</v>
      </c>
      <c r="T1852" t="inlineStr">
        <is>
          <t>N/A</t>
        </is>
      </c>
      <c r="U1852" t="b">
        <v>1</v>
      </c>
      <c r="V1852" t="inlineStr">
        <is>
          <t>Sanjay Kharade</t>
        </is>
      </c>
      <c r="W1852" s="1" t="n">
        <v>44552.208182870374</v>
      </c>
      <c r="X1852" t="n">
        <v>538.0</v>
      </c>
      <c r="Y1852" t="n">
        <v>135.0</v>
      </c>
      <c r="Z1852" t="n">
        <v>0.0</v>
      </c>
      <c r="AA1852" t="n">
        <v>135.0</v>
      </c>
      <c r="AB1852" t="n">
        <v>0.0</v>
      </c>
      <c r="AC1852" t="n">
        <v>62.0</v>
      </c>
      <c r="AD1852" t="n">
        <v>24.0</v>
      </c>
      <c r="AE1852" t="n">
        <v>0.0</v>
      </c>
      <c r="AF1852" t="n">
        <v>0.0</v>
      </c>
      <c r="AG1852" t="n">
        <v>0.0</v>
      </c>
      <c r="AH1852" t="inlineStr">
        <is>
          <t>Aparna Chavan</t>
        </is>
      </c>
      <c r="AI1852" s="1" t="n">
        <v>44552.23023148148</v>
      </c>
      <c r="AJ1852" t="n">
        <v>1574.0</v>
      </c>
      <c r="AK1852" t="n">
        <v>0.0</v>
      </c>
      <c r="AL1852" t="n">
        <v>0.0</v>
      </c>
      <c r="AM1852" t="n">
        <v>0.0</v>
      </c>
      <c r="AN1852" t="n">
        <v>0.0</v>
      </c>
      <c r="AO1852" t="n">
        <v>0.0</v>
      </c>
      <c r="AP1852" t="n">
        <v>24.0</v>
      </c>
      <c r="AQ1852" t="n">
        <v>0.0</v>
      </c>
      <c r="AR1852" t="n">
        <v>0.0</v>
      </c>
      <c r="AS1852" t="n">
        <v>0.0</v>
      </c>
      <c r="AT1852" t="inlineStr">
        <is>
          <t>N/A</t>
        </is>
      </c>
      <c r="AU1852" t="inlineStr">
        <is>
          <t>N/A</t>
        </is>
      </c>
      <c r="AV1852" t="inlineStr">
        <is>
          <t>N/A</t>
        </is>
      </c>
      <c r="AW1852" t="inlineStr">
        <is>
          <t>N/A</t>
        </is>
      </c>
      <c r="AX1852" t="inlineStr">
        <is>
          <t>N/A</t>
        </is>
      </c>
      <c r="AY1852" t="inlineStr">
        <is>
          <t>N/A</t>
        </is>
      </c>
      <c r="AZ1852" t="inlineStr">
        <is>
          <t>N/A</t>
        </is>
      </c>
      <c r="BA1852" t="inlineStr">
        <is>
          <t>N/A</t>
        </is>
      </c>
      <c r="BB1852" t="inlineStr">
        <is>
          <t>N/A</t>
        </is>
      </c>
      <c r="BC1852" t="inlineStr">
        <is>
          <t>N/A</t>
        </is>
      </c>
      <c r="BD1852" t="inlineStr">
        <is>
          <t>N/A</t>
        </is>
      </c>
      <c r="BE1852" t="inlineStr">
        <is>
          <t>N/A</t>
        </is>
      </c>
    </row>
    <row r="1853">
      <c r="A1853" t="inlineStr">
        <is>
          <t>WI211271970</t>
        </is>
      </c>
      <c r="B1853" t="inlineStr">
        <is>
          <t>DATA_VALIDATION</t>
        </is>
      </c>
      <c r="C1853" t="inlineStr">
        <is>
          <t>201300020469</t>
        </is>
      </c>
      <c r="D1853" t="inlineStr">
        <is>
          <t>Folder</t>
        </is>
      </c>
      <c r="E1853" s="2">
        <f>HYPERLINK("capsilon://?command=openfolder&amp;siteaddress=FAM.docvelocity-na8.net&amp;folderid=FXFD9E8EC9-4764-E6E6-AF37-80056439D4D3","FX211210823")</f>
        <v>0.0</v>
      </c>
      <c r="F1853" t="inlineStr">
        <is>
          <t/>
        </is>
      </c>
      <c r="G1853" t="inlineStr">
        <is>
          <t/>
        </is>
      </c>
      <c r="H1853" t="inlineStr">
        <is>
          <t>Mailitem</t>
        </is>
      </c>
      <c r="I1853" t="inlineStr">
        <is>
          <t>MI2112755748</t>
        </is>
      </c>
      <c r="J1853" t="n">
        <v>237.0</v>
      </c>
      <c r="K1853" t="inlineStr">
        <is>
          <t>COMPLETED</t>
        </is>
      </c>
      <c r="L1853" t="inlineStr">
        <is>
          <t>MARK_AS_COMPLETED</t>
        </is>
      </c>
      <c r="M1853" t="inlineStr">
        <is>
          <t>Queue</t>
        </is>
      </c>
      <c r="N1853" t="n">
        <v>2.0</v>
      </c>
      <c r="O1853" s="1" t="n">
        <v>44552.2128125</v>
      </c>
      <c r="P1853" s="1" t="n">
        <v>44552.270949074074</v>
      </c>
      <c r="Q1853" t="n">
        <v>1455.0</v>
      </c>
      <c r="R1853" t="n">
        <v>3568.0</v>
      </c>
      <c r="S1853" t="b">
        <v>0</v>
      </c>
      <c r="T1853" t="inlineStr">
        <is>
          <t>N/A</t>
        </is>
      </c>
      <c r="U1853" t="b">
        <v>1</v>
      </c>
      <c r="V1853" t="inlineStr">
        <is>
          <t>Karnal Akhare</t>
        </is>
      </c>
      <c r="W1853" s="1" t="n">
        <v>44552.23892361111</v>
      </c>
      <c r="X1853" t="n">
        <v>2220.0</v>
      </c>
      <c r="Y1853" t="n">
        <v>218.0</v>
      </c>
      <c r="Z1853" t="n">
        <v>0.0</v>
      </c>
      <c r="AA1853" t="n">
        <v>218.0</v>
      </c>
      <c r="AB1853" t="n">
        <v>0.0</v>
      </c>
      <c r="AC1853" t="n">
        <v>151.0</v>
      </c>
      <c r="AD1853" t="n">
        <v>19.0</v>
      </c>
      <c r="AE1853" t="n">
        <v>0.0</v>
      </c>
      <c r="AF1853" t="n">
        <v>0.0</v>
      </c>
      <c r="AG1853" t="n">
        <v>0.0</v>
      </c>
      <c r="AH1853" t="inlineStr">
        <is>
          <t>Ashish Sutar</t>
        </is>
      </c>
      <c r="AI1853" s="1" t="n">
        <v>44552.270949074074</v>
      </c>
      <c r="AJ1853" t="n">
        <v>1338.0</v>
      </c>
      <c r="AK1853" t="n">
        <v>0.0</v>
      </c>
      <c r="AL1853" t="n">
        <v>0.0</v>
      </c>
      <c r="AM1853" t="n">
        <v>0.0</v>
      </c>
      <c r="AN1853" t="n">
        <v>0.0</v>
      </c>
      <c r="AO1853" t="n">
        <v>0.0</v>
      </c>
      <c r="AP1853" t="n">
        <v>19.0</v>
      </c>
      <c r="AQ1853" t="n">
        <v>0.0</v>
      </c>
      <c r="AR1853" t="n">
        <v>0.0</v>
      </c>
      <c r="AS1853" t="n">
        <v>0.0</v>
      </c>
      <c r="AT1853" t="inlineStr">
        <is>
          <t>N/A</t>
        </is>
      </c>
      <c r="AU1853" t="inlineStr">
        <is>
          <t>N/A</t>
        </is>
      </c>
      <c r="AV1853" t="inlineStr">
        <is>
          <t>N/A</t>
        </is>
      </c>
      <c r="AW1853" t="inlineStr">
        <is>
          <t>N/A</t>
        </is>
      </c>
      <c r="AX1853" t="inlineStr">
        <is>
          <t>N/A</t>
        </is>
      </c>
      <c r="AY1853" t="inlineStr">
        <is>
          <t>N/A</t>
        </is>
      </c>
      <c r="AZ1853" t="inlineStr">
        <is>
          <t>N/A</t>
        </is>
      </c>
      <c r="BA1853" t="inlineStr">
        <is>
          <t>N/A</t>
        </is>
      </c>
      <c r="BB1853" t="inlineStr">
        <is>
          <t>N/A</t>
        </is>
      </c>
      <c r="BC1853" t="inlineStr">
        <is>
          <t>N/A</t>
        </is>
      </c>
      <c r="BD1853" t="inlineStr">
        <is>
          <t>N/A</t>
        </is>
      </c>
      <c r="BE1853" t="inlineStr">
        <is>
          <t>N/A</t>
        </is>
      </c>
    </row>
    <row r="1854">
      <c r="A1854" t="inlineStr">
        <is>
          <t>WI211271974</t>
        </is>
      </c>
      <c r="B1854" t="inlineStr">
        <is>
          <t>DATA_VALIDATION</t>
        </is>
      </c>
      <c r="C1854" t="inlineStr">
        <is>
          <t>201130012995</t>
        </is>
      </c>
      <c r="D1854" t="inlineStr">
        <is>
          <t>Folder</t>
        </is>
      </c>
      <c r="E1854" s="2">
        <f>HYPERLINK("capsilon://?command=openfolder&amp;siteaddress=FAM.docvelocity-na8.net&amp;folderid=FX4A524B8E-503E-9CFC-15E9-40BBDD4229BB","FX211211310")</f>
        <v>0.0</v>
      </c>
      <c r="F1854" t="inlineStr">
        <is>
          <t/>
        </is>
      </c>
      <c r="G1854" t="inlineStr">
        <is>
          <t/>
        </is>
      </c>
      <c r="H1854" t="inlineStr">
        <is>
          <t>Mailitem</t>
        </is>
      </c>
      <c r="I1854" t="inlineStr">
        <is>
          <t>MI2112756908</t>
        </is>
      </c>
      <c r="J1854" t="n">
        <v>180.0</v>
      </c>
      <c r="K1854" t="inlineStr">
        <is>
          <t>COMPLETED</t>
        </is>
      </c>
      <c r="L1854" t="inlineStr">
        <is>
          <t>MARK_AS_COMPLETED</t>
        </is>
      </c>
      <c r="M1854" t="inlineStr">
        <is>
          <t>Queue</t>
        </is>
      </c>
      <c r="N1854" t="n">
        <v>2.0</v>
      </c>
      <c r="O1854" s="1" t="n">
        <v>44552.24554398148</v>
      </c>
      <c r="P1854" s="1" t="n">
        <v>44552.27787037037</v>
      </c>
      <c r="Q1854" t="n">
        <v>1614.0</v>
      </c>
      <c r="R1854" t="n">
        <v>1179.0</v>
      </c>
      <c r="S1854" t="b">
        <v>0</v>
      </c>
      <c r="T1854" t="inlineStr">
        <is>
          <t>N/A</t>
        </is>
      </c>
      <c r="U1854" t="b">
        <v>1</v>
      </c>
      <c r="V1854" t="inlineStr">
        <is>
          <t>Karnal Akhare</t>
        </is>
      </c>
      <c r="W1854" s="1" t="n">
        <v>44552.25262731482</v>
      </c>
      <c r="X1854" t="n">
        <v>582.0</v>
      </c>
      <c r="Y1854" t="n">
        <v>133.0</v>
      </c>
      <c r="Z1854" t="n">
        <v>0.0</v>
      </c>
      <c r="AA1854" t="n">
        <v>133.0</v>
      </c>
      <c r="AB1854" t="n">
        <v>0.0</v>
      </c>
      <c r="AC1854" t="n">
        <v>39.0</v>
      </c>
      <c r="AD1854" t="n">
        <v>47.0</v>
      </c>
      <c r="AE1854" t="n">
        <v>0.0</v>
      </c>
      <c r="AF1854" t="n">
        <v>0.0</v>
      </c>
      <c r="AG1854" t="n">
        <v>0.0</v>
      </c>
      <c r="AH1854" t="inlineStr">
        <is>
          <t>Ashish Sutar</t>
        </is>
      </c>
      <c r="AI1854" s="1" t="n">
        <v>44552.27787037037</v>
      </c>
      <c r="AJ1854" t="n">
        <v>597.0</v>
      </c>
      <c r="AK1854" t="n">
        <v>0.0</v>
      </c>
      <c r="AL1854" t="n">
        <v>0.0</v>
      </c>
      <c r="AM1854" t="n">
        <v>0.0</v>
      </c>
      <c r="AN1854" t="n">
        <v>0.0</v>
      </c>
      <c r="AO1854" t="n">
        <v>0.0</v>
      </c>
      <c r="AP1854" t="n">
        <v>47.0</v>
      </c>
      <c r="AQ1854" t="n">
        <v>0.0</v>
      </c>
      <c r="AR1854" t="n">
        <v>0.0</v>
      </c>
      <c r="AS1854" t="n">
        <v>0.0</v>
      </c>
      <c r="AT1854" t="inlineStr">
        <is>
          <t>N/A</t>
        </is>
      </c>
      <c r="AU1854" t="inlineStr">
        <is>
          <t>N/A</t>
        </is>
      </c>
      <c r="AV1854" t="inlineStr">
        <is>
          <t>N/A</t>
        </is>
      </c>
      <c r="AW1854" t="inlineStr">
        <is>
          <t>N/A</t>
        </is>
      </c>
      <c r="AX1854" t="inlineStr">
        <is>
          <t>N/A</t>
        </is>
      </c>
      <c r="AY1854" t="inlineStr">
        <is>
          <t>N/A</t>
        </is>
      </c>
      <c r="AZ1854" t="inlineStr">
        <is>
          <t>N/A</t>
        </is>
      </c>
      <c r="BA1854" t="inlineStr">
        <is>
          <t>N/A</t>
        </is>
      </c>
      <c r="BB1854" t="inlineStr">
        <is>
          <t>N/A</t>
        </is>
      </c>
      <c r="BC1854" t="inlineStr">
        <is>
          <t>N/A</t>
        </is>
      </c>
      <c r="BD1854" t="inlineStr">
        <is>
          <t>N/A</t>
        </is>
      </c>
      <c r="BE1854" t="inlineStr">
        <is>
          <t>N/A</t>
        </is>
      </c>
    </row>
    <row r="1855">
      <c r="A1855" t="inlineStr">
        <is>
          <t>WI211271975</t>
        </is>
      </c>
      <c r="B1855" t="inlineStr">
        <is>
          <t>DATA_VALIDATION</t>
        </is>
      </c>
      <c r="C1855" t="inlineStr">
        <is>
          <t>201308007958</t>
        </is>
      </c>
      <c r="D1855" t="inlineStr">
        <is>
          <t>Folder</t>
        </is>
      </c>
      <c r="E1855" s="2">
        <f>HYPERLINK("capsilon://?command=openfolder&amp;siteaddress=FAM.docvelocity-na8.net&amp;folderid=FX6639CB69-04B2-CC4D-BADD-246843418F90","FX21128341")</f>
        <v>0.0</v>
      </c>
      <c r="F1855" t="inlineStr">
        <is>
          <t/>
        </is>
      </c>
      <c r="G1855" t="inlineStr">
        <is>
          <t/>
        </is>
      </c>
      <c r="H1855" t="inlineStr">
        <is>
          <t>Mailitem</t>
        </is>
      </c>
      <c r="I1855" t="inlineStr">
        <is>
          <t>MI2112757476</t>
        </is>
      </c>
      <c r="J1855" t="n">
        <v>114.0</v>
      </c>
      <c r="K1855" t="inlineStr">
        <is>
          <t>COMPLETED</t>
        </is>
      </c>
      <c r="L1855" t="inlineStr">
        <is>
          <t>MARK_AS_COMPLETED</t>
        </is>
      </c>
      <c r="M1855" t="inlineStr">
        <is>
          <t>Queue</t>
        </is>
      </c>
      <c r="N1855" t="n">
        <v>2.0</v>
      </c>
      <c r="O1855" s="1" t="n">
        <v>44552.246828703705</v>
      </c>
      <c r="P1855" s="1" t="n">
        <v>44552.291608796295</v>
      </c>
      <c r="Q1855" t="n">
        <v>2408.0</v>
      </c>
      <c r="R1855" t="n">
        <v>1461.0</v>
      </c>
      <c r="S1855" t="b">
        <v>0</v>
      </c>
      <c r="T1855" t="inlineStr">
        <is>
          <t>N/A</t>
        </is>
      </c>
      <c r="U1855" t="b">
        <v>1</v>
      </c>
      <c r="V1855" t="inlineStr">
        <is>
          <t>Raman Vaidya</t>
        </is>
      </c>
      <c r="W1855" s="1" t="n">
        <v>44552.26097222222</v>
      </c>
      <c r="X1855" t="n">
        <v>838.0</v>
      </c>
      <c r="Y1855" t="n">
        <v>97.0</v>
      </c>
      <c r="Z1855" t="n">
        <v>0.0</v>
      </c>
      <c r="AA1855" t="n">
        <v>97.0</v>
      </c>
      <c r="AB1855" t="n">
        <v>0.0</v>
      </c>
      <c r="AC1855" t="n">
        <v>39.0</v>
      </c>
      <c r="AD1855" t="n">
        <v>17.0</v>
      </c>
      <c r="AE1855" t="n">
        <v>0.0</v>
      </c>
      <c r="AF1855" t="n">
        <v>0.0</v>
      </c>
      <c r="AG1855" t="n">
        <v>0.0</v>
      </c>
      <c r="AH1855" t="inlineStr">
        <is>
          <t>Ashish Sutar</t>
        </is>
      </c>
      <c r="AI1855" s="1" t="n">
        <v>44552.291608796295</v>
      </c>
      <c r="AJ1855" t="n">
        <v>600.0</v>
      </c>
      <c r="AK1855" t="n">
        <v>0.0</v>
      </c>
      <c r="AL1855" t="n">
        <v>0.0</v>
      </c>
      <c r="AM1855" t="n">
        <v>0.0</v>
      </c>
      <c r="AN1855" t="n">
        <v>0.0</v>
      </c>
      <c r="AO1855" t="n">
        <v>0.0</v>
      </c>
      <c r="AP1855" t="n">
        <v>17.0</v>
      </c>
      <c r="AQ1855" t="n">
        <v>0.0</v>
      </c>
      <c r="AR1855" t="n">
        <v>0.0</v>
      </c>
      <c r="AS1855" t="n">
        <v>0.0</v>
      </c>
      <c r="AT1855" t="inlineStr">
        <is>
          <t>N/A</t>
        </is>
      </c>
      <c r="AU1855" t="inlineStr">
        <is>
          <t>N/A</t>
        </is>
      </c>
      <c r="AV1855" t="inlineStr">
        <is>
          <t>N/A</t>
        </is>
      </c>
      <c r="AW1855" t="inlineStr">
        <is>
          <t>N/A</t>
        </is>
      </c>
      <c r="AX1855" t="inlineStr">
        <is>
          <t>N/A</t>
        </is>
      </c>
      <c r="AY1855" t="inlineStr">
        <is>
          <t>N/A</t>
        </is>
      </c>
      <c r="AZ1855" t="inlineStr">
        <is>
          <t>N/A</t>
        </is>
      </c>
      <c r="BA1855" t="inlineStr">
        <is>
          <t>N/A</t>
        </is>
      </c>
      <c r="BB1855" t="inlineStr">
        <is>
          <t>N/A</t>
        </is>
      </c>
      <c r="BC1855" t="inlineStr">
        <is>
          <t>N/A</t>
        </is>
      </c>
      <c r="BD1855" t="inlineStr">
        <is>
          <t>N/A</t>
        </is>
      </c>
      <c r="BE1855" t="inlineStr">
        <is>
          <t>N/A</t>
        </is>
      </c>
    </row>
    <row r="1856">
      <c r="A1856" t="inlineStr">
        <is>
          <t>WI211271977</t>
        </is>
      </c>
      <c r="B1856" t="inlineStr">
        <is>
          <t>DATA_VALIDATION</t>
        </is>
      </c>
      <c r="C1856" t="inlineStr">
        <is>
          <t>201100014387</t>
        </is>
      </c>
      <c r="D1856" t="inlineStr">
        <is>
          <t>Folder</t>
        </is>
      </c>
      <c r="E1856" s="2">
        <f>HYPERLINK("capsilon://?command=openfolder&amp;siteaddress=FAM.docvelocity-na8.net&amp;folderid=FXA0AF45F1-17B7-9564-6183-C3E7608789F6","FX211211420")</f>
        <v>0.0</v>
      </c>
      <c r="F1856" t="inlineStr">
        <is>
          <t/>
        </is>
      </c>
      <c r="G1856" t="inlineStr">
        <is>
          <t/>
        </is>
      </c>
      <c r="H1856" t="inlineStr">
        <is>
          <t>Mailitem</t>
        </is>
      </c>
      <c r="I1856" t="inlineStr">
        <is>
          <t>MI2112760205</t>
        </is>
      </c>
      <c r="J1856" t="n">
        <v>643.0</v>
      </c>
      <c r="K1856" t="inlineStr">
        <is>
          <t>COMPLETED</t>
        </is>
      </c>
      <c r="L1856" t="inlineStr">
        <is>
          <t>MARK_AS_COMPLETED</t>
        </is>
      </c>
      <c r="M1856" t="inlineStr">
        <is>
          <t>Queue</t>
        </is>
      </c>
      <c r="N1856" t="n">
        <v>2.0</v>
      </c>
      <c r="O1856" s="1" t="n">
        <v>44552.24815972222</v>
      </c>
      <c r="P1856" s="1" t="n">
        <v>44552.37412037037</v>
      </c>
      <c r="Q1856" t="n">
        <v>2879.0</v>
      </c>
      <c r="R1856" t="n">
        <v>8004.0</v>
      </c>
      <c r="S1856" t="b">
        <v>0</v>
      </c>
      <c r="T1856" t="inlineStr">
        <is>
          <t>N/A</t>
        </is>
      </c>
      <c r="U1856" t="b">
        <v>1</v>
      </c>
      <c r="V1856" t="inlineStr">
        <is>
          <t>Karnal Akhare</t>
        </is>
      </c>
      <c r="W1856" s="1" t="n">
        <v>44552.33736111111</v>
      </c>
      <c r="X1856" t="n">
        <v>5113.0</v>
      </c>
      <c r="Y1856" t="n">
        <v>484.0</v>
      </c>
      <c r="Z1856" t="n">
        <v>0.0</v>
      </c>
      <c r="AA1856" t="n">
        <v>484.0</v>
      </c>
      <c r="AB1856" t="n">
        <v>513.0</v>
      </c>
      <c r="AC1856" t="n">
        <v>230.0</v>
      </c>
      <c r="AD1856" t="n">
        <v>159.0</v>
      </c>
      <c r="AE1856" t="n">
        <v>0.0</v>
      </c>
      <c r="AF1856" t="n">
        <v>0.0</v>
      </c>
      <c r="AG1856" t="n">
        <v>0.0</v>
      </c>
      <c r="AH1856" t="inlineStr">
        <is>
          <t>Poonam Patil</t>
        </is>
      </c>
      <c r="AI1856" s="1" t="n">
        <v>44552.37412037037</v>
      </c>
      <c r="AJ1856" t="n">
        <v>52.0</v>
      </c>
      <c r="AK1856" t="n">
        <v>0.0</v>
      </c>
      <c r="AL1856" t="n">
        <v>0.0</v>
      </c>
      <c r="AM1856" t="n">
        <v>0.0</v>
      </c>
      <c r="AN1856" t="n">
        <v>57.0</v>
      </c>
      <c r="AO1856" t="n">
        <v>0.0</v>
      </c>
      <c r="AP1856" t="n">
        <v>159.0</v>
      </c>
      <c r="AQ1856" t="n">
        <v>0.0</v>
      </c>
      <c r="AR1856" t="n">
        <v>0.0</v>
      </c>
      <c r="AS1856" t="n">
        <v>0.0</v>
      </c>
      <c r="AT1856" t="inlineStr">
        <is>
          <t>N/A</t>
        </is>
      </c>
      <c r="AU1856" t="inlineStr">
        <is>
          <t>N/A</t>
        </is>
      </c>
      <c r="AV1856" t="inlineStr">
        <is>
          <t>N/A</t>
        </is>
      </c>
      <c r="AW1856" t="inlineStr">
        <is>
          <t>N/A</t>
        </is>
      </c>
      <c r="AX1856" t="inlineStr">
        <is>
          <t>N/A</t>
        </is>
      </c>
      <c r="AY1856" t="inlineStr">
        <is>
          <t>N/A</t>
        </is>
      </c>
      <c r="AZ1856" t="inlineStr">
        <is>
          <t>N/A</t>
        </is>
      </c>
      <c r="BA1856" t="inlineStr">
        <is>
          <t>N/A</t>
        </is>
      </c>
      <c r="BB1856" t="inlineStr">
        <is>
          <t>N/A</t>
        </is>
      </c>
      <c r="BC1856" t="inlineStr">
        <is>
          <t>N/A</t>
        </is>
      </c>
      <c r="BD1856" t="inlineStr">
        <is>
          <t>N/A</t>
        </is>
      </c>
      <c r="BE1856" t="inlineStr">
        <is>
          <t>N/A</t>
        </is>
      </c>
    </row>
    <row r="1857">
      <c r="A1857" t="inlineStr">
        <is>
          <t>WI21127217</t>
        </is>
      </c>
      <c r="B1857" t="inlineStr">
        <is>
          <t>DATA_VALIDATION</t>
        </is>
      </c>
      <c r="C1857" t="inlineStr">
        <is>
          <t>201300019988</t>
        </is>
      </c>
      <c r="D1857" t="inlineStr">
        <is>
          <t>Folder</t>
        </is>
      </c>
      <c r="E1857" s="2">
        <f>HYPERLINK("capsilon://?command=openfolder&amp;siteaddress=FAM.docvelocity-na8.net&amp;folderid=FX1625DF75-9DAF-41C4-3AAE-CB0502D8216F","FX211114849")</f>
        <v>0.0</v>
      </c>
      <c r="F1857" t="inlineStr">
        <is>
          <t/>
        </is>
      </c>
      <c r="G1857" t="inlineStr">
        <is>
          <t/>
        </is>
      </c>
      <c r="H1857" t="inlineStr">
        <is>
          <t>Mailitem</t>
        </is>
      </c>
      <c r="I1857" t="inlineStr">
        <is>
          <t>MI211278759</t>
        </is>
      </c>
      <c r="J1857" t="n">
        <v>66.0</v>
      </c>
      <c r="K1857" t="inlineStr">
        <is>
          <t>COMPLETED</t>
        </is>
      </c>
      <c r="L1857" t="inlineStr">
        <is>
          <t>MARK_AS_COMPLETED</t>
        </is>
      </c>
      <c r="M1857" t="inlineStr">
        <is>
          <t>Queue</t>
        </is>
      </c>
      <c r="N1857" t="n">
        <v>1.0</v>
      </c>
      <c r="O1857" s="1" t="n">
        <v>44532.5622337963</v>
      </c>
      <c r="P1857" s="1" t="n">
        <v>44532.69777777778</v>
      </c>
      <c r="Q1857" t="n">
        <v>11524.0</v>
      </c>
      <c r="R1857" t="n">
        <v>187.0</v>
      </c>
      <c r="S1857" t="b">
        <v>0</v>
      </c>
      <c r="T1857" t="inlineStr">
        <is>
          <t>N/A</t>
        </is>
      </c>
      <c r="U1857" t="b">
        <v>0</v>
      </c>
      <c r="V1857" t="inlineStr">
        <is>
          <t>Sumit Jarhad</t>
        </is>
      </c>
      <c r="W1857" s="1" t="n">
        <v>44532.69777777778</v>
      </c>
      <c r="X1857" t="n">
        <v>36.0</v>
      </c>
      <c r="Y1857" t="n">
        <v>0.0</v>
      </c>
      <c r="Z1857" t="n">
        <v>0.0</v>
      </c>
      <c r="AA1857" t="n">
        <v>0.0</v>
      </c>
      <c r="AB1857" t="n">
        <v>0.0</v>
      </c>
      <c r="AC1857" t="n">
        <v>0.0</v>
      </c>
      <c r="AD1857" t="n">
        <v>66.0</v>
      </c>
      <c r="AE1857" t="n">
        <v>52.0</v>
      </c>
      <c r="AF1857" t="n">
        <v>0.0</v>
      </c>
      <c r="AG1857" t="n">
        <v>1.0</v>
      </c>
      <c r="AH1857" t="inlineStr">
        <is>
          <t>N/A</t>
        </is>
      </c>
      <c r="AI1857" t="inlineStr">
        <is>
          <t>N/A</t>
        </is>
      </c>
      <c r="AJ1857" t="inlineStr">
        <is>
          <t>N/A</t>
        </is>
      </c>
      <c r="AK1857" t="inlineStr">
        <is>
          <t>N/A</t>
        </is>
      </c>
      <c r="AL1857" t="inlineStr">
        <is>
          <t>N/A</t>
        </is>
      </c>
      <c r="AM1857" t="inlineStr">
        <is>
          <t>N/A</t>
        </is>
      </c>
      <c r="AN1857" t="inlineStr">
        <is>
          <t>N/A</t>
        </is>
      </c>
      <c r="AO1857" t="inlineStr">
        <is>
          <t>N/A</t>
        </is>
      </c>
      <c r="AP1857" t="inlineStr">
        <is>
          <t>N/A</t>
        </is>
      </c>
      <c r="AQ1857" t="inlineStr">
        <is>
          <t>N/A</t>
        </is>
      </c>
      <c r="AR1857" t="inlineStr">
        <is>
          <t>N/A</t>
        </is>
      </c>
      <c r="AS1857" t="inlineStr">
        <is>
          <t>N/A</t>
        </is>
      </c>
      <c r="AT1857" t="inlineStr">
        <is>
          <t>N/A</t>
        </is>
      </c>
      <c r="AU1857" t="inlineStr">
        <is>
          <t>N/A</t>
        </is>
      </c>
      <c r="AV1857" t="inlineStr">
        <is>
          <t>N/A</t>
        </is>
      </c>
      <c r="AW1857" t="inlineStr">
        <is>
          <t>N/A</t>
        </is>
      </c>
      <c r="AX1857" t="inlineStr">
        <is>
          <t>N/A</t>
        </is>
      </c>
      <c r="AY1857" t="inlineStr">
        <is>
          <t>N/A</t>
        </is>
      </c>
      <c r="AZ1857" t="inlineStr">
        <is>
          <t>N/A</t>
        </is>
      </c>
      <c r="BA1857" t="inlineStr">
        <is>
          <t>N/A</t>
        </is>
      </c>
      <c r="BB1857" t="inlineStr">
        <is>
          <t>N/A</t>
        </is>
      </c>
      <c r="BC1857" t="inlineStr">
        <is>
          <t>N/A</t>
        </is>
      </c>
      <c r="BD1857" t="inlineStr">
        <is>
          <t>N/A</t>
        </is>
      </c>
      <c r="BE1857" t="inlineStr">
        <is>
          <t>N/A</t>
        </is>
      </c>
    </row>
    <row r="1858">
      <c r="A1858" t="inlineStr">
        <is>
          <t>WI21127219</t>
        </is>
      </c>
      <c r="B1858" t="inlineStr">
        <is>
          <t>DATA_VALIDATION</t>
        </is>
      </c>
      <c r="C1858" t="inlineStr">
        <is>
          <t>201300019988</t>
        </is>
      </c>
      <c r="D1858" t="inlineStr">
        <is>
          <t>Folder</t>
        </is>
      </c>
      <c r="E1858" s="2">
        <f>HYPERLINK("capsilon://?command=openfolder&amp;siteaddress=FAM.docvelocity-na8.net&amp;folderid=FX1625DF75-9DAF-41C4-3AAE-CB0502D8216F","FX211114849")</f>
        <v>0.0</v>
      </c>
      <c r="F1858" t="inlineStr">
        <is>
          <t/>
        </is>
      </c>
      <c r="G1858" t="inlineStr">
        <is>
          <t/>
        </is>
      </c>
      <c r="H1858" t="inlineStr">
        <is>
          <t>Mailitem</t>
        </is>
      </c>
      <c r="I1858" t="inlineStr">
        <is>
          <t>MI211278770</t>
        </is>
      </c>
      <c r="J1858" t="n">
        <v>66.0</v>
      </c>
      <c r="K1858" t="inlineStr">
        <is>
          <t>COMPLETED</t>
        </is>
      </c>
      <c r="L1858" t="inlineStr">
        <is>
          <t>MARK_AS_COMPLETED</t>
        </is>
      </c>
      <c r="M1858" t="inlineStr">
        <is>
          <t>Queue</t>
        </is>
      </c>
      <c r="N1858" t="n">
        <v>1.0</v>
      </c>
      <c r="O1858" s="1" t="n">
        <v>44532.562268518515</v>
      </c>
      <c r="P1858" s="1" t="n">
        <v>44532.698333333334</v>
      </c>
      <c r="Q1858" t="n">
        <v>11654.0</v>
      </c>
      <c r="R1858" t="n">
        <v>102.0</v>
      </c>
      <c r="S1858" t="b">
        <v>0</v>
      </c>
      <c r="T1858" t="inlineStr">
        <is>
          <t>N/A</t>
        </is>
      </c>
      <c r="U1858" t="b">
        <v>0</v>
      </c>
      <c r="V1858" t="inlineStr">
        <is>
          <t>Sumit Jarhad</t>
        </is>
      </c>
      <c r="W1858" s="1" t="n">
        <v>44532.698333333334</v>
      </c>
      <c r="X1858" t="n">
        <v>47.0</v>
      </c>
      <c r="Y1858" t="n">
        <v>0.0</v>
      </c>
      <c r="Z1858" t="n">
        <v>0.0</v>
      </c>
      <c r="AA1858" t="n">
        <v>0.0</v>
      </c>
      <c r="AB1858" t="n">
        <v>0.0</v>
      </c>
      <c r="AC1858" t="n">
        <v>0.0</v>
      </c>
      <c r="AD1858" t="n">
        <v>66.0</v>
      </c>
      <c r="AE1858" t="n">
        <v>52.0</v>
      </c>
      <c r="AF1858" t="n">
        <v>0.0</v>
      </c>
      <c r="AG1858" t="n">
        <v>1.0</v>
      </c>
      <c r="AH1858" t="inlineStr">
        <is>
          <t>N/A</t>
        </is>
      </c>
      <c r="AI1858" t="inlineStr">
        <is>
          <t>N/A</t>
        </is>
      </c>
      <c r="AJ1858" t="inlineStr">
        <is>
          <t>N/A</t>
        </is>
      </c>
      <c r="AK1858" t="inlineStr">
        <is>
          <t>N/A</t>
        </is>
      </c>
      <c r="AL1858" t="inlineStr">
        <is>
          <t>N/A</t>
        </is>
      </c>
      <c r="AM1858" t="inlineStr">
        <is>
          <t>N/A</t>
        </is>
      </c>
      <c r="AN1858" t="inlineStr">
        <is>
          <t>N/A</t>
        </is>
      </c>
      <c r="AO1858" t="inlineStr">
        <is>
          <t>N/A</t>
        </is>
      </c>
      <c r="AP1858" t="inlineStr">
        <is>
          <t>N/A</t>
        </is>
      </c>
      <c r="AQ1858" t="inlineStr">
        <is>
          <t>N/A</t>
        </is>
      </c>
      <c r="AR1858" t="inlineStr">
        <is>
          <t>N/A</t>
        </is>
      </c>
      <c r="AS1858" t="inlineStr">
        <is>
          <t>N/A</t>
        </is>
      </c>
      <c r="AT1858" t="inlineStr">
        <is>
          <t>N/A</t>
        </is>
      </c>
      <c r="AU1858" t="inlineStr">
        <is>
          <t>N/A</t>
        </is>
      </c>
      <c r="AV1858" t="inlineStr">
        <is>
          <t>N/A</t>
        </is>
      </c>
      <c r="AW1858" t="inlineStr">
        <is>
          <t>N/A</t>
        </is>
      </c>
      <c r="AX1858" t="inlineStr">
        <is>
          <t>N/A</t>
        </is>
      </c>
      <c r="AY1858" t="inlineStr">
        <is>
          <t>N/A</t>
        </is>
      </c>
      <c r="AZ1858" t="inlineStr">
        <is>
          <t>N/A</t>
        </is>
      </c>
      <c r="BA1858" t="inlineStr">
        <is>
          <t>N/A</t>
        </is>
      </c>
      <c r="BB1858" t="inlineStr">
        <is>
          <t>N/A</t>
        </is>
      </c>
      <c r="BC1858" t="inlineStr">
        <is>
          <t>N/A</t>
        </is>
      </c>
      <c r="BD1858" t="inlineStr">
        <is>
          <t>N/A</t>
        </is>
      </c>
      <c r="BE1858" t="inlineStr">
        <is>
          <t>N/A</t>
        </is>
      </c>
    </row>
    <row r="1859">
      <c r="A1859" t="inlineStr">
        <is>
          <t>WI211272573</t>
        </is>
      </c>
      <c r="B1859" t="inlineStr">
        <is>
          <t>DATA_VALIDATION</t>
        </is>
      </c>
      <c r="C1859" t="inlineStr">
        <is>
          <t>201300020486</t>
        </is>
      </c>
      <c r="D1859" t="inlineStr">
        <is>
          <t>Folder</t>
        </is>
      </c>
      <c r="E1859" s="2">
        <f>HYPERLINK("capsilon://?command=openfolder&amp;siteaddress=FAM.docvelocity-na8.net&amp;folderid=FX7A8A48A6-44DA-1ABD-F8AC-7AAADF0CD62D","FX211211174")</f>
        <v>0.0</v>
      </c>
      <c r="F1859" t="inlineStr">
        <is>
          <t/>
        </is>
      </c>
      <c r="G1859" t="inlineStr">
        <is>
          <t/>
        </is>
      </c>
      <c r="H1859" t="inlineStr">
        <is>
          <t>Mailitem</t>
        </is>
      </c>
      <c r="I1859" t="inlineStr">
        <is>
          <t>MI2112766394</t>
        </is>
      </c>
      <c r="J1859" t="n">
        <v>28.0</v>
      </c>
      <c r="K1859" t="inlineStr">
        <is>
          <t>COMPLETED</t>
        </is>
      </c>
      <c r="L1859" t="inlineStr">
        <is>
          <t>MARK_AS_COMPLETED</t>
        </is>
      </c>
      <c r="M1859" t="inlineStr">
        <is>
          <t>Queue</t>
        </is>
      </c>
      <c r="N1859" t="n">
        <v>2.0</v>
      </c>
      <c r="O1859" s="1" t="n">
        <v>44552.45893518518</v>
      </c>
      <c r="P1859" s="1" t="n">
        <v>44552.482256944444</v>
      </c>
      <c r="Q1859" t="n">
        <v>299.0</v>
      </c>
      <c r="R1859" t="n">
        <v>1716.0</v>
      </c>
      <c r="S1859" t="b">
        <v>0</v>
      </c>
      <c r="T1859" t="inlineStr">
        <is>
          <t>N/A</t>
        </is>
      </c>
      <c r="U1859" t="b">
        <v>0</v>
      </c>
      <c r="V1859" t="inlineStr">
        <is>
          <t>Nisha Verma</t>
        </is>
      </c>
      <c r="W1859" s="1" t="n">
        <v>44552.459872685184</v>
      </c>
      <c r="X1859" t="n">
        <v>77.0</v>
      </c>
      <c r="Y1859" t="n">
        <v>21.0</v>
      </c>
      <c r="Z1859" t="n">
        <v>0.0</v>
      </c>
      <c r="AA1859" t="n">
        <v>21.0</v>
      </c>
      <c r="AB1859" t="n">
        <v>0.0</v>
      </c>
      <c r="AC1859" t="n">
        <v>2.0</v>
      </c>
      <c r="AD1859" t="n">
        <v>7.0</v>
      </c>
      <c r="AE1859" t="n">
        <v>0.0</v>
      </c>
      <c r="AF1859" t="n">
        <v>0.0</v>
      </c>
      <c r="AG1859" t="n">
        <v>0.0</v>
      </c>
      <c r="AH1859" t="inlineStr">
        <is>
          <t>Saloni Uttekar</t>
        </is>
      </c>
      <c r="AI1859" s="1" t="n">
        <v>44552.482256944444</v>
      </c>
      <c r="AJ1859" t="n">
        <v>249.0</v>
      </c>
      <c r="AK1859" t="n">
        <v>0.0</v>
      </c>
      <c r="AL1859" t="n">
        <v>0.0</v>
      </c>
      <c r="AM1859" t="n">
        <v>0.0</v>
      </c>
      <c r="AN1859" t="n">
        <v>0.0</v>
      </c>
      <c r="AO1859" t="n">
        <v>0.0</v>
      </c>
      <c r="AP1859" t="n">
        <v>7.0</v>
      </c>
      <c r="AQ1859" t="n">
        <v>0.0</v>
      </c>
      <c r="AR1859" t="n">
        <v>0.0</v>
      </c>
      <c r="AS1859" t="n">
        <v>0.0</v>
      </c>
      <c r="AT1859" t="inlineStr">
        <is>
          <t>N/A</t>
        </is>
      </c>
      <c r="AU1859" t="inlineStr">
        <is>
          <t>N/A</t>
        </is>
      </c>
      <c r="AV1859" t="inlineStr">
        <is>
          <t>N/A</t>
        </is>
      </c>
      <c r="AW1859" t="inlineStr">
        <is>
          <t>N/A</t>
        </is>
      </c>
      <c r="AX1859" t="inlineStr">
        <is>
          <t>N/A</t>
        </is>
      </c>
      <c r="AY1859" t="inlineStr">
        <is>
          <t>N/A</t>
        </is>
      </c>
      <c r="AZ1859" t="inlineStr">
        <is>
          <t>N/A</t>
        </is>
      </c>
      <c r="BA1859" t="inlineStr">
        <is>
          <t>N/A</t>
        </is>
      </c>
      <c r="BB1859" t="inlineStr">
        <is>
          <t>N/A</t>
        </is>
      </c>
      <c r="BC1859" t="inlineStr">
        <is>
          <t>N/A</t>
        </is>
      </c>
      <c r="BD1859" t="inlineStr">
        <is>
          <t>N/A</t>
        </is>
      </c>
      <c r="BE1859" t="inlineStr">
        <is>
          <t>N/A</t>
        </is>
      </c>
    </row>
    <row r="1860">
      <c r="A1860" t="inlineStr">
        <is>
          <t>WI211272644</t>
        </is>
      </c>
      <c r="B1860" t="inlineStr">
        <is>
          <t>DATA_VALIDATION</t>
        </is>
      </c>
      <c r="C1860" t="inlineStr">
        <is>
          <t>201330004328</t>
        </is>
      </c>
      <c r="D1860" t="inlineStr">
        <is>
          <t>Folder</t>
        </is>
      </c>
      <c r="E1860" s="2">
        <f>HYPERLINK("capsilon://?command=openfolder&amp;siteaddress=FAM.docvelocity-na8.net&amp;folderid=FX500045F0-E35A-4925-EC32-78E6CBCAFF99","FX211211202")</f>
        <v>0.0</v>
      </c>
      <c r="F1860" t="inlineStr">
        <is>
          <t/>
        </is>
      </c>
      <c r="G1860" t="inlineStr">
        <is>
          <t/>
        </is>
      </c>
      <c r="H1860" t="inlineStr">
        <is>
          <t>Mailitem</t>
        </is>
      </c>
      <c r="I1860" t="inlineStr">
        <is>
          <t>MI2112766956</t>
        </is>
      </c>
      <c r="J1860" t="n">
        <v>151.0</v>
      </c>
      <c r="K1860" t="inlineStr">
        <is>
          <t>COMPLETED</t>
        </is>
      </c>
      <c r="L1860" t="inlineStr">
        <is>
          <t>MARK_AS_COMPLETED</t>
        </is>
      </c>
      <c r="M1860" t="inlineStr">
        <is>
          <t>Queue</t>
        </is>
      </c>
      <c r="N1860" t="n">
        <v>1.0</v>
      </c>
      <c r="O1860" s="1" t="n">
        <v>44552.46650462963</v>
      </c>
      <c r="P1860" s="1" t="n">
        <v>44552.485497685186</v>
      </c>
      <c r="Q1860" t="n">
        <v>1219.0</v>
      </c>
      <c r="R1860" t="n">
        <v>422.0</v>
      </c>
      <c r="S1860" t="b">
        <v>0</v>
      </c>
      <c r="T1860" t="inlineStr">
        <is>
          <t>N/A</t>
        </is>
      </c>
      <c r="U1860" t="b">
        <v>0</v>
      </c>
      <c r="V1860" t="inlineStr">
        <is>
          <t>Hemanshi Deshlahara</t>
        </is>
      </c>
      <c r="W1860" s="1" t="n">
        <v>44552.485497685186</v>
      </c>
      <c r="X1860" t="n">
        <v>120.0</v>
      </c>
      <c r="Y1860" t="n">
        <v>0.0</v>
      </c>
      <c r="Z1860" t="n">
        <v>0.0</v>
      </c>
      <c r="AA1860" t="n">
        <v>0.0</v>
      </c>
      <c r="AB1860" t="n">
        <v>0.0</v>
      </c>
      <c r="AC1860" t="n">
        <v>0.0</v>
      </c>
      <c r="AD1860" t="n">
        <v>151.0</v>
      </c>
      <c r="AE1860" t="n">
        <v>136.0</v>
      </c>
      <c r="AF1860" t="n">
        <v>0.0</v>
      </c>
      <c r="AG1860" t="n">
        <v>7.0</v>
      </c>
      <c r="AH1860" t="inlineStr">
        <is>
          <t>N/A</t>
        </is>
      </c>
      <c r="AI1860" t="inlineStr">
        <is>
          <t>N/A</t>
        </is>
      </c>
      <c r="AJ1860" t="inlineStr">
        <is>
          <t>N/A</t>
        </is>
      </c>
      <c r="AK1860" t="inlineStr">
        <is>
          <t>N/A</t>
        </is>
      </c>
      <c r="AL1860" t="inlineStr">
        <is>
          <t>N/A</t>
        </is>
      </c>
      <c r="AM1860" t="inlineStr">
        <is>
          <t>N/A</t>
        </is>
      </c>
      <c r="AN1860" t="inlineStr">
        <is>
          <t>N/A</t>
        </is>
      </c>
      <c r="AO1860" t="inlineStr">
        <is>
          <t>N/A</t>
        </is>
      </c>
      <c r="AP1860" t="inlineStr">
        <is>
          <t>N/A</t>
        </is>
      </c>
      <c r="AQ1860" t="inlineStr">
        <is>
          <t>N/A</t>
        </is>
      </c>
      <c r="AR1860" t="inlineStr">
        <is>
          <t>N/A</t>
        </is>
      </c>
      <c r="AS1860" t="inlineStr">
        <is>
          <t>N/A</t>
        </is>
      </c>
      <c r="AT1860" t="inlineStr">
        <is>
          <t>N/A</t>
        </is>
      </c>
      <c r="AU1860" t="inlineStr">
        <is>
          <t>N/A</t>
        </is>
      </c>
      <c r="AV1860" t="inlineStr">
        <is>
          <t>N/A</t>
        </is>
      </c>
      <c r="AW1860" t="inlineStr">
        <is>
          <t>N/A</t>
        </is>
      </c>
      <c r="AX1860" t="inlineStr">
        <is>
          <t>N/A</t>
        </is>
      </c>
      <c r="AY1860" t="inlineStr">
        <is>
          <t>N/A</t>
        </is>
      </c>
      <c r="AZ1860" t="inlineStr">
        <is>
          <t>N/A</t>
        </is>
      </c>
      <c r="BA1860" t="inlineStr">
        <is>
          <t>N/A</t>
        </is>
      </c>
      <c r="BB1860" t="inlineStr">
        <is>
          <t>N/A</t>
        </is>
      </c>
      <c r="BC1860" t="inlineStr">
        <is>
          <t>N/A</t>
        </is>
      </c>
      <c r="BD1860" t="inlineStr">
        <is>
          <t>N/A</t>
        </is>
      </c>
      <c r="BE1860" t="inlineStr">
        <is>
          <t>N/A</t>
        </is>
      </c>
    </row>
    <row r="1861">
      <c r="A1861" t="inlineStr">
        <is>
          <t>WI211272648</t>
        </is>
      </c>
      <c r="B1861" t="inlineStr">
        <is>
          <t>DATA_VALIDATION</t>
        </is>
      </c>
      <c r="C1861" t="inlineStr">
        <is>
          <t>201330004328</t>
        </is>
      </c>
      <c r="D1861" t="inlineStr">
        <is>
          <t>Folder</t>
        </is>
      </c>
      <c r="E1861" s="2">
        <f>HYPERLINK("capsilon://?command=openfolder&amp;siteaddress=FAM.docvelocity-na8.net&amp;folderid=FX500045F0-E35A-4925-EC32-78E6CBCAFF99","FX211211202")</f>
        <v>0.0</v>
      </c>
      <c r="F1861" t="inlineStr">
        <is>
          <t/>
        </is>
      </c>
      <c r="G1861" t="inlineStr">
        <is>
          <t/>
        </is>
      </c>
      <c r="H1861" t="inlineStr">
        <is>
          <t>Mailitem</t>
        </is>
      </c>
      <c r="I1861" t="inlineStr">
        <is>
          <t>MI2112767054</t>
        </is>
      </c>
      <c r="J1861" t="n">
        <v>56.0</v>
      </c>
      <c r="K1861" t="inlineStr">
        <is>
          <t>COMPLETED</t>
        </is>
      </c>
      <c r="L1861" t="inlineStr">
        <is>
          <t>MARK_AS_COMPLETED</t>
        </is>
      </c>
      <c r="M1861" t="inlineStr">
        <is>
          <t>Queue</t>
        </is>
      </c>
      <c r="N1861" t="n">
        <v>1.0</v>
      </c>
      <c r="O1861" s="1" t="n">
        <v>44552.46708333334</v>
      </c>
      <c r="P1861" s="1" t="n">
        <v>44552.48409722222</v>
      </c>
      <c r="Q1861" t="n">
        <v>964.0</v>
      </c>
      <c r="R1861" t="n">
        <v>506.0</v>
      </c>
      <c r="S1861" t="b">
        <v>0</v>
      </c>
      <c r="T1861" t="inlineStr">
        <is>
          <t>N/A</t>
        </is>
      </c>
      <c r="U1861" t="b">
        <v>0</v>
      </c>
      <c r="V1861" t="inlineStr">
        <is>
          <t>Hemanshi Deshlahara</t>
        </is>
      </c>
      <c r="W1861" s="1" t="n">
        <v>44552.48409722222</v>
      </c>
      <c r="X1861" t="n">
        <v>386.0</v>
      </c>
      <c r="Y1861" t="n">
        <v>0.0</v>
      </c>
      <c r="Z1861" t="n">
        <v>0.0</v>
      </c>
      <c r="AA1861" t="n">
        <v>0.0</v>
      </c>
      <c r="AB1861" t="n">
        <v>0.0</v>
      </c>
      <c r="AC1861" t="n">
        <v>0.0</v>
      </c>
      <c r="AD1861" t="n">
        <v>56.0</v>
      </c>
      <c r="AE1861" t="n">
        <v>42.0</v>
      </c>
      <c r="AF1861" t="n">
        <v>0.0</v>
      </c>
      <c r="AG1861" t="n">
        <v>5.0</v>
      </c>
      <c r="AH1861" t="inlineStr">
        <is>
          <t>N/A</t>
        </is>
      </c>
      <c r="AI1861" t="inlineStr">
        <is>
          <t>N/A</t>
        </is>
      </c>
      <c r="AJ1861" t="inlineStr">
        <is>
          <t>N/A</t>
        </is>
      </c>
      <c r="AK1861" t="inlineStr">
        <is>
          <t>N/A</t>
        </is>
      </c>
      <c r="AL1861" t="inlineStr">
        <is>
          <t>N/A</t>
        </is>
      </c>
      <c r="AM1861" t="inlineStr">
        <is>
          <t>N/A</t>
        </is>
      </c>
      <c r="AN1861" t="inlineStr">
        <is>
          <t>N/A</t>
        </is>
      </c>
      <c r="AO1861" t="inlineStr">
        <is>
          <t>N/A</t>
        </is>
      </c>
      <c r="AP1861" t="inlineStr">
        <is>
          <t>N/A</t>
        </is>
      </c>
      <c r="AQ1861" t="inlineStr">
        <is>
          <t>N/A</t>
        </is>
      </c>
      <c r="AR1861" t="inlineStr">
        <is>
          <t>N/A</t>
        </is>
      </c>
      <c r="AS1861" t="inlineStr">
        <is>
          <t>N/A</t>
        </is>
      </c>
      <c r="AT1861" t="inlineStr">
        <is>
          <t>N/A</t>
        </is>
      </c>
      <c r="AU1861" t="inlineStr">
        <is>
          <t>N/A</t>
        </is>
      </c>
      <c r="AV1861" t="inlineStr">
        <is>
          <t>N/A</t>
        </is>
      </c>
      <c r="AW1861" t="inlineStr">
        <is>
          <t>N/A</t>
        </is>
      </c>
      <c r="AX1861" t="inlineStr">
        <is>
          <t>N/A</t>
        </is>
      </c>
      <c r="AY1861" t="inlineStr">
        <is>
          <t>N/A</t>
        </is>
      </c>
      <c r="AZ1861" t="inlineStr">
        <is>
          <t>N/A</t>
        </is>
      </c>
      <c r="BA1861" t="inlineStr">
        <is>
          <t>N/A</t>
        </is>
      </c>
      <c r="BB1861" t="inlineStr">
        <is>
          <t>N/A</t>
        </is>
      </c>
      <c r="BC1861" t="inlineStr">
        <is>
          <t>N/A</t>
        </is>
      </c>
      <c r="BD1861" t="inlineStr">
        <is>
          <t>N/A</t>
        </is>
      </c>
      <c r="BE1861" t="inlineStr">
        <is>
          <t>N/A</t>
        </is>
      </c>
    </row>
    <row r="1862">
      <c r="A1862" t="inlineStr">
        <is>
          <t>WI211272693</t>
        </is>
      </c>
      <c r="B1862" t="inlineStr">
        <is>
          <t>DATA_VALIDATION</t>
        </is>
      </c>
      <c r="C1862" t="inlineStr">
        <is>
          <t>201300020400</t>
        </is>
      </c>
      <c r="D1862" t="inlineStr">
        <is>
          <t>Folder</t>
        </is>
      </c>
      <c r="E1862" s="2">
        <f>HYPERLINK("capsilon://?command=openfolder&amp;siteaddress=FAM.docvelocity-na8.net&amp;folderid=FXB74E8E75-9EA6-D421-FA33-611B23CA0852","FX21129489")</f>
        <v>0.0</v>
      </c>
      <c r="F1862" t="inlineStr">
        <is>
          <t/>
        </is>
      </c>
      <c r="G1862" t="inlineStr">
        <is>
          <t/>
        </is>
      </c>
      <c r="H1862" t="inlineStr">
        <is>
          <t>Mailitem</t>
        </is>
      </c>
      <c r="I1862" t="inlineStr">
        <is>
          <t>MI2112767540</t>
        </is>
      </c>
      <c r="J1862" t="n">
        <v>91.0</v>
      </c>
      <c r="K1862" t="inlineStr">
        <is>
          <t>COMPLETED</t>
        </is>
      </c>
      <c r="L1862" t="inlineStr">
        <is>
          <t>MARK_AS_COMPLETED</t>
        </is>
      </c>
      <c r="M1862" t="inlineStr">
        <is>
          <t>Queue</t>
        </is>
      </c>
      <c r="N1862" t="n">
        <v>1.0</v>
      </c>
      <c r="O1862" s="1" t="n">
        <v>44552.47513888889</v>
      </c>
      <c r="P1862" s="1" t="n">
        <v>44552.48726851852</v>
      </c>
      <c r="Q1862" t="n">
        <v>730.0</v>
      </c>
      <c r="R1862" t="n">
        <v>318.0</v>
      </c>
      <c r="S1862" t="b">
        <v>0</v>
      </c>
      <c r="T1862" t="inlineStr">
        <is>
          <t>N/A</t>
        </is>
      </c>
      <c r="U1862" t="b">
        <v>0</v>
      </c>
      <c r="V1862" t="inlineStr">
        <is>
          <t>Hemanshi Deshlahara</t>
        </is>
      </c>
      <c r="W1862" s="1" t="n">
        <v>44552.48726851852</v>
      </c>
      <c r="X1862" t="n">
        <v>152.0</v>
      </c>
      <c r="Y1862" t="n">
        <v>0.0</v>
      </c>
      <c r="Z1862" t="n">
        <v>0.0</v>
      </c>
      <c r="AA1862" t="n">
        <v>0.0</v>
      </c>
      <c r="AB1862" t="n">
        <v>0.0</v>
      </c>
      <c r="AC1862" t="n">
        <v>0.0</v>
      </c>
      <c r="AD1862" t="n">
        <v>91.0</v>
      </c>
      <c r="AE1862" t="n">
        <v>79.0</v>
      </c>
      <c r="AF1862" t="n">
        <v>0.0</v>
      </c>
      <c r="AG1862" t="n">
        <v>4.0</v>
      </c>
      <c r="AH1862" t="inlineStr">
        <is>
          <t>N/A</t>
        </is>
      </c>
      <c r="AI1862" t="inlineStr">
        <is>
          <t>N/A</t>
        </is>
      </c>
      <c r="AJ1862" t="inlineStr">
        <is>
          <t>N/A</t>
        </is>
      </c>
      <c r="AK1862" t="inlineStr">
        <is>
          <t>N/A</t>
        </is>
      </c>
      <c r="AL1862" t="inlineStr">
        <is>
          <t>N/A</t>
        </is>
      </c>
      <c r="AM1862" t="inlineStr">
        <is>
          <t>N/A</t>
        </is>
      </c>
      <c r="AN1862" t="inlineStr">
        <is>
          <t>N/A</t>
        </is>
      </c>
      <c r="AO1862" t="inlineStr">
        <is>
          <t>N/A</t>
        </is>
      </c>
      <c r="AP1862" t="inlineStr">
        <is>
          <t>N/A</t>
        </is>
      </c>
      <c r="AQ1862" t="inlineStr">
        <is>
          <t>N/A</t>
        </is>
      </c>
      <c r="AR1862" t="inlineStr">
        <is>
          <t>N/A</t>
        </is>
      </c>
      <c r="AS1862" t="inlineStr">
        <is>
          <t>N/A</t>
        </is>
      </c>
      <c r="AT1862" t="inlineStr">
        <is>
          <t>N/A</t>
        </is>
      </c>
      <c r="AU1862" t="inlineStr">
        <is>
          <t>N/A</t>
        </is>
      </c>
      <c r="AV1862" t="inlineStr">
        <is>
          <t>N/A</t>
        </is>
      </c>
      <c r="AW1862" t="inlineStr">
        <is>
          <t>N/A</t>
        </is>
      </c>
      <c r="AX1862" t="inlineStr">
        <is>
          <t>N/A</t>
        </is>
      </c>
      <c r="AY1862" t="inlineStr">
        <is>
          <t>N/A</t>
        </is>
      </c>
      <c r="AZ1862" t="inlineStr">
        <is>
          <t>N/A</t>
        </is>
      </c>
      <c r="BA1862" t="inlineStr">
        <is>
          <t>N/A</t>
        </is>
      </c>
      <c r="BB1862" t="inlineStr">
        <is>
          <t>N/A</t>
        </is>
      </c>
      <c r="BC1862" t="inlineStr">
        <is>
          <t>N/A</t>
        </is>
      </c>
      <c r="BD1862" t="inlineStr">
        <is>
          <t>N/A</t>
        </is>
      </c>
      <c r="BE1862" t="inlineStr">
        <is>
          <t>N/A</t>
        </is>
      </c>
    </row>
    <row r="1863">
      <c r="A1863" t="inlineStr">
        <is>
          <t>WI211272700</t>
        </is>
      </c>
      <c r="B1863" t="inlineStr">
        <is>
          <t>DATA_VALIDATION</t>
        </is>
      </c>
      <c r="C1863" t="inlineStr">
        <is>
          <t>201100014353</t>
        </is>
      </c>
      <c r="D1863" t="inlineStr">
        <is>
          <t>Folder</t>
        </is>
      </c>
      <c r="E1863" s="2">
        <f>HYPERLINK("capsilon://?command=openfolder&amp;siteaddress=FAM.docvelocity-na8.net&amp;folderid=FX7F4BB6B2-EB2A-FE61-47A4-D6755456D03C","FX21129137")</f>
        <v>0.0</v>
      </c>
      <c r="F1863" t="inlineStr">
        <is>
          <t/>
        </is>
      </c>
      <c r="G1863" t="inlineStr">
        <is>
          <t/>
        </is>
      </c>
      <c r="H1863" t="inlineStr">
        <is>
          <t>Mailitem</t>
        </is>
      </c>
      <c r="I1863" t="inlineStr">
        <is>
          <t>MI2112767840</t>
        </is>
      </c>
      <c r="J1863" t="n">
        <v>28.0</v>
      </c>
      <c r="K1863" t="inlineStr">
        <is>
          <t>COMPLETED</t>
        </is>
      </c>
      <c r="L1863" t="inlineStr">
        <is>
          <t>MARK_AS_COMPLETED</t>
        </is>
      </c>
      <c r="M1863" t="inlineStr">
        <is>
          <t>Queue</t>
        </is>
      </c>
      <c r="N1863" t="n">
        <v>1.0</v>
      </c>
      <c r="O1863" s="1" t="n">
        <v>44552.47671296296</v>
      </c>
      <c r="P1863" s="1" t="n">
        <v>44552.491956018515</v>
      </c>
      <c r="Q1863" t="n">
        <v>1014.0</v>
      </c>
      <c r="R1863" t="n">
        <v>303.0</v>
      </c>
      <c r="S1863" t="b">
        <v>0</v>
      </c>
      <c r="T1863" t="inlineStr">
        <is>
          <t>N/A</t>
        </is>
      </c>
      <c r="U1863" t="b">
        <v>0</v>
      </c>
      <c r="V1863" t="inlineStr">
        <is>
          <t>Hemanshi Deshlahara</t>
        </is>
      </c>
      <c r="W1863" s="1" t="n">
        <v>44552.491956018515</v>
      </c>
      <c r="X1863" t="n">
        <v>84.0</v>
      </c>
      <c r="Y1863" t="n">
        <v>0.0</v>
      </c>
      <c r="Z1863" t="n">
        <v>0.0</v>
      </c>
      <c r="AA1863" t="n">
        <v>0.0</v>
      </c>
      <c r="AB1863" t="n">
        <v>0.0</v>
      </c>
      <c r="AC1863" t="n">
        <v>0.0</v>
      </c>
      <c r="AD1863" t="n">
        <v>28.0</v>
      </c>
      <c r="AE1863" t="n">
        <v>21.0</v>
      </c>
      <c r="AF1863" t="n">
        <v>0.0</v>
      </c>
      <c r="AG1863" t="n">
        <v>2.0</v>
      </c>
      <c r="AH1863" t="inlineStr">
        <is>
          <t>N/A</t>
        </is>
      </c>
      <c r="AI1863" t="inlineStr">
        <is>
          <t>N/A</t>
        </is>
      </c>
      <c r="AJ1863" t="inlineStr">
        <is>
          <t>N/A</t>
        </is>
      </c>
      <c r="AK1863" t="inlineStr">
        <is>
          <t>N/A</t>
        </is>
      </c>
      <c r="AL1863" t="inlineStr">
        <is>
          <t>N/A</t>
        </is>
      </c>
      <c r="AM1863" t="inlineStr">
        <is>
          <t>N/A</t>
        </is>
      </c>
      <c r="AN1863" t="inlineStr">
        <is>
          <t>N/A</t>
        </is>
      </c>
      <c r="AO1863" t="inlineStr">
        <is>
          <t>N/A</t>
        </is>
      </c>
      <c r="AP1863" t="inlineStr">
        <is>
          <t>N/A</t>
        </is>
      </c>
      <c r="AQ1863" t="inlineStr">
        <is>
          <t>N/A</t>
        </is>
      </c>
      <c r="AR1863" t="inlineStr">
        <is>
          <t>N/A</t>
        </is>
      </c>
      <c r="AS1863" t="inlineStr">
        <is>
          <t>N/A</t>
        </is>
      </c>
      <c r="AT1863" t="inlineStr">
        <is>
          <t>N/A</t>
        </is>
      </c>
      <c r="AU1863" t="inlineStr">
        <is>
          <t>N/A</t>
        </is>
      </c>
      <c r="AV1863" t="inlineStr">
        <is>
          <t>N/A</t>
        </is>
      </c>
      <c r="AW1863" t="inlineStr">
        <is>
          <t>N/A</t>
        </is>
      </c>
      <c r="AX1863" t="inlineStr">
        <is>
          <t>N/A</t>
        </is>
      </c>
      <c r="AY1863" t="inlineStr">
        <is>
          <t>N/A</t>
        </is>
      </c>
      <c r="AZ1863" t="inlineStr">
        <is>
          <t>N/A</t>
        </is>
      </c>
      <c r="BA1863" t="inlineStr">
        <is>
          <t>N/A</t>
        </is>
      </c>
      <c r="BB1863" t="inlineStr">
        <is>
          <t>N/A</t>
        </is>
      </c>
      <c r="BC1863" t="inlineStr">
        <is>
          <t>N/A</t>
        </is>
      </c>
      <c r="BD1863" t="inlineStr">
        <is>
          <t>N/A</t>
        </is>
      </c>
      <c r="BE1863" t="inlineStr">
        <is>
          <t>N/A</t>
        </is>
      </c>
    </row>
    <row r="1864">
      <c r="A1864" t="inlineStr">
        <is>
          <t>WI211272705</t>
        </is>
      </c>
      <c r="B1864" t="inlineStr">
        <is>
          <t>DATA_VALIDATION</t>
        </is>
      </c>
      <c r="C1864" t="inlineStr">
        <is>
          <t>201100014353</t>
        </is>
      </c>
      <c r="D1864" t="inlineStr">
        <is>
          <t>Folder</t>
        </is>
      </c>
      <c r="E1864" s="2">
        <f>HYPERLINK("capsilon://?command=openfolder&amp;siteaddress=FAM.docvelocity-na8.net&amp;folderid=FX7F4BB6B2-EB2A-FE61-47A4-D6755456D03C","FX21129137")</f>
        <v>0.0</v>
      </c>
      <c r="F1864" t="inlineStr">
        <is>
          <t/>
        </is>
      </c>
      <c r="G1864" t="inlineStr">
        <is>
          <t/>
        </is>
      </c>
      <c r="H1864" t="inlineStr">
        <is>
          <t>Mailitem</t>
        </is>
      </c>
      <c r="I1864" t="inlineStr">
        <is>
          <t>MI2112767845</t>
        </is>
      </c>
      <c r="J1864" t="n">
        <v>28.0</v>
      </c>
      <c r="K1864" t="inlineStr">
        <is>
          <t>COMPLETED</t>
        </is>
      </c>
      <c r="L1864" t="inlineStr">
        <is>
          <t>MARK_AS_COMPLETED</t>
        </is>
      </c>
      <c r="M1864" t="inlineStr">
        <is>
          <t>Queue</t>
        </is>
      </c>
      <c r="N1864" t="n">
        <v>2.0</v>
      </c>
      <c r="O1864" s="1" t="n">
        <v>44552.47746527778</v>
      </c>
      <c r="P1864" s="1" t="n">
        <v>44552.48614583333</v>
      </c>
      <c r="Q1864" t="n">
        <v>152.0</v>
      </c>
      <c r="R1864" t="n">
        <v>598.0</v>
      </c>
      <c r="S1864" t="b">
        <v>0</v>
      </c>
      <c r="T1864" t="inlineStr">
        <is>
          <t>N/A</t>
        </is>
      </c>
      <c r="U1864" t="b">
        <v>0</v>
      </c>
      <c r="V1864" t="inlineStr">
        <is>
          <t>Sanjay Kharade</t>
        </is>
      </c>
      <c r="W1864" s="1" t="n">
        <v>44552.48091435185</v>
      </c>
      <c r="X1864" t="n">
        <v>262.0</v>
      </c>
      <c r="Y1864" t="n">
        <v>21.0</v>
      </c>
      <c r="Z1864" t="n">
        <v>0.0</v>
      </c>
      <c r="AA1864" t="n">
        <v>21.0</v>
      </c>
      <c r="AB1864" t="n">
        <v>0.0</v>
      </c>
      <c r="AC1864" t="n">
        <v>12.0</v>
      </c>
      <c r="AD1864" t="n">
        <v>7.0</v>
      </c>
      <c r="AE1864" t="n">
        <v>0.0</v>
      </c>
      <c r="AF1864" t="n">
        <v>0.0</v>
      </c>
      <c r="AG1864" t="n">
        <v>0.0</v>
      </c>
      <c r="AH1864" t="inlineStr">
        <is>
          <t>Saloni Uttekar</t>
        </is>
      </c>
      <c r="AI1864" s="1" t="n">
        <v>44552.48614583333</v>
      </c>
      <c r="AJ1864" t="n">
        <v>336.0</v>
      </c>
      <c r="AK1864" t="n">
        <v>1.0</v>
      </c>
      <c r="AL1864" t="n">
        <v>0.0</v>
      </c>
      <c r="AM1864" t="n">
        <v>1.0</v>
      </c>
      <c r="AN1864" t="n">
        <v>0.0</v>
      </c>
      <c r="AO1864" t="n">
        <v>1.0</v>
      </c>
      <c r="AP1864" t="n">
        <v>6.0</v>
      </c>
      <c r="AQ1864" t="n">
        <v>0.0</v>
      </c>
      <c r="AR1864" t="n">
        <v>0.0</v>
      </c>
      <c r="AS1864" t="n">
        <v>0.0</v>
      </c>
      <c r="AT1864" t="inlineStr">
        <is>
          <t>N/A</t>
        </is>
      </c>
      <c r="AU1864" t="inlineStr">
        <is>
          <t>N/A</t>
        </is>
      </c>
      <c r="AV1864" t="inlineStr">
        <is>
          <t>N/A</t>
        </is>
      </c>
      <c r="AW1864" t="inlineStr">
        <is>
          <t>N/A</t>
        </is>
      </c>
      <c r="AX1864" t="inlineStr">
        <is>
          <t>N/A</t>
        </is>
      </c>
      <c r="AY1864" t="inlineStr">
        <is>
          <t>N/A</t>
        </is>
      </c>
      <c r="AZ1864" t="inlineStr">
        <is>
          <t>N/A</t>
        </is>
      </c>
      <c r="BA1864" t="inlineStr">
        <is>
          <t>N/A</t>
        </is>
      </c>
      <c r="BB1864" t="inlineStr">
        <is>
          <t>N/A</t>
        </is>
      </c>
      <c r="BC1864" t="inlineStr">
        <is>
          <t>N/A</t>
        </is>
      </c>
      <c r="BD1864" t="inlineStr">
        <is>
          <t>N/A</t>
        </is>
      </c>
      <c r="BE1864" t="inlineStr">
        <is>
          <t>N/A</t>
        </is>
      </c>
    </row>
    <row r="1865">
      <c r="A1865" t="inlineStr">
        <is>
          <t>WI211272762</t>
        </is>
      </c>
      <c r="B1865" t="inlineStr">
        <is>
          <t>DATA_VALIDATION</t>
        </is>
      </c>
      <c r="C1865" t="inlineStr">
        <is>
          <t>201300020450</t>
        </is>
      </c>
      <c r="D1865" t="inlineStr">
        <is>
          <t>Folder</t>
        </is>
      </c>
      <c r="E1865" s="2">
        <f>HYPERLINK("capsilon://?command=openfolder&amp;siteaddress=FAM.docvelocity-na8.net&amp;folderid=FX3CEE6BF8-4186-3578-9502-F426FB02C4AB","FX211210156")</f>
        <v>0.0</v>
      </c>
      <c r="F1865" t="inlineStr">
        <is>
          <t/>
        </is>
      </c>
      <c r="G1865" t="inlineStr">
        <is>
          <t/>
        </is>
      </c>
      <c r="H1865" t="inlineStr">
        <is>
          <t>Mailitem</t>
        </is>
      </c>
      <c r="I1865" t="inlineStr">
        <is>
          <t>MI2112768494</t>
        </is>
      </c>
      <c r="J1865" t="n">
        <v>42.0</v>
      </c>
      <c r="K1865" t="inlineStr">
        <is>
          <t>COMPLETED</t>
        </is>
      </c>
      <c r="L1865" t="inlineStr">
        <is>
          <t>MARK_AS_COMPLETED</t>
        </is>
      </c>
      <c r="M1865" t="inlineStr">
        <is>
          <t>Queue</t>
        </is>
      </c>
      <c r="N1865" t="n">
        <v>2.0</v>
      </c>
      <c r="O1865" s="1" t="n">
        <v>44552.48465277778</v>
      </c>
      <c r="P1865" s="1" t="n">
        <v>44552.50540509259</v>
      </c>
      <c r="Q1865" t="n">
        <v>931.0</v>
      </c>
      <c r="R1865" t="n">
        <v>862.0</v>
      </c>
      <c r="S1865" t="b">
        <v>0</v>
      </c>
      <c r="T1865" t="inlineStr">
        <is>
          <t>N/A</t>
        </is>
      </c>
      <c r="U1865" t="b">
        <v>0</v>
      </c>
      <c r="V1865" t="inlineStr">
        <is>
          <t>Ujwala Ajabe</t>
        </is>
      </c>
      <c r="W1865" s="1" t="n">
        <v>44552.48983796296</v>
      </c>
      <c r="X1865" t="n">
        <v>441.0</v>
      </c>
      <c r="Y1865" t="n">
        <v>65.0</v>
      </c>
      <c r="Z1865" t="n">
        <v>0.0</v>
      </c>
      <c r="AA1865" t="n">
        <v>65.0</v>
      </c>
      <c r="AB1865" t="n">
        <v>0.0</v>
      </c>
      <c r="AC1865" t="n">
        <v>39.0</v>
      </c>
      <c r="AD1865" t="n">
        <v>-23.0</v>
      </c>
      <c r="AE1865" t="n">
        <v>0.0</v>
      </c>
      <c r="AF1865" t="n">
        <v>0.0</v>
      </c>
      <c r="AG1865" t="n">
        <v>0.0</v>
      </c>
      <c r="AH1865" t="inlineStr">
        <is>
          <t>Aparna Chavan</t>
        </is>
      </c>
      <c r="AI1865" s="1" t="n">
        <v>44552.50540509259</v>
      </c>
      <c r="AJ1865" t="n">
        <v>421.0</v>
      </c>
      <c r="AK1865" t="n">
        <v>0.0</v>
      </c>
      <c r="AL1865" t="n">
        <v>0.0</v>
      </c>
      <c r="AM1865" t="n">
        <v>0.0</v>
      </c>
      <c r="AN1865" t="n">
        <v>0.0</v>
      </c>
      <c r="AO1865" t="n">
        <v>0.0</v>
      </c>
      <c r="AP1865" t="n">
        <v>-23.0</v>
      </c>
      <c r="AQ1865" t="n">
        <v>0.0</v>
      </c>
      <c r="AR1865" t="n">
        <v>0.0</v>
      </c>
      <c r="AS1865" t="n">
        <v>0.0</v>
      </c>
      <c r="AT1865" t="inlineStr">
        <is>
          <t>N/A</t>
        </is>
      </c>
      <c r="AU1865" t="inlineStr">
        <is>
          <t>N/A</t>
        </is>
      </c>
      <c r="AV1865" t="inlineStr">
        <is>
          <t>N/A</t>
        </is>
      </c>
      <c r="AW1865" t="inlineStr">
        <is>
          <t>N/A</t>
        </is>
      </c>
      <c r="AX1865" t="inlineStr">
        <is>
          <t>N/A</t>
        </is>
      </c>
      <c r="AY1865" t="inlineStr">
        <is>
          <t>N/A</t>
        </is>
      </c>
      <c r="AZ1865" t="inlineStr">
        <is>
          <t>N/A</t>
        </is>
      </c>
      <c r="BA1865" t="inlineStr">
        <is>
          <t>N/A</t>
        </is>
      </c>
      <c r="BB1865" t="inlineStr">
        <is>
          <t>N/A</t>
        </is>
      </c>
      <c r="BC1865" t="inlineStr">
        <is>
          <t>N/A</t>
        </is>
      </c>
      <c r="BD1865" t="inlineStr">
        <is>
          <t>N/A</t>
        </is>
      </c>
      <c r="BE1865" t="inlineStr">
        <is>
          <t>N/A</t>
        </is>
      </c>
    </row>
    <row r="1866">
      <c r="A1866" t="inlineStr">
        <is>
          <t>WI211272770</t>
        </is>
      </c>
      <c r="B1866" t="inlineStr">
        <is>
          <t>DATA_VALIDATION</t>
        </is>
      </c>
      <c r="C1866" t="inlineStr">
        <is>
          <t>201300020450</t>
        </is>
      </c>
      <c r="D1866" t="inlineStr">
        <is>
          <t>Folder</t>
        </is>
      </c>
      <c r="E1866" s="2">
        <f>HYPERLINK("capsilon://?command=openfolder&amp;siteaddress=FAM.docvelocity-na8.net&amp;folderid=FX3CEE6BF8-4186-3578-9502-F426FB02C4AB","FX211210156")</f>
        <v>0.0</v>
      </c>
      <c r="F1866" t="inlineStr">
        <is>
          <t/>
        </is>
      </c>
      <c r="G1866" t="inlineStr">
        <is>
          <t/>
        </is>
      </c>
      <c r="H1866" t="inlineStr">
        <is>
          <t>Mailitem</t>
        </is>
      </c>
      <c r="I1866" t="inlineStr">
        <is>
          <t>MI2112768488</t>
        </is>
      </c>
      <c r="J1866" t="n">
        <v>42.0</v>
      </c>
      <c r="K1866" t="inlineStr">
        <is>
          <t>COMPLETED</t>
        </is>
      </c>
      <c r="L1866" t="inlineStr">
        <is>
          <t>MARK_AS_COMPLETED</t>
        </is>
      </c>
      <c r="M1866" t="inlineStr">
        <is>
          <t>Queue</t>
        </is>
      </c>
      <c r="N1866" t="n">
        <v>2.0</v>
      </c>
      <c r="O1866" s="1" t="n">
        <v>44552.48579861111</v>
      </c>
      <c r="P1866" s="1" t="n">
        <v>44552.50466435185</v>
      </c>
      <c r="Q1866" t="n">
        <v>979.0</v>
      </c>
      <c r="R1866" t="n">
        <v>651.0</v>
      </c>
      <c r="S1866" t="b">
        <v>0</v>
      </c>
      <c r="T1866" t="inlineStr">
        <is>
          <t>N/A</t>
        </is>
      </c>
      <c r="U1866" t="b">
        <v>0</v>
      </c>
      <c r="V1866" t="inlineStr">
        <is>
          <t>Hemanshi Deshlahara</t>
        </is>
      </c>
      <c r="W1866" s="1" t="n">
        <v>44552.49097222222</v>
      </c>
      <c r="X1866" t="n">
        <v>319.0</v>
      </c>
      <c r="Y1866" t="n">
        <v>65.0</v>
      </c>
      <c r="Z1866" t="n">
        <v>0.0</v>
      </c>
      <c r="AA1866" t="n">
        <v>65.0</v>
      </c>
      <c r="AB1866" t="n">
        <v>0.0</v>
      </c>
      <c r="AC1866" t="n">
        <v>42.0</v>
      </c>
      <c r="AD1866" t="n">
        <v>-23.0</v>
      </c>
      <c r="AE1866" t="n">
        <v>0.0</v>
      </c>
      <c r="AF1866" t="n">
        <v>0.0</v>
      </c>
      <c r="AG1866" t="n">
        <v>0.0</v>
      </c>
      <c r="AH1866" t="inlineStr">
        <is>
          <t>Vikash Suryakanth Parmar</t>
        </is>
      </c>
      <c r="AI1866" s="1" t="n">
        <v>44552.50466435185</v>
      </c>
      <c r="AJ1866" t="n">
        <v>332.0</v>
      </c>
      <c r="AK1866" t="n">
        <v>0.0</v>
      </c>
      <c r="AL1866" t="n">
        <v>0.0</v>
      </c>
      <c r="AM1866" t="n">
        <v>0.0</v>
      </c>
      <c r="AN1866" t="n">
        <v>0.0</v>
      </c>
      <c r="AO1866" t="n">
        <v>0.0</v>
      </c>
      <c r="AP1866" t="n">
        <v>-23.0</v>
      </c>
      <c r="AQ1866" t="n">
        <v>0.0</v>
      </c>
      <c r="AR1866" t="n">
        <v>0.0</v>
      </c>
      <c r="AS1866" t="n">
        <v>0.0</v>
      </c>
      <c r="AT1866" t="inlineStr">
        <is>
          <t>N/A</t>
        </is>
      </c>
      <c r="AU1866" t="inlineStr">
        <is>
          <t>N/A</t>
        </is>
      </c>
      <c r="AV1866" t="inlineStr">
        <is>
          <t>N/A</t>
        </is>
      </c>
      <c r="AW1866" t="inlineStr">
        <is>
          <t>N/A</t>
        </is>
      </c>
      <c r="AX1866" t="inlineStr">
        <is>
          <t>N/A</t>
        </is>
      </c>
      <c r="AY1866" t="inlineStr">
        <is>
          <t>N/A</t>
        </is>
      </c>
      <c r="AZ1866" t="inlineStr">
        <is>
          <t>N/A</t>
        </is>
      </c>
      <c r="BA1866" t="inlineStr">
        <is>
          <t>N/A</t>
        </is>
      </c>
      <c r="BB1866" t="inlineStr">
        <is>
          <t>N/A</t>
        </is>
      </c>
      <c r="BC1866" t="inlineStr">
        <is>
          <t>N/A</t>
        </is>
      </c>
      <c r="BD1866" t="inlineStr">
        <is>
          <t>N/A</t>
        </is>
      </c>
      <c r="BE1866" t="inlineStr">
        <is>
          <t>N/A</t>
        </is>
      </c>
    </row>
    <row r="1867">
      <c r="A1867" t="inlineStr">
        <is>
          <t>WI211272773</t>
        </is>
      </c>
      <c r="B1867" t="inlineStr">
        <is>
          <t>DATA_VALIDATION</t>
        </is>
      </c>
      <c r="C1867" t="inlineStr">
        <is>
          <t>201300020450</t>
        </is>
      </c>
      <c r="D1867" t="inlineStr">
        <is>
          <t>Folder</t>
        </is>
      </c>
      <c r="E1867" s="2">
        <f>HYPERLINK("capsilon://?command=openfolder&amp;siteaddress=FAM.docvelocity-na8.net&amp;folderid=FX3CEE6BF8-4186-3578-9502-F426FB02C4AB","FX211210156")</f>
        <v>0.0</v>
      </c>
      <c r="F1867" t="inlineStr">
        <is>
          <t/>
        </is>
      </c>
      <c r="G1867" t="inlineStr">
        <is>
          <t/>
        </is>
      </c>
      <c r="H1867" t="inlineStr">
        <is>
          <t>Mailitem</t>
        </is>
      </c>
      <c r="I1867" t="inlineStr">
        <is>
          <t>MI2112768496</t>
        </is>
      </c>
      <c r="J1867" t="n">
        <v>28.0</v>
      </c>
      <c r="K1867" t="inlineStr">
        <is>
          <t>COMPLETED</t>
        </is>
      </c>
      <c r="L1867" t="inlineStr">
        <is>
          <t>MARK_AS_COMPLETED</t>
        </is>
      </c>
      <c r="M1867" t="inlineStr">
        <is>
          <t>Queue</t>
        </is>
      </c>
      <c r="N1867" t="n">
        <v>2.0</v>
      </c>
      <c r="O1867" s="1" t="n">
        <v>44552.48626157407</v>
      </c>
      <c r="P1867" s="1" t="n">
        <v>44552.50751157408</v>
      </c>
      <c r="Q1867" t="n">
        <v>1462.0</v>
      </c>
      <c r="R1867" t="n">
        <v>374.0</v>
      </c>
      <c r="S1867" t="b">
        <v>0</v>
      </c>
      <c r="T1867" t="inlineStr">
        <is>
          <t>N/A</t>
        </is>
      </c>
      <c r="U1867" t="b">
        <v>0</v>
      </c>
      <c r="V1867" t="inlineStr">
        <is>
          <t>Ujwala Ajabe</t>
        </is>
      </c>
      <c r="W1867" s="1" t="n">
        <v>44552.491481481484</v>
      </c>
      <c r="X1867" t="n">
        <v>141.0</v>
      </c>
      <c r="Y1867" t="n">
        <v>21.0</v>
      </c>
      <c r="Z1867" t="n">
        <v>0.0</v>
      </c>
      <c r="AA1867" t="n">
        <v>21.0</v>
      </c>
      <c r="AB1867" t="n">
        <v>0.0</v>
      </c>
      <c r="AC1867" t="n">
        <v>0.0</v>
      </c>
      <c r="AD1867" t="n">
        <v>7.0</v>
      </c>
      <c r="AE1867" t="n">
        <v>0.0</v>
      </c>
      <c r="AF1867" t="n">
        <v>0.0</v>
      </c>
      <c r="AG1867" t="n">
        <v>0.0</v>
      </c>
      <c r="AH1867" t="inlineStr">
        <is>
          <t>Ashish Sutar</t>
        </is>
      </c>
      <c r="AI1867" s="1" t="n">
        <v>44552.50751157408</v>
      </c>
      <c r="AJ1867" t="n">
        <v>211.0</v>
      </c>
      <c r="AK1867" t="n">
        <v>0.0</v>
      </c>
      <c r="AL1867" t="n">
        <v>0.0</v>
      </c>
      <c r="AM1867" t="n">
        <v>0.0</v>
      </c>
      <c r="AN1867" t="n">
        <v>0.0</v>
      </c>
      <c r="AO1867" t="n">
        <v>0.0</v>
      </c>
      <c r="AP1867" t="n">
        <v>7.0</v>
      </c>
      <c r="AQ1867" t="n">
        <v>0.0</v>
      </c>
      <c r="AR1867" t="n">
        <v>0.0</v>
      </c>
      <c r="AS1867" t="n">
        <v>0.0</v>
      </c>
      <c r="AT1867" t="inlineStr">
        <is>
          <t>N/A</t>
        </is>
      </c>
      <c r="AU1867" t="inlineStr">
        <is>
          <t>N/A</t>
        </is>
      </c>
      <c r="AV1867" t="inlineStr">
        <is>
          <t>N/A</t>
        </is>
      </c>
      <c r="AW1867" t="inlineStr">
        <is>
          <t>N/A</t>
        </is>
      </c>
      <c r="AX1867" t="inlineStr">
        <is>
          <t>N/A</t>
        </is>
      </c>
      <c r="AY1867" t="inlineStr">
        <is>
          <t>N/A</t>
        </is>
      </c>
      <c r="AZ1867" t="inlineStr">
        <is>
          <t>N/A</t>
        </is>
      </c>
      <c r="BA1867" t="inlineStr">
        <is>
          <t>N/A</t>
        </is>
      </c>
      <c r="BB1867" t="inlineStr">
        <is>
          <t>N/A</t>
        </is>
      </c>
      <c r="BC1867" t="inlineStr">
        <is>
          <t>N/A</t>
        </is>
      </c>
      <c r="BD1867" t="inlineStr">
        <is>
          <t>N/A</t>
        </is>
      </c>
      <c r="BE1867" t="inlineStr">
        <is>
          <t>N/A</t>
        </is>
      </c>
    </row>
    <row r="1868">
      <c r="A1868" t="inlineStr">
        <is>
          <t>WI211272776</t>
        </is>
      </c>
      <c r="B1868" t="inlineStr">
        <is>
          <t>DATA_VALIDATION</t>
        </is>
      </c>
      <c r="C1868" t="inlineStr">
        <is>
          <t>201300020450</t>
        </is>
      </c>
      <c r="D1868" t="inlineStr">
        <is>
          <t>Folder</t>
        </is>
      </c>
      <c r="E1868" s="2">
        <f>HYPERLINK("capsilon://?command=openfolder&amp;siteaddress=FAM.docvelocity-na8.net&amp;folderid=FX3CEE6BF8-4186-3578-9502-F426FB02C4AB","FX211210156")</f>
        <v>0.0</v>
      </c>
      <c r="F1868" t="inlineStr">
        <is>
          <t/>
        </is>
      </c>
      <c r="G1868" t="inlineStr">
        <is>
          <t/>
        </is>
      </c>
      <c r="H1868" t="inlineStr">
        <is>
          <t>Mailitem</t>
        </is>
      </c>
      <c r="I1868" t="inlineStr">
        <is>
          <t>MI2112768501</t>
        </is>
      </c>
      <c r="J1868" t="n">
        <v>28.0</v>
      </c>
      <c r="K1868" t="inlineStr">
        <is>
          <t>COMPLETED</t>
        </is>
      </c>
      <c r="L1868" t="inlineStr">
        <is>
          <t>MARK_AS_COMPLETED</t>
        </is>
      </c>
      <c r="M1868" t="inlineStr">
        <is>
          <t>Queue</t>
        </is>
      </c>
      <c r="N1868" t="n">
        <v>2.0</v>
      </c>
      <c r="O1868" s="1" t="n">
        <v>44552.486666666664</v>
      </c>
      <c r="P1868" s="1" t="n">
        <v>44552.50759259259</v>
      </c>
      <c r="Q1868" t="n">
        <v>1407.0</v>
      </c>
      <c r="R1868" t="n">
        <v>401.0</v>
      </c>
      <c r="S1868" t="b">
        <v>0</v>
      </c>
      <c r="T1868" t="inlineStr">
        <is>
          <t>N/A</t>
        </is>
      </c>
      <c r="U1868" t="b">
        <v>0</v>
      </c>
      <c r="V1868" t="inlineStr">
        <is>
          <t>Raman Vaidya</t>
        </is>
      </c>
      <c r="W1868" s="1" t="n">
        <v>44552.48988425926</v>
      </c>
      <c r="X1868" t="n">
        <v>213.0</v>
      </c>
      <c r="Y1868" t="n">
        <v>21.0</v>
      </c>
      <c r="Z1868" t="n">
        <v>0.0</v>
      </c>
      <c r="AA1868" t="n">
        <v>21.0</v>
      </c>
      <c r="AB1868" t="n">
        <v>0.0</v>
      </c>
      <c r="AC1868" t="n">
        <v>6.0</v>
      </c>
      <c r="AD1868" t="n">
        <v>7.0</v>
      </c>
      <c r="AE1868" t="n">
        <v>0.0</v>
      </c>
      <c r="AF1868" t="n">
        <v>0.0</v>
      </c>
      <c r="AG1868" t="n">
        <v>0.0</v>
      </c>
      <c r="AH1868" t="inlineStr">
        <is>
          <t>Aparna Chavan</t>
        </is>
      </c>
      <c r="AI1868" s="1" t="n">
        <v>44552.50759259259</v>
      </c>
      <c r="AJ1868" t="n">
        <v>188.0</v>
      </c>
      <c r="AK1868" t="n">
        <v>0.0</v>
      </c>
      <c r="AL1868" t="n">
        <v>0.0</v>
      </c>
      <c r="AM1868" t="n">
        <v>0.0</v>
      </c>
      <c r="AN1868" t="n">
        <v>0.0</v>
      </c>
      <c r="AO1868" t="n">
        <v>0.0</v>
      </c>
      <c r="AP1868" t="n">
        <v>7.0</v>
      </c>
      <c r="AQ1868" t="n">
        <v>0.0</v>
      </c>
      <c r="AR1868" t="n">
        <v>0.0</v>
      </c>
      <c r="AS1868" t="n">
        <v>0.0</v>
      </c>
      <c r="AT1868" t="inlineStr">
        <is>
          <t>N/A</t>
        </is>
      </c>
      <c r="AU1868" t="inlineStr">
        <is>
          <t>N/A</t>
        </is>
      </c>
      <c r="AV1868" t="inlineStr">
        <is>
          <t>N/A</t>
        </is>
      </c>
      <c r="AW1868" t="inlineStr">
        <is>
          <t>N/A</t>
        </is>
      </c>
      <c r="AX1868" t="inlineStr">
        <is>
          <t>N/A</t>
        </is>
      </c>
      <c r="AY1868" t="inlineStr">
        <is>
          <t>N/A</t>
        </is>
      </c>
      <c r="AZ1868" t="inlineStr">
        <is>
          <t>N/A</t>
        </is>
      </c>
      <c r="BA1868" t="inlineStr">
        <is>
          <t>N/A</t>
        </is>
      </c>
      <c r="BB1868" t="inlineStr">
        <is>
          <t>N/A</t>
        </is>
      </c>
      <c r="BC1868" t="inlineStr">
        <is>
          <t>N/A</t>
        </is>
      </c>
      <c r="BD1868" t="inlineStr">
        <is>
          <t>N/A</t>
        </is>
      </c>
      <c r="BE1868" t="inlineStr">
        <is>
          <t>N/A</t>
        </is>
      </c>
    </row>
    <row r="1869">
      <c r="A1869" t="inlineStr">
        <is>
          <t>WI211272786</t>
        </is>
      </c>
      <c r="B1869" t="inlineStr">
        <is>
          <t>DATA_VALIDATION</t>
        </is>
      </c>
      <c r="C1869" t="inlineStr">
        <is>
          <t>201330004328</t>
        </is>
      </c>
      <c r="D1869" t="inlineStr">
        <is>
          <t>Folder</t>
        </is>
      </c>
      <c r="E1869" s="2">
        <f>HYPERLINK("capsilon://?command=openfolder&amp;siteaddress=FAM.docvelocity-na8.net&amp;folderid=FX500045F0-E35A-4925-EC32-78E6CBCAFF99","FX211211202")</f>
        <v>0.0</v>
      </c>
      <c r="F1869" t="inlineStr">
        <is>
          <t/>
        </is>
      </c>
      <c r="G1869" t="inlineStr">
        <is>
          <t/>
        </is>
      </c>
      <c r="H1869" t="inlineStr">
        <is>
          <t>Mailitem</t>
        </is>
      </c>
      <c r="I1869" t="inlineStr">
        <is>
          <t>MI2112767054</t>
        </is>
      </c>
      <c r="J1869" t="n">
        <v>140.0</v>
      </c>
      <c r="K1869" t="inlineStr">
        <is>
          <t>COMPLETED</t>
        </is>
      </c>
      <c r="L1869" t="inlineStr">
        <is>
          <t>MARK_AS_COMPLETED</t>
        </is>
      </c>
      <c r="M1869" t="inlineStr">
        <is>
          <t>Queue</t>
        </is>
      </c>
      <c r="N1869" t="n">
        <v>2.0</v>
      </c>
      <c r="O1869" s="1" t="n">
        <v>44552.48888888889</v>
      </c>
      <c r="P1869" s="1" t="n">
        <v>44552.549166666664</v>
      </c>
      <c r="Q1869" t="n">
        <v>852.0</v>
      </c>
      <c r="R1869" t="n">
        <v>4356.0</v>
      </c>
      <c r="S1869" t="b">
        <v>0</v>
      </c>
      <c r="T1869" t="inlineStr">
        <is>
          <t>N/A</t>
        </is>
      </c>
      <c r="U1869" t="b">
        <v>1</v>
      </c>
      <c r="V1869" t="inlineStr">
        <is>
          <t>Amruta Erande</t>
        </is>
      </c>
      <c r="W1869" s="1" t="n">
        <v>44552.52675925926</v>
      </c>
      <c r="X1869" t="n">
        <v>3214.0</v>
      </c>
      <c r="Y1869" t="n">
        <v>105.0</v>
      </c>
      <c r="Z1869" t="n">
        <v>0.0</v>
      </c>
      <c r="AA1869" t="n">
        <v>105.0</v>
      </c>
      <c r="AB1869" t="n">
        <v>0.0</v>
      </c>
      <c r="AC1869" t="n">
        <v>66.0</v>
      </c>
      <c r="AD1869" t="n">
        <v>35.0</v>
      </c>
      <c r="AE1869" t="n">
        <v>0.0</v>
      </c>
      <c r="AF1869" t="n">
        <v>0.0</v>
      </c>
      <c r="AG1869" t="n">
        <v>0.0</v>
      </c>
      <c r="AH1869" t="inlineStr">
        <is>
          <t>Mohini Shinde</t>
        </is>
      </c>
      <c r="AI1869" s="1" t="n">
        <v>44552.549166666664</v>
      </c>
      <c r="AJ1869" t="n">
        <v>1130.0</v>
      </c>
      <c r="AK1869" t="n">
        <v>0.0</v>
      </c>
      <c r="AL1869" t="n">
        <v>0.0</v>
      </c>
      <c r="AM1869" t="n">
        <v>0.0</v>
      </c>
      <c r="AN1869" t="n">
        <v>0.0</v>
      </c>
      <c r="AO1869" t="n">
        <v>0.0</v>
      </c>
      <c r="AP1869" t="n">
        <v>35.0</v>
      </c>
      <c r="AQ1869" t="n">
        <v>0.0</v>
      </c>
      <c r="AR1869" t="n">
        <v>0.0</v>
      </c>
      <c r="AS1869" t="n">
        <v>0.0</v>
      </c>
      <c r="AT1869" t="inlineStr">
        <is>
          <t>N/A</t>
        </is>
      </c>
      <c r="AU1869" t="inlineStr">
        <is>
          <t>N/A</t>
        </is>
      </c>
      <c r="AV1869" t="inlineStr">
        <is>
          <t>N/A</t>
        </is>
      </c>
      <c r="AW1869" t="inlineStr">
        <is>
          <t>N/A</t>
        </is>
      </c>
      <c r="AX1869" t="inlineStr">
        <is>
          <t>N/A</t>
        </is>
      </c>
      <c r="AY1869" t="inlineStr">
        <is>
          <t>N/A</t>
        </is>
      </c>
      <c r="AZ1869" t="inlineStr">
        <is>
          <t>N/A</t>
        </is>
      </c>
      <c r="BA1869" t="inlineStr">
        <is>
          <t>N/A</t>
        </is>
      </c>
      <c r="BB1869" t="inlineStr">
        <is>
          <t>N/A</t>
        </is>
      </c>
      <c r="BC1869" t="inlineStr">
        <is>
          <t>N/A</t>
        </is>
      </c>
      <c r="BD1869" t="inlineStr">
        <is>
          <t>N/A</t>
        </is>
      </c>
      <c r="BE1869" t="inlineStr">
        <is>
          <t>N/A</t>
        </is>
      </c>
    </row>
    <row r="1870">
      <c r="A1870" t="inlineStr">
        <is>
          <t>WI211272792</t>
        </is>
      </c>
      <c r="B1870" t="inlineStr">
        <is>
          <t>DATA_VALIDATION</t>
        </is>
      </c>
      <c r="C1870" t="inlineStr">
        <is>
          <t>201330004328</t>
        </is>
      </c>
      <c r="D1870" t="inlineStr">
        <is>
          <t>Folder</t>
        </is>
      </c>
      <c r="E1870" s="2">
        <f>HYPERLINK("capsilon://?command=openfolder&amp;siteaddress=FAM.docvelocity-na8.net&amp;folderid=FX500045F0-E35A-4925-EC32-78E6CBCAFF99","FX211211202")</f>
        <v>0.0</v>
      </c>
      <c r="F1870" t="inlineStr">
        <is>
          <t/>
        </is>
      </c>
      <c r="G1870" t="inlineStr">
        <is>
          <t/>
        </is>
      </c>
      <c r="H1870" t="inlineStr">
        <is>
          <t>Mailitem</t>
        </is>
      </c>
      <c r="I1870" t="inlineStr">
        <is>
          <t>MI2112766956</t>
        </is>
      </c>
      <c r="J1870" t="n">
        <v>337.0</v>
      </c>
      <c r="K1870" t="inlineStr">
        <is>
          <t>COMPLETED</t>
        </is>
      </c>
      <c r="L1870" t="inlineStr">
        <is>
          <t>MARK_AS_COMPLETED</t>
        </is>
      </c>
      <c r="M1870" t="inlineStr">
        <is>
          <t>Queue</t>
        </is>
      </c>
      <c r="N1870" t="n">
        <v>2.0</v>
      </c>
      <c r="O1870" s="1" t="n">
        <v>44552.49012731481</v>
      </c>
      <c r="P1870" s="1" t="n">
        <v>44552.5196875</v>
      </c>
      <c r="Q1870" t="n">
        <v>142.0</v>
      </c>
      <c r="R1870" t="n">
        <v>2412.0</v>
      </c>
      <c r="S1870" t="b">
        <v>0</v>
      </c>
      <c r="T1870" t="inlineStr">
        <is>
          <t>N/A</t>
        </is>
      </c>
      <c r="U1870" t="b">
        <v>1</v>
      </c>
      <c r="V1870" t="inlineStr">
        <is>
          <t>Sanjay Kharade</t>
        </is>
      </c>
      <c r="W1870" s="1" t="n">
        <v>44552.508564814816</v>
      </c>
      <c r="X1870" t="n">
        <v>1573.0</v>
      </c>
      <c r="Y1870" t="n">
        <v>281.0</v>
      </c>
      <c r="Z1870" t="n">
        <v>0.0</v>
      </c>
      <c r="AA1870" t="n">
        <v>281.0</v>
      </c>
      <c r="AB1870" t="n">
        <v>0.0</v>
      </c>
      <c r="AC1870" t="n">
        <v>136.0</v>
      </c>
      <c r="AD1870" t="n">
        <v>56.0</v>
      </c>
      <c r="AE1870" t="n">
        <v>0.0</v>
      </c>
      <c r="AF1870" t="n">
        <v>0.0</v>
      </c>
      <c r="AG1870" t="n">
        <v>0.0</v>
      </c>
      <c r="AH1870" t="inlineStr">
        <is>
          <t>Vikash Suryakanth Parmar</t>
        </is>
      </c>
      <c r="AI1870" s="1" t="n">
        <v>44552.5196875</v>
      </c>
      <c r="AJ1870" t="n">
        <v>825.0</v>
      </c>
      <c r="AK1870" t="n">
        <v>1.0</v>
      </c>
      <c r="AL1870" t="n">
        <v>0.0</v>
      </c>
      <c r="AM1870" t="n">
        <v>1.0</v>
      </c>
      <c r="AN1870" t="n">
        <v>0.0</v>
      </c>
      <c r="AO1870" t="n">
        <v>1.0</v>
      </c>
      <c r="AP1870" t="n">
        <v>55.0</v>
      </c>
      <c r="AQ1870" t="n">
        <v>0.0</v>
      </c>
      <c r="AR1870" t="n">
        <v>0.0</v>
      </c>
      <c r="AS1870" t="n">
        <v>0.0</v>
      </c>
      <c r="AT1870" t="inlineStr">
        <is>
          <t>N/A</t>
        </is>
      </c>
      <c r="AU1870" t="inlineStr">
        <is>
          <t>N/A</t>
        </is>
      </c>
      <c r="AV1870" t="inlineStr">
        <is>
          <t>N/A</t>
        </is>
      </c>
      <c r="AW1870" t="inlineStr">
        <is>
          <t>N/A</t>
        </is>
      </c>
      <c r="AX1870" t="inlineStr">
        <is>
          <t>N/A</t>
        </is>
      </c>
      <c r="AY1870" t="inlineStr">
        <is>
          <t>N/A</t>
        </is>
      </c>
      <c r="AZ1870" t="inlineStr">
        <is>
          <t>N/A</t>
        </is>
      </c>
      <c r="BA1870" t="inlineStr">
        <is>
          <t>N/A</t>
        </is>
      </c>
      <c r="BB1870" t="inlineStr">
        <is>
          <t>N/A</t>
        </is>
      </c>
      <c r="BC1870" t="inlineStr">
        <is>
          <t>N/A</t>
        </is>
      </c>
      <c r="BD1870" t="inlineStr">
        <is>
          <t>N/A</t>
        </is>
      </c>
      <c r="BE1870" t="inlineStr">
        <is>
          <t>N/A</t>
        </is>
      </c>
    </row>
    <row r="1871">
      <c r="A1871" t="inlineStr">
        <is>
          <t>WI211272815</t>
        </is>
      </c>
      <c r="B1871" t="inlineStr">
        <is>
          <t>DATA_VALIDATION</t>
        </is>
      </c>
      <c r="C1871" t="inlineStr">
        <is>
          <t>201300020400</t>
        </is>
      </c>
      <c r="D1871" t="inlineStr">
        <is>
          <t>Folder</t>
        </is>
      </c>
      <c r="E1871" s="2">
        <f>HYPERLINK("capsilon://?command=openfolder&amp;siteaddress=FAM.docvelocity-na8.net&amp;folderid=FXB74E8E75-9EA6-D421-FA33-611B23CA0852","FX21129489")</f>
        <v>0.0</v>
      </c>
      <c r="F1871" t="inlineStr">
        <is>
          <t/>
        </is>
      </c>
      <c r="G1871" t="inlineStr">
        <is>
          <t/>
        </is>
      </c>
      <c r="H1871" t="inlineStr">
        <is>
          <t>Mailitem</t>
        </is>
      </c>
      <c r="I1871" t="inlineStr">
        <is>
          <t>MI2112767540</t>
        </is>
      </c>
      <c r="J1871" t="n">
        <v>172.0</v>
      </c>
      <c r="K1871" t="inlineStr">
        <is>
          <t>COMPLETED</t>
        </is>
      </c>
      <c r="L1871" t="inlineStr">
        <is>
          <t>MARK_AS_COMPLETED</t>
        </is>
      </c>
      <c r="M1871" t="inlineStr">
        <is>
          <t>Queue</t>
        </is>
      </c>
      <c r="N1871" t="n">
        <v>2.0</v>
      </c>
      <c r="O1871" s="1" t="n">
        <v>44552.491875</v>
      </c>
      <c r="P1871" s="1" t="n">
        <v>44552.51012731482</v>
      </c>
      <c r="Q1871" t="n">
        <v>330.0</v>
      </c>
      <c r="R1871" t="n">
        <v>1247.0</v>
      </c>
      <c r="S1871" t="b">
        <v>0</v>
      </c>
      <c r="T1871" t="inlineStr">
        <is>
          <t>N/A</t>
        </is>
      </c>
      <c r="U1871" t="b">
        <v>1</v>
      </c>
      <c r="V1871" t="inlineStr">
        <is>
          <t>Sumit Jarhad</t>
        </is>
      </c>
      <c r="W1871" s="1" t="n">
        <v>44552.50172453704</v>
      </c>
      <c r="X1871" t="n">
        <v>771.0</v>
      </c>
      <c r="Y1871" t="n">
        <v>148.0</v>
      </c>
      <c r="Z1871" t="n">
        <v>0.0</v>
      </c>
      <c r="AA1871" t="n">
        <v>148.0</v>
      </c>
      <c r="AB1871" t="n">
        <v>0.0</v>
      </c>
      <c r="AC1871" t="n">
        <v>51.0</v>
      </c>
      <c r="AD1871" t="n">
        <v>24.0</v>
      </c>
      <c r="AE1871" t="n">
        <v>0.0</v>
      </c>
      <c r="AF1871" t="n">
        <v>0.0</v>
      </c>
      <c r="AG1871" t="n">
        <v>0.0</v>
      </c>
      <c r="AH1871" t="inlineStr">
        <is>
          <t>Vikash Suryakanth Parmar</t>
        </is>
      </c>
      <c r="AI1871" s="1" t="n">
        <v>44552.51012731482</v>
      </c>
      <c r="AJ1871" t="n">
        <v>471.0</v>
      </c>
      <c r="AK1871" t="n">
        <v>0.0</v>
      </c>
      <c r="AL1871" t="n">
        <v>0.0</v>
      </c>
      <c r="AM1871" t="n">
        <v>0.0</v>
      </c>
      <c r="AN1871" t="n">
        <v>0.0</v>
      </c>
      <c r="AO1871" t="n">
        <v>0.0</v>
      </c>
      <c r="AP1871" t="n">
        <v>24.0</v>
      </c>
      <c r="AQ1871" t="n">
        <v>0.0</v>
      </c>
      <c r="AR1871" t="n">
        <v>0.0</v>
      </c>
      <c r="AS1871" t="n">
        <v>0.0</v>
      </c>
      <c r="AT1871" t="inlineStr">
        <is>
          <t>N/A</t>
        </is>
      </c>
      <c r="AU1871" t="inlineStr">
        <is>
          <t>N/A</t>
        </is>
      </c>
      <c r="AV1871" t="inlineStr">
        <is>
          <t>N/A</t>
        </is>
      </c>
      <c r="AW1871" t="inlineStr">
        <is>
          <t>N/A</t>
        </is>
      </c>
      <c r="AX1871" t="inlineStr">
        <is>
          <t>N/A</t>
        </is>
      </c>
      <c r="AY1871" t="inlineStr">
        <is>
          <t>N/A</t>
        </is>
      </c>
      <c r="AZ1871" t="inlineStr">
        <is>
          <t>N/A</t>
        </is>
      </c>
      <c r="BA1871" t="inlineStr">
        <is>
          <t>N/A</t>
        </is>
      </c>
      <c r="BB1871" t="inlineStr">
        <is>
          <t>N/A</t>
        </is>
      </c>
      <c r="BC1871" t="inlineStr">
        <is>
          <t>N/A</t>
        </is>
      </c>
      <c r="BD1871" t="inlineStr">
        <is>
          <t>N/A</t>
        </is>
      </c>
      <c r="BE1871" t="inlineStr">
        <is>
          <t>N/A</t>
        </is>
      </c>
    </row>
    <row r="1872">
      <c r="A1872" t="inlineStr">
        <is>
          <t>WI211272865</t>
        </is>
      </c>
      <c r="B1872" t="inlineStr">
        <is>
          <t>DATA_VALIDATION</t>
        </is>
      </c>
      <c r="C1872" t="inlineStr">
        <is>
          <t>201100014353</t>
        </is>
      </c>
      <c r="D1872" t="inlineStr">
        <is>
          <t>Folder</t>
        </is>
      </c>
      <c r="E1872" s="2">
        <f>HYPERLINK("capsilon://?command=openfolder&amp;siteaddress=FAM.docvelocity-na8.net&amp;folderid=FX7F4BB6B2-EB2A-FE61-47A4-D6755456D03C","FX21129137")</f>
        <v>0.0</v>
      </c>
      <c r="F1872" t="inlineStr">
        <is>
          <t/>
        </is>
      </c>
      <c r="G1872" t="inlineStr">
        <is>
          <t/>
        </is>
      </c>
      <c r="H1872" t="inlineStr">
        <is>
          <t>Mailitem</t>
        </is>
      </c>
      <c r="I1872" t="inlineStr">
        <is>
          <t>MI2112767840</t>
        </is>
      </c>
      <c r="J1872" t="n">
        <v>56.0</v>
      </c>
      <c r="K1872" t="inlineStr">
        <is>
          <t>COMPLETED</t>
        </is>
      </c>
      <c r="L1872" t="inlineStr">
        <is>
          <t>MARK_AS_COMPLETED</t>
        </is>
      </c>
      <c r="M1872" t="inlineStr">
        <is>
          <t>Queue</t>
        </is>
      </c>
      <c r="N1872" t="n">
        <v>2.0</v>
      </c>
      <c r="O1872" s="1" t="n">
        <v>44552.49377314815</v>
      </c>
      <c r="P1872" s="1" t="n">
        <v>44552.50506944444</v>
      </c>
      <c r="Q1872" t="n">
        <v>111.0</v>
      </c>
      <c r="R1872" t="n">
        <v>865.0</v>
      </c>
      <c r="S1872" t="b">
        <v>0</v>
      </c>
      <c r="T1872" t="inlineStr">
        <is>
          <t>N/A</t>
        </is>
      </c>
      <c r="U1872" t="b">
        <v>1</v>
      </c>
      <c r="V1872" t="inlineStr">
        <is>
          <t>Ujwala Ajabe</t>
        </is>
      </c>
      <c r="W1872" s="1" t="n">
        <v>44552.49733796297</v>
      </c>
      <c r="X1872" t="n">
        <v>259.0</v>
      </c>
      <c r="Y1872" t="n">
        <v>42.0</v>
      </c>
      <c r="Z1872" t="n">
        <v>0.0</v>
      </c>
      <c r="AA1872" t="n">
        <v>42.0</v>
      </c>
      <c r="AB1872" t="n">
        <v>0.0</v>
      </c>
      <c r="AC1872" t="n">
        <v>2.0</v>
      </c>
      <c r="AD1872" t="n">
        <v>14.0</v>
      </c>
      <c r="AE1872" t="n">
        <v>0.0</v>
      </c>
      <c r="AF1872" t="n">
        <v>0.0</v>
      </c>
      <c r="AG1872" t="n">
        <v>0.0</v>
      </c>
      <c r="AH1872" t="inlineStr">
        <is>
          <t>Ashish Sutar</t>
        </is>
      </c>
      <c r="AI1872" s="1" t="n">
        <v>44552.50506944444</v>
      </c>
      <c r="AJ1872" t="n">
        <v>606.0</v>
      </c>
      <c r="AK1872" t="n">
        <v>0.0</v>
      </c>
      <c r="AL1872" t="n">
        <v>0.0</v>
      </c>
      <c r="AM1872" t="n">
        <v>0.0</v>
      </c>
      <c r="AN1872" t="n">
        <v>0.0</v>
      </c>
      <c r="AO1872" t="n">
        <v>0.0</v>
      </c>
      <c r="AP1872" t="n">
        <v>14.0</v>
      </c>
      <c r="AQ1872" t="n">
        <v>0.0</v>
      </c>
      <c r="AR1872" t="n">
        <v>0.0</v>
      </c>
      <c r="AS1872" t="n">
        <v>0.0</v>
      </c>
      <c r="AT1872" t="inlineStr">
        <is>
          <t>N/A</t>
        </is>
      </c>
      <c r="AU1872" t="inlineStr">
        <is>
          <t>N/A</t>
        </is>
      </c>
      <c r="AV1872" t="inlineStr">
        <is>
          <t>N/A</t>
        </is>
      </c>
      <c r="AW1872" t="inlineStr">
        <is>
          <t>N/A</t>
        </is>
      </c>
      <c r="AX1872" t="inlineStr">
        <is>
          <t>N/A</t>
        </is>
      </c>
      <c r="AY1872" t="inlineStr">
        <is>
          <t>N/A</t>
        </is>
      </c>
      <c r="AZ1872" t="inlineStr">
        <is>
          <t>N/A</t>
        </is>
      </c>
      <c r="BA1872" t="inlineStr">
        <is>
          <t>N/A</t>
        </is>
      </c>
      <c r="BB1872" t="inlineStr">
        <is>
          <t>N/A</t>
        </is>
      </c>
      <c r="BC1872" t="inlineStr">
        <is>
          <t>N/A</t>
        </is>
      </c>
      <c r="BD1872" t="inlineStr">
        <is>
          <t>N/A</t>
        </is>
      </c>
      <c r="BE1872" t="inlineStr">
        <is>
          <t>N/A</t>
        </is>
      </c>
    </row>
    <row r="1873">
      <c r="A1873" t="inlineStr">
        <is>
          <t>WI211273183</t>
        </is>
      </c>
      <c r="B1873" t="inlineStr">
        <is>
          <t>DATA_VALIDATION</t>
        </is>
      </c>
      <c r="C1873" t="inlineStr">
        <is>
          <t>201100014328</t>
        </is>
      </c>
      <c r="D1873" t="inlineStr">
        <is>
          <t>Folder</t>
        </is>
      </c>
      <c r="E1873" s="2">
        <f>HYPERLINK("capsilon://?command=openfolder&amp;siteaddress=FAM.docvelocity-na8.net&amp;folderid=FX56544BB3-A134-4BB6-7DD2-80F7B25EA290","FX21126945")</f>
        <v>0.0</v>
      </c>
      <c r="F1873" t="inlineStr">
        <is>
          <t/>
        </is>
      </c>
      <c r="G1873" t="inlineStr">
        <is>
          <t/>
        </is>
      </c>
      <c r="H1873" t="inlineStr">
        <is>
          <t>Mailitem</t>
        </is>
      </c>
      <c r="I1873" t="inlineStr">
        <is>
          <t>MI2112772496</t>
        </is>
      </c>
      <c r="J1873" t="n">
        <v>223.0</v>
      </c>
      <c r="K1873" t="inlineStr">
        <is>
          <t>COMPLETED</t>
        </is>
      </c>
      <c r="L1873" t="inlineStr">
        <is>
          <t>MARK_AS_COMPLETED</t>
        </is>
      </c>
      <c r="M1873" t="inlineStr">
        <is>
          <t>Queue</t>
        </is>
      </c>
      <c r="N1873" t="n">
        <v>1.0</v>
      </c>
      <c r="O1873" s="1" t="n">
        <v>44552.52832175926</v>
      </c>
      <c r="P1873" s="1" t="n">
        <v>44552.53787037037</v>
      </c>
      <c r="Q1873" t="n">
        <v>112.0</v>
      </c>
      <c r="R1873" t="n">
        <v>713.0</v>
      </c>
      <c r="S1873" t="b">
        <v>0</v>
      </c>
      <c r="T1873" t="inlineStr">
        <is>
          <t>N/A</t>
        </is>
      </c>
      <c r="U1873" t="b">
        <v>0</v>
      </c>
      <c r="V1873" t="inlineStr">
        <is>
          <t>Sumit Jarhad</t>
        </is>
      </c>
      <c r="W1873" s="1" t="n">
        <v>44552.53787037037</v>
      </c>
      <c r="X1873" t="n">
        <v>243.0</v>
      </c>
      <c r="Y1873" t="n">
        <v>0.0</v>
      </c>
      <c r="Z1873" t="n">
        <v>0.0</v>
      </c>
      <c r="AA1873" t="n">
        <v>0.0</v>
      </c>
      <c r="AB1873" t="n">
        <v>0.0</v>
      </c>
      <c r="AC1873" t="n">
        <v>0.0</v>
      </c>
      <c r="AD1873" t="n">
        <v>223.0</v>
      </c>
      <c r="AE1873" t="n">
        <v>211.0</v>
      </c>
      <c r="AF1873" t="n">
        <v>0.0</v>
      </c>
      <c r="AG1873" t="n">
        <v>3.0</v>
      </c>
      <c r="AH1873" t="inlineStr">
        <is>
          <t>N/A</t>
        </is>
      </c>
      <c r="AI1873" t="inlineStr">
        <is>
          <t>N/A</t>
        </is>
      </c>
      <c r="AJ1873" t="inlineStr">
        <is>
          <t>N/A</t>
        </is>
      </c>
      <c r="AK1873" t="inlineStr">
        <is>
          <t>N/A</t>
        </is>
      </c>
      <c r="AL1873" t="inlineStr">
        <is>
          <t>N/A</t>
        </is>
      </c>
      <c r="AM1873" t="inlineStr">
        <is>
          <t>N/A</t>
        </is>
      </c>
      <c r="AN1873" t="inlineStr">
        <is>
          <t>N/A</t>
        </is>
      </c>
      <c r="AO1873" t="inlineStr">
        <is>
          <t>N/A</t>
        </is>
      </c>
      <c r="AP1873" t="inlineStr">
        <is>
          <t>N/A</t>
        </is>
      </c>
      <c r="AQ1873" t="inlineStr">
        <is>
          <t>N/A</t>
        </is>
      </c>
      <c r="AR1873" t="inlineStr">
        <is>
          <t>N/A</t>
        </is>
      </c>
      <c r="AS1873" t="inlineStr">
        <is>
          <t>N/A</t>
        </is>
      </c>
      <c r="AT1873" t="inlineStr">
        <is>
          <t>N/A</t>
        </is>
      </c>
      <c r="AU1873" t="inlineStr">
        <is>
          <t>N/A</t>
        </is>
      </c>
      <c r="AV1873" t="inlineStr">
        <is>
          <t>N/A</t>
        </is>
      </c>
      <c r="AW1873" t="inlineStr">
        <is>
          <t>N/A</t>
        </is>
      </c>
      <c r="AX1873" t="inlineStr">
        <is>
          <t>N/A</t>
        </is>
      </c>
      <c r="AY1873" t="inlineStr">
        <is>
          <t>N/A</t>
        </is>
      </c>
      <c r="AZ1873" t="inlineStr">
        <is>
          <t>N/A</t>
        </is>
      </c>
      <c r="BA1873" t="inlineStr">
        <is>
          <t>N/A</t>
        </is>
      </c>
      <c r="BB1873" t="inlineStr">
        <is>
          <t>N/A</t>
        </is>
      </c>
      <c r="BC1873" t="inlineStr">
        <is>
          <t>N/A</t>
        </is>
      </c>
      <c r="BD1873" t="inlineStr">
        <is>
          <t>N/A</t>
        </is>
      </c>
      <c r="BE1873" t="inlineStr">
        <is>
          <t>N/A</t>
        </is>
      </c>
    </row>
    <row r="1874">
      <c r="A1874" t="inlineStr">
        <is>
          <t>WI211273244</t>
        </is>
      </c>
      <c r="B1874" t="inlineStr">
        <is>
          <t>DATA_VALIDATION</t>
        </is>
      </c>
      <c r="C1874" t="inlineStr">
        <is>
          <t>201100014328</t>
        </is>
      </c>
      <c r="D1874" t="inlineStr">
        <is>
          <t>Folder</t>
        </is>
      </c>
      <c r="E1874" s="2">
        <f>HYPERLINK("capsilon://?command=openfolder&amp;siteaddress=FAM.docvelocity-na8.net&amp;folderid=FX56544BB3-A134-4BB6-7DD2-80F7B25EA290","FX21126945")</f>
        <v>0.0</v>
      </c>
      <c r="F1874" t="inlineStr">
        <is>
          <t/>
        </is>
      </c>
      <c r="G1874" t="inlineStr">
        <is>
          <t/>
        </is>
      </c>
      <c r="H1874" t="inlineStr">
        <is>
          <t>Mailitem</t>
        </is>
      </c>
      <c r="I1874" t="inlineStr">
        <is>
          <t>MI2112772496</t>
        </is>
      </c>
      <c r="J1874" t="n">
        <v>251.0</v>
      </c>
      <c r="K1874" t="inlineStr">
        <is>
          <t>COMPLETED</t>
        </is>
      </c>
      <c r="L1874" t="inlineStr">
        <is>
          <t>MARK_AS_COMPLETED</t>
        </is>
      </c>
      <c r="M1874" t="inlineStr">
        <is>
          <t>Queue</t>
        </is>
      </c>
      <c r="N1874" t="n">
        <v>2.0</v>
      </c>
      <c r="O1874" s="1" t="n">
        <v>44552.53943287037</v>
      </c>
      <c r="P1874" s="1" t="n">
        <v>44552.590219907404</v>
      </c>
      <c r="Q1874" t="n">
        <v>146.0</v>
      </c>
      <c r="R1874" t="n">
        <v>4242.0</v>
      </c>
      <c r="S1874" t="b">
        <v>0</v>
      </c>
      <c r="T1874" t="inlineStr">
        <is>
          <t>N/A</t>
        </is>
      </c>
      <c r="U1874" t="b">
        <v>1</v>
      </c>
      <c r="V1874" t="inlineStr">
        <is>
          <t>Ujwala Ajabe</t>
        </is>
      </c>
      <c r="W1874" s="1" t="n">
        <v>44552.57790509259</v>
      </c>
      <c r="X1874" t="n">
        <v>3227.0</v>
      </c>
      <c r="Y1874" t="n">
        <v>227.0</v>
      </c>
      <c r="Z1874" t="n">
        <v>0.0</v>
      </c>
      <c r="AA1874" t="n">
        <v>227.0</v>
      </c>
      <c r="AB1874" t="n">
        <v>0.0</v>
      </c>
      <c r="AC1874" t="n">
        <v>118.0</v>
      </c>
      <c r="AD1874" t="n">
        <v>24.0</v>
      </c>
      <c r="AE1874" t="n">
        <v>0.0</v>
      </c>
      <c r="AF1874" t="n">
        <v>0.0</v>
      </c>
      <c r="AG1874" t="n">
        <v>0.0</v>
      </c>
      <c r="AH1874" t="inlineStr">
        <is>
          <t>Dashrath Soren</t>
        </is>
      </c>
      <c r="AI1874" s="1" t="n">
        <v>44552.590219907404</v>
      </c>
      <c r="AJ1874" t="n">
        <v>1005.0</v>
      </c>
      <c r="AK1874" t="n">
        <v>0.0</v>
      </c>
      <c r="AL1874" t="n">
        <v>0.0</v>
      </c>
      <c r="AM1874" t="n">
        <v>0.0</v>
      </c>
      <c r="AN1874" t="n">
        <v>0.0</v>
      </c>
      <c r="AO1874" t="n">
        <v>0.0</v>
      </c>
      <c r="AP1874" t="n">
        <v>24.0</v>
      </c>
      <c r="AQ1874" t="n">
        <v>0.0</v>
      </c>
      <c r="AR1874" t="n">
        <v>0.0</v>
      </c>
      <c r="AS1874" t="n">
        <v>0.0</v>
      </c>
      <c r="AT1874" t="inlineStr">
        <is>
          <t>N/A</t>
        </is>
      </c>
      <c r="AU1874" t="inlineStr">
        <is>
          <t>N/A</t>
        </is>
      </c>
      <c r="AV1874" t="inlineStr">
        <is>
          <t>N/A</t>
        </is>
      </c>
      <c r="AW1874" t="inlineStr">
        <is>
          <t>N/A</t>
        </is>
      </c>
      <c r="AX1874" t="inlineStr">
        <is>
          <t>N/A</t>
        </is>
      </c>
      <c r="AY1874" t="inlineStr">
        <is>
          <t>N/A</t>
        </is>
      </c>
      <c r="AZ1874" t="inlineStr">
        <is>
          <t>N/A</t>
        </is>
      </c>
      <c r="BA1874" t="inlineStr">
        <is>
          <t>N/A</t>
        </is>
      </c>
      <c r="BB1874" t="inlineStr">
        <is>
          <t>N/A</t>
        </is>
      </c>
      <c r="BC1874" t="inlineStr">
        <is>
          <t>N/A</t>
        </is>
      </c>
      <c r="BD1874" t="inlineStr">
        <is>
          <t>N/A</t>
        </is>
      </c>
      <c r="BE1874" t="inlineStr">
        <is>
          <t>N/A</t>
        </is>
      </c>
    </row>
    <row r="1875">
      <c r="A1875" t="inlineStr">
        <is>
          <t>WI21127341</t>
        </is>
      </c>
      <c r="B1875" t="inlineStr">
        <is>
          <t>DATA_VALIDATION</t>
        </is>
      </c>
      <c r="C1875" t="inlineStr">
        <is>
          <t>201340000461</t>
        </is>
      </c>
      <c r="D1875" t="inlineStr">
        <is>
          <t>Folder</t>
        </is>
      </c>
      <c r="E1875" s="2">
        <f>HYPERLINK("capsilon://?command=openfolder&amp;siteaddress=FAM.docvelocity-na8.net&amp;folderid=FXCC250133-A2C3-1C1E-5D73-6C40023ECC5D","FX2112143")</f>
        <v>0.0</v>
      </c>
      <c r="F1875" t="inlineStr">
        <is>
          <t/>
        </is>
      </c>
      <c r="G1875" t="inlineStr">
        <is>
          <t/>
        </is>
      </c>
      <c r="H1875" t="inlineStr">
        <is>
          <t>Mailitem</t>
        </is>
      </c>
      <c r="I1875" t="inlineStr">
        <is>
          <t>MI211275124</t>
        </is>
      </c>
      <c r="J1875" t="n">
        <v>120.0</v>
      </c>
      <c r="K1875" t="inlineStr">
        <is>
          <t>COMPLETED</t>
        </is>
      </c>
      <c r="L1875" t="inlineStr">
        <is>
          <t>MARK_AS_COMPLETED</t>
        </is>
      </c>
      <c r="M1875" t="inlineStr">
        <is>
          <t>Queue</t>
        </is>
      </c>
      <c r="N1875" t="n">
        <v>2.0</v>
      </c>
      <c r="O1875" s="1" t="n">
        <v>44532.57434027778</v>
      </c>
      <c r="P1875" s="1" t="n">
        <v>44532.636354166665</v>
      </c>
      <c r="Q1875" t="n">
        <v>4712.0</v>
      </c>
      <c r="R1875" t="n">
        <v>646.0</v>
      </c>
      <c r="S1875" t="b">
        <v>0</v>
      </c>
      <c r="T1875" t="inlineStr">
        <is>
          <t>N/A</t>
        </is>
      </c>
      <c r="U1875" t="b">
        <v>1</v>
      </c>
      <c r="V1875" t="inlineStr">
        <is>
          <t>Sumit Jarhad</t>
        </is>
      </c>
      <c r="W1875" s="1" t="n">
        <v>44532.579664351855</v>
      </c>
      <c r="X1875" t="n">
        <v>353.0</v>
      </c>
      <c r="Y1875" t="n">
        <v>42.0</v>
      </c>
      <c r="Z1875" t="n">
        <v>0.0</v>
      </c>
      <c r="AA1875" t="n">
        <v>42.0</v>
      </c>
      <c r="AB1875" t="n">
        <v>54.0</v>
      </c>
      <c r="AC1875" t="n">
        <v>11.0</v>
      </c>
      <c r="AD1875" t="n">
        <v>78.0</v>
      </c>
      <c r="AE1875" t="n">
        <v>0.0</v>
      </c>
      <c r="AF1875" t="n">
        <v>0.0</v>
      </c>
      <c r="AG1875" t="n">
        <v>0.0</v>
      </c>
      <c r="AH1875" t="inlineStr">
        <is>
          <t>Rohit Mawal</t>
        </is>
      </c>
      <c r="AI1875" s="1" t="n">
        <v>44532.636354166665</v>
      </c>
      <c r="AJ1875" t="n">
        <v>284.0</v>
      </c>
      <c r="AK1875" t="n">
        <v>0.0</v>
      </c>
      <c r="AL1875" t="n">
        <v>0.0</v>
      </c>
      <c r="AM1875" t="n">
        <v>0.0</v>
      </c>
      <c r="AN1875" t="n">
        <v>54.0</v>
      </c>
      <c r="AO1875" t="n">
        <v>0.0</v>
      </c>
      <c r="AP1875" t="n">
        <v>78.0</v>
      </c>
      <c r="AQ1875" t="n">
        <v>0.0</v>
      </c>
      <c r="AR1875" t="n">
        <v>0.0</v>
      </c>
      <c r="AS1875" t="n">
        <v>0.0</v>
      </c>
      <c r="AT1875" t="inlineStr">
        <is>
          <t>N/A</t>
        </is>
      </c>
      <c r="AU1875" t="inlineStr">
        <is>
          <t>N/A</t>
        </is>
      </c>
      <c r="AV1875" t="inlineStr">
        <is>
          <t>N/A</t>
        </is>
      </c>
      <c r="AW1875" t="inlineStr">
        <is>
          <t>N/A</t>
        </is>
      </c>
      <c r="AX1875" t="inlineStr">
        <is>
          <t>N/A</t>
        </is>
      </c>
      <c r="AY1875" t="inlineStr">
        <is>
          <t>N/A</t>
        </is>
      </c>
      <c r="AZ1875" t="inlineStr">
        <is>
          <t>N/A</t>
        </is>
      </c>
      <c r="BA1875" t="inlineStr">
        <is>
          <t>N/A</t>
        </is>
      </c>
      <c r="BB1875" t="inlineStr">
        <is>
          <t>N/A</t>
        </is>
      </c>
      <c r="BC1875" t="inlineStr">
        <is>
          <t>N/A</t>
        </is>
      </c>
      <c r="BD1875" t="inlineStr">
        <is>
          <t>N/A</t>
        </is>
      </c>
      <c r="BE1875" t="inlineStr">
        <is>
          <t>N/A</t>
        </is>
      </c>
    </row>
    <row r="1876">
      <c r="A1876" t="inlineStr">
        <is>
          <t>WI211273525</t>
        </is>
      </c>
      <c r="B1876" t="inlineStr">
        <is>
          <t>DATA_VALIDATION</t>
        </is>
      </c>
      <c r="C1876" t="inlineStr">
        <is>
          <t>201110012321</t>
        </is>
      </c>
      <c r="D1876" t="inlineStr">
        <is>
          <t>Folder</t>
        </is>
      </c>
      <c r="E1876" s="2">
        <f>HYPERLINK("capsilon://?command=openfolder&amp;siteaddress=FAM.docvelocity-na8.net&amp;folderid=FXC78D50D6-E1D2-C470-65CD-FF7CD5AAD1A4","FX211211366")</f>
        <v>0.0</v>
      </c>
      <c r="F1876" t="inlineStr">
        <is>
          <t/>
        </is>
      </c>
      <c r="G1876" t="inlineStr">
        <is>
          <t/>
        </is>
      </c>
      <c r="H1876" t="inlineStr">
        <is>
          <t>Mailitem</t>
        </is>
      </c>
      <c r="I1876" t="inlineStr">
        <is>
          <t>MI2112776151</t>
        </is>
      </c>
      <c r="J1876" t="n">
        <v>89.0</v>
      </c>
      <c r="K1876" t="inlineStr">
        <is>
          <t>COMPLETED</t>
        </is>
      </c>
      <c r="L1876" t="inlineStr">
        <is>
          <t>MARK_AS_COMPLETED</t>
        </is>
      </c>
      <c r="M1876" t="inlineStr">
        <is>
          <t>Queue</t>
        </is>
      </c>
      <c r="N1876" t="n">
        <v>2.0</v>
      </c>
      <c r="O1876" s="1" t="n">
        <v>44552.563726851855</v>
      </c>
      <c r="P1876" s="1" t="n">
        <v>44552.60015046296</v>
      </c>
      <c r="Q1876" t="n">
        <v>1976.0</v>
      </c>
      <c r="R1876" t="n">
        <v>1171.0</v>
      </c>
      <c r="S1876" t="b">
        <v>0</v>
      </c>
      <c r="T1876" t="inlineStr">
        <is>
          <t>N/A</t>
        </is>
      </c>
      <c r="U1876" t="b">
        <v>0</v>
      </c>
      <c r="V1876" t="inlineStr">
        <is>
          <t>Supriya Khape</t>
        </is>
      </c>
      <c r="W1876" s="1" t="n">
        <v>44552.572534722225</v>
      </c>
      <c r="X1876" t="n">
        <v>314.0</v>
      </c>
      <c r="Y1876" t="n">
        <v>94.0</v>
      </c>
      <c r="Z1876" t="n">
        <v>0.0</v>
      </c>
      <c r="AA1876" t="n">
        <v>94.0</v>
      </c>
      <c r="AB1876" t="n">
        <v>0.0</v>
      </c>
      <c r="AC1876" t="n">
        <v>26.0</v>
      </c>
      <c r="AD1876" t="n">
        <v>-5.0</v>
      </c>
      <c r="AE1876" t="n">
        <v>0.0</v>
      </c>
      <c r="AF1876" t="n">
        <v>0.0</v>
      </c>
      <c r="AG1876" t="n">
        <v>0.0</v>
      </c>
      <c r="AH1876" t="inlineStr">
        <is>
          <t>Dashrath Soren</t>
        </is>
      </c>
      <c r="AI1876" s="1" t="n">
        <v>44552.60015046296</v>
      </c>
      <c r="AJ1876" t="n">
        <v>857.0</v>
      </c>
      <c r="AK1876" t="n">
        <v>1.0</v>
      </c>
      <c r="AL1876" t="n">
        <v>0.0</v>
      </c>
      <c r="AM1876" t="n">
        <v>1.0</v>
      </c>
      <c r="AN1876" t="n">
        <v>0.0</v>
      </c>
      <c r="AO1876" t="n">
        <v>1.0</v>
      </c>
      <c r="AP1876" t="n">
        <v>-6.0</v>
      </c>
      <c r="AQ1876" t="n">
        <v>0.0</v>
      </c>
      <c r="AR1876" t="n">
        <v>0.0</v>
      </c>
      <c r="AS1876" t="n">
        <v>0.0</v>
      </c>
      <c r="AT1876" t="inlineStr">
        <is>
          <t>N/A</t>
        </is>
      </c>
      <c r="AU1876" t="inlineStr">
        <is>
          <t>N/A</t>
        </is>
      </c>
      <c r="AV1876" t="inlineStr">
        <is>
          <t>N/A</t>
        </is>
      </c>
      <c r="AW1876" t="inlineStr">
        <is>
          <t>N/A</t>
        </is>
      </c>
      <c r="AX1876" t="inlineStr">
        <is>
          <t>N/A</t>
        </is>
      </c>
      <c r="AY1876" t="inlineStr">
        <is>
          <t>N/A</t>
        </is>
      </c>
      <c r="AZ1876" t="inlineStr">
        <is>
          <t>N/A</t>
        </is>
      </c>
      <c r="BA1876" t="inlineStr">
        <is>
          <t>N/A</t>
        </is>
      </c>
      <c r="BB1876" t="inlineStr">
        <is>
          <t>N/A</t>
        </is>
      </c>
      <c r="BC1876" t="inlineStr">
        <is>
          <t>N/A</t>
        </is>
      </c>
      <c r="BD1876" t="inlineStr">
        <is>
          <t>N/A</t>
        </is>
      </c>
      <c r="BE1876" t="inlineStr">
        <is>
          <t>N/A</t>
        </is>
      </c>
    </row>
    <row r="1877">
      <c r="A1877" t="inlineStr">
        <is>
          <t>WI211273527</t>
        </is>
      </c>
      <c r="B1877" t="inlineStr">
        <is>
          <t>DATA_VALIDATION</t>
        </is>
      </c>
      <c r="C1877" t="inlineStr">
        <is>
          <t>201110012321</t>
        </is>
      </c>
      <c r="D1877" t="inlineStr">
        <is>
          <t>Folder</t>
        </is>
      </c>
      <c r="E1877" s="2">
        <f>HYPERLINK("capsilon://?command=openfolder&amp;siteaddress=FAM.docvelocity-na8.net&amp;folderid=FXC78D50D6-E1D2-C470-65CD-FF7CD5AAD1A4","FX211211366")</f>
        <v>0.0</v>
      </c>
      <c r="F1877" t="inlineStr">
        <is>
          <t/>
        </is>
      </c>
      <c r="G1877" t="inlineStr">
        <is>
          <t/>
        </is>
      </c>
      <c r="H1877" t="inlineStr">
        <is>
          <t>Mailitem</t>
        </is>
      </c>
      <c r="I1877" t="inlineStr">
        <is>
          <t>MI2112776159</t>
        </is>
      </c>
      <c r="J1877" t="n">
        <v>28.0</v>
      </c>
      <c r="K1877" t="inlineStr">
        <is>
          <t>COMPLETED</t>
        </is>
      </c>
      <c r="L1877" t="inlineStr">
        <is>
          <t>MARK_AS_COMPLETED</t>
        </is>
      </c>
      <c r="M1877" t="inlineStr">
        <is>
          <t>Queue</t>
        </is>
      </c>
      <c r="N1877" t="n">
        <v>2.0</v>
      </c>
      <c r="O1877" s="1" t="n">
        <v>44552.56407407407</v>
      </c>
      <c r="P1877" s="1" t="n">
        <v>44552.59699074074</v>
      </c>
      <c r="Q1877" t="n">
        <v>2026.0</v>
      </c>
      <c r="R1877" t="n">
        <v>818.0</v>
      </c>
      <c r="S1877" t="b">
        <v>0</v>
      </c>
      <c r="T1877" t="inlineStr">
        <is>
          <t>N/A</t>
        </is>
      </c>
      <c r="U1877" t="b">
        <v>0</v>
      </c>
      <c r="V1877" t="inlineStr">
        <is>
          <t>Ketan Pathak</t>
        </is>
      </c>
      <c r="W1877" s="1" t="n">
        <v>44552.57263888889</v>
      </c>
      <c r="X1877" t="n">
        <v>253.0</v>
      </c>
      <c r="Y1877" t="n">
        <v>21.0</v>
      </c>
      <c r="Z1877" t="n">
        <v>0.0</v>
      </c>
      <c r="AA1877" t="n">
        <v>21.0</v>
      </c>
      <c r="AB1877" t="n">
        <v>0.0</v>
      </c>
      <c r="AC1877" t="n">
        <v>4.0</v>
      </c>
      <c r="AD1877" t="n">
        <v>7.0</v>
      </c>
      <c r="AE1877" t="n">
        <v>0.0</v>
      </c>
      <c r="AF1877" t="n">
        <v>0.0</v>
      </c>
      <c r="AG1877" t="n">
        <v>0.0</v>
      </c>
      <c r="AH1877" t="inlineStr">
        <is>
          <t>Mohini Shinde</t>
        </is>
      </c>
      <c r="AI1877" s="1" t="n">
        <v>44552.59699074074</v>
      </c>
      <c r="AJ1877" t="n">
        <v>554.0</v>
      </c>
      <c r="AK1877" t="n">
        <v>0.0</v>
      </c>
      <c r="AL1877" t="n">
        <v>0.0</v>
      </c>
      <c r="AM1877" t="n">
        <v>0.0</v>
      </c>
      <c r="AN1877" t="n">
        <v>0.0</v>
      </c>
      <c r="AO1877" t="n">
        <v>0.0</v>
      </c>
      <c r="AP1877" t="n">
        <v>7.0</v>
      </c>
      <c r="AQ1877" t="n">
        <v>0.0</v>
      </c>
      <c r="AR1877" t="n">
        <v>0.0</v>
      </c>
      <c r="AS1877" t="n">
        <v>0.0</v>
      </c>
      <c r="AT1877" t="inlineStr">
        <is>
          <t>N/A</t>
        </is>
      </c>
      <c r="AU1877" t="inlineStr">
        <is>
          <t>N/A</t>
        </is>
      </c>
      <c r="AV1877" t="inlineStr">
        <is>
          <t>N/A</t>
        </is>
      </c>
      <c r="AW1877" t="inlineStr">
        <is>
          <t>N/A</t>
        </is>
      </c>
      <c r="AX1877" t="inlineStr">
        <is>
          <t>N/A</t>
        </is>
      </c>
      <c r="AY1877" t="inlineStr">
        <is>
          <t>N/A</t>
        </is>
      </c>
      <c r="AZ1877" t="inlineStr">
        <is>
          <t>N/A</t>
        </is>
      </c>
      <c r="BA1877" t="inlineStr">
        <is>
          <t>N/A</t>
        </is>
      </c>
      <c r="BB1877" t="inlineStr">
        <is>
          <t>N/A</t>
        </is>
      </c>
      <c r="BC1877" t="inlineStr">
        <is>
          <t>N/A</t>
        </is>
      </c>
      <c r="BD1877" t="inlineStr">
        <is>
          <t>N/A</t>
        </is>
      </c>
      <c r="BE1877" t="inlineStr">
        <is>
          <t>N/A</t>
        </is>
      </c>
    </row>
    <row r="1878">
      <c r="A1878" t="inlineStr">
        <is>
          <t>WI211273533</t>
        </is>
      </c>
      <c r="B1878" t="inlineStr">
        <is>
          <t>DATA_VALIDATION</t>
        </is>
      </c>
      <c r="C1878" t="inlineStr">
        <is>
          <t>201110012321</t>
        </is>
      </c>
      <c r="D1878" t="inlineStr">
        <is>
          <t>Folder</t>
        </is>
      </c>
      <c r="E1878" s="2">
        <f>HYPERLINK("capsilon://?command=openfolder&amp;siteaddress=FAM.docvelocity-na8.net&amp;folderid=FXC78D50D6-E1D2-C470-65CD-FF7CD5AAD1A4","FX211211366")</f>
        <v>0.0</v>
      </c>
      <c r="F1878" t="inlineStr">
        <is>
          <t/>
        </is>
      </c>
      <c r="G1878" t="inlineStr">
        <is>
          <t/>
        </is>
      </c>
      <c r="H1878" t="inlineStr">
        <is>
          <t>Mailitem</t>
        </is>
      </c>
      <c r="I1878" t="inlineStr">
        <is>
          <t>MI2112776166</t>
        </is>
      </c>
      <c r="J1878" t="n">
        <v>84.0</v>
      </c>
      <c r="K1878" t="inlineStr">
        <is>
          <t>COMPLETED</t>
        </is>
      </c>
      <c r="L1878" t="inlineStr">
        <is>
          <t>MARK_AS_COMPLETED</t>
        </is>
      </c>
      <c r="M1878" t="inlineStr">
        <is>
          <t>Queue</t>
        </is>
      </c>
      <c r="N1878" t="n">
        <v>2.0</v>
      </c>
      <c r="O1878" s="1" t="n">
        <v>44552.56519675926</v>
      </c>
      <c r="P1878" s="1" t="n">
        <v>44552.606840277775</v>
      </c>
      <c r="Q1878" t="n">
        <v>643.0</v>
      </c>
      <c r="R1878" t="n">
        <v>2955.0</v>
      </c>
      <c r="S1878" t="b">
        <v>0</v>
      </c>
      <c r="T1878" t="inlineStr">
        <is>
          <t>N/A</t>
        </is>
      </c>
      <c r="U1878" t="b">
        <v>0</v>
      </c>
      <c r="V1878" t="inlineStr">
        <is>
          <t>Nisha Verma</t>
        </is>
      </c>
      <c r="W1878" s="1" t="n">
        <v>44552.601273148146</v>
      </c>
      <c r="X1878" t="n">
        <v>2650.0</v>
      </c>
      <c r="Y1878" t="n">
        <v>89.0</v>
      </c>
      <c r="Z1878" t="n">
        <v>0.0</v>
      </c>
      <c r="AA1878" t="n">
        <v>89.0</v>
      </c>
      <c r="AB1878" t="n">
        <v>0.0</v>
      </c>
      <c r="AC1878" t="n">
        <v>33.0</v>
      </c>
      <c r="AD1878" t="n">
        <v>-5.0</v>
      </c>
      <c r="AE1878" t="n">
        <v>0.0</v>
      </c>
      <c r="AF1878" t="n">
        <v>0.0</v>
      </c>
      <c r="AG1878" t="n">
        <v>0.0</v>
      </c>
      <c r="AH1878" t="inlineStr">
        <is>
          <t>Vikash Suryakanth Parmar</t>
        </is>
      </c>
      <c r="AI1878" s="1" t="n">
        <v>44552.606840277775</v>
      </c>
      <c r="AJ1878" t="n">
        <v>298.0</v>
      </c>
      <c r="AK1878" t="n">
        <v>0.0</v>
      </c>
      <c r="AL1878" t="n">
        <v>0.0</v>
      </c>
      <c r="AM1878" t="n">
        <v>0.0</v>
      </c>
      <c r="AN1878" t="n">
        <v>0.0</v>
      </c>
      <c r="AO1878" t="n">
        <v>0.0</v>
      </c>
      <c r="AP1878" t="n">
        <v>-5.0</v>
      </c>
      <c r="AQ1878" t="n">
        <v>0.0</v>
      </c>
      <c r="AR1878" t="n">
        <v>0.0</v>
      </c>
      <c r="AS1878" t="n">
        <v>0.0</v>
      </c>
      <c r="AT1878" t="inlineStr">
        <is>
          <t>N/A</t>
        </is>
      </c>
      <c r="AU1878" t="inlineStr">
        <is>
          <t>N/A</t>
        </is>
      </c>
      <c r="AV1878" t="inlineStr">
        <is>
          <t>N/A</t>
        </is>
      </c>
      <c r="AW1878" t="inlineStr">
        <is>
          <t>N/A</t>
        </is>
      </c>
      <c r="AX1878" t="inlineStr">
        <is>
          <t>N/A</t>
        </is>
      </c>
      <c r="AY1878" t="inlineStr">
        <is>
          <t>N/A</t>
        </is>
      </c>
      <c r="AZ1878" t="inlineStr">
        <is>
          <t>N/A</t>
        </is>
      </c>
      <c r="BA1878" t="inlineStr">
        <is>
          <t>N/A</t>
        </is>
      </c>
      <c r="BB1878" t="inlineStr">
        <is>
          <t>N/A</t>
        </is>
      </c>
      <c r="BC1878" t="inlineStr">
        <is>
          <t>N/A</t>
        </is>
      </c>
      <c r="BD1878" t="inlineStr">
        <is>
          <t>N/A</t>
        </is>
      </c>
      <c r="BE1878" t="inlineStr">
        <is>
          <t>N/A</t>
        </is>
      </c>
    </row>
    <row r="1879">
      <c r="A1879" t="inlineStr">
        <is>
          <t>WI211273565</t>
        </is>
      </c>
      <c r="B1879" t="inlineStr">
        <is>
          <t>DATA_VALIDATION</t>
        </is>
      </c>
      <c r="C1879" t="inlineStr">
        <is>
          <t>201300020459</t>
        </is>
      </c>
      <c r="D1879" t="inlineStr">
        <is>
          <t>Folder</t>
        </is>
      </c>
      <c r="E1879" s="2">
        <f>HYPERLINK("capsilon://?command=openfolder&amp;siteaddress=FAM.docvelocity-na8.net&amp;folderid=FX4C2CCC43-E56D-51A3-7113-A53B728C2A7B","FX211210687")</f>
        <v>0.0</v>
      </c>
      <c r="F1879" t="inlineStr">
        <is>
          <t/>
        </is>
      </c>
      <c r="G1879" t="inlineStr">
        <is>
          <t/>
        </is>
      </c>
      <c r="H1879" t="inlineStr">
        <is>
          <t>Mailitem</t>
        </is>
      </c>
      <c r="I1879" t="inlineStr">
        <is>
          <t>MI2112776712</t>
        </is>
      </c>
      <c r="J1879" t="n">
        <v>28.0</v>
      </c>
      <c r="K1879" t="inlineStr">
        <is>
          <t>COMPLETED</t>
        </is>
      </c>
      <c r="L1879" t="inlineStr">
        <is>
          <t>MARK_AS_COMPLETED</t>
        </is>
      </c>
      <c r="M1879" t="inlineStr">
        <is>
          <t>Queue</t>
        </is>
      </c>
      <c r="N1879" t="n">
        <v>2.0</v>
      </c>
      <c r="O1879" s="1" t="n">
        <v>44552.56943287037</v>
      </c>
      <c r="P1879" s="1" t="n">
        <v>44552.60259259259</v>
      </c>
      <c r="Q1879" t="n">
        <v>2288.0</v>
      </c>
      <c r="R1879" t="n">
        <v>577.0</v>
      </c>
      <c r="S1879" t="b">
        <v>0</v>
      </c>
      <c r="T1879" t="inlineStr">
        <is>
          <t>N/A</t>
        </is>
      </c>
      <c r="U1879" t="b">
        <v>0</v>
      </c>
      <c r="V1879" t="inlineStr">
        <is>
          <t>Supriya Khape</t>
        </is>
      </c>
      <c r="W1879" s="1" t="n">
        <v>44552.57346064815</v>
      </c>
      <c r="X1879" t="n">
        <v>80.0</v>
      </c>
      <c r="Y1879" t="n">
        <v>21.0</v>
      </c>
      <c r="Z1879" t="n">
        <v>0.0</v>
      </c>
      <c r="AA1879" t="n">
        <v>21.0</v>
      </c>
      <c r="AB1879" t="n">
        <v>0.0</v>
      </c>
      <c r="AC1879" t="n">
        <v>1.0</v>
      </c>
      <c r="AD1879" t="n">
        <v>7.0</v>
      </c>
      <c r="AE1879" t="n">
        <v>0.0</v>
      </c>
      <c r="AF1879" t="n">
        <v>0.0</v>
      </c>
      <c r="AG1879" t="n">
        <v>0.0</v>
      </c>
      <c r="AH1879" t="inlineStr">
        <is>
          <t>Mohini Shinde</t>
        </is>
      </c>
      <c r="AI1879" s="1" t="n">
        <v>44552.60259259259</v>
      </c>
      <c r="AJ1879" t="n">
        <v>483.0</v>
      </c>
      <c r="AK1879" t="n">
        <v>0.0</v>
      </c>
      <c r="AL1879" t="n">
        <v>0.0</v>
      </c>
      <c r="AM1879" t="n">
        <v>0.0</v>
      </c>
      <c r="AN1879" t="n">
        <v>0.0</v>
      </c>
      <c r="AO1879" t="n">
        <v>0.0</v>
      </c>
      <c r="AP1879" t="n">
        <v>7.0</v>
      </c>
      <c r="AQ1879" t="n">
        <v>0.0</v>
      </c>
      <c r="AR1879" t="n">
        <v>0.0</v>
      </c>
      <c r="AS1879" t="n">
        <v>0.0</v>
      </c>
      <c r="AT1879" t="inlineStr">
        <is>
          <t>N/A</t>
        </is>
      </c>
      <c r="AU1879" t="inlineStr">
        <is>
          <t>N/A</t>
        </is>
      </c>
      <c r="AV1879" t="inlineStr">
        <is>
          <t>N/A</t>
        </is>
      </c>
      <c r="AW1879" t="inlineStr">
        <is>
          <t>N/A</t>
        </is>
      </c>
      <c r="AX1879" t="inlineStr">
        <is>
          <t>N/A</t>
        </is>
      </c>
      <c r="AY1879" t="inlineStr">
        <is>
          <t>N/A</t>
        </is>
      </c>
      <c r="AZ1879" t="inlineStr">
        <is>
          <t>N/A</t>
        </is>
      </c>
      <c r="BA1879" t="inlineStr">
        <is>
          <t>N/A</t>
        </is>
      </c>
      <c r="BB1879" t="inlineStr">
        <is>
          <t>N/A</t>
        </is>
      </c>
      <c r="BC1879" t="inlineStr">
        <is>
          <t>N/A</t>
        </is>
      </c>
      <c r="BD1879" t="inlineStr">
        <is>
          <t>N/A</t>
        </is>
      </c>
      <c r="BE1879" t="inlineStr">
        <is>
          <t>N/A</t>
        </is>
      </c>
    </row>
    <row r="1880">
      <c r="A1880" t="inlineStr">
        <is>
          <t>WI211273580</t>
        </is>
      </c>
      <c r="B1880" t="inlineStr">
        <is>
          <t>DATA_VALIDATION</t>
        </is>
      </c>
      <c r="C1880" t="inlineStr">
        <is>
          <t>201300020459</t>
        </is>
      </c>
      <c r="D1880" t="inlineStr">
        <is>
          <t>Folder</t>
        </is>
      </c>
      <c r="E1880" s="2">
        <f>HYPERLINK("capsilon://?command=openfolder&amp;siteaddress=FAM.docvelocity-na8.net&amp;folderid=FX4C2CCC43-E56D-51A3-7113-A53B728C2A7B","FX211210687")</f>
        <v>0.0</v>
      </c>
      <c r="F1880" t="inlineStr">
        <is>
          <t/>
        </is>
      </c>
      <c r="G1880" t="inlineStr">
        <is>
          <t/>
        </is>
      </c>
      <c r="H1880" t="inlineStr">
        <is>
          <t>Mailitem</t>
        </is>
      </c>
      <c r="I1880" t="inlineStr">
        <is>
          <t>MI2112776727</t>
        </is>
      </c>
      <c r="J1880" t="n">
        <v>44.0</v>
      </c>
      <c r="K1880" t="inlineStr">
        <is>
          <t>COMPLETED</t>
        </is>
      </c>
      <c r="L1880" t="inlineStr">
        <is>
          <t>MARK_AS_COMPLETED</t>
        </is>
      </c>
      <c r="M1880" t="inlineStr">
        <is>
          <t>Queue</t>
        </is>
      </c>
      <c r="N1880" t="n">
        <v>2.0</v>
      </c>
      <c r="O1880" s="1" t="n">
        <v>44552.570381944446</v>
      </c>
      <c r="P1880" s="1" t="n">
        <v>44552.603784722225</v>
      </c>
      <c r="Q1880" t="n">
        <v>1823.0</v>
      </c>
      <c r="R1880" t="n">
        <v>1063.0</v>
      </c>
      <c r="S1880" t="b">
        <v>0</v>
      </c>
      <c r="T1880" t="inlineStr">
        <is>
          <t>N/A</t>
        </is>
      </c>
      <c r="U1880" t="b">
        <v>0</v>
      </c>
      <c r="V1880" t="inlineStr">
        <is>
          <t>Ketan Pathak</t>
        </is>
      </c>
      <c r="W1880" s="1" t="n">
        <v>44552.58133101852</v>
      </c>
      <c r="X1880" t="n">
        <v>750.0</v>
      </c>
      <c r="Y1880" t="n">
        <v>39.0</v>
      </c>
      <c r="Z1880" t="n">
        <v>0.0</v>
      </c>
      <c r="AA1880" t="n">
        <v>39.0</v>
      </c>
      <c r="AB1880" t="n">
        <v>0.0</v>
      </c>
      <c r="AC1880" t="n">
        <v>5.0</v>
      </c>
      <c r="AD1880" t="n">
        <v>5.0</v>
      </c>
      <c r="AE1880" t="n">
        <v>0.0</v>
      </c>
      <c r="AF1880" t="n">
        <v>0.0</v>
      </c>
      <c r="AG1880" t="n">
        <v>0.0</v>
      </c>
      <c r="AH1880" t="inlineStr">
        <is>
          <t>Dashrath Soren</t>
        </is>
      </c>
      <c r="AI1880" s="1" t="n">
        <v>44552.603784722225</v>
      </c>
      <c r="AJ1880" t="n">
        <v>313.0</v>
      </c>
      <c r="AK1880" t="n">
        <v>0.0</v>
      </c>
      <c r="AL1880" t="n">
        <v>0.0</v>
      </c>
      <c r="AM1880" t="n">
        <v>0.0</v>
      </c>
      <c r="AN1880" t="n">
        <v>0.0</v>
      </c>
      <c r="AO1880" t="n">
        <v>0.0</v>
      </c>
      <c r="AP1880" t="n">
        <v>5.0</v>
      </c>
      <c r="AQ1880" t="n">
        <v>0.0</v>
      </c>
      <c r="AR1880" t="n">
        <v>0.0</v>
      </c>
      <c r="AS1880" t="n">
        <v>0.0</v>
      </c>
      <c r="AT1880" t="inlineStr">
        <is>
          <t>N/A</t>
        </is>
      </c>
      <c r="AU1880" t="inlineStr">
        <is>
          <t>N/A</t>
        </is>
      </c>
      <c r="AV1880" t="inlineStr">
        <is>
          <t>N/A</t>
        </is>
      </c>
      <c r="AW1880" t="inlineStr">
        <is>
          <t>N/A</t>
        </is>
      </c>
      <c r="AX1880" t="inlineStr">
        <is>
          <t>N/A</t>
        </is>
      </c>
      <c r="AY1880" t="inlineStr">
        <is>
          <t>N/A</t>
        </is>
      </c>
      <c r="AZ1880" t="inlineStr">
        <is>
          <t>N/A</t>
        </is>
      </c>
      <c r="BA1880" t="inlineStr">
        <is>
          <t>N/A</t>
        </is>
      </c>
      <c r="BB1880" t="inlineStr">
        <is>
          <t>N/A</t>
        </is>
      </c>
      <c r="BC1880" t="inlineStr">
        <is>
          <t>N/A</t>
        </is>
      </c>
      <c r="BD1880" t="inlineStr">
        <is>
          <t>N/A</t>
        </is>
      </c>
      <c r="BE1880" t="inlineStr">
        <is>
          <t>N/A</t>
        </is>
      </c>
    </row>
    <row r="1881">
      <c r="A1881" t="inlineStr">
        <is>
          <t>WI211273606</t>
        </is>
      </c>
      <c r="B1881" t="inlineStr">
        <is>
          <t>DATA_VALIDATION</t>
        </is>
      </c>
      <c r="C1881" t="inlineStr">
        <is>
          <t>201300020459</t>
        </is>
      </c>
      <c r="D1881" t="inlineStr">
        <is>
          <t>Folder</t>
        </is>
      </c>
      <c r="E1881" s="2">
        <f>HYPERLINK("capsilon://?command=openfolder&amp;siteaddress=FAM.docvelocity-na8.net&amp;folderid=FX4C2CCC43-E56D-51A3-7113-A53B728C2A7B","FX211210687")</f>
        <v>0.0</v>
      </c>
      <c r="F1881" t="inlineStr">
        <is>
          <t/>
        </is>
      </c>
      <c r="G1881" t="inlineStr">
        <is>
          <t/>
        </is>
      </c>
      <c r="H1881" t="inlineStr">
        <is>
          <t>Mailitem</t>
        </is>
      </c>
      <c r="I1881" t="inlineStr">
        <is>
          <t>MI2112776732</t>
        </is>
      </c>
      <c r="J1881" t="n">
        <v>44.0</v>
      </c>
      <c r="K1881" t="inlineStr">
        <is>
          <t>COMPLETED</t>
        </is>
      </c>
      <c r="L1881" t="inlineStr">
        <is>
          <t>MARK_AS_COMPLETED</t>
        </is>
      </c>
      <c r="M1881" t="inlineStr">
        <is>
          <t>Queue</t>
        </is>
      </c>
      <c r="N1881" t="n">
        <v>2.0</v>
      </c>
      <c r="O1881" s="1" t="n">
        <v>44552.571284722224</v>
      </c>
      <c r="P1881" s="1" t="n">
        <v>44552.60337962963</v>
      </c>
      <c r="Q1881" t="n">
        <v>2425.0</v>
      </c>
      <c r="R1881" t="n">
        <v>348.0</v>
      </c>
      <c r="S1881" t="b">
        <v>0</v>
      </c>
      <c r="T1881" t="inlineStr">
        <is>
          <t>N/A</t>
        </is>
      </c>
      <c r="U1881" t="b">
        <v>0</v>
      </c>
      <c r="V1881" t="inlineStr">
        <is>
          <t>Supriya Khape</t>
        </is>
      </c>
      <c r="W1881" s="1" t="n">
        <v>44552.57511574074</v>
      </c>
      <c r="X1881" t="n">
        <v>142.0</v>
      </c>
      <c r="Y1881" t="n">
        <v>39.0</v>
      </c>
      <c r="Z1881" t="n">
        <v>0.0</v>
      </c>
      <c r="AA1881" t="n">
        <v>39.0</v>
      </c>
      <c r="AB1881" t="n">
        <v>0.0</v>
      </c>
      <c r="AC1881" t="n">
        <v>3.0</v>
      </c>
      <c r="AD1881" t="n">
        <v>5.0</v>
      </c>
      <c r="AE1881" t="n">
        <v>0.0</v>
      </c>
      <c r="AF1881" t="n">
        <v>0.0</v>
      </c>
      <c r="AG1881" t="n">
        <v>0.0</v>
      </c>
      <c r="AH1881" t="inlineStr">
        <is>
          <t>Vikash Suryakanth Parmar</t>
        </is>
      </c>
      <c r="AI1881" s="1" t="n">
        <v>44552.60337962963</v>
      </c>
      <c r="AJ1881" t="n">
        <v>206.0</v>
      </c>
      <c r="AK1881" t="n">
        <v>0.0</v>
      </c>
      <c r="AL1881" t="n">
        <v>0.0</v>
      </c>
      <c r="AM1881" t="n">
        <v>0.0</v>
      </c>
      <c r="AN1881" t="n">
        <v>0.0</v>
      </c>
      <c r="AO1881" t="n">
        <v>0.0</v>
      </c>
      <c r="AP1881" t="n">
        <v>5.0</v>
      </c>
      <c r="AQ1881" t="n">
        <v>0.0</v>
      </c>
      <c r="AR1881" t="n">
        <v>0.0</v>
      </c>
      <c r="AS1881" t="n">
        <v>0.0</v>
      </c>
      <c r="AT1881" t="inlineStr">
        <is>
          <t>N/A</t>
        </is>
      </c>
      <c r="AU1881" t="inlineStr">
        <is>
          <t>N/A</t>
        </is>
      </c>
      <c r="AV1881" t="inlineStr">
        <is>
          <t>N/A</t>
        </is>
      </c>
      <c r="AW1881" t="inlineStr">
        <is>
          <t>N/A</t>
        </is>
      </c>
      <c r="AX1881" t="inlineStr">
        <is>
          <t>N/A</t>
        </is>
      </c>
      <c r="AY1881" t="inlineStr">
        <is>
          <t>N/A</t>
        </is>
      </c>
      <c r="AZ1881" t="inlineStr">
        <is>
          <t>N/A</t>
        </is>
      </c>
      <c r="BA1881" t="inlineStr">
        <is>
          <t>N/A</t>
        </is>
      </c>
      <c r="BB1881" t="inlineStr">
        <is>
          <t>N/A</t>
        </is>
      </c>
      <c r="BC1881" t="inlineStr">
        <is>
          <t>N/A</t>
        </is>
      </c>
      <c r="BD1881" t="inlineStr">
        <is>
          <t>N/A</t>
        </is>
      </c>
      <c r="BE1881" t="inlineStr">
        <is>
          <t>N/A</t>
        </is>
      </c>
    </row>
    <row r="1882">
      <c r="A1882" t="inlineStr">
        <is>
          <t>WI211273654</t>
        </is>
      </c>
      <c r="B1882" t="inlineStr">
        <is>
          <t>DATA_VALIDATION</t>
        </is>
      </c>
      <c r="C1882" t="inlineStr">
        <is>
          <t>201300020461</t>
        </is>
      </c>
      <c r="D1882" t="inlineStr">
        <is>
          <t>Folder</t>
        </is>
      </c>
      <c r="E1882" s="2">
        <f>HYPERLINK("capsilon://?command=openfolder&amp;siteaddress=FAM.docvelocity-na8.net&amp;folderid=FX619FC460-D990-C01B-AC91-686399C2E5C3","FX211210723")</f>
        <v>0.0</v>
      </c>
      <c r="F1882" t="inlineStr">
        <is>
          <t/>
        </is>
      </c>
      <c r="G1882" t="inlineStr">
        <is>
          <t/>
        </is>
      </c>
      <c r="H1882" t="inlineStr">
        <is>
          <t>Mailitem</t>
        </is>
      </c>
      <c r="I1882" t="inlineStr">
        <is>
          <t>MI2112776824</t>
        </is>
      </c>
      <c r="J1882" t="n">
        <v>281.0</v>
      </c>
      <c r="K1882" t="inlineStr">
        <is>
          <t>COMPLETED</t>
        </is>
      </c>
      <c r="L1882" t="inlineStr">
        <is>
          <t>MARK_AS_COMPLETED</t>
        </is>
      </c>
      <c r="M1882" t="inlineStr">
        <is>
          <t>Queue</t>
        </is>
      </c>
      <c r="N1882" t="n">
        <v>1.0</v>
      </c>
      <c r="O1882" s="1" t="n">
        <v>44552.57608796296</v>
      </c>
      <c r="P1882" s="1" t="n">
        <v>44552.59376157408</v>
      </c>
      <c r="Q1882" t="n">
        <v>1258.0</v>
      </c>
      <c r="R1882" t="n">
        <v>269.0</v>
      </c>
      <c r="S1882" t="b">
        <v>0</v>
      </c>
      <c r="T1882" t="inlineStr">
        <is>
          <t>N/A</t>
        </is>
      </c>
      <c r="U1882" t="b">
        <v>0</v>
      </c>
      <c r="V1882" t="inlineStr">
        <is>
          <t>Sumit Jarhad</t>
        </is>
      </c>
      <c r="W1882" s="1" t="n">
        <v>44552.59376157408</v>
      </c>
      <c r="X1882" t="n">
        <v>129.0</v>
      </c>
      <c r="Y1882" t="n">
        <v>0.0</v>
      </c>
      <c r="Z1882" t="n">
        <v>0.0</v>
      </c>
      <c r="AA1882" t="n">
        <v>0.0</v>
      </c>
      <c r="AB1882" t="n">
        <v>0.0</v>
      </c>
      <c r="AC1882" t="n">
        <v>0.0</v>
      </c>
      <c r="AD1882" t="n">
        <v>281.0</v>
      </c>
      <c r="AE1882" t="n">
        <v>257.0</v>
      </c>
      <c r="AF1882" t="n">
        <v>0.0</v>
      </c>
      <c r="AG1882" t="n">
        <v>7.0</v>
      </c>
      <c r="AH1882" t="inlineStr">
        <is>
          <t>N/A</t>
        </is>
      </c>
      <c r="AI1882" t="inlineStr">
        <is>
          <t>N/A</t>
        </is>
      </c>
      <c r="AJ1882" t="inlineStr">
        <is>
          <t>N/A</t>
        </is>
      </c>
      <c r="AK1882" t="inlineStr">
        <is>
          <t>N/A</t>
        </is>
      </c>
      <c r="AL1882" t="inlineStr">
        <is>
          <t>N/A</t>
        </is>
      </c>
      <c r="AM1882" t="inlineStr">
        <is>
          <t>N/A</t>
        </is>
      </c>
      <c r="AN1882" t="inlineStr">
        <is>
          <t>N/A</t>
        </is>
      </c>
      <c r="AO1882" t="inlineStr">
        <is>
          <t>N/A</t>
        </is>
      </c>
      <c r="AP1882" t="inlineStr">
        <is>
          <t>N/A</t>
        </is>
      </c>
      <c r="AQ1882" t="inlineStr">
        <is>
          <t>N/A</t>
        </is>
      </c>
      <c r="AR1882" t="inlineStr">
        <is>
          <t>N/A</t>
        </is>
      </c>
      <c r="AS1882" t="inlineStr">
        <is>
          <t>N/A</t>
        </is>
      </c>
      <c r="AT1882" t="inlineStr">
        <is>
          <t>N/A</t>
        </is>
      </c>
      <c r="AU1882" t="inlineStr">
        <is>
          <t>N/A</t>
        </is>
      </c>
      <c r="AV1882" t="inlineStr">
        <is>
          <t>N/A</t>
        </is>
      </c>
      <c r="AW1882" t="inlineStr">
        <is>
          <t>N/A</t>
        </is>
      </c>
      <c r="AX1882" t="inlineStr">
        <is>
          <t>N/A</t>
        </is>
      </c>
      <c r="AY1882" t="inlineStr">
        <is>
          <t>N/A</t>
        </is>
      </c>
      <c r="AZ1882" t="inlineStr">
        <is>
          <t>N/A</t>
        </is>
      </c>
      <c r="BA1882" t="inlineStr">
        <is>
          <t>N/A</t>
        </is>
      </c>
      <c r="BB1882" t="inlineStr">
        <is>
          <t>N/A</t>
        </is>
      </c>
      <c r="BC1882" t="inlineStr">
        <is>
          <t>N/A</t>
        </is>
      </c>
      <c r="BD1882" t="inlineStr">
        <is>
          <t>N/A</t>
        </is>
      </c>
      <c r="BE1882" t="inlineStr">
        <is>
          <t>N/A</t>
        </is>
      </c>
    </row>
    <row r="1883">
      <c r="A1883" t="inlineStr">
        <is>
          <t>WI211273656</t>
        </is>
      </c>
      <c r="B1883" t="inlineStr">
        <is>
          <t>DATA_VALIDATION</t>
        </is>
      </c>
      <c r="C1883" t="inlineStr">
        <is>
          <t>201300020461</t>
        </is>
      </c>
      <c r="D1883" t="inlineStr">
        <is>
          <t>Folder</t>
        </is>
      </c>
      <c r="E1883" s="2">
        <f>HYPERLINK("capsilon://?command=openfolder&amp;siteaddress=FAM.docvelocity-na8.net&amp;folderid=FX619FC460-D990-C01B-AC91-686399C2E5C3","FX211210723")</f>
        <v>0.0</v>
      </c>
      <c r="F1883" t="inlineStr">
        <is>
          <t/>
        </is>
      </c>
      <c r="G1883" t="inlineStr">
        <is>
          <t/>
        </is>
      </c>
      <c r="H1883" t="inlineStr">
        <is>
          <t>Mailitem</t>
        </is>
      </c>
      <c r="I1883" t="inlineStr">
        <is>
          <t>MI2112776900</t>
        </is>
      </c>
      <c r="J1883" t="n">
        <v>28.0</v>
      </c>
      <c r="K1883" t="inlineStr">
        <is>
          <t>COMPLETED</t>
        </is>
      </c>
      <c r="L1883" t="inlineStr">
        <is>
          <t>MARK_AS_COMPLETED</t>
        </is>
      </c>
      <c r="M1883" t="inlineStr">
        <is>
          <t>Queue</t>
        </is>
      </c>
      <c r="N1883" t="n">
        <v>2.0</v>
      </c>
      <c r="O1883" s="1" t="n">
        <v>44552.5762962963</v>
      </c>
      <c r="P1883" s="1" t="n">
        <v>44552.60655092593</v>
      </c>
      <c r="Q1883" t="n">
        <v>2258.0</v>
      </c>
      <c r="R1883" t="n">
        <v>356.0</v>
      </c>
      <c r="S1883" t="b">
        <v>0</v>
      </c>
      <c r="T1883" t="inlineStr">
        <is>
          <t>N/A</t>
        </is>
      </c>
      <c r="U1883" t="b">
        <v>0</v>
      </c>
      <c r="V1883" t="inlineStr">
        <is>
          <t>Supriya Khape</t>
        </is>
      </c>
      <c r="W1883" s="1" t="n">
        <v>44552.578993055555</v>
      </c>
      <c r="X1883" t="n">
        <v>111.0</v>
      </c>
      <c r="Y1883" t="n">
        <v>21.0</v>
      </c>
      <c r="Z1883" t="n">
        <v>0.0</v>
      </c>
      <c r="AA1883" t="n">
        <v>21.0</v>
      </c>
      <c r="AB1883" t="n">
        <v>0.0</v>
      </c>
      <c r="AC1883" t="n">
        <v>5.0</v>
      </c>
      <c r="AD1883" t="n">
        <v>7.0</v>
      </c>
      <c r="AE1883" t="n">
        <v>0.0</v>
      </c>
      <c r="AF1883" t="n">
        <v>0.0</v>
      </c>
      <c r="AG1883" t="n">
        <v>0.0</v>
      </c>
      <c r="AH1883" t="inlineStr">
        <is>
          <t>Dashrath Soren</t>
        </is>
      </c>
      <c r="AI1883" s="1" t="n">
        <v>44552.60655092593</v>
      </c>
      <c r="AJ1883" t="n">
        <v>238.0</v>
      </c>
      <c r="AK1883" t="n">
        <v>0.0</v>
      </c>
      <c r="AL1883" t="n">
        <v>0.0</v>
      </c>
      <c r="AM1883" t="n">
        <v>0.0</v>
      </c>
      <c r="AN1883" t="n">
        <v>0.0</v>
      </c>
      <c r="AO1883" t="n">
        <v>0.0</v>
      </c>
      <c r="AP1883" t="n">
        <v>7.0</v>
      </c>
      <c r="AQ1883" t="n">
        <v>0.0</v>
      </c>
      <c r="AR1883" t="n">
        <v>0.0</v>
      </c>
      <c r="AS1883" t="n">
        <v>0.0</v>
      </c>
      <c r="AT1883" t="inlineStr">
        <is>
          <t>N/A</t>
        </is>
      </c>
      <c r="AU1883" t="inlineStr">
        <is>
          <t>N/A</t>
        </is>
      </c>
      <c r="AV1883" t="inlineStr">
        <is>
          <t>N/A</t>
        </is>
      </c>
      <c r="AW1883" t="inlineStr">
        <is>
          <t>N/A</t>
        </is>
      </c>
      <c r="AX1883" t="inlineStr">
        <is>
          <t>N/A</t>
        </is>
      </c>
      <c r="AY1883" t="inlineStr">
        <is>
          <t>N/A</t>
        </is>
      </c>
      <c r="AZ1883" t="inlineStr">
        <is>
          <t>N/A</t>
        </is>
      </c>
      <c r="BA1883" t="inlineStr">
        <is>
          <t>N/A</t>
        </is>
      </c>
      <c r="BB1883" t="inlineStr">
        <is>
          <t>N/A</t>
        </is>
      </c>
      <c r="BC1883" t="inlineStr">
        <is>
          <t>N/A</t>
        </is>
      </c>
      <c r="BD1883" t="inlineStr">
        <is>
          <t>N/A</t>
        </is>
      </c>
      <c r="BE1883" t="inlineStr">
        <is>
          <t>N/A</t>
        </is>
      </c>
    </row>
    <row r="1884">
      <c r="A1884" t="inlineStr">
        <is>
          <t>WI211273657</t>
        </is>
      </c>
      <c r="B1884" t="inlineStr">
        <is>
          <t>DATA_VALIDATION</t>
        </is>
      </c>
      <c r="C1884" t="inlineStr">
        <is>
          <t>201308007798</t>
        </is>
      </c>
      <c r="D1884" t="inlineStr">
        <is>
          <t>Folder</t>
        </is>
      </c>
      <c r="E1884" s="2">
        <f>HYPERLINK("capsilon://?command=openfolder&amp;siteaddress=FAM.docvelocity-na8.net&amp;folderid=FX76C3F4D1-3B12-0420-3256-A77E10BED76C","FX21118064")</f>
        <v>0.0</v>
      </c>
      <c r="F1884" t="inlineStr">
        <is>
          <t/>
        </is>
      </c>
      <c r="G1884" t="inlineStr">
        <is>
          <t/>
        </is>
      </c>
      <c r="H1884" t="inlineStr">
        <is>
          <t>Mailitem</t>
        </is>
      </c>
      <c r="I1884" t="inlineStr">
        <is>
          <t>MI2112776922</t>
        </is>
      </c>
      <c r="J1884" t="n">
        <v>38.0</v>
      </c>
      <c r="K1884" t="inlineStr">
        <is>
          <t>COMPLETED</t>
        </is>
      </c>
      <c r="L1884" t="inlineStr">
        <is>
          <t>MARK_AS_COMPLETED</t>
        </is>
      </c>
      <c r="M1884" t="inlineStr">
        <is>
          <t>Queue</t>
        </is>
      </c>
      <c r="N1884" t="n">
        <v>2.0</v>
      </c>
      <c r="O1884" s="1" t="n">
        <v>44552.57662037037</v>
      </c>
      <c r="P1884" s="1" t="n">
        <v>44552.606944444444</v>
      </c>
      <c r="Q1884" t="n">
        <v>2556.0</v>
      </c>
      <c r="R1884" t="n">
        <v>64.0</v>
      </c>
      <c r="S1884" t="b">
        <v>0</v>
      </c>
      <c r="T1884" t="inlineStr">
        <is>
          <t>N/A</t>
        </is>
      </c>
      <c r="U1884" t="b">
        <v>0</v>
      </c>
      <c r="V1884" t="inlineStr">
        <is>
          <t>Supriya Khape</t>
        </is>
      </c>
      <c r="W1884" s="1" t="n">
        <v>44552.57939814815</v>
      </c>
      <c r="X1884" t="n">
        <v>34.0</v>
      </c>
      <c r="Y1884" t="n">
        <v>0.0</v>
      </c>
      <c r="Z1884" t="n">
        <v>0.0</v>
      </c>
      <c r="AA1884" t="n">
        <v>0.0</v>
      </c>
      <c r="AB1884" t="n">
        <v>37.0</v>
      </c>
      <c r="AC1884" t="n">
        <v>0.0</v>
      </c>
      <c r="AD1884" t="n">
        <v>38.0</v>
      </c>
      <c r="AE1884" t="n">
        <v>0.0</v>
      </c>
      <c r="AF1884" t="n">
        <v>0.0</v>
      </c>
      <c r="AG1884" t="n">
        <v>0.0</v>
      </c>
      <c r="AH1884" t="inlineStr">
        <is>
          <t>Rohit Mawal</t>
        </is>
      </c>
      <c r="AI1884" s="1" t="n">
        <v>44552.606944444444</v>
      </c>
      <c r="AJ1884" t="n">
        <v>23.0</v>
      </c>
      <c r="AK1884" t="n">
        <v>0.0</v>
      </c>
      <c r="AL1884" t="n">
        <v>0.0</v>
      </c>
      <c r="AM1884" t="n">
        <v>0.0</v>
      </c>
      <c r="AN1884" t="n">
        <v>37.0</v>
      </c>
      <c r="AO1884" t="n">
        <v>0.0</v>
      </c>
      <c r="AP1884" t="n">
        <v>38.0</v>
      </c>
      <c r="AQ1884" t="n">
        <v>0.0</v>
      </c>
      <c r="AR1884" t="n">
        <v>0.0</v>
      </c>
      <c r="AS1884" t="n">
        <v>0.0</v>
      </c>
      <c r="AT1884" t="inlineStr">
        <is>
          <t>N/A</t>
        </is>
      </c>
      <c r="AU1884" t="inlineStr">
        <is>
          <t>N/A</t>
        </is>
      </c>
      <c r="AV1884" t="inlineStr">
        <is>
          <t>N/A</t>
        </is>
      </c>
      <c r="AW1884" t="inlineStr">
        <is>
          <t>N/A</t>
        </is>
      </c>
      <c r="AX1884" t="inlineStr">
        <is>
          <t>N/A</t>
        </is>
      </c>
      <c r="AY1884" t="inlineStr">
        <is>
          <t>N/A</t>
        </is>
      </c>
      <c r="AZ1884" t="inlineStr">
        <is>
          <t>N/A</t>
        </is>
      </c>
      <c r="BA1884" t="inlineStr">
        <is>
          <t>N/A</t>
        </is>
      </c>
      <c r="BB1884" t="inlineStr">
        <is>
          <t>N/A</t>
        </is>
      </c>
      <c r="BC1884" t="inlineStr">
        <is>
          <t>N/A</t>
        </is>
      </c>
      <c r="BD1884" t="inlineStr">
        <is>
          <t>N/A</t>
        </is>
      </c>
      <c r="BE1884" t="inlineStr">
        <is>
          <t>N/A</t>
        </is>
      </c>
    </row>
    <row r="1885">
      <c r="A1885" t="inlineStr">
        <is>
          <t>WI211273778</t>
        </is>
      </c>
      <c r="B1885" t="inlineStr">
        <is>
          <t>DATA_VALIDATION</t>
        </is>
      </c>
      <c r="C1885" t="inlineStr">
        <is>
          <t>201300020509</t>
        </is>
      </c>
      <c r="D1885" t="inlineStr">
        <is>
          <t>Folder</t>
        </is>
      </c>
      <c r="E1885" s="2">
        <f>HYPERLINK("capsilon://?command=openfolder&amp;siteaddress=FAM.docvelocity-na8.net&amp;folderid=FX27ECABDD-C457-06B9-96F3-5DAC40F56A01","FX211211466")</f>
        <v>0.0</v>
      </c>
      <c r="F1885" t="inlineStr">
        <is>
          <t/>
        </is>
      </c>
      <c r="G1885" t="inlineStr">
        <is>
          <t/>
        </is>
      </c>
      <c r="H1885" t="inlineStr">
        <is>
          <t>Mailitem</t>
        </is>
      </c>
      <c r="I1885" t="inlineStr">
        <is>
          <t>MI2112778186</t>
        </is>
      </c>
      <c r="J1885" t="n">
        <v>177.0</v>
      </c>
      <c r="K1885" t="inlineStr">
        <is>
          <t>COMPLETED</t>
        </is>
      </c>
      <c r="L1885" t="inlineStr">
        <is>
          <t>MARK_AS_COMPLETED</t>
        </is>
      </c>
      <c r="M1885" t="inlineStr">
        <is>
          <t>Queue</t>
        </is>
      </c>
      <c r="N1885" t="n">
        <v>1.0</v>
      </c>
      <c r="O1885" s="1" t="n">
        <v>44552.58903935185</v>
      </c>
      <c r="P1885" s="1" t="n">
        <v>44552.59994212963</v>
      </c>
      <c r="Q1885" t="n">
        <v>466.0</v>
      </c>
      <c r="R1885" t="n">
        <v>476.0</v>
      </c>
      <c r="S1885" t="b">
        <v>0</v>
      </c>
      <c r="T1885" t="inlineStr">
        <is>
          <t>N/A</t>
        </is>
      </c>
      <c r="U1885" t="b">
        <v>0</v>
      </c>
      <c r="V1885" t="inlineStr">
        <is>
          <t>Sumit Jarhad</t>
        </is>
      </c>
      <c r="W1885" s="1" t="n">
        <v>44552.59994212963</v>
      </c>
      <c r="X1885" t="n">
        <v>315.0</v>
      </c>
      <c r="Y1885" t="n">
        <v>0.0</v>
      </c>
      <c r="Z1885" t="n">
        <v>0.0</v>
      </c>
      <c r="AA1885" t="n">
        <v>0.0</v>
      </c>
      <c r="AB1885" t="n">
        <v>0.0</v>
      </c>
      <c r="AC1885" t="n">
        <v>0.0</v>
      </c>
      <c r="AD1885" t="n">
        <v>177.0</v>
      </c>
      <c r="AE1885" t="n">
        <v>164.0</v>
      </c>
      <c r="AF1885" t="n">
        <v>0.0</v>
      </c>
      <c r="AG1885" t="n">
        <v>7.0</v>
      </c>
      <c r="AH1885" t="inlineStr">
        <is>
          <t>N/A</t>
        </is>
      </c>
      <c r="AI1885" t="inlineStr">
        <is>
          <t>N/A</t>
        </is>
      </c>
      <c r="AJ1885" t="inlineStr">
        <is>
          <t>N/A</t>
        </is>
      </c>
      <c r="AK1885" t="inlineStr">
        <is>
          <t>N/A</t>
        </is>
      </c>
      <c r="AL1885" t="inlineStr">
        <is>
          <t>N/A</t>
        </is>
      </c>
      <c r="AM1885" t="inlineStr">
        <is>
          <t>N/A</t>
        </is>
      </c>
      <c r="AN1885" t="inlineStr">
        <is>
          <t>N/A</t>
        </is>
      </c>
      <c r="AO1885" t="inlineStr">
        <is>
          <t>N/A</t>
        </is>
      </c>
      <c r="AP1885" t="inlineStr">
        <is>
          <t>N/A</t>
        </is>
      </c>
      <c r="AQ1885" t="inlineStr">
        <is>
          <t>N/A</t>
        </is>
      </c>
      <c r="AR1885" t="inlineStr">
        <is>
          <t>N/A</t>
        </is>
      </c>
      <c r="AS1885" t="inlineStr">
        <is>
          <t>N/A</t>
        </is>
      </c>
      <c r="AT1885" t="inlineStr">
        <is>
          <t>N/A</t>
        </is>
      </c>
      <c r="AU1885" t="inlineStr">
        <is>
          <t>N/A</t>
        </is>
      </c>
      <c r="AV1885" t="inlineStr">
        <is>
          <t>N/A</t>
        </is>
      </c>
      <c r="AW1885" t="inlineStr">
        <is>
          <t>N/A</t>
        </is>
      </c>
      <c r="AX1885" t="inlineStr">
        <is>
          <t>N/A</t>
        </is>
      </c>
      <c r="AY1885" t="inlineStr">
        <is>
          <t>N/A</t>
        </is>
      </c>
      <c r="AZ1885" t="inlineStr">
        <is>
          <t>N/A</t>
        </is>
      </c>
      <c r="BA1885" t="inlineStr">
        <is>
          <t>N/A</t>
        </is>
      </c>
      <c r="BB1885" t="inlineStr">
        <is>
          <t>N/A</t>
        </is>
      </c>
      <c r="BC1885" t="inlineStr">
        <is>
          <t>N/A</t>
        </is>
      </c>
      <c r="BD1885" t="inlineStr">
        <is>
          <t>N/A</t>
        </is>
      </c>
      <c r="BE1885" t="inlineStr">
        <is>
          <t>N/A</t>
        </is>
      </c>
    </row>
    <row r="1886">
      <c r="A1886" t="inlineStr">
        <is>
          <t>WI211273794</t>
        </is>
      </c>
      <c r="B1886" t="inlineStr">
        <is>
          <t>DATA_VALIDATION</t>
        </is>
      </c>
      <c r="C1886" t="inlineStr">
        <is>
          <t>201348000245</t>
        </is>
      </c>
      <c r="D1886" t="inlineStr">
        <is>
          <t>Folder</t>
        </is>
      </c>
      <c r="E1886" s="2">
        <f>HYPERLINK("capsilon://?command=openfolder&amp;siteaddress=FAM.docvelocity-na8.net&amp;folderid=FX4A9BD0E2-C60C-3183-C878-D8138FA71472","FX211211129")</f>
        <v>0.0</v>
      </c>
      <c r="F1886" t="inlineStr">
        <is>
          <t/>
        </is>
      </c>
      <c r="G1886" t="inlineStr">
        <is>
          <t/>
        </is>
      </c>
      <c r="H1886" t="inlineStr">
        <is>
          <t>Mailitem</t>
        </is>
      </c>
      <c r="I1886" t="inlineStr">
        <is>
          <t>MI2112778460</t>
        </is>
      </c>
      <c r="J1886" t="n">
        <v>206.0</v>
      </c>
      <c r="K1886" t="inlineStr">
        <is>
          <t>COMPLETED</t>
        </is>
      </c>
      <c r="L1886" t="inlineStr">
        <is>
          <t>MARK_AS_COMPLETED</t>
        </is>
      </c>
      <c r="M1886" t="inlineStr">
        <is>
          <t>Queue</t>
        </is>
      </c>
      <c r="N1886" t="n">
        <v>1.0</v>
      </c>
      <c r="O1886" s="1" t="n">
        <v>44552.59100694444</v>
      </c>
      <c r="P1886" s="1" t="n">
        <v>44552.596284722225</v>
      </c>
      <c r="Q1886" t="n">
        <v>231.0</v>
      </c>
      <c r="R1886" t="n">
        <v>225.0</v>
      </c>
      <c r="S1886" t="b">
        <v>0</v>
      </c>
      <c r="T1886" t="inlineStr">
        <is>
          <t>N/A</t>
        </is>
      </c>
      <c r="U1886" t="b">
        <v>0</v>
      </c>
      <c r="V1886" t="inlineStr">
        <is>
          <t>Sumit Jarhad</t>
        </is>
      </c>
      <c r="W1886" s="1" t="n">
        <v>44552.596284722225</v>
      </c>
      <c r="X1886" t="n">
        <v>217.0</v>
      </c>
      <c r="Y1886" t="n">
        <v>0.0</v>
      </c>
      <c r="Z1886" t="n">
        <v>0.0</v>
      </c>
      <c r="AA1886" t="n">
        <v>0.0</v>
      </c>
      <c r="AB1886" t="n">
        <v>0.0</v>
      </c>
      <c r="AC1886" t="n">
        <v>0.0</v>
      </c>
      <c r="AD1886" t="n">
        <v>206.0</v>
      </c>
      <c r="AE1886" t="n">
        <v>182.0</v>
      </c>
      <c r="AF1886" t="n">
        <v>0.0</v>
      </c>
      <c r="AG1886" t="n">
        <v>12.0</v>
      </c>
      <c r="AH1886" t="inlineStr">
        <is>
          <t>N/A</t>
        </is>
      </c>
      <c r="AI1886" t="inlineStr">
        <is>
          <t>N/A</t>
        </is>
      </c>
      <c r="AJ1886" t="inlineStr">
        <is>
          <t>N/A</t>
        </is>
      </c>
      <c r="AK1886" t="inlineStr">
        <is>
          <t>N/A</t>
        </is>
      </c>
      <c r="AL1886" t="inlineStr">
        <is>
          <t>N/A</t>
        </is>
      </c>
      <c r="AM1886" t="inlineStr">
        <is>
          <t>N/A</t>
        </is>
      </c>
      <c r="AN1886" t="inlineStr">
        <is>
          <t>N/A</t>
        </is>
      </c>
      <c r="AO1886" t="inlineStr">
        <is>
          <t>N/A</t>
        </is>
      </c>
      <c r="AP1886" t="inlineStr">
        <is>
          <t>N/A</t>
        </is>
      </c>
      <c r="AQ1886" t="inlineStr">
        <is>
          <t>N/A</t>
        </is>
      </c>
      <c r="AR1886" t="inlineStr">
        <is>
          <t>N/A</t>
        </is>
      </c>
      <c r="AS1886" t="inlineStr">
        <is>
          <t>N/A</t>
        </is>
      </c>
      <c r="AT1886" t="inlineStr">
        <is>
          <t>N/A</t>
        </is>
      </c>
      <c r="AU1886" t="inlineStr">
        <is>
          <t>N/A</t>
        </is>
      </c>
      <c r="AV1886" t="inlineStr">
        <is>
          <t>N/A</t>
        </is>
      </c>
      <c r="AW1886" t="inlineStr">
        <is>
          <t>N/A</t>
        </is>
      </c>
      <c r="AX1886" t="inlineStr">
        <is>
          <t>N/A</t>
        </is>
      </c>
      <c r="AY1886" t="inlineStr">
        <is>
          <t>N/A</t>
        </is>
      </c>
      <c r="AZ1886" t="inlineStr">
        <is>
          <t>N/A</t>
        </is>
      </c>
      <c r="BA1886" t="inlineStr">
        <is>
          <t>N/A</t>
        </is>
      </c>
      <c r="BB1886" t="inlineStr">
        <is>
          <t>N/A</t>
        </is>
      </c>
      <c r="BC1886" t="inlineStr">
        <is>
          <t>N/A</t>
        </is>
      </c>
      <c r="BD1886" t="inlineStr">
        <is>
          <t>N/A</t>
        </is>
      </c>
      <c r="BE1886" t="inlineStr">
        <is>
          <t>N/A</t>
        </is>
      </c>
    </row>
    <row r="1887">
      <c r="A1887" t="inlineStr">
        <is>
          <t>WI211273823</t>
        </is>
      </c>
      <c r="B1887" t="inlineStr">
        <is>
          <t>DATA_VALIDATION</t>
        </is>
      </c>
      <c r="C1887" t="inlineStr">
        <is>
          <t>201348000243</t>
        </is>
      </c>
      <c r="D1887" t="inlineStr">
        <is>
          <t>Folder</t>
        </is>
      </c>
      <c r="E1887" s="2">
        <f>HYPERLINK("capsilon://?command=openfolder&amp;siteaddress=FAM.docvelocity-na8.net&amp;folderid=FX1F6DDC2F-07E8-E958-EAAD-DA6CEB8BC04D","FX211211089")</f>
        <v>0.0</v>
      </c>
      <c r="F1887" t="inlineStr">
        <is>
          <t/>
        </is>
      </c>
      <c r="G1887" t="inlineStr">
        <is>
          <t/>
        </is>
      </c>
      <c r="H1887" t="inlineStr">
        <is>
          <t>Mailitem</t>
        </is>
      </c>
      <c r="I1887" t="inlineStr">
        <is>
          <t>MI2112779250</t>
        </is>
      </c>
      <c r="J1887" t="n">
        <v>69.0</v>
      </c>
      <c r="K1887" t="inlineStr">
        <is>
          <t>COMPLETED</t>
        </is>
      </c>
      <c r="L1887" t="inlineStr">
        <is>
          <t>MARK_AS_COMPLETED</t>
        </is>
      </c>
      <c r="M1887" t="inlineStr">
        <is>
          <t>Queue</t>
        </is>
      </c>
      <c r="N1887" t="n">
        <v>1.0</v>
      </c>
      <c r="O1887" s="1" t="n">
        <v>44552.59444444445</v>
      </c>
      <c r="P1887" s="1" t="n">
        <v>44552.60251157408</v>
      </c>
      <c r="Q1887" t="n">
        <v>283.0</v>
      </c>
      <c r="R1887" t="n">
        <v>414.0</v>
      </c>
      <c r="S1887" t="b">
        <v>0</v>
      </c>
      <c r="T1887" t="inlineStr">
        <is>
          <t>N/A</t>
        </is>
      </c>
      <c r="U1887" t="b">
        <v>0</v>
      </c>
      <c r="V1887" t="inlineStr">
        <is>
          <t>Sumit Jarhad</t>
        </is>
      </c>
      <c r="W1887" s="1" t="n">
        <v>44552.60251157408</v>
      </c>
      <c r="X1887" t="n">
        <v>221.0</v>
      </c>
      <c r="Y1887" t="n">
        <v>0.0</v>
      </c>
      <c r="Z1887" t="n">
        <v>0.0</v>
      </c>
      <c r="AA1887" t="n">
        <v>0.0</v>
      </c>
      <c r="AB1887" t="n">
        <v>0.0</v>
      </c>
      <c r="AC1887" t="n">
        <v>0.0</v>
      </c>
      <c r="AD1887" t="n">
        <v>69.0</v>
      </c>
      <c r="AE1887" t="n">
        <v>57.0</v>
      </c>
      <c r="AF1887" t="n">
        <v>0.0</v>
      </c>
      <c r="AG1887" t="n">
        <v>5.0</v>
      </c>
      <c r="AH1887" t="inlineStr">
        <is>
          <t>N/A</t>
        </is>
      </c>
      <c r="AI1887" t="inlineStr">
        <is>
          <t>N/A</t>
        </is>
      </c>
      <c r="AJ1887" t="inlineStr">
        <is>
          <t>N/A</t>
        </is>
      </c>
      <c r="AK1887" t="inlineStr">
        <is>
          <t>N/A</t>
        </is>
      </c>
      <c r="AL1887" t="inlineStr">
        <is>
          <t>N/A</t>
        </is>
      </c>
      <c r="AM1887" t="inlineStr">
        <is>
          <t>N/A</t>
        </is>
      </c>
      <c r="AN1887" t="inlineStr">
        <is>
          <t>N/A</t>
        </is>
      </c>
      <c r="AO1887" t="inlineStr">
        <is>
          <t>N/A</t>
        </is>
      </c>
      <c r="AP1887" t="inlineStr">
        <is>
          <t>N/A</t>
        </is>
      </c>
      <c r="AQ1887" t="inlineStr">
        <is>
          <t>N/A</t>
        </is>
      </c>
      <c r="AR1887" t="inlineStr">
        <is>
          <t>N/A</t>
        </is>
      </c>
      <c r="AS1887" t="inlineStr">
        <is>
          <t>N/A</t>
        </is>
      </c>
      <c r="AT1887" t="inlineStr">
        <is>
          <t>N/A</t>
        </is>
      </c>
      <c r="AU1887" t="inlineStr">
        <is>
          <t>N/A</t>
        </is>
      </c>
      <c r="AV1887" t="inlineStr">
        <is>
          <t>N/A</t>
        </is>
      </c>
      <c r="AW1887" t="inlineStr">
        <is>
          <t>N/A</t>
        </is>
      </c>
      <c r="AX1887" t="inlineStr">
        <is>
          <t>N/A</t>
        </is>
      </c>
      <c r="AY1887" t="inlineStr">
        <is>
          <t>N/A</t>
        </is>
      </c>
      <c r="AZ1887" t="inlineStr">
        <is>
          <t>N/A</t>
        </is>
      </c>
      <c r="BA1887" t="inlineStr">
        <is>
          <t>N/A</t>
        </is>
      </c>
      <c r="BB1887" t="inlineStr">
        <is>
          <t>N/A</t>
        </is>
      </c>
      <c r="BC1887" t="inlineStr">
        <is>
          <t>N/A</t>
        </is>
      </c>
      <c r="BD1887" t="inlineStr">
        <is>
          <t>N/A</t>
        </is>
      </c>
      <c r="BE1887" t="inlineStr">
        <is>
          <t>N/A</t>
        </is>
      </c>
    </row>
    <row r="1888">
      <c r="A1888" t="inlineStr">
        <is>
          <t>WI211273858</t>
        </is>
      </c>
      <c r="B1888" t="inlineStr">
        <is>
          <t>DATA_VALIDATION</t>
        </is>
      </c>
      <c r="C1888" t="inlineStr">
        <is>
          <t>201300020461</t>
        </is>
      </c>
      <c r="D1888" t="inlineStr">
        <is>
          <t>Folder</t>
        </is>
      </c>
      <c r="E1888" s="2">
        <f>HYPERLINK("capsilon://?command=openfolder&amp;siteaddress=FAM.docvelocity-na8.net&amp;folderid=FX619FC460-D990-C01B-AC91-686399C2E5C3","FX211210723")</f>
        <v>0.0</v>
      </c>
      <c r="F1888" t="inlineStr">
        <is>
          <t/>
        </is>
      </c>
      <c r="G1888" t="inlineStr">
        <is>
          <t/>
        </is>
      </c>
      <c r="H1888" t="inlineStr">
        <is>
          <t>Mailitem</t>
        </is>
      </c>
      <c r="I1888" t="inlineStr">
        <is>
          <t>MI2112776824</t>
        </is>
      </c>
      <c r="J1888" t="n">
        <v>545.0</v>
      </c>
      <c r="K1888" t="inlineStr">
        <is>
          <t>COMPLETED</t>
        </is>
      </c>
      <c r="L1888" t="inlineStr">
        <is>
          <t>MARK_AS_COMPLETED</t>
        </is>
      </c>
      <c r="M1888" t="inlineStr">
        <is>
          <t>Queue</t>
        </is>
      </c>
      <c r="N1888" t="n">
        <v>2.0</v>
      </c>
      <c r="O1888" s="1" t="n">
        <v>44552.59738425926</v>
      </c>
      <c r="P1888" s="1" t="n">
        <v>44552.68755787037</v>
      </c>
      <c r="Q1888" t="n">
        <v>499.0</v>
      </c>
      <c r="R1888" t="n">
        <v>7292.0</v>
      </c>
      <c r="S1888" t="b">
        <v>0</v>
      </c>
      <c r="T1888" t="inlineStr">
        <is>
          <t>N/A</t>
        </is>
      </c>
      <c r="U1888" t="b">
        <v>1</v>
      </c>
      <c r="V1888" t="inlineStr">
        <is>
          <t>Suraj Toradmal</t>
        </is>
      </c>
      <c r="W1888" s="1" t="n">
        <v>44552.65497685185</v>
      </c>
      <c r="X1888" t="n">
        <v>4133.0</v>
      </c>
      <c r="Y1888" t="n">
        <v>874.0</v>
      </c>
      <c r="Z1888" t="n">
        <v>0.0</v>
      </c>
      <c r="AA1888" t="n">
        <v>874.0</v>
      </c>
      <c r="AB1888" t="n">
        <v>186.0</v>
      </c>
      <c r="AC1888" t="n">
        <v>211.0</v>
      </c>
      <c r="AD1888" t="n">
        <v>-329.0</v>
      </c>
      <c r="AE1888" t="n">
        <v>0.0</v>
      </c>
      <c r="AF1888" t="n">
        <v>0.0</v>
      </c>
      <c r="AG1888" t="n">
        <v>0.0</v>
      </c>
      <c r="AH1888" t="inlineStr">
        <is>
          <t>Dashrath Soren</t>
        </is>
      </c>
      <c r="AI1888" s="1" t="n">
        <v>44552.68755787037</v>
      </c>
      <c r="AJ1888" t="n">
        <v>2809.0</v>
      </c>
      <c r="AK1888" t="n">
        <v>13.0</v>
      </c>
      <c r="AL1888" t="n">
        <v>0.0</v>
      </c>
      <c r="AM1888" t="n">
        <v>13.0</v>
      </c>
      <c r="AN1888" t="n">
        <v>93.0</v>
      </c>
      <c r="AO1888" t="n">
        <v>13.0</v>
      </c>
      <c r="AP1888" t="n">
        <v>-342.0</v>
      </c>
      <c r="AQ1888" t="n">
        <v>0.0</v>
      </c>
      <c r="AR1888" t="n">
        <v>0.0</v>
      </c>
      <c r="AS1888" t="n">
        <v>0.0</v>
      </c>
      <c r="AT1888" t="inlineStr">
        <is>
          <t>N/A</t>
        </is>
      </c>
      <c r="AU1888" t="inlineStr">
        <is>
          <t>N/A</t>
        </is>
      </c>
      <c r="AV1888" t="inlineStr">
        <is>
          <t>N/A</t>
        </is>
      </c>
      <c r="AW1888" t="inlineStr">
        <is>
          <t>N/A</t>
        </is>
      </c>
      <c r="AX1888" t="inlineStr">
        <is>
          <t>N/A</t>
        </is>
      </c>
      <c r="AY1888" t="inlineStr">
        <is>
          <t>N/A</t>
        </is>
      </c>
      <c r="AZ1888" t="inlineStr">
        <is>
          <t>N/A</t>
        </is>
      </c>
      <c r="BA1888" t="inlineStr">
        <is>
          <t>N/A</t>
        </is>
      </c>
      <c r="BB1888" t="inlineStr">
        <is>
          <t>N/A</t>
        </is>
      </c>
      <c r="BC1888" t="inlineStr">
        <is>
          <t>N/A</t>
        </is>
      </c>
      <c r="BD1888" t="inlineStr">
        <is>
          <t>N/A</t>
        </is>
      </c>
      <c r="BE1888" t="inlineStr">
        <is>
          <t>N/A</t>
        </is>
      </c>
    </row>
    <row r="1889">
      <c r="A1889" t="inlineStr">
        <is>
          <t>WI21127388</t>
        </is>
      </c>
      <c r="B1889" t="inlineStr">
        <is>
          <t>DATA_VALIDATION</t>
        </is>
      </c>
      <c r="C1889" t="inlineStr">
        <is>
          <t>201300019984</t>
        </is>
      </c>
      <c r="D1889" t="inlineStr">
        <is>
          <t>Folder</t>
        </is>
      </c>
      <c r="E1889" s="2">
        <f>HYPERLINK("capsilon://?command=openfolder&amp;siteaddress=FAM.docvelocity-na8.net&amp;folderid=FX48068C63-236A-3001-A243-5F4D6AD6F774","FX211114802")</f>
        <v>0.0</v>
      </c>
      <c r="F1889" t="inlineStr">
        <is>
          <t/>
        </is>
      </c>
      <c r="G1889" t="inlineStr">
        <is>
          <t/>
        </is>
      </c>
      <c r="H1889" t="inlineStr">
        <is>
          <t>Mailitem</t>
        </is>
      </c>
      <c r="I1889" t="inlineStr">
        <is>
          <t>MI211275397</t>
        </is>
      </c>
      <c r="J1889" t="n">
        <v>220.0</v>
      </c>
      <c r="K1889" t="inlineStr">
        <is>
          <t>COMPLETED</t>
        </is>
      </c>
      <c r="L1889" t="inlineStr">
        <is>
          <t>MARK_AS_COMPLETED</t>
        </is>
      </c>
      <c r="M1889" t="inlineStr">
        <is>
          <t>Queue</t>
        </is>
      </c>
      <c r="N1889" t="n">
        <v>2.0</v>
      </c>
      <c r="O1889" s="1" t="n">
        <v>44532.5775</v>
      </c>
      <c r="P1889" s="1" t="n">
        <v>44532.640497685185</v>
      </c>
      <c r="Q1889" t="n">
        <v>4496.0</v>
      </c>
      <c r="R1889" t="n">
        <v>947.0</v>
      </c>
      <c r="S1889" t="b">
        <v>0</v>
      </c>
      <c r="T1889" t="inlineStr">
        <is>
          <t>N/A</t>
        </is>
      </c>
      <c r="U1889" t="b">
        <v>1</v>
      </c>
      <c r="V1889" t="inlineStr">
        <is>
          <t>Sumit Jarhad</t>
        </is>
      </c>
      <c r="W1889" s="1" t="n">
        <v>44532.583819444444</v>
      </c>
      <c r="X1889" t="n">
        <v>335.0</v>
      </c>
      <c r="Y1889" t="n">
        <v>107.0</v>
      </c>
      <c r="Z1889" t="n">
        <v>0.0</v>
      </c>
      <c r="AA1889" t="n">
        <v>107.0</v>
      </c>
      <c r="AB1889" t="n">
        <v>0.0</v>
      </c>
      <c r="AC1889" t="n">
        <v>41.0</v>
      </c>
      <c r="AD1889" t="n">
        <v>113.0</v>
      </c>
      <c r="AE1889" t="n">
        <v>0.0</v>
      </c>
      <c r="AF1889" t="n">
        <v>0.0</v>
      </c>
      <c r="AG1889" t="n">
        <v>0.0</v>
      </c>
      <c r="AH1889" t="inlineStr">
        <is>
          <t>Dashrath Soren</t>
        </is>
      </c>
      <c r="AI1889" s="1" t="n">
        <v>44532.640497685185</v>
      </c>
      <c r="AJ1889" t="n">
        <v>375.0</v>
      </c>
      <c r="AK1889" t="n">
        <v>0.0</v>
      </c>
      <c r="AL1889" t="n">
        <v>0.0</v>
      </c>
      <c r="AM1889" t="n">
        <v>0.0</v>
      </c>
      <c r="AN1889" t="n">
        <v>0.0</v>
      </c>
      <c r="AO1889" t="n">
        <v>0.0</v>
      </c>
      <c r="AP1889" t="n">
        <v>113.0</v>
      </c>
      <c r="AQ1889" t="n">
        <v>0.0</v>
      </c>
      <c r="AR1889" t="n">
        <v>0.0</v>
      </c>
      <c r="AS1889" t="n">
        <v>0.0</v>
      </c>
      <c r="AT1889" t="inlineStr">
        <is>
          <t>N/A</t>
        </is>
      </c>
      <c r="AU1889" t="inlineStr">
        <is>
          <t>N/A</t>
        </is>
      </c>
      <c r="AV1889" t="inlineStr">
        <is>
          <t>N/A</t>
        </is>
      </c>
      <c r="AW1889" t="inlineStr">
        <is>
          <t>N/A</t>
        </is>
      </c>
      <c r="AX1889" t="inlineStr">
        <is>
          <t>N/A</t>
        </is>
      </c>
      <c r="AY1889" t="inlineStr">
        <is>
          <t>N/A</t>
        </is>
      </c>
      <c r="AZ1889" t="inlineStr">
        <is>
          <t>N/A</t>
        </is>
      </c>
      <c r="BA1889" t="inlineStr">
        <is>
          <t>N/A</t>
        </is>
      </c>
      <c r="BB1889" t="inlineStr">
        <is>
          <t>N/A</t>
        </is>
      </c>
      <c r="BC1889" t="inlineStr">
        <is>
          <t>N/A</t>
        </is>
      </c>
      <c r="BD1889" t="inlineStr">
        <is>
          <t>N/A</t>
        </is>
      </c>
      <c r="BE1889" t="inlineStr">
        <is>
          <t>N/A</t>
        </is>
      </c>
    </row>
    <row r="1890">
      <c r="A1890" t="inlineStr">
        <is>
          <t>WI211273880</t>
        </is>
      </c>
      <c r="B1890" t="inlineStr">
        <is>
          <t>DATA_VALIDATION</t>
        </is>
      </c>
      <c r="C1890" t="inlineStr">
        <is>
          <t>201348000245</t>
        </is>
      </c>
      <c r="D1890" t="inlineStr">
        <is>
          <t>Folder</t>
        </is>
      </c>
      <c r="E1890" s="2">
        <f>HYPERLINK("capsilon://?command=openfolder&amp;siteaddress=FAM.docvelocity-na8.net&amp;folderid=FX4A9BD0E2-C60C-3183-C878-D8138FA71472","FX211211129")</f>
        <v>0.0</v>
      </c>
      <c r="F1890" t="inlineStr">
        <is>
          <t/>
        </is>
      </c>
      <c r="G1890" t="inlineStr">
        <is>
          <t/>
        </is>
      </c>
      <c r="H1890" t="inlineStr">
        <is>
          <t>Mailitem</t>
        </is>
      </c>
      <c r="I1890" t="inlineStr">
        <is>
          <t>MI2112778460</t>
        </is>
      </c>
      <c r="J1890" t="n">
        <v>524.0</v>
      </c>
      <c r="K1890" t="inlineStr">
        <is>
          <t>COMPLETED</t>
        </is>
      </c>
      <c r="L1890" t="inlineStr">
        <is>
          <t>MARK_AS_COMPLETED</t>
        </is>
      </c>
      <c r="M1890" t="inlineStr">
        <is>
          <t>Queue</t>
        </is>
      </c>
      <c r="N1890" t="n">
        <v>2.0</v>
      </c>
      <c r="O1890" s="1" t="n">
        <v>44552.598958333336</v>
      </c>
      <c r="P1890" s="1" t="n">
        <v>44552.71986111111</v>
      </c>
      <c r="Q1890" t="n">
        <v>2888.0</v>
      </c>
      <c r="R1890" t="n">
        <v>7558.0</v>
      </c>
      <c r="S1890" t="b">
        <v>0</v>
      </c>
      <c r="T1890" t="inlineStr">
        <is>
          <t>N/A</t>
        </is>
      </c>
      <c r="U1890" t="b">
        <v>1</v>
      </c>
      <c r="V1890" t="inlineStr">
        <is>
          <t>Ketan Pathak</t>
        </is>
      </c>
      <c r="W1890" s="1" t="n">
        <v>44552.6546875</v>
      </c>
      <c r="X1890" t="n">
        <v>4761.0</v>
      </c>
      <c r="Y1890" t="n">
        <v>447.0</v>
      </c>
      <c r="Z1890" t="n">
        <v>0.0</v>
      </c>
      <c r="AA1890" t="n">
        <v>447.0</v>
      </c>
      <c r="AB1890" t="n">
        <v>0.0</v>
      </c>
      <c r="AC1890" t="n">
        <v>194.0</v>
      </c>
      <c r="AD1890" t="n">
        <v>77.0</v>
      </c>
      <c r="AE1890" t="n">
        <v>0.0</v>
      </c>
      <c r="AF1890" t="n">
        <v>0.0</v>
      </c>
      <c r="AG1890" t="n">
        <v>0.0</v>
      </c>
      <c r="AH1890" t="inlineStr">
        <is>
          <t>Dashrath Soren</t>
        </is>
      </c>
      <c r="AI1890" s="1" t="n">
        <v>44552.71986111111</v>
      </c>
      <c r="AJ1890" t="n">
        <v>2790.0</v>
      </c>
      <c r="AK1890" t="n">
        <v>4.0</v>
      </c>
      <c r="AL1890" t="n">
        <v>0.0</v>
      </c>
      <c r="AM1890" t="n">
        <v>4.0</v>
      </c>
      <c r="AN1890" t="n">
        <v>0.0</v>
      </c>
      <c r="AO1890" t="n">
        <v>4.0</v>
      </c>
      <c r="AP1890" t="n">
        <v>73.0</v>
      </c>
      <c r="AQ1890" t="n">
        <v>0.0</v>
      </c>
      <c r="AR1890" t="n">
        <v>0.0</v>
      </c>
      <c r="AS1890" t="n">
        <v>0.0</v>
      </c>
      <c r="AT1890" t="inlineStr">
        <is>
          <t>N/A</t>
        </is>
      </c>
      <c r="AU1890" t="inlineStr">
        <is>
          <t>N/A</t>
        </is>
      </c>
      <c r="AV1890" t="inlineStr">
        <is>
          <t>N/A</t>
        </is>
      </c>
      <c r="AW1890" t="inlineStr">
        <is>
          <t>N/A</t>
        </is>
      </c>
      <c r="AX1890" t="inlineStr">
        <is>
          <t>N/A</t>
        </is>
      </c>
      <c r="AY1890" t="inlineStr">
        <is>
          <t>N/A</t>
        </is>
      </c>
      <c r="AZ1890" t="inlineStr">
        <is>
          <t>N/A</t>
        </is>
      </c>
      <c r="BA1890" t="inlineStr">
        <is>
          <t>N/A</t>
        </is>
      </c>
      <c r="BB1890" t="inlineStr">
        <is>
          <t>N/A</t>
        </is>
      </c>
      <c r="BC1890" t="inlineStr">
        <is>
          <t>N/A</t>
        </is>
      </c>
      <c r="BD1890" t="inlineStr">
        <is>
          <t>N/A</t>
        </is>
      </c>
      <c r="BE1890" t="inlineStr">
        <is>
          <t>N/A</t>
        </is>
      </c>
    </row>
    <row r="1891">
      <c r="A1891" t="inlineStr">
        <is>
          <t>WI211273885</t>
        </is>
      </c>
      <c r="B1891" t="inlineStr">
        <is>
          <t>DATA_VALIDATION</t>
        </is>
      </c>
      <c r="C1891" t="inlineStr">
        <is>
          <t>201308007820</t>
        </is>
      </c>
      <c r="D1891" t="inlineStr">
        <is>
          <t>Folder</t>
        </is>
      </c>
      <c r="E1891" s="2">
        <f>HYPERLINK("capsilon://?command=openfolder&amp;siteaddress=FAM.docvelocity-na8.net&amp;folderid=FXB8064634-A279-2266-C4D4-06ACB50D5BE8","FX21119419")</f>
        <v>0.0</v>
      </c>
      <c r="F1891" t="inlineStr">
        <is>
          <t/>
        </is>
      </c>
      <c r="G1891" t="inlineStr">
        <is>
          <t/>
        </is>
      </c>
      <c r="H1891" t="inlineStr">
        <is>
          <t>Mailitem</t>
        </is>
      </c>
      <c r="I1891" t="inlineStr">
        <is>
          <t>MI2112780018</t>
        </is>
      </c>
      <c r="J1891" t="n">
        <v>66.0</v>
      </c>
      <c r="K1891" t="inlineStr">
        <is>
          <t>COMPLETED</t>
        </is>
      </c>
      <c r="L1891" t="inlineStr">
        <is>
          <t>MARK_AS_COMPLETED</t>
        </is>
      </c>
      <c r="M1891" t="inlineStr">
        <is>
          <t>Queue</t>
        </is>
      </c>
      <c r="N1891" t="n">
        <v>2.0</v>
      </c>
      <c r="O1891" s="1" t="n">
        <v>44552.59952546296</v>
      </c>
      <c r="P1891" s="1" t="n">
        <v>44552.60870370371</v>
      </c>
      <c r="Q1891" t="n">
        <v>269.0</v>
      </c>
      <c r="R1891" t="n">
        <v>524.0</v>
      </c>
      <c r="S1891" t="b">
        <v>0</v>
      </c>
      <c r="T1891" t="inlineStr">
        <is>
          <t>N/A</t>
        </is>
      </c>
      <c r="U1891" t="b">
        <v>0</v>
      </c>
      <c r="V1891" t="inlineStr">
        <is>
          <t>Sumit Jarhad</t>
        </is>
      </c>
      <c r="W1891" s="1" t="n">
        <v>44552.60549768519</v>
      </c>
      <c r="X1891" t="n">
        <v>257.0</v>
      </c>
      <c r="Y1891" t="n">
        <v>52.0</v>
      </c>
      <c r="Z1891" t="n">
        <v>0.0</v>
      </c>
      <c r="AA1891" t="n">
        <v>52.0</v>
      </c>
      <c r="AB1891" t="n">
        <v>0.0</v>
      </c>
      <c r="AC1891" t="n">
        <v>45.0</v>
      </c>
      <c r="AD1891" t="n">
        <v>14.0</v>
      </c>
      <c r="AE1891" t="n">
        <v>0.0</v>
      </c>
      <c r="AF1891" t="n">
        <v>0.0</v>
      </c>
      <c r="AG1891" t="n">
        <v>0.0</v>
      </c>
      <c r="AH1891" t="inlineStr">
        <is>
          <t>Vikash Suryakanth Parmar</t>
        </is>
      </c>
      <c r="AI1891" s="1" t="n">
        <v>44552.60870370371</v>
      </c>
      <c r="AJ1891" t="n">
        <v>160.0</v>
      </c>
      <c r="AK1891" t="n">
        <v>0.0</v>
      </c>
      <c r="AL1891" t="n">
        <v>0.0</v>
      </c>
      <c r="AM1891" t="n">
        <v>0.0</v>
      </c>
      <c r="AN1891" t="n">
        <v>0.0</v>
      </c>
      <c r="AO1891" t="n">
        <v>0.0</v>
      </c>
      <c r="AP1891" t="n">
        <v>14.0</v>
      </c>
      <c r="AQ1891" t="n">
        <v>0.0</v>
      </c>
      <c r="AR1891" t="n">
        <v>0.0</v>
      </c>
      <c r="AS1891" t="n">
        <v>0.0</v>
      </c>
      <c r="AT1891" t="inlineStr">
        <is>
          <t>N/A</t>
        </is>
      </c>
      <c r="AU1891" t="inlineStr">
        <is>
          <t>N/A</t>
        </is>
      </c>
      <c r="AV1891" t="inlineStr">
        <is>
          <t>N/A</t>
        </is>
      </c>
      <c r="AW1891" t="inlineStr">
        <is>
          <t>N/A</t>
        </is>
      </c>
      <c r="AX1891" t="inlineStr">
        <is>
          <t>N/A</t>
        </is>
      </c>
      <c r="AY1891" t="inlineStr">
        <is>
          <t>N/A</t>
        </is>
      </c>
      <c r="AZ1891" t="inlineStr">
        <is>
          <t>N/A</t>
        </is>
      </c>
      <c r="BA1891" t="inlineStr">
        <is>
          <t>N/A</t>
        </is>
      </c>
      <c r="BB1891" t="inlineStr">
        <is>
          <t>N/A</t>
        </is>
      </c>
      <c r="BC1891" t="inlineStr">
        <is>
          <t>N/A</t>
        </is>
      </c>
      <c r="BD1891" t="inlineStr">
        <is>
          <t>N/A</t>
        </is>
      </c>
      <c r="BE1891" t="inlineStr">
        <is>
          <t>N/A</t>
        </is>
      </c>
    </row>
    <row r="1892">
      <c r="A1892" t="inlineStr">
        <is>
          <t>WI21127390</t>
        </is>
      </c>
      <c r="B1892" t="inlineStr">
        <is>
          <t>DATA_VALIDATION</t>
        </is>
      </c>
      <c r="C1892" t="inlineStr">
        <is>
          <t>201130012831</t>
        </is>
      </c>
      <c r="D1892" t="inlineStr">
        <is>
          <t>Folder</t>
        </is>
      </c>
      <c r="E1892" s="2">
        <f>HYPERLINK("capsilon://?command=openfolder&amp;siteaddress=FAM.docvelocity-na8.net&amp;folderid=FXE8EAB5EC-18FD-483D-9CE5-037FFDFAB8C8","FX211112948")</f>
        <v>0.0</v>
      </c>
      <c r="F1892" t="inlineStr">
        <is>
          <t/>
        </is>
      </c>
      <c r="G1892" t="inlineStr">
        <is>
          <t/>
        </is>
      </c>
      <c r="H1892" t="inlineStr">
        <is>
          <t>Mailitem</t>
        </is>
      </c>
      <c r="I1892" t="inlineStr">
        <is>
          <t>MI211280208</t>
        </is>
      </c>
      <c r="J1892" t="n">
        <v>131.0</v>
      </c>
      <c r="K1892" t="inlineStr">
        <is>
          <t>COMPLETED</t>
        </is>
      </c>
      <c r="L1892" t="inlineStr">
        <is>
          <t>MARK_AS_COMPLETED</t>
        </is>
      </c>
      <c r="M1892" t="inlineStr">
        <is>
          <t>Queue</t>
        </is>
      </c>
      <c r="N1892" t="n">
        <v>1.0</v>
      </c>
      <c r="O1892" s="1" t="n">
        <v>44532.57775462963</v>
      </c>
      <c r="P1892" s="1" t="n">
        <v>44532.73747685185</v>
      </c>
      <c r="Q1892" t="n">
        <v>13410.0</v>
      </c>
      <c r="R1892" t="n">
        <v>390.0</v>
      </c>
      <c r="S1892" t="b">
        <v>0</v>
      </c>
      <c r="T1892" t="inlineStr">
        <is>
          <t>N/A</t>
        </is>
      </c>
      <c r="U1892" t="b">
        <v>0</v>
      </c>
      <c r="V1892" t="inlineStr">
        <is>
          <t>Sumit Jarhad</t>
        </is>
      </c>
      <c r="W1892" s="1" t="n">
        <v>44532.73747685185</v>
      </c>
      <c r="X1892" t="n">
        <v>191.0</v>
      </c>
      <c r="Y1892" t="n">
        <v>0.0</v>
      </c>
      <c r="Z1892" t="n">
        <v>0.0</v>
      </c>
      <c r="AA1892" t="n">
        <v>0.0</v>
      </c>
      <c r="AB1892" t="n">
        <v>0.0</v>
      </c>
      <c r="AC1892" t="n">
        <v>0.0</v>
      </c>
      <c r="AD1892" t="n">
        <v>131.0</v>
      </c>
      <c r="AE1892" t="n">
        <v>119.0</v>
      </c>
      <c r="AF1892" t="n">
        <v>0.0</v>
      </c>
      <c r="AG1892" t="n">
        <v>4.0</v>
      </c>
      <c r="AH1892" t="inlineStr">
        <is>
          <t>N/A</t>
        </is>
      </c>
      <c r="AI1892" t="inlineStr">
        <is>
          <t>N/A</t>
        </is>
      </c>
      <c r="AJ1892" t="inlineStr">
        <is>
          <t>N/A</t>
        </is>
      </c>
      <c r="AK1892" t="inlineStr">
        <is>
          <t>N/A</t>
        </is>
      </c>
      <c r="AL1892" t="inlineStr">
        <is>
          <t>N/A</t>
        </is>
      </c>
      <c r="AM1892" t="inlineStr">
        <is>
          <t>N/A</t>
        </is>
      </c>
      <c r="AN1892" t="inlineStr">
        <is>
          <t>N/A</t>
        </is>
      </c>
      <c r="AO1892" t="inlineStr">
        <is>
          <t>N/A</t>
        </is>
      </c>
      <c r="AP1892" t="inlineStr">
        <is>
          <t>N/A</t>
        </is>
      </c>
      <c r="AQ1892" t="inlineStr">
        <is>
          <t>N/A</t>
        </is>
      </c>
      <c r="AR1892" t="inlineStr">
        <is>
          <t>N/A</t>
        </is>
      </c>
      <c r="AS1892" t="inlineStr">
        <is>
          <t>N/A</t>
        </is>
      </c>
      <c r="AT1892" t="inlineStr">
        <is>
          <t>N/A</t>
        </is>
      </c>
      <c r="AU1892" t="inlineStr">
        <is>
          <t>N/A</t>
        </is>
      </c>
      <c r="AV1892" t="inlineStr">
        <is>
          <t>N/A</t>
        </is>
      </c>
      <c r="AW1892" t="inlineStr">
        <is>
          <t>N/A</t>
        </is>
      </c>
      <c r="AX1892" t="inlineStr">
        <is>
          <t>N/A</t>
        </is>
      </c>
      <c r="AY1892" t="inlineStr">
        <is>
          <t>N/A</t>
        </is>
      </c>
      <c r="AZ1892" t="inlineStr">
        <is>
          <t>N/A</t>
        </is>
      </c>
      <c r="BA1892" t="inlineStr">
        <is>
          <t>N/A</t>
        </is>
      </c>
      <c r="BB1892" t="inlineStr">
        <is>
          <t>N/A</t>
        </is>
      </c>
      <c r="BC1892" t="inlineStr">
        <is>
          <t>N/A</t>
        </is>
      </c>
      <c r="BD1892" t="inlineStr">
        <is>
          <t>N/A</t>
        </is>
      </c>
      <c r="BE1892" t="inlineStr">
        <is>
          <t>N/A</t>
        </is>
      </c>
    </row>
    <row r="1893">
      <c r="A1893" t="inlineStr">
        <is>
          <t>WI211273905</t>
        </is>
      </c>
      <c r="B1893" t="inlineStr">
        <is>
          <t>DATA_VALIDATION</t>
        </is>
      </c>
      <c r="C1893" t="inlineStr">
        <is>
          <t>201330004340</t>
        </is>
      </c>
      <c r="D1893" t="inlineStr">
        <is>
          <t>Folder</t>
        </is>
      </c>
      <c r="E1893" s="2">
        <f>HYPERLINK("capsilon://?command=openfolder&amp;siteaddress=FAM.docvelocity-na8.net&amp;folderid=FX903746B8-DCEA-E959-822B-FE604F3D2C58","FX211211484")</f>
        <v>0.0</v>
      </c>
      <c r="F1893" t="inlineStr">
        <is>
          <t/>
        </is>
      </c>
      <c r="G1893" t="inlineStr">
        <is>
          <t/>
        </is>
      </c>
      <c r="H1893" t="inlineStr">
        <is>
          <t>Mailitem</t>
        </is>
      </c>
      <c r="I1893" t="inlineStr">
        <is>
          <t>MI2112780108</t>
        </is>
      </c>
      <c r="J1893" t="n">
        <v>232.0</v>
      </c>
      <c r="K1893" t="inlineStr">
        <is>
          <t>COMPLETED</t>
        </is>
      </c>
      <c r="L1893" t="inlineStr">
        <is>
          <t>MARK_AS_COMPLETED</t>
        </is>
      </c>
      <c r="M1893" t="inlineStr">
        <is>
          <t>Queue</t>
        </is>
      </c>
      <c r="N1893" t="n">
        <v>1.0</v>
      </c>
      <c r="O1893" s="1" t="n">
        <v>44552.601331018515</v>
      </c>
      <c r="P1893" s="1" t="n">
        <v>44552.60832175926</v>
      </c>
      <c r="Q1893" t="n">
        <v>345.0</v>
      </c>
      <c r="R1893" t="n">
        <v>259.0</v>
      </c>
      <c r="S1893" t="b">
        <v>0</v>
      </c>
      <c r="T1893" t="inlineStr">
        <is>
          <t>N/A</t>
        </is>
      </c>
      <c r="U1893" t="b">
        <v>0</v>
      </c>
      <c r="V1893" t="inlineStr">
        <is>
          <t>Sumit Jarhad</t>
        </is>
      </c>
      <c r="W1893" s="1" t="n">
        <v>44552.60832175926</v>
      </c>
      <c r="X1893" t="n">
        <v>230.0</v>
      </c>
      <c r="Y1893" t="n">
        <v>0.0</v>
      </c>
      <c r="Z1893" t="n">
        <v>0.0</v>
      </c>
      <c r="AA1893" t="n">
        <v>0.0</v>
      </c>
      <c r="AB1893" t="n">
        <v>0.0</v>
      </c>
      <c r="AC1893" t="n">
        <v>0.0</v>
      </c>
      <c r="AD1893" t="n">
        <v>232.0</v>
      </c>
      <c r="AE1893" t="n">
        <v>196.0</v>
      </c>
      <c r="AF1893" t="n">
        <v>0.0</v>
      </c>
      <c r="AG1893" t="n">
        <v>8.0</v>
      </c>
      <c r="AH1893" t="inlineStr">
        <is>
          <t>N/A</t>
        </is>
      </c>
      <c r="AI1893" t="inlineStr">
        <is>
          <t>N/A</t>
        </is>
      </c>
      <c r="AJ1893" t="inlineStr">
        <is>
          <t>N/A</t>
        </is>
      </c>
      <c r="AK1893" t="inlineStr">
        <is>
          <t>N/A</t>
        </is>
      </c>
      <c r="AL1893" t="inlineStr">
        <is>
          <t>N/A</t>
        </is>
      </c>
      <c r="AM1893" t="inlineStr">
        <is>
          <t>N/A</t>
        </is>
      </c>
      <c r="AN1893" t="inlineStr">
        <is>
          <t>N/A</t>
        </is>
      </c>
      <c r="AO1893" t="inlineStr">
        <is>
          <t>N/A</t>
        </is>
      </c>
      <c r="AP1893" t="inlineStr">
        <is>
          <t>N/A</t>
        </is>
      </c>
      <c r="AQ1893" t="inlineStr">
        <is>
          <t>N/A</t>
        </is>
      </c>
      <c r="AR1893" t="inlineStr">
        <is>
          <t>N/A</t>
        </is>
      </c>
      <c r="AS1893" t="inlineStr">
        <is>
          <t>N/A</t>
        </is>
      </c>
      <c r="AT1893" t="inlineStr">
        <is>
          <t>N/A</t>
        </is>
      </c>
      <c r="AU1893" t="inlineStr">
        <is>
          <t>N/A</t>
        </is>
      </c>
      <c r="AV1893" t="inlineStr">
        <is>
          <t>N/A</t>
        </is>
      </c>
      <c r="AW1893" t="inlineStr">
        <is>
          <t>N/A</t>
        </is>
      </c>
      <c r="AX1893" t="inlineStr">
        <is>
          <t>N/A</t>
        </is>
      </c>
      <c r="AY1893" t="inlineStr">
        <is>
          <t>N/A</t>
        </is>
      </c>
      <c r="AZ1893" t="inlineStr">
        <is>
          <t>N/A</t>
        </is>
      </c>
      <c r="BA1893" t="inlineStr">
        <is>
          <t>N/A</t>
        </is>
      </c>
      <c r="BB1893" t="inlineStr">
        <is>
          <t>N/A</t>
        </is>
      </c>
      <c r="BC1893" t="inlineStr">
        <is>
          <t>N/A</t>
        </is>
      </c>
      <c r="BD1893" t="inlineStr">
        <is>
          <t>N/A</t>
        </is>
      </c>
      <c r="BE1893" t="inlineStr">
        <is>
          <t>N/A</t>
        </is>
      </c>
    </row>
    <row r="1894">
      <c r="A1894" t="inlineStr">
        <is>
          <t>WI211273923</t>
        </is>
      </c>
      <c r="B1894" t="inlineStr">
        <is>
          <t>DATA_VALIDATION</t>
        </is>
      </c>
      <c r="C1894" t="inlineStr">
        <is>
          <t>201300020509</t>
        </is>
      </c>
      <c r="D1894" t="inlineStr">
        <is>
          <t>Folder</t>
        </is>
      </c>
      <c r="E1894" s="2">
        <f>HYPERLINK("capsilon://?command=openfolder&amp;siteaddress=FAM.docvelocity-na8.net&amp;folderid=FX27ECABDD-C457-06B9-96F3-5DAC40F56A01","FX211211466")</f>
        <v>0.0</v>
      </c>
      <c r="F1894" t="inlineStr">
        <is>
          <t/>
        </is>
      </c>
      <c r="G1894" t="inlineStr">
        <is>
          <t/>
        </is>
      </c>
      <c r="H1894" t="inlineStr">
        <is>
          <t>Mailitem</t>
        </is>
      </c>
      <c r="I1894" t="inlineStr">
        <is>
          <t>MI2112778186</t>
        </is>
      </c>
      <c r="J1894" t="n">
        <v>410.0</v>
      </c>
      <c r="K1894" t="inlineStr">
        <is>
          <t>COMPLETED</t>
        </is>
      </c>
      <c r="L1894" t="inlineStr">
        <is>
          <t>MARK_AS_COMPLETED</t>
        </is>
      </c>
      <c r="M1894" t="inlineStr">
        <is>
          <t>Queue</t>
        </is>
      </c>
      <c r="N1894" t="n">
        <v>2.0</v>
      </c>
      <c r="O1894" s="1" t="n">
        <v>44552.60296296296</v>
      </c>
      <c r="P1894" s="1" t="n">
        <v>44552.774375</v>
      </c>
      <c r="Q1894" t="n">
        <v>5590.0</v>
      </c>
      <c r="R1894" t="n">
        <v>9220.0</v>
      </c>
      <c r="S1894" t="b">
        <v>0</v>
      </c>
      <c r="T1894" t="inlineStr">
        <is>
          <t>N/A</t>
        </is>
      </c>
      <c r="U1894" t="b">
        <v>1</v>
      </c>
      <c r="V1894" t="inlineStr">
        <is>
          <t>Amruta Erande</t>
        </is>
      </c>
      <c r="W1894" s="1" t="n">
        <v>44552.70532407407</v>
      </c>
      <c r="X1894" t="n">
        <v>7856.0</v>
      </c>
      <c r="Y1894" t="n">
        <v>424.0</v>
      </c>
      <c r="Z1894" t="n">
        <v>0.0</v>
      </c>
      <c r="AA1894" t="n">
        <v>424.0</v>
      </c>
      <c r="AB1894" t="n">
        <v>0.0</v>
      </c>
      <c r="AC1894" t="n">
        <v>218.0</v>
      </c>
      <c r="AD1894" t="n">
        <v>-14.0</v>
      </c>
      <c r="AE1894" t="n">
        <v>0.0</v>
      </c>
      <c r="AF1894" t="n">
        <v>0.0</v>
      </c>
      <c r="AG1894" t="n">
        <v>0.0</v>
      </c>
      <c r="AH1894" t="inlineStr">
        <is>
          <t>Vikash Suryakanth Parmar</t>
        </is>
      </c>
      <c r="AI1894" s="1" t="n">
        <v>44552.774375</v>
      </c>
      <c r="AJ1894" t="n">
        <v>1110.0</v>
      </c>
      <c r="AK1894" t="n">
        <v>4.0</v>
      </c>
      <c r="AL1894" t="n">
        <v>0.0</v>
      </c>
      <c r="AM1894" t="n">
        <v>4.0</v>
      </c>
      <c r="AN1894" t="n">
        <v>0.0</v>
      </c>
      <c r="AO1894" t="n">
        <v>4.0</v>
      </c>
      <c r="AP1894" t="n">
        <v>-18.0</v>
      </c>
      <c r="AQ1894" t="n">
        <v>0.0</v>
      </c>
      <c r="AR1894" t="n">
        <v>0.0</v>
      </c>
      <c r="AS1894" t="n">
        <v>0.0</v>
      </c>
      <c r="AT1894" t="inlineStr">
        <is>
          <t>N/A</t>
        </is>
      </c>
      <c r="AU1894" t="inlineStr">
        <is>
          <t>N/A</t>
        </is>
      </c>
      <c r="AV1894" t="inlineStr">
        <is>
          <t>N/A</t>
        </is>
      </c>
      <c r="AW1894" t="inlineStr">
        <is>
          <t>N/A</t>
        </is>
      </c>
      <c r="AX1894" t="inlineStr">
        <is>
          <t>N/A</t>
        </is>
      </c>
      <c r="AY1894" t="inlineStr">
        <is>
          <t>N/A</t>
        </is>
      </c>
      <c r="AZ1894" t="inlineStr">
        <is>
          <t>N/A</t>
        </is>
      </c>
      <c r="BA1894" t="inlineStr">
        <is>
          <t>N/A</t>
        </is>
      </c>
      <c r="BB1894" t="inlineStr">
        <is>
          <t>N/A</t>
        </is>
      </c>
      <c r="BC1894" t="inlineStr">
        <is>
          <t>N/A</t>
        </is>
      </c>
      <c r="BD1894" t="inlineStr">
        <is>
          <t>N/A</t>
        </is>
      </c>
      <c r="BE1894" t="inlineStr">
        <is>
          <t>N/A</t>
        </is>
      </c>
    </row>
    <row r="1895">
      <c r="A1895" t="inlineStr">
        <is>
          <t>WI211273950</t>
        </is>
      </c>
      <c r="B1895" t="inlineStr">
        <is>
          <t>DATA_VALIDATION</t>
        </is>
      </c>
      <c r="C1895" t="inlineStr">
        <is>
          <t>201348000243</t>
        </is>
      </c>
      <c r="D1895" t="inlineStr">
        <is>
          <t>Folder</t>
        </is>
      </c>
      <c r="E1895" s="2">
        <f>HYPERLINK("capsilon://?command=openfolder&amp;siteaddress=FAM.docvelocity-na8.net&amp;folderid=FX1F6DDC2F-07E8-E958-EAAD-DA6CEB8BC04D","FX211211089")</f>
        <v>0.0</v>
      </c>
      <c r="F1895" t="inlineStr">
        <is>
          <t/>
        </is>
      </c>
      <c r="G1895" t="inlineStr">
        <is>
          <t/>
        </is>
      </c>
      <c r="H1895" t="inlineStr">
        <is>
          <t>Mailitem</t>
        </is>
      </c>
      <c r="I1895" t="inlineStr">
        <is>
          <t>MI2112779250</t>
        </is>
      </c>
      <c r="J1895" t="n">
        <v>166.0</v>
      </c>
      <c r="K1895" t="inlineStr">
        <is>
          <t>COMPLETED</t>
        </is>
      </c>
      <c r="L1895" t="inlineStr">
        <is>
          <t>MARK_AS_COMPLETED</t>
        </is>
      </c>
      <c r="M1895" t="inlineStr">
        <is>
          <t>Queue</t>
        </is>
      </c>
      <c r="N1895" t="n">
        <v>2.0</v>
      </c>
      <c r="O1895" s="1" t="n">
        <v>44552.604212962964</v>
      </c>
      <c r="P1895" s="1" t="n">
        <v>44552.63983796296</v>
      </c>
      <c r="Q1895" t="n">
        <v>1225.0</v>
      </c>
      <c r="R1895" t="n">
        <v>1853.0</v>
      </c>
      <c r="S1895" t="b">
        <v>0</v>
      </c>
      <c r="T1895" t="inlineStr">
        <is>
          <t>N/A</t>
        </is>
      </c>
      <c r="U1895" t="b">
        <v>1</v>
      </c>
      <c r="V1895" t="inlineStr">
        <is>
          <t>Sanjay Kharade</t>
        </is>
      </c>
      <c r="W1895" s="1" t="n">
        <v>44552.617951388886</v>
      </c>
      <c r="X1895" t="n">
        <v>942.0</v>
      </c>
      <c r="Y1895" t="n">
        <v>185.0</v>
      </c>
      <c r="Z1895" t="n">
        <v>0.0</v>
      </c>
      <c r="AA1895" t="n">
        <v>185.0</v>
      </c>
      <c r="AB1895" t="n">
        <v>0.0</v>
      </c>
      <c r="AC1895" t="n">
        <v>141.0</v>
      </c>
      <c r="AD1895" t="n">
        <v>-19.0</v>
      </c>
      <c r="AE1895" t="n">
        <v>0.0</v>
      </c>
      <c r="AF1895" t="n">
        <v>0.0</v>
      </c>
      <c r="AG1895" t="n">
        <v>0.0</v>
      </c>
      <c r="AH1895" t="inlineStr">
        <is>
          <t>Rohit Mawal</t>
        </is>
      </c>
      <c r="AI1895" s="1" t="n">
        <v>44552.63983796296</v>
      </c>
      <c r="AJ1895" t="n">
        <v>878.0</v>
      </c>
      <c r="AK1895" t="n">
        <v>0.0</v>
      </c>
      <c r="AL1895" t="n">
        <v>0.0</v>
      </c>
      <c r="AM1895" t="n">
        <v>0.0</v>
      </c>
      <c r="AN1895" t="n">
        <v>0.0</v>
      </c>
      <c r="AO1895" t="n">
        <v>0.0</v>
      </c>
      <c r="AP1895" t="n">
        <v>-19.0</v>
      </c>
      <c r="AQ1895" t="n">
        <v>0.0</v>
      </c>
      <c r="AR1895" t="n">
        <v>0.0</v>
      </c>
      <c r="AS1895" t="n">
        <v>0.0</v>
      </c>
      <c r="AT1895" t="inlineStr">
        <is>
          <t>N/A</t>
        </is>
      </c>
      <c r="AU1895" t="inlineStr">
        <is>
          <t>N/A</t>
        </is>
      </c>
      <c r="AV1895" t="inlineStr">
        <is>
          <t>N/A</t>
        </is>
      </c>
      <c r="AW1895" t="inlineStr">
        <is>
          <t>N/A</t>
        </is>
      </c>
      <c r="AX1895" t="inlineStr">
        <is>
          <t>N/A</t>
        </is>
      </c>
      <c r="AY1895" t="inlineStr">
        <is>
          <t>N/A</t>
        </is>
      </c>
      <c r="AZ1895" t="inlineStr">
        <is>
          <t>N/A</t>
        </is>
      </c>
      <c r="BA1895" t="inlineStr">
        <is>
          <t>N/A</t>
        </is>
      </c>
      <c r="BB1895" t="inlineStr">
        <is>
          <t>N/A</t>
        </is>
      </c>
      <c r="BC1895" t="inlineStr">
        <is>
          <t>N/A</t>
        </is>
      </c>
      <c r="BD1895" t="inlineStr">
        <is>
          <t>N/A</t>
        </is>
      </c>
      <c r="BE1895" t="inlineStr">
        <is>
          <t>N/A</t>
        </is>
      </c>
    </row>
    <row r="1896">
      <c r="A1896" t="inlineStr">
        <is>
          <t>WI211274016</t>
        </is>
      </c>
      <c r="B1896" t="inlineStr">
        <is>
          <t>DATA_VALIDATION</t>
        </is>
      </c>
      <c r="C1896" t="inlineStr">
        <is>
          <t>201308007997</t>
        </is>
      </c>
      <c r="D1896" t="inlineStr">
        <is>
          <t>Folder</t>
        </is>
      </c>
      <c r="E1896" s="2">
        <f>HYPERLINK("capsilon://?command=openfolder&amp;siteaddress=FAM.docvelocity-na8.net&amp;folderid=FX6D4DB233-62FA-854C-D9FD-8EBBDE62B03D","FX211211382")</f>
        <v>0.0</v>
      </c>
      <c r="F1896" t="inlineStr">
        <is>
          <t/>
        </is>
      </c>
      <c r="G1896" t="inlineStr">
        <is>
          <t/>
        </is>
      </c>
      <c r="H1896" t="inlineStr">
        <is>
          <t>Mailitem</t>
        </is>
      </c>
      <c r="I1896" t="inlineStr">
        <is>
          <t>MI2112780883</t>
        </is>
      </c>
      <c r="J1896" t="n">
        <v>216.0</v>
      </c>
      <c r="K1896" t="inlineStr">
        <is>
          <t>COMPLETED</t>
        </is>
      </c>
      <c r="L1896" t="inlineStr">
        <is>
          <t>MARK_AS_COMPLETED</t>
        </is>
      </c>
      <c r="M1896" t="inlineStr">
        <is>
          <t>Queue</t>
        </is>
      </c>
      <c r="N1896" t="n">
        <v>1.0</v>
      </c>
      <c r="O1896" s="1" t="n">
        <v>44552.613958333335</v>
      </c>
      <c r="P1896" s="1" t="n">
        <v>44552.63804398148</v>
      </c>
      <c r="Q1896" t="n">
        <v>1599.0</v>
      </c>
      <c r="R1896" t="n">
        <v>482.0</v>
      </c>
      <c r="S1896" t="b">
        <v>0</v>
      </c>
      <c r="T1896" t="inlineStr">
        <is>
          <t>N/A</t>
        </is>
      </c>
      <c r="U1896" t="b">
        <v>0</v>
      </c>
      <c r="V1896" t="inlineStr">
        <is>
          <t>Sumit Jarhad</t>
        </is>
      </c>
      <c r="W1896" s="1" t="n">
        <v>44552.63804398148</v>
      </c>
      <c r="X1896" t="n">
        <v>218.0</v>
      </c>
      <c r="Y1896" t="n">
        <v>0.0</v>
      </c>
      <c r="Z1896" t="n">
        <v>0.0</v>
      </c>
      <c r="AA1896" t="n">
        <v>0.0</v>
      </c>
      <c r="AB1896" t="n">
        <v>0.0</v>
      </c>
      <c r="AC1896" t="n">
        <v>0.0</v>
      </c>
      <c r="AD1896" t="n">
        <v>216.0</v>
      </c>
      <c r="AE1896" t="n">
        <v>190.0</v>
      </c>
      <c r="AF1896" t="n">
        <v>0.0</v>
      </c>
      <c r="AG1896" t="n">
        <v>5.0</v>
      </c>
      <c r="AH1896" t="inlineStr">
        <is>
          <t>N/A</t>
        </is>
      </c>
      <c r="AI1896" t="inlineStr">
        <is>
          <t>N/A</t>
        </is>
      </c>
      <c r="AJ1896" t="inlineStr">
        <is>
          <t>N/A</t>
        </is>
      </c>
      <c r="AK1896" t="inlineStr">
        <is>
          <t>N/A</t>
        </is>
      </c>
      <c r="AL1896" t="inlineStr">
        <is>
          <t>N/A</t>
        </is>
      </c>
      <c r="AM1896" t="inlineStr">
        <is>
          <t>N/A</t>
        </is>
      </c>
      <c r="AN1896" t="inlineStr">
        <is>
          <t>N/A</t>
        </is>
      </c>
      <c r="AO1896" t="inlineStr">
        <is>
          <t>N/A</t>
        </is>
      </c>
      <c r="AP1896" t="inlineStr">
        <is>
          <t>N/A</t>
        </is>
      </c>
      <c r="AQ1896" t="inlineStr">
        <is>
          <t>N/A</t>
        </is>
      </c>
      <c r="AR1896" t="inlineStr">
        <is>
          <t>N/A</t>
        </is>
      </c>
      <c r="AS1896" t="inlineStr">
        <is>
          <t>N/A</t>
        </is>
      </c>
      <c r="AT1896" t="inlineStr">
        <is>
          <t>N/A</t>
        </is>
      </c>
      <c r="AU1896" t="inlineStr">
        <is>
          <t>N/A</t>
        </is>
      </c>
      <c r="AV1896" t="inlineStr">
        <is>
          <t>N/A</t>
        </is>
      </c>
      <c r="AW1896" t="inlineStr">
        <is>
          <t>N/A</t>
        </is>
      </c>
      <c r="AX1896" t="inlineStr">
        <is>
          <t>N/A</t>
        </is>
      </c>
      <c r="AY1896" t="inlineStr">
        <is>
          <t>N/A</t>
        </is>
      </c>
      <c r="AZ1896" t="inlineStr">
        <is>
          <t>N/A</t>
        </is>
      </c>
      <c r="BA1896" t="inlineStr">
        <is>
          <t>N/A</t>
        </is>
      </c>
      <c r="BB1896" t="inlineStr">
        <is>
          <t>N/A</t>
        </is>
      </c>
      <c r="BC1896" t="inlineStr">
        <is>
          <t>N/A</t>
        </is>
      </c>
      <c r="BD1896" t="inlineStr">
        <is>
          <t>N/A</t>
        </is>
      </c>
      <c r="BE1896" t="inlineStr">
        <is>
          <t>N/A</t>
        </is>
      </c>
    </row>
    <row r="1897">
      <c r="A1897" t="inlineStr">
        <is>
          <t>WI211274020</t>
        </is>
      </c>
      <c r="B1897" t="inlineStr">
        <is>
          <t>DATA_VALIDATION</t>
        </is>
      </c>
      <c r="C1897" t="inlineStr">
        <is>
          <t>201330004340</t>
        </is>
      </c>
      <c r="D1897" t="inlineStr">
        <is>
          <t>Folder</t>
        </is>
      </c>
      <c r="E1897" s="2">
        <f>HYPERLINK("capsilon://?command=openfolder&amp;siteaddress=FAM.docvelocity-na8.net&amp;folderid=FX903746B8-DCEA-E959-822B-FE604F3D2C58","FX211211484")</f>
        <v>0.0</v>
      </c>
      <c r="F1897" t="inlineStr">
        <is>
          <t/>
        </is>
      </c>
      <c r="G1897" t="inlineStr">
        <is>
          <t/>
        </is>
      </c>
      <c r="H1897" t="inlineStr">
        <is>
          <t>Mailitem</t>
        </is>
      </c>
      <c r="I1897" t="inlineStr">
        <is>
          <t>MI2112780108</t>
        </is>
      </c>
      <c r="J1897" t="n">
        <v>314.0</v>
      </c>
      <c r="K1897" t="inlineStr">
        <is>
          <t>COMPLETED</t>
        </is>
      </c>
      <c r="L1897" t="inlineStr">
        <is>
          <t>MARK_AS_COMPLETED</t>
        </is>
      </c>
      <c r="M1897" t="inlineStr">
        <is>
          <t>Queue</t>
        </is>
      </c>
      <c r="N1897" t="n">
        <v>2.0</v>
      </c>
      <c r="O1897" s="1" t="n">
        <v>44552.61519675926</v>
      </c>
      <c r="P1897" s="1" t="n">
        <v>44552.78425925926</v>
      </c>
      <c r="Q1897" t="n">
        <v>7893.0</v>
      </c>
      <c r="R1897" t="n">
        <v>6714.0</v>
      </c>
      <c r="S1897" t="b">
        <v>0</v>
      </c>
      <c r="T1897" t="inlineStr">
        <is>
          <t>N/A</t>
        </is>
      </c>
      <c r="U1897" t="b">
        <v>1</v>
      </c>
      <c r="V1897" t="inlineStr">
        <is>
          <t>Nisha Verma</t>
        </is>
      </c>
      <c r="W1897" s="1" t="n">
        <v>44552.68681712963</v>
      </c>
      <c r="X1897" t="n">
        <v>5827.0</v>
      </c>
      <c r="Y1897" t="n">
        <v>289.0</v>
      </c>
      <c r="Z1897" t="n">
        <v>0.0</v>
      </c>
      <c r="AA1897" t="n">
        <v>289.0</v>
      </c>
      <c r="AB1897" t="n">
        <v>0.0</v>
      </c>
      <c r="AC1897" t="n">
        <v>172.0</v>
      </c>
      <c r="AD1897" t="n">
        <v>25.0</v>
      </c>
      <c r="AE1897" t="n">
        <v>0.0</v>
      </c>
      <c r="AF1897" t="n">
        <v>0.0</v>
      </c>
      <c r="AG1897" t="n">
        <v>0.0</v>
      </c>
      <c r="AH1897" t="inlineStr">
        <is>
          <t>Vikash Suryakanth Parmar</t>
        </is>
      </c>
      <c r="AI1897" s="1" t="n">
        <v>44552.78425925926</v>
      </c>
      <c r="AJ1897" t="n">
        <v>853.0</v>
      </c>
      <c r="AK1897" t="n">
        <v>0.0</v>
      </c>
      <c r="AL1897" t="n">
        <v>0.0</v>
      </c>
      <c r="AM1897" t="n">
        <v>0.0</v>
      </c>
      <c r="AN1897" t="n">
        <v>0.0</v>
      </c>
      <c r="AO1897" t="n">
        <v>0.0</v>
      </c>
      <c r="AP1897" t="n">
        <v>25.0</v>
      </c>
      <c r="AQ1897" t="n">
        <v>0.0</v>
      </c>
      <c r="AR1897" t="n">
        <v>0.0</v>
      </c>
      <c r="AS1897" t="n">
        <v>0.0</v>
      </c>
      <c r="AT1897" t="inlineStr">
        <is>
          <t>N/A</t>
        </is>
      </c>
      <c r="AU1897" t="inlineStr">
        <is>
          <t>N/A</t>
        </is>
      </c>
      <c r="AV1897" t="inlineStr">
        <is>
          <t>N/A</t>
        </is>
      </c>
      <c r="AW1897" t="inlineStr">
        <is>
          <t>N/A</t>
        </is>
      </c>
      <c r="AX1897" t="inlineStr">
        <is>
          <t>N/A</t>
        </is>
      </c>
      <c r="AY1897" t="inlineStr">
        <is>
          <t>N/A</t>
        </is>
      </c>
      <c r="AZ1897" t="inlineStr">
        <is>
          <t>N/A</t>
        </is>
      </c>
      <c r="BA1897" t="inlineStr">
        <is>
          <t>N/A</t>
        </is>
      </c>
      <c r="BB1897" t="inlineStr">
        <is>
          <t>N/A</t>
        </is>
      </c>
      <c r="BC1897" t="inlineStr">
        <is>
          <t>N/A</t>
        </is>
      </c>
      <c r="BD1897" t="inlineStr">
        <is>
          <t>N/A</t>
        </is>
      </c>
      <c r="BE1897" t="inlineStr">
        <is>
          <t>N/A</t>
        </is>
      </c>
    </row>
    <row r="1898">
      <c r="A1898" t="inlineStr">
        <is>
          <t>WI21127412</t>
        </is>
      </c>
      <c r="B1898" t="inlineStr">
        <is>
          <t>DATA_VALIDATION</t>
        </is>
      </c>
      <c r="C1898" t="inlineStr">
        <is>
          <t>201130012830</t>
        </is>
      </c>
      <c r="D1898" t="inlineStr">
        <is>
          <t>Folder</t>
        </is>
      </c>
      <c r="E1898" s="2">
        <f>HYPERLINK("capsilon://?command=openfolder&amp;siteaddress=FAM.docvelocity-na8.net&amp;folderid=FX9CE2D17B-AD97-25F4-4866-2E8CE8E71C3D","FX211112917")</f>
        <v>0.0</v>
      </c>
      <c r="F1898" t="inlineStr">
        <is>
          <t/>
        </is>
      </c>
      <c r="G1898" t="inlineStr">
        <is>
          <t/>
        </is>
      </c>
      <c r="H1898" t="inlineStr">
        <is>
          <t>Mailitem</t>
        </is>
      </c>
      <c r="I1898" t="inlineStr">
        <is>
          <t>MI211280793</t>
        </is>
      </c>
      <c r="J1898" t="n">
        <v>30.0</v>
      </c>
      <c r="K1898" t="inlineStr">
        <is>
          <t>COMPLETED</t>
        </is>
      </c>
      <c r="L1898" t="inlineStr">
        <is>
          <t>MARK_AS_COMPLETED</t>
        </is>
      </c>
      <c r="M1898" t="inlineStr">
        <is>
          <t>Queue</t>
        </is>
      </c>
      <c r="N1898" t="n">
        <v>2.0</v>
      </c>
      <c r="O1898" s="1" t="n">
        <v>44532.579189814816</v>
      </c>
      <c r="P1898" s="1" t="n">
        <v>44532.666817129626</v>
      </c>
      <c r="Q1898" t="n">
        <v>7378.0</v>
      </c>
      <c r="R1898" t="n">
        <v>193.0</v>
      </c>
      <c r="S1898" t="b">
        <v>0</v>
      </c>
      <c r="T1898" t="inlineStr">
        <is>
          <t>N/A</t>
        </is>
      </c>
      <c r="U1898" t="b">
        <v>0</v>
      </c>
      <c r="V1898" t="inlineStr">
        <is>
          <t>Sanjay Kharade</t>
        </is>
      </c>
      <c r="W1898" s="1" t="n">
        <v>44532.58652777778</v>
      </c>
      <c r="X1898" t="n">
        <v>86.0</v>
      </c>
      <c r="Y1898" t="n">
        <v>9.0</v>
      </c>
      <c r="Z1898" t="n">
        <v>0.0</v>
      </c>
      <c r="AA1898" t="n">
        <v>9.0</v>
      </c>
      <c r="AB1898" t="n">
        <v>0.0</v>
      </c>
      <c r="AC1898" t="n">
        <v>2.0</v>
      </c>
      <c r="AD1898" t="n">
        <v>21.0</v>
      </c>
      <c r="AE1898" t="n">
        <v>0.0</v>
      </c>
      <c r="AF1898" t="n">
        <v>0.0</v>
      </c>
      <c r="AG1898" t="n">
        <v>0.0</v>
      </c>
      <c r="AH1898" t="inlineStr">
        <is>
          <t>Rohit Mawal</t>
        </is>
      </c>
      <c r="AI1898" s="1" t="n">
        <v>44532.666817129626</v>
      </c>
      <c r="AJ1898" t="n">
        <v>107.0</v>
      </c>
      <c r="AK1898" t="n">
        <v>0.0</v>
      </c>
      <c r="AL1898" t="n">
        <v>0.0</v>
      </c>
      <c r="AM1898" t="n">
        <v>0.0</v>
      </c>
      <c r="AN1898" t="n">
        <v>0.0</v>
      </c>
      <c r="AO1898" t="n">
        <v>0.0</v>
      </c>
      <c r="AP1898" t="n">
        <v>21.0</v>
      </c>
      <c r="AQ1898" t="n">
        <v>0.0</v>
      </c>
      <c r="AR1898" t="n">
        <v>0.0</v>
      </c>
      <c r="AS1898" t="n">
        <v>0.0</v>
      </c>
      <c r="AT1898" t="inlineStr">
        <is>
          <t>N/A</t>
        </is>
      </c>
      <c r="AU1898" t="inlineStr">
        <is>
          <t>N/A</t>
        </is>
      </c>
      <c r="AV1898" t="inlineStr">
        <is>
          <t>N/A</t>
        </is>
      </c>
      <c r="AW1898" t="inlineStr">
        <is>
          <t>N/A</t>
        </is>
      </c>
      <c r="AX1898" t="inlineStr">
        <is>
          <t>N/A</t>
        </is>
      </c>
      <c r="AY1898" t="inlineStr">
        <is>
          <t>N/A</t>
        </is>
      </c>
      <c r="AZ1898" t="inlineStr">
        <is>
          <t>N/A</t>
        </is>
      </c>
      <c r="BA1898" t="inlineStr">
        <is>
          <t>N/A</t>
        </is>
      </c>
      <c r="BB1898" t="inlineStr">
        <is>
          <t>N/A</t>
        </is>
      </c>
      <c r="BC1898" t="inlineStr">
        <is>
          <t>N/A</t>
        </is>
      </c>
      <c r="BD1898" t="inlineStr">
        <is>
          <t>N/A</t>
        </is>
      </c>
      <c r="BE1898" t="inlineStr">
        <is>
          <t>N/A</t>
        </is>
      </c>
    </row>
    <row r="1899">
      <c r="A1899" t="inlineStr">
        <is>
          <t>WI21127415</t>
        </is>
      </c>
      <c r="B1899" t="inlineStr">
        <is>
          <t>DATA_VALIDATION</t>
        </is>
      </c>
      <c r="C1899" t="inlineStr">
        <is>
          <t>201130012838</t>
        </is>
      </c>
      <c r="D1899" t="inlineStr">
        <is>
          <t>Folder</t>
        </is>
      </c>
      <c r="E1899" s="2">
        <f>HYPERLINK("capsilon://?command=openfolder&amp;siteaddress=FAM.docvelocity-na8.net&amp;folderid=FX6DDF3C5D-8F03-5DFC-774B-8145E1501B71","FX211113396")</f>
        <v>0.0</v>
      </c>
      <c r="F1899" t="inlineStr">
        <is>
          <t/>
        </is>
      </c>
      <c r="G1899" t="inlineStr">
        <is>
          <t/>
        </is>
      </c>
      <c r="H1899" t="inlineStr">
        <is>
          <t>Mailitem</t>
        </is>
      </c>
      <c r="I1899" t="inlineStr">
        <is>
          <t>MI211280846</t>
        </is>
      </c>
      <c r="J1899" t="n">
        <v>30.0</v>
      </c>
      <c r="K1899" t="inlineStr">
        <is>
          <t>COMPLETED</t>
        </is>
      </c>
      <c r="L1899" t="inlineStr">
        <is>
          <t>MARK_AS_COMPLETED</t>
        </is>
      </c>
      <c r="M1899" t="inlineStr">
        <is>
          <t>Queue</t>
        </is>
      </c>
      <c r="N1899" t="n">
        <v>2.0</v>
      </c>
      <c r="O1899" s="1" t="n">
        <v>44532.57960648148</v>
      </c>
      <c r="P1899" s="1" t="n">
        <v>44532.6671412037</v>
      </c>
      <c r="Q1899" t="n">
        <v>7450.0</v>
      </c>
      <c r="R1899" t="n">
        <v>113.0</v>
      </c>
      <c r="S1899" t="b">
        <v>0</v>
      </c>
      <c r="T1899" t="inlineStr">
        <is>
          <t>N/A</t>
        </is>
      </c>
      <c r="U1899" t="b">
        <v>0</v>
      </c>
      <c r="V1899" t="inlineStr">
        <is>
          <t>Sanjay Kharade</t>
        </is>
      </c>
      <c r="W1899" s="1" t="n">
        <v>44532.58703703704</v>
      </c>
      <c r="X1899" t="n">
        <v>44.0</v>
      </c>
      <c r="Y1899" t="n">
        <v>9.0</v>
      </c>
      <c r="Z1899" t="n">
        <v>0.0</v>
      </c>
      <c r="AA1899" t="n">
        <v>9.0</v>
      </c>
      <c r="AB1899" t="n">
        <v>0.0</v>
      </c>
      <c r="AC1899" t="n">
        <v>1.0</v>
      </c>
      <c r="AD1899" t="n">
        <v>21.0</v>
      </c>
      <c r="AE1899" t="n">
        <v>0.0</v>
      </c>
      <c r="AF1899" t="n">
        <v>0.0</v>
      </c>
      <c r="AG1899" t="n">
        <v>0.0</v>
      </c>
      <c r="AH1899" t="inlineStr">
        <is>
          <t>Vikash Suryakanth Parmar</t>
        </is>
      </c>
      <c r="AI1899" s="1" t="n">
        <v>44532.6671412037</v>
      </c>
      <c r="AJ1899" t="n">
        <v>69.0</v>
      </c>
      <c r="AK1899" t="n">
        <v>0.0</v>
      </c>
      <c r="AL1899" t="n">
        <v>0.0</v>
      </c>
      <c r="AM1899" t="n">
        <v>0.0</v>
      </c>
      <c r="AN1899" t="n">
        <v>0.0</v>
      </c>
      <c r="AO1899" t="n">
        <v>0.0</v>
      </c>
      <c r="AP1899" t="n">
        <v>21.0</v>
      </c>
      <c r="AQ1899" t="n">
        <v>0.0</v>
      </c>
      <c r="AR1899" t="n">
        <v>0.0</v>
      </c>
      <c r="AS1899" t="n">
        <v>0.0</v>
      </c>
      <c r="AT1899" t="inlineStr">
        <is>
          <t>N/A</t>
        </is>
      </c>
      <c r="AU1899" t="inlineStr">
        <is>
          <t>N/A</t>
        </is>
      </c>
      <c r="AV1899" t="inlineStr">
        <is>
          <t>N/A</t>
        </is>
      </c>
      <c r="AW1899" t="inlineStr">
        <is>
          <t>N/A</t>
        </is>
      </c>
      <c r="AX1899" t="inlineStr">
        <is>
          <t>N/A</t>
        </is>
      </c>
      <c r="AY1899" t="inlineStr">
        <is>
          <t>N/A</t>
        </is>
      </c>
      <c r="AZ1899" t="inlineStr">
        <is>
          <t>N/A</t>
        </is>
      </c>
      <c r="BA1899" t="inlineStr">
        <is>
          <t>N/A</t>
        </is>
      </c>
      <c r="BB1899" t="inlineStr">
        <is>
          <t>N/A</t>
        </is>
      </c>
      <c r="BC1899" t="inlineStr">
        <is>
          <t>N/A</t>
        </is>
      </c>
      <c r="BD1899" t="inlineStr">
        <is>
          <t>N/A</t>
        </is>
      </c>
      <c r="BE1899" t="inlineStr">
        <is>
          <t>N/A</t>
        </is>
      </c>
    </row>
    <row r="1900">
      <c r="A1900" t="inlineStr">
        <is>
          <t>WI211274213</t>
        </is>
      </c>
      <c r="B1900" t="inlineStr">
        <is>
          <t>DATA_VALIDATION</t>
        </is>
      </c>
      <c r="C1900" t="inlineStr">
        <is>
          <t>201308007990</t>
        </is>
      </c>
      <c r="D1900" t="inlineStr">
        <is>
          <t>Folder</t>
        </is>
      </c>
      <c r="E1900" s="2">
        <f>HYPERLINK("capsilon://?command=openfolder&amp;siteaddress=FAM.docvelocity-na8.net&amp;folderid=FXD0E133AA-5DC4-5E44-C14A-E5F1FD921F12","FX211210729")</f>
        <v>0.0</v>
      </c>
      <c r="F1900" t="inlineStr">
        <is>
          <t/>
        </is>
      </c>
      <c r="G1900" t="inlineStr">
        <is>
          <t/>
        </is>
      </c>
      <c r="H1900" t="inlineStr">
        <is>
          <t>Mailitem</t>
        </is>
      </c>
      <c r="I1900" t="inlineStr">
        <is>
          <t>MI2112783525</t>
        </is>
      </c>
      <c r="J1900" t="n">
        <v>228.0</v>
      </c>
      <c r="K1900" t="inlineStr">
        <is>
          <t>COMPLETED</t>
        </is>
      </c>
      <c r="L1900" t="inlineStr">
        <is>
          <t>MARK_AS_COMPLETED</t>
        </is>
      </c>
      <c r="M1900" t="inlineStr">
        <is>
          <t>Queue</t>
        </is>
      </c>
      <c r="N1900" t="n">
        <v>1.0</v>
      </c>
      <c r="O1900" s="1" t="n">
        <v>44552.63469907407</v>
      </c>
      <c r="P1900" s="1" t="n">
        <v>44552.64045138889</v>
      </c>
      <c r="Q1900" t="n">
        <v>290.0</v>
      </c>
      <c r="R1900" t="n">
        <v>207.0</v>
      </c>
      <c r="S1900" t="b">
        <v>0</v>
      </c>
      <c r="T1900" t="inlineStr">
        <is>
          <t>N/A</t>
        </is>
      </c>
      <c r="U1900" t="b">
        <v>0</v>
      </c>
      <c r="V1900" t="inlineStr">
        <is>
          <t>Sumit Jarhad</t>
        </is>
      </c>
      <c r="W1900" s="1" t="n">
        <v>44552.64045138889</v>
      </c>
      <c r="X1900" t="n">
        <v>207.0</v>
      </c>
      <c r="Y1900" t="n">
        <v>0.0</v>
      </c>
      <c r="Z1900" t="n">
        <v>0.0</v>
      </c>
      <c r="AA1900" t="n">
        <v>0.0</v>
      </c>
      <c r="AB1900" t="n">
        <v>0.0</v>
      </c>
      <c r="AC1900" t="n">
        <v>0.0</v>
      </c>
      <c r="AD1900" t="n">
        <v>228.0</v>
      </c>
      <c r="AE1900" t="n">
        <v>204.0</v>
      </c>
      <c r="AF1900" t="n">
        <v>0.0</v>
      </c>
      <c r="AG1900" t="n">
        <v>6.0</v>
      </c>
      <c r="AH1900" t="inlineStr">
        <is>
          <t>N/A</t>
        </is>
      </c>
      <c r="AI1900" t="inlineStr">
        <is>
          <t>N/A</t>
        </is>
      </c>
      <c r="AJ1900" t="inlineStr">
        <is>
          <t>N/A</t>
        </is>
      </c>
      <c r="AK1900" t="inlineStr">
        <is>
          <t>N/A</t>
        </is>
      </c>
      <c r="AL1900" t="inlineStr">
        <is>
          <t>N/A</t>
        </is>
      </c>
      <c r="AM1900" t="inlineStr">
        <is>
          <t>N/A</t>
        </is>
      </c>
      <c r="AN1900" t="inlineStr">
        <is>
          <t>N/A</t>
        </is>
      </c>
      <c r="AO1900" t="inlineStr">
        <is>
          <t>N/A</t>
        </is>
      </c>
      <c r="AP1900" t="inlineStr">
        <is>
          <t>N/A</t>
        </is>
      </c>
      <c r="AQ1900" t="inlineStr">
        <is>
          <t>N/A</t>
        </is>
      </c>
      <c r="AR1900" t="inlineStr">
        <is>
          <t>N/A</t>
        </is>
      </c>
      <c r="AS1900" t="inlineStr">
        <is>
          <t>N/A</t>
        </is>
      </c>
      <c r="AT1900" t="inlineStr">
        <is>
          <t>N/A</t>
        </is>
      </c>
      <c r="AU1900" t="inlineStr">
        <is>
          <t>N/A</t>
        </is>
      </c>
      <c r="AV1900" t="inlineStr">
        <is>
          <t>N/A</t>
        </is>
      </c>
      <c r="AW1900" t="inlineStr">
        <is>
          <t>N/A</t>
        </is>
      </c>
      <c r="AX1900" t="inlineStr">
        <is>
          <t>N/A</t>
        </is>
      </c>
      <c r="AY1900" t="inlineStr">
        <is>
          <t>N/A</t>
        </is>
      </c>
      <c r="AZ1900" t="inlineStr">
        <is>
          <t>N/A</t>
        </is>
      </c>
      <c r="BA1900" t="inlineStr">
        <is>
          <t>N/A</t>
        </is>
      </c>
      <c r="BB1900" t="inlineStr">
        <is>
          <t>N/A</t>
        </is>
      </c>
      <c r="BC1900" t="inlineStr">
        <is>
          <t>N/A</t>
        </is>
      </c>
      <c r="BD1900" t="inlineStr">
        <is>
          <t>N/A</t>
        </is>
      </c>
      <c r="BE1900" t="inlineStr">
        <is>
          <t>N/A</t>
        </is>
      </c>
    </row>
    <row r="1901">
      <c r="A1901" t="inlineStr">
        <is>
          <t>WI211274237</t>
        </is>
      </c>
      <c r="B1901" t="inlineStr">
        <is>
          <t>DATA_VALIDATION</t>
        </is>
      </c>
      <c r="C1901" t="inlineStr">
        <is>
          <t>201130012978</t>
        </is>
      </c>
      <c r="D1901" t="inlineStr">
        <is>
          <t>Folder</t>
        </is>
      </c>
      <c r="E1901" s="2">
        <f>HYPERLINK("capsilon://?command=openfolder&amp;siteaddress=FAM.docvelocity-na8.net&amp;folderid=FXE97DA37D-C86E-6833-CEB6-163CC9B45345","FX21129745")</f>
        <v>0.0</v>
      </c>
      <c r="F1901" t="inlineStr">
        <is>
          <t/>
        </is>
      </c>
      <c r="G1901" t="inlineStr">
        <is>
          <t/>
        </is>
      </c>
      <c r="H1901" t="inlineStr">
        <is>
          <t>Mailitem</t>
        </is>
      </c>
      <c r="I1901" t="inlineStr">
        <is>
          <t>MI2112783906</t>
        </is>
      </c>
      <c r="J1901" t="n">
        <v>30.0</v>
      </c>
      <c r="K1901" t="inlineStr">
        <is>
          <t>COMPLETED</t>
        </is>
      </c>
      <c r="L1901" t="inlineStr">
        <is>
          <t>MARK_AS_COMPLETED</t>
        </is>
      </c>
      <c r="M1901" t="inlineStr">
        <is>
          <t>Queue</t>
        </is>
      </c>
      <c r="N1901" t="n">
        <v>2.0</v>
      </c>
      <c r="O1901" s="1" t="n">
        <v>44552.636724537035</v>
      </c>
      <c r="P1901" s="1" t="n">
        <v>44552.64649305555</v>
      </c>
      <c r="Q1901" t="n">
        <v>702.0</v>
      </c>
      <c r="R1901" t="n">
        <v>142.0</v>
      </c>
      <c r="S1901" t="b">
        <v>0</v>
      </c>
      <c r="T1901" t="inlineStr">
        <is>
          <t>N/A</t>
        </is>
      </c>
      <c r="U1901" t="b">
        <v>0</v>
      </c>
      <c r="V1901" t="inlineStr">
        <is>
          <t>Sumit Jarhad</t>
        </is>
      </c>
      <c r="W1901" s="1" t="n">
        <v>44552.64145833333</v>
      </c>
      <c r="X1901" t="n">
        <v>73.0</v>
      </c>
      <c r="Y1901" t="n">
        <v>9.0</v>
      </c>
      <c r="Z1901" t="n">
        <v>0.0</v>
      </c>
      <c r="AA1901" t="n">
        <v>9.0</v>
      </c>
      <c r="AB1901" t="n">
        <v>0.0</v>
      </c>
      <c r="AC1901" t="n">
        <v>3.0</v>
      </c>
      <c r="AD1901" t="n">
        <v>21.0</v>
      </c>
      <c r="AE1901" t="n">
        <v>0.0</v>
      </c>
      <c r="AF1901" t="n">
        <v>0.0</v>
      </c>
      <c r="AG1901" t="n">
        <v>0.0</v>
      </c>
      <c r="AH1901" t="inlineStr">
        <is>
          <t>Vikash Suryakanth Parmar</t>
        </is>
      </c>
      <c r="AI1901" s="1" t="n">
        <v>44552.64649305555</v>
      </c>
      <c r="AJ1901" t="n">
        <v>69.0</v>
      </c>
      <c r="AK1901" t="n">
        <v>0.0</v>
      </c>
      <c r="AL1901" t="n">
        <v>0.0</v>
      </c>
      <c r="AM1901" t="n">
        <v>0.0</v>
      </c>
      <c r="AN1901" t="n">
        <v>0.0</v>
      </c>
      <c r="AO1901" t="n">
        <v>0.0</v>
      </c>
      <c r="AP1901" t="n">
        <v>21.0</v>
      </c>
      <c r="AQ1901" t="n">
        <v>0.0</v>
      </c>
      <c r="AR1901" t="n">
        <v>0.0</v>
      </c>
      <c r="AS1901" t="n">
        <v>0.0</v>
      </c>
      <c r="AT1901" t="inlineStr">
        <is>
          <t>N/A</t>
        </is>
      </c>
      <c r="AU1901" t="inlineStr">
        <is>
          <t>N/A</t>
        </is>
      </c>
      <c r="AV1901" t="inlineStr">
        <is>
          <t>N/A</t>
        </is>
      </c>
      <c r="AW1901" t="inlineStr">
        <is>
          <t>N/A</t>
        </is>
      </c>
      <c r="AX1901" t="inlineStr">
        <is>
          <t>N/A</t>
        </is>
      </c>
      <c r="AY1901" t="inlineStr">
        <is>
          <t>N/A</t>
        </is>
      </c>
      <c r="AZ1901" t="inlineStr">
        <is>
          <t>N/A</t>
        </is>
      </c>
      <c r="BA1901" t="inlineStr">
        <is>
          <t>N/A</t>
        </is>
      </c>
      <c r="BB1901" t="inlineStr">
        <is>
          <t>N/A</t>
        </is>
      </c>
      <c r="BC1901" t="inlineStr">
        <is>
          <t>N/A</t>
        </is>
      </c>
      <c r="BD1901" t="inlineStr">
        <is>
          <t>N/A</t>
        </is>
      </c>
      <c r="BE1901" t="inlineStr">
        <is>
          <t>N/A</t>
        </is>
      </c>
    </row>
    <row r="1902">
      <c r="A1902" t="inlineStr">
        <is>
          <t>WI211274299</t>
        </is>
      </c>
      <c r="B1902" t="inlineStr">
        <is>
          <t>DATA_VALIDATION</t>
        </is>
      </c>
      <c r="C1902" t="inlineStr">
        <is>
          <t>201308007997</t>
        </is>
      </c>
      <c r="D1902" t="inlineStr">
        <is>
          <t>Folder</t>
        </is>
      </c>
      <c r="E1902" s="2">
        <f>HYPERLINK("capsilon://?command=openfolder&amp;siteaddress=FAM.docvelocity-na8.net&amp;folderid=FX6D4DB233-62FA-854C-D9FD-8EBBDE62B03D","FX211211382")</f>
        <v>0.0</v>
      </c>
      <c r="F1902" t="inlineStr">
        <is>
          <t/>
        </is>
      </c>
      <c r="G1902" t="inlineStr">
        <is>
          <t/>
        </is>
      </c>
      <c r="H1902" t="inlineStr">
        <is>
          <t>Mailitem</t>
        </is>
      </c>
      <c r="I1902" t="inlineStr">
        <is>
          <t>MI2112780883</t>
        </is>
      </c>
      <c r="J1902" t="n">
        <v>361.0</v>
      </c>
      <c r="K1902" t="inlineStr">
        <is>
          <t>COMPLETED</t>
        </is>
      </c>
      <c r="L1902" t="inlineStr">
        <is>
          <t>MARK_AS_COMPLETED</t>
        </is>
      </c>
      <c r="M1902" t="inlineStr">
        <is>
          <t>Queue</t>
        </is>
      </c>
      <c r="N1902" t="n">
        <v>2.0</v>
      </c>
      <c r="O1902" s="1" t="n">
        <v>44552.639756944445</v>
      </c>
      <c r="P1902" s="1" t="n">
        <v>44552.793703703705</v>
      </c>
      <c r="Q1902" t="n">
        <v>10925.0</v>
      </c>
      <c r="R1902" t="n">
        <v>2376.0</v>
      </c>
      <c r="S1902" t="b">
        <v>0</v>
      </c>
      <c r="T1902" t="inlineStr">
        <is>
          <t>N/A</t>
        </is>
      </c>
      <c r="U1902" t="b">
        <v>1</v>
      </c>
      <c r="V1902" t="inlineStr">
        <is>
          <t>Sanjay Kharade</t>
        </is>
      </c>
      <c r="W1902" s="1" t="n">
        <v>44552.66148148148</v>
      </c>
      <c r="X1902" t="n">
        <v>1517.0</v>
      </c>
      <c r="Y1902" t="n">
        <v>305.0</v>
      </c>
      <c r="Z1902" t="n">
        <v>0.0</v>
      </c>
      <c r="AA1902" t="n">
        <v>305.0</v>
      </c>
      <c r="AB1902" t="n">
        <v>0.0</v>
      </c>
      <c r="AC1902" t="n">
        <v>121.0</v>
      </c>
      <c r="AD1902" t="n">
        <v>56.0</v>
      </c>
      <c r="AE1902" t="n">
        <v>0.0</v>
      </c>
      <c r="AF1902" t="n">
        <v>0.0</v>
      </c>
      <c r="AG1902" t="n">
        <v>0.0</v>
      </c>
      <c r="AH1902" t="inlineStr">
        <is>
          <t>Vikash Suryakanth Parmar</t>
        </is>
      </c>
      <c r="AI1902" s="1" t="n">
        <v>44552.793703703705</v>
      </c>
      <c r="AJ1902" t="n">
        <v>815.0</v>
      </c>
      <c r="AK1902" t="n">
        <v>1.0</v>
      </c>
      <c r="AL1902" t="n">
        <v>0.0</v>
      </c>
      <c r="AM1902" t="n">
        <v>1.0</v>
      </c>
      <c r="AN1902" t="n">
        <v>0.0</v>
      </c>
      <c r="AO1902" t="n">
        <v>1.0</v>
      </c>
      <c r="AP1902" t="n">
        <v>55.0</v>
      </c>
      <c r="AQ1902" t="n">
        <v>0.0</v>
      </c>
      <c r="AR1902" t="n">
        <v>0.0</v>
      </c>
      <c r="AS1902" t="n">
        <v>0.0</v>
      </c>
      <c r="AT1902" t="inlineStr">
        <is>
          <t>N/A</t>
        </is>
      </c>
      <c r="AU1902" t="inlineStr">
        <is>
          <t>N/A</t>
        </is>
      </c>
      <c r="AV1902" t="inlineStr">
        <is>
          <t>N/A</t>
        </is>
      </c>
      <c r="AW1902" t="inlineStr">
        <is>
          <t>N/A</t>
        </is>
      </c>
      <c r="AX1902" t="inlineStr">
        <is>
          <t>N/A</t>
        </is>
      </c>
      <c r="AY1902" t="inlineStr">
        <is>
          <t>N/A</t>
        </is>
      </c>
      <c r="AZ1902" t="inlineStr">
        <is>
          <t>N/A</t>
        </is>
      </c>
      <c r="BA1902" t="inlineStr">
        <is>
          <t>N/A</t>
        </is>
      </c>
      <c r="BB1902" t="inlineStr">
        <is>
          <t>N/A</t>
        </is>
      </c>
      <c r="BC1902" t="inlineStr">
        <is>
          <t>N/A</t>
        </is>
      </c>
      <c r="BD1902" t="inlineStr">
        <is>
          <t>N/A</t>
        </is>
      </c>
      <c r="BE1902" t="inlineStr">
        <is>
          <t>N/A</t>
        </is>
      </c>
    </row>
    <row r="1903">
      <c r="A1903" t="inlineStr">
        <is>
          <t>WI211274327</t>
        </is>
      </c>
      <c r="B1903" t="inlineStr">
        <is>
          <t>DATA_VALIDATION</t>
        </is>
      </c>
      <c r="C1903" t="inlineStr">
        <is>
          <t>201308007990</t>
        </is>
      </c>
      <c r="D1903" t="inlineStr">
        <is>
          <t>Folder</t>
        </is>
      </c>
      <c r="E1903" s="2">
        <f>HYPERLINK("capsilon://?command=openfolder&amp;siteaddress=FAM.docvelocity-na8.net&amp;folderid=FXD0E133AA-5DC4-5E44-C14A-E5F1FD921F12","FX211210729")</f>
        <v>0.0</v>
      </c>
      <c r="F1903" t="inlineStr">
        <is>
          <t/>
        </is>
      </c>
      <c r="G1903" t="inlineStr">
        <is>
          <t/>
        </is>
      </c>
      <c r="H1903" t="inlineStr">
        <is>
          <t>Mailitem</t>
        </is>
      </c>
      <c r="I1903" t="inlineStr">
        <is>
          <t>MI2112783525</t>
        </is>
      </c>
      <c r="J1903" t="n">
        <v>390.0</v>
      </c>
      <c r="K1903" t="inlineStr">
        <is>
          <t>COMPLETED</t>
        </is>
      </c>
      <c r="L1903" t="inlineStr">
        <is>
          <t>MARK_AS_COMPLETED</t>
        </is>
      </c>
      <c r="M1903" t="inlineStr">
        <is>
          <t>Queue</t>
        </is>
      </c>
      <c r="N1903" t="n">
        <v>2.0</v>
      </c>
      <c r="O1903" s="1" t="n">
        <v>44552.642175925925</v>
      </c>
      <c r="P1903" s="1" t="n">
        <v>44552.812743055554</v>
      </c>
      <c r="Q1903" t="n">
        <v>4241.0</v>
      </c>
      <c r="R1903" t="n">
        <v>10496.0</v>
      </c>
      <c r="S1903" t="b">
        <v>0</v>
      </c>
      <c r="T1903" t="inlineStr">
        <is>
          <t>N/A</t>
        </is>
      </c>
      <c r="U1903" t="b">
        <v>1</v>
      </c>
      <c r="V1903" t="inlineStr">
        <is>
          <t>Ketan Pathak</t>
        </is>
      </c>
      <c r="W1903" s="1" t="n">
        <v>44552.756875</v>
      </c>
      <c r="X1903" t="n">
        <v>8810.0</v>
      </c>
      <c r="Y1903" t="n">
        <v>374.0</v>
      </c>
      <c r="Z1903" t="n">
        <v>0.0</v>
      </c>
      <c r="AA1903" t="n">
        <v>374.0</v>
      </c>
      <c r="AB1903" t="n">
        <v>0.0</v>
      </c>
      <c r="AC1903" t="n">
        <v>221.0</v>
      </c>
      <c r="AD1903" t="n">
        <v>16.0</v>
      </c>
      <c r="AE1903" t="n">
        <v>0.0</v>
      </c>
      <c r="AF1903" t="n">
        <v>0.0</v>
      </c>
      <c r="AG1903" t="n">
        <v>0.0</v>
      </c>
      <c r="AH1903" t="inlineStr">
        <is>
          <t>Vikash Suryakanth Parmar</t>
        </is>
      </c>
      <c r="AI1903" s="1" t="n">
        <v>44552.812743055554</v>
      </c>
      <c r="AJ1903" t="n">
        <v>1644.0</v>
      </c>
      <c r="AK1903" t="n">
        <v>25.0</v>
      </c>
      <c r="AL1903" t="n">
        <v>0.0</v>
      </c>
      <c r="AM1903" t="n">
        <v>25.0</v>
      </c>
      <c r="AN1903" t="n">
        <v>0.0</v>
      </c>
      <c r="AO1903" t="n">
        <v>25.0</v>
      </c>
      <c r="AP1903" t="n">
        <v>-9.0</v>
      </c>
      <c r="AQ1903" t="n">
        <v>0.0</v>
      </c>
      <c r="AR1903" t="n">
        <v>0.0</v>
      </c>
      <c r="AS1903" t="n">
        <v>0.0</v>
      </c>
      <c r="AT1903" t="inlineStr">
        <is>
          <t>N/A</t>
        </is>
      </c>
      <c r="AU1903" t="inlineStr">
        <is>
          <t>N/A</t>
        </is>
      </c>
      <c r="AV1903" t="inlineStr">
        <is>
          <t>N/A</t>
        </is>
      </c>
      <c r="AW1903" t="inlineStr">
        <is>
          <t>N/A</t>
        </is>
      </c>
      <c r="AX1903" t="inlineStr">
        <is>
          <t>N/A</t>
        </is>
      </c>
      <c r="AY1903" t="inlineStr">
        <is>
          <t>N/A</t>
        </is>
      </c>
      <c r="AZ1903" t="inlineStr">
        <is>
          <t>N/A</t>
        </is>
      </c>
      <c r="BA1903" t="inlineStr">
        <is>
          <t>N/A</t>
        </is>
      </c>
      <c r="BB1903" t="inlineStr">
        <is>
          <t>N/A</t>
        </is>
      </c>
      <c r="BC1903" t="inlineStr">
        <is>
          <t>N/A</t>
        </is>
      </c>
      <c r="BD1903" t="inlineStr">
        <is>
          <t>N/A</t>
        </is>
      </c>
      <c r="BE1903" t="inlineStr">
        <is>
          <t>N/A</t>
        </is>
      </c>
    </row>
    <row r="1904">
      <c r="A1904" t="inlineStr">
        <is>
          <t>WI211274347</t>
        </is>
      </c>
      <c r="B1904" t="inlineStr">
        <is>
          <t>DATA_VALIDATION</t>
        </is>
      </c>
      <c r="C1904" t="inlineStr">
        <is>
          <t>201348000200</t>
        </is>
      </c>
      <c r="D1904" t="inlineStr">
        <is>
          <t>Folder</t>
        </is>
      </c>
      <c r="E1904" s="2">
        <f>HYPERLINK("capsilon://?command=openfolder&amp;siteaddress=FAM.docvelocity-na8.net&amp;folderid=FXDB418E1D-38BC-EA0F-9983-C8FADC460E73","FX211114808")</f>
        <v>0.0</v>
      </c>
      <c r="F1904" t="inlineStr">
        <is>
          <t/>
        </is>
      </c>
      <c r="G1904" t="inlineStr">
        <is>
          <t/>
        </is>
      </c>
      <c r="H1904" t="inlineStr">
        <is>
          <t>Mailitem</t>
        </is>
      </c>
      <c r="I1904" t="inlineStr">
        <is>
          <t>MI2112784700</t>
        </is>
      </c>
      <c r="J1904" t="n">
        <v>38.0</v>
      </c>
      <c r="K1904" t="inlineStr">
        <is>
          <t>COMPLETED</t>
        </is>
      </c>
      <c r="L1904" t="inlineStr">
        <is>
          <t>MARK_AS_COMPLETED</t>
        </is>
      </c>
      <c r="M1904" t="inlineStr">
        <is>
          <t>Queue</t>
        </is>
      </c>
      <c r="N1904" t="n">
        <v>2.0</v>
      </c>
      <c r="O1904" s="1" t="n">
        <v>44552.644328703704</v>
      </c>
      <c r="P1904" s="1" t="n">
        <v>44552.83247685185</v>
      </c>
      <c r="Q1904" t="n">
        <v>16189.0</v>
      </c>
      <c r="R1904" t="n">
        <v>67.0</v>
      </c>
      <c r="S1904" t="b">
        <v>0</v>
      </c>
      <c r="T1904" t="inlineStr">
        <is>
          <t>N/A</t>
        </is>
      </c>
      <c r="U1904" t="b">
        <v>0</v>
      </c>
      <c r="V1904" t="inlineStr">
        <is>
          <t>Supriya Khape</t>
        </is>
      </c>
      <c r="W1904" s="1" t="n">
        <v>44552.66633101852</v>
      </c>
      <c r="X1904" t="n">
        <v>25.0</v>
      </c>
      <c r="Y1904" t="n">
        <v>0.0</v>
      </c>
      <c r="Z1904" t="n">
        <v>0.0</v>
      </c>
      <c r="AA1904" t="n">
        <v>0.0</v>
      </c>
      <c r="AB1904" t="n">
        <v>37.0</v>
      </c>
      <c r="AC1904" t="n">
        <v>0.0</v>
      </c>
      <c r="AD1904" t="n">
        <v>38.0</v>
      </c>
      <c r="AE1904" t="n">
        <v>0.0</v>
      </c>
      <c r="AF1904" t="n">
        <v>0.0</v>
      </c>
      <c r="AG1904" t="n">
        <v>0.0</v>
      </c>
      <c r="AH1904" t="inlineStr">
        <is>
          <t>Vikash Suryakanth Parmar</t>
        </is>
      </c>
      <c r="AI1904" s="1" t="n">
        <v>44552.83247685185</v>
      </c>
      <c r="AJ1904" t="n">
        <v>35.0</v>
      </c>
      <c r="AK1904" t="n">
        <v>0.0</v>
      </c>
      <c r="AL1904" t="n">
        <v>0.0</v>
      </c>
      <c r="AM1904" t="n">
        <v>0.0</v>
      </c>
      <c r="AN1904" t="n">
        <v>37.0</v>
      </c>
      <c r="AO1904" t="n">
        <v>0.0</v>
      </c>
      <c r="AP1904" t="n">
        <v>38.0</v>
      </c>
      <c r="AQ1904" t="n">
        <v>0.0</v>
      </c>
      <c r="AR1904" t="n">
        <v>0.0</v>
      </c>
      <c r="AS1904" t="n">
        <v>0.0</v>
      </c>
      <c r="AT1904" t="inlineStr">
        <is>
          <t>N/A</t>
        </is>
      </c>
      <c r="AU1904" t="inlineStr">
        <is>
          <t>N/A</t>
        </is>
      </c>
      <c r="AV1904" t="inlineStr">
        <is>
          <t>N/A</t>
        </is>
      </c>
      <c r="AW1904" t="inlineStr">
        <is>
          <t>N/A</t>
        </is>
      </c>
      <c r="AX1904" t="inlineStr">
        <is>
          <t>N/A</t>
        </is>
      </c>
      <c r="AY1904" t="inlineStr">
        <is>
          <t>N/A</t>
        </is>
      </c>
      <c r="AZ1904" t="inlineStr">
        <is>
          <t>N/A</t>
        </is>
      </c>
      <c r="BA1904" t="inlineStr">
        <is>
          <t>N/A</t>
        </is>
      </c>
      <c r="BB1904" t="inlineStr">
        <is>
          <t>N/A</t>
        </is>
      </c>
      <c r="BC1904" t="inlineStr">
        <is>
          <t>N/A</t>
        </is>
      </c>
      <c r="BD1904" t="inlineStr">
        <is>
          <t>N/A</t>
        </is>
      </c>
      <c r="BE1904" t="inlineStr">
        <is>
          <t>N/A</t>
        </is>
      </c>
    </row>
    <row r="1905">
      <c r="A1905" t="inlineStr">
        <is>
          <t>WI211274455</t>
        </is>
      </c>
      <c r="B1905" t="inlineStr">
        <is>
          <t>DATA_VALIDATION</t>
        </is>
      </c>
      <c r="C1905" t="inlineStr">
        <is>
          <t>201300020507</t>
        </is>
      </c>
      <c r="D1905" t="inlineStr">
        <is>
          <t>Folder</t>
        </is>
      </c>
      <c r="E1905" s="2">
        <f>HYPERLINK("capsilon://?command=openfolder&amp;siteaddress=FAM.docvelocity-na8.net&amp;folderid=FXA7D67867-2EA3-9482-26A9-F3113C23813F","FX211211449")</f>
        <v>0.0</v>
      </c>
      <c r="F1905" t="inlineStr">
        <is>
          <t/>
        </is>
      </c>
      <c r="G1905" t="inlineStr">
        <is>
          <t/>
        </is>
      </c>
      <c r="H1905" t="inlineStr">
        <is>
          <t>Mailitem</t>
        </is>
      </c>
      <c r="I1905" t="inlineStr">
        <is>
          <t>MI2112785805</t>
        </is>
      </c>
      <c r="J1905" t="n">
        <v>168.0</v>
      </c>
      <c r="K1905" t="inlineStr">
        <is>
          <t>COMPLETED</t>
        </is>
      </c>
      <c r="L1905" t="inlineStr">
        <is>
          <t>MARK_AS_COMPLETED</t>
        </is>
      </c>
      <c r="M1905" t="inlineStr">
        <is>
          <t>Queue</t>
        </is>
      </c>
      <c r="N1905" t="n">
        <v>2.0</v>
      </c>
      <c r="O1905" s="1" t="n">
        <v>44552.654756944445</v>
      </c>
      <c r="P1905" s="1" t="n">
        <v>44552.836435185185</v>
      </c>
      <c r="Q1905" t="n">
        <v>13415.0</v>
      </c>
      <c r="R1905" t="n">
        <v>2282.0</v>
      </c>
      <c r="S1905" t="b">
        <v>0</v>
      </c>
      <c r="T1905" t="inlineStr">
        <is>
          <t>N/A</t>
        </is>
      </c>
      <c r="U1905" t="b">
        <v>0</v>
      </c>
      <c r="V1905" t="inlineStr">
        <is>
          <t>Suraj Toradmal</t>
        </is>
      </c>
      <c r="W1905" s="1" t="n">
        <v>44552.69924768519</v>
      </c>
      <c r="X1905" t="n">
        <v>1629.0</v>
      </c>
      <c r="Y1905" t="n">
        <v>128.0</v>
      </c>
      <c r="Z1905" t="n">
        <v>0.0</v>
      </c>
      <c r="AA1905" t="n">
        <v>128.0</v>
      </c>
      <c r="AB1905" t="n">
        <v>0.0</v>
      </c>
      <c r="AC1905" t="n">
        <v>46.0</v>
      </c>
      <c r="AD1905" t="n">
        <v>40.0</v>
      </c>
      <c r="AE1905" t="n">
        <v>0.0</v>
      </c>
      <c r="AF1905" t="n">
        <v>0.0</v>
      </c>
      <c r="AG1905" t="n">
        <v>0.0</v>
      </c>
      <c r="AH1905" t="inlineStr">
        <is>
          <t>Vikash Suryakanth Parmar</t>
        </is>
      </c>
      <c r="AI1905" s="1" t="n">
        <v>44552.836435185185</v>
      </c>
      <c r="AJ1905" t="n">
        <v>341.0</v>
      </c>
      <c r="AK1905" t="n">
        <v>0.0</v>
      </c>
      <c r="AL1905" t="n">
        <v>0.0</v>
      </c>
      <c r="AM1905" t="n">
        <v>0.0</v>
      </c>
      <c r="AN1905" t="n">
        <v>0.0</v>
      </c>
      <c r="AO1905" t="n">
        <v>0.0</v>
      </c>
      <c r="AP1905" t="n">
        <v>40.0</v>
      </c>
      <c r="AQ1905" t="n">
        <v>0.0</v>
      </c>
      <c r="AR1905" t="n">
        <v>0.0</v>
      </c>
      <c r="AS1905" t="n">
        <v>0.0</v>
      </c>
      <c r="AT1905" t="inlineStr">
        <is>
          <t>N/A</t>
        </is>
      </c>
      <c r="AU1905" t="inlineStr">
        <is>
          <t>N/A</t>
        </is>
      </c>
      <c r="AV1905" t="inlineStr">
        <is>
          <t>N/A</t>
        </is>
      </c>
      <c r="AW1905" t="inlineStr">
        <is>
          <t>N/A</t>
        </is>
      </c>
      <c r="AX1905" t="inlineStr">
        <is>
          <t>N/A</t>
        </is>
      </c>
      <c r="AY1905" t="inlineStr">
        <is>
          <t>N/A</t>
        </is>
      </c>
      <c r="AZ1905" t="inlineStr">
        <is>
          <t>N/A</t>
        </is>
      </c>
      <c r="BA1905" t="inlineStr">
        <is>
          <t>N/A</t>
        </is>
      </c>
      <c r="BB1905" t="inlineStr">
        <is>
          <t>N/A</t>
        </is>
      </c>
      <c r="BC1905" t="inlineStr">
        <is>
          <t>N/A</t>
        </is>
      </c>
      <c r="BD1905" t="inlineStr">
        <is>
          <t>N/A</t>
        </is>
      </c>
      <c r="BE1905" t="inlineStr">
        <is>
          <t>N/A</t>
        </is>
      </c>
    </row>
    <row r="1906">
      <c r="A1906" t="inlineStr">
        <is>
          <t>WI211274624</t>
        </is>
      </c>
      <c r="B1906" t="inlineStr">
        <is>
          <t>DATA_VALIDATION</t>
        </is>
      </c>
      <c r="C1906" t="inlineStr">
        <is>
          <t>201100014293</t>
        </is>
      </c>
      <c r="D1906" t="inlineStr">
        <is>
          <t>Folder</t>
        </is>
      </c>
      <c r="E1906" s="2">
        <f>HYPERLINK("capsilon://?command=openfolder&amp;siteaddress=FAM.docvelocity-na8.net&amp;folderid=FX4470E7AA-C95C-40F1-4470-5001CE35E7D4","FX21125141")</f>
        <v>0.0</v>
      </c>
      <c r="F1906" t="inlineStr">
        <is>
          <t/>
        </is>
      </c>
      <c r="G1906" t="inlineStr">
        <is>
          <t/>
        </is>
      </c>
      <c r="H1906" t="inlineStr">
        <is>
          <t>Mailitem</t>
        </is>
      </c>
      <c r="I1906" t="inlineStr">
        <is>
          <t>MI2112786366</t>
        </is>
      </c>
      <c r="J1906" t="n">
        <v>281.0</v>
      </c>
      <c r="K1906" t="inlineStr">
        <is>
          <t>COMPLETED</t>
        </is>
      </c>
      <c r="L1906" t="inlineStr">
        <is>
          <t>MARK_AS_COMPLETED</t>
        </is>
      </c>
      <c r="M1906" t="inlineStr">
        <is>
          <t>Queue</t>
        </is>
      </c>
      <c r="N1906" t="n">
        <v>1.0</v>
      </c>
      <c r="O1906" s="1" t="n">
        <v>44552.670902777776</v>
      </c>
      <c r="P1906" s="1" t="n">
        <v>44552.724710648145</v>
      </c>
      <c r="Q1906" t="n">
        <v>3719.0</v>
      </c>
      <c r="R1906" t="n">
        <v>930.0</v>
      </c>
      <c r="S1906" t="b">
        <v>0</v>
      </c>
      <c r="T1906" t="inlineStr">
        <is>
          <t>N/A</t>
        </is>
      </c>
      <c r="U1906" t="b">
        <v>0</v>
      </c>
      <c r="V1906" t="inlineStr">
        <is>
          <t>Sumit Jarhad</t>
        </is>
      </c>
      <c r="W1906" s="1" t="n">
        <v>44552.724710648145</v>
      </c>
      <c r="X1906" t="n">
        <v>718.0</v>
      </c>
      <c r="Y1906" t="n">
        <v>0.0</v>
      </c>
      <c r="Z1906" t="n">
        <v>0.0</v>
      </c>
      <c r="AA1906" t="n">
        <v>0.0</v>
      </c>
      <c r="AB1906" t="n">
        <v>0.0</v>
      </c>
      <c r="AC1906" t="n">
        <v>0.0</v>
      </c>
      <c r="AD1906" t="n">
        <v>281.0</v>
      </c>
      <c r="AE1906" t="n">
        <v>236.0</v>
      </c>
      <c r="AF1906" t="n">
        <v>0.0</v>
      </c>
      <c r="AG1906" t="n">
        <v>12.0</v>
      </c>
      <c r="AH1906" t="inlineStr">
        <is>
          <t>N/A</t>
        </is>
      </c>
      <c r="AI1906" t="inlineStr">
        <is>
          <t>N/A</t>
        </is>
      </c>
      <c r="AJ1906" t="inlineStr">
        <is>
          <t>N/A</t>
        </is>
      </c>
      <c r="AK1906" t="inlineStr">
        <is>
          <t>N/A</t>
        </is>
      </c>
      <c r="AL1906" t="inlineStr">
        <is>
          <t>N/A</t>
        </is>
      </c>
      <c r="AM1906" t="inlineStr">
        <is>
          <t>N/A</t>
        </is>
      </c>
      <c r="AN1906" t="inlineStr">
        <is>
          <t>N/A</t>
        </is>
      </c>
      <c r="AO1906" t="inlineStr">
        <is>
          <t>N/A</t>
        </is>
      </c>
      <c r="AP1906" t="inlineStr">
        <is>
          <t>N/A</t>
        </is>
      </c>
      <c r="AQ1906" t="inlineStr">
        <is>
          <t>N/A</t>
        </is>
      </c>
      <c r="AR1906" t="inlineStr">
        <is>
          <t>N/A</t>
        </is>
      </c>
      <c r="AS1906" t="inlineStr">
        <is>
          <t>N/A</t>
        </is>
      </c>
      <c r="AT1906" t="inlineStr">
        <is>
          <t>N/A</t>
        </is>
      </c>
      <c r="AU1906" t="inlineStr">
        <is>
          <t>N/A</t>
        </is>
      </c>
      <c r="AV1906" t="inlineStr">
        <is>
          <t>N/A</t>
        </is>
      </c>
      <c r="AW1906" t="inlineStr">
        <is>
          <t>N/A</t>
        </is>
      </c>
      <c r="AX1906" t="inlineStr">
        <is>
          <t>N/A</t>
        </is>
      </c>
      <c r="AY1906" t="inlineStr">
        <is>
          <t>N/A</t>
        </is>
      </c>
      <c r="AZ1906" t="inlineStr">
        <is>
          <t>N/A</t>
        </is>
      </c>
      <c r="BA1906" t="inlineStr">
        <is>
          <t>N/A</t>
        </is>
      </c>
      <c r="BB1906" t="inlineStr">
        <is>
          <t>N/A</t>
        </is>
      </c>
      <c r="BC1906" t="inlineStr">
        <is>
          <t>N/A</t>
        </is>
      </c>
      <c r="BD1906" t="inlineStr">
        <is>
          <t>N/A</t>
        </is>
      </c>
      <c r="BE1906" t="inlineStr">
        <is>
          <t>N/A</t>
        </is>
      </c>
    </row>
    <row r="1907">
      <c r="A1907" t="inlineStr">
        <is>
          <t>WI211274645</t>
        </is>
      </c>
      <c r="B1907" t="inlineStr">
        <is>
          <t>DATA_VALIDATION</t>
        </is>
      </c>
      <c r="C1907" t="inlineStr">
        <is>
          <t>201308007994</t>
        </is>
      </c>
      <c r="D1907" t="inlineStr">
        <is>
          <t>Folder</t>
        </is>
      </c>
      <c r="E1907" s="2">
        <f>HYPERLINK("capsilon://?command=openfolder&amp;siteaddress=FAM.docvelocity-na8.net&amp;folderid=FX6F00CFBC-5BFD-F3B7-F54C-2A4DE95ED548","FX211210974")</f>
        <v>0.0</v>
      </c>
      <c r="F1907" t="inlineStr">
        <is>
          <t/>
        </is>
      </c>
      <c r="G1907" t="inlineStr">
        <is>
          <t/>
        </is>
      </c>
      <c r="H1907" t="inlineStr">
        <is>
          <t>Mailitem</t>
        </is>
      </c>
      <c r="I1907" t="inlineStr">
        <is>
          <t>MI2112786373</t>
        </is>
      </c>
      <c r="J1907" t="n">
        <v>60.0</v>
      </c>
      <c r="K1907" t="inlineStr">
        <is>
          <t>COMPLETED</t>
        </is>
      </c>
      <c r="L1907" t="inlineStr">
        <is>
          <t>MARK_AS_COMPLETED</t>
        </is>
      </c>
      <c r="M1907" t="inlineStr">
        <is>
          <t>Queue</t>
        </is>
      </c>
      <c r="N1907" t="n">
        <v>1.0</v>
      </c>
      <c r="O1907" s="1" t="n">
        <v>44552.6737037037</v>
      </c>
      <c r="P1907" s="1" t="n">
        <v>44552.726018518515</v>
      </c>
      <c r="Q1907" t="n">
        <v>4341.0</v>
      </c>
      <c r="R1907" t="n">
        <v>179.0</v>
      </c>
      <c r="S1907" t="b">
        <v>0</v>
      </c>
      <c r="T1907" t="inlineStr">
        <is>
          <t>N/A</t>
        </is>
      </c>
      <c r="U1907" t="b">
        <v>0</v>
      </c>
      <c r="V1907" t="inlineStr">
        <is>
          <t>Sumit Jarhad</t>
        </is>
      </c>
      <c r="W1907" s="1" t="n">
        <v>44552.726018518515</v>
      </c>
      <c r="X1907" t="n">
        <v>112.0</v>
      </c>
      <c r="Y1907" t="n">
        <v>0.0</v>
      </c>
      <c r="Z1907" t="n">
        <v>0.0</v>
      </c>
      <c r="AA1907" t="n">
        <v>0.0</v>
      </c>
      <c r="AB1907" t="n">
        <v>0.0</v>
      </c>
      <c r="AC1907" t="n">
        <v>0.0</v>
      </c>
      <c r="AD1907" t="n">
        <v>60.0</v>
      </c>
      <c r="AE1907" t="n">
        <v>48.0</v>
      </c>
      <c r="AF1907" t="n">
        <v>0.0</v>
      </c>
      <c r="AG1907" t="n">
        <v>4.0</v>
      </c>
      <c r="AH1907" t="inlineStr">
        <is>
          <t>N/A</t>
        </is>
      </c>
      <c r="AI1907" t="inlineStr">
        <is>
          <t>N/A</t>
        </is>
      </c>
      <c r="AJ1907" t="inlineStr">
        <is>
          <t>N/A</t>
        </is>
      </c>
      <c r="AK1907" t="inlineStr">
        <is>
          <t>N/A</t>
        </is>
      </c>
      <c r="AL1907" t="inlineStr">
        <is>
          <t>N/A</t>
        </is>
      </c>
      <c r="AM1907" t="inlineStr">
        <is>
          <t>N/A</t>
        </is>
      </c>
      <c r="AN1907" t="inlineStr">
        <is>
          <t>N/A</t>
        </is>
      </c>
      <c r="AO1907" t="inlineStr">
        <is>
          <t>N/A</t>
        </is>
      </c>
      <c r="AP1907" t="inlineStr">
        <is>
          <t>N/A</t>
        </is>
      </c>
      <c r="AQ1907" t="inlineStr">
        <is>
          <t>N/A</t>
        </is>
      </c>
      <c r="AR1907" t="inlineStr">
        <is>
          <t>N/A</t>
        </is>
      </c>
      <c r="AS1907" t="inlineStr">
        <is>
          <t>N/A</t>
        </is>
      </c>
      <c r="AT1907" t="inlineStr">
        <is>
          <t>N/A</t>
        </is>
      </c>
      <c r="AU1907" t="inlineStr">
        <is>
          <t>N/A</t>
        </is>
      </c>
      <c r="AV1907" t="inlineStr">
        <is>
          <t>N/A</t>
        </is>
      </c>
      <c r="AW1907" t="inlineStr">
        <is>
          <t>N/A</t>
        </is>
      </c>
      <c r="AX1907" t="inlineStr">
        <is>
          <t>N/A</t>
        </is>
      </c>
      <c r="AY1907" t="inlineStr">
        <is>
          <t>N/A</t>
        </is>
      </c>
      <c r="AZ1907" t="inlineStr">
        <is>
          <t>N/A</t>
        </is>
      </c>
      <c r="BA1907" t="inlineStr">
        <is>
          <t>N/A</t>
        </is>
      </c>
      <c r="BB1907" t="inlineStr">
        <is>
          <t>N/A</t>
        </is>
      </c>
      <c r="BC1907" t="inlineStr">
        <is>
          <t>N/A</t>
        </is>
      </c>
      <c r="BD1907" t="inlineStr">
        <is>
          <t>N/A</t>
        </is>
      </c>
      <c r="BE1907" t="inlineStr">
        <is>
          <t>N/A</t>
        </is>
      </c>
    </row>
    <row r="1908">
      <c r="A1908" t="inlineStr">
        <is>
          <t>WI211274659</t>
        </is>
      </c>
      <c r="B1908" t="inlineStr">
        <is>
          <t>DATA_VALIDATION</t>
        </is>
      </c>
      <c r="C1908" t="inlineStr">
        <is>
          <t>201348000242</t>
        </is>
      </c>
      <c r="D1908" t="inlineStr">
        <is>
          <t>Folder</t>
        </is>
      </c>
      <c r="E1908" s="2">
        <f>HYPERLINK("capsilon://?command=openfolder&amp;siteaddress=FAM.docvelocity-na8.net&amp;folderid=FX44CDDB1B-88BD-A741-CD77-F8D0D46EEFFF","FX211211083")</f>
        <v>0.0</v>
      </c>
      <c r="F1908" t="inlineStr">
        <is>
          <t/>
        </is>
      </c>
      <c r="G1908" t="inlineStr">
        <is>
          <t/>
        </is>
      </c>
      <c r="H1908" t="inlineStr">
        <is>
          <t>Mailitem</t>
        </is>
      </c>
      <c r="I1908" t="inlineStr">
        <is>
          <t>MI2112786876</t>
        </is>
      </c>
      <c r="J1908" t="n">
        <v>80.0</v>
      </c>
      <c r="K1908" t="inlineStr">
        <is>
          <t>COMPLETED</t>
        </is>
      </c>
      <c r="L1908" t="inlineStr">
        <is>
          <t>MARK_AS_COMPLETED</t>
        </is>
      </c>
      <c r="M1908" t="inlineStr">
        <is>
          <t>Queue</t>
        </is>
      </c>
      <c r="N1908" t="n">
        <v>1.0</v>
      </c>
      <c r="O1908" s="1" t="n">
        <v>44552.67519675926</v>
      </c>
      <c r="P1908" s="1" t="n">
        <v>44552.72751157408</v>
      </c>
      <c r="Q1908" t="n">
        <v>4309.0</v>
      </c>
      <c r="R1908" t="n">
        <v>211.0</v>
      </c>
      <c r="S1908" t="b">
        <v>0</v>
      </c>
      <c r="T1908" t="inlineStr">
        <is>
          <t>N/A</t>
        </is>
      </c>
      <c r="U1908" t="b">
        <v>0</v>
      </c>
      <c r="V1908" t="inlineStr">
        <is>
          <t>Sumit Jarhad</t>
        </is>
      </c>
      <c r="W1908" s="1" t="n">
        <v>44552.72751157408</v>
      </c>
      <c r="X1908" t="n">
        <v>129.0</v>
      </c>
      <c r="Y1908" t="n">
        <v>0.0</v>
      </c>
      <c r="Z1908" t="n">
        <v>0.0</v>
      </c>
      <c r="AA1908" t="n">
        <v>0.0</v>
      </c>
      <c r="AB1908" t="n">
        <v>0.0</v>
      </c>
      <c r="AC1908" t="n">
        <v>0.0</v>
      </c>
      <c r="AD1908" t="n">
        <v>80.0</v>
      </c>
      <c r="AE1908" t="n">
        <v>68.0</v>
      </c>
      <c r="AF1908" t="n">
        <v>0.0</v>
      </c>
      <c r="AG1908" t="n">
        <v>3.0</v>
      </c>
      <c r="AH1908" t="inlineStr">
        <is>
          <t>N/A</t>
        </is>
      </c>
      <c r="AI1908" t="inlineStr">
        <is>
          <t>N/A</t>
        </is>
      </c>
      <c r="AJ1908" t="inlineStr">
        <is>
          <t>N/A</t>
        </is>
      </c>
      <c r="AK1908" t="inlineStr">
        <is>
          <t>N/A</t>
        </is>
      </c>
      <c r="AL1908" t="inlineStr">
        <is>
          <t>N/A</t>
        </is>
      </c>
      <c r="AM1908" t="inlineStr">
        <is>
          <t>N/A</t>
        </is>
      </c>
      <c r="AN1908" t="inlineStr">
        <is>
          <t>N/A</t>
        </is>
      </c>
      <c r="AO1908" t="inlineStr">
        <is>
          <t>N/A</t>
        </is>
      </c>
      <c r="AP1908" t="inlineStr">
        <is>
          <t>N/A</t>
        </is>
      </c>
      <c r="AQ1908" t="inlineStr">
        <is>
          <t>N/A</t>
        </is>
      </c>
      <c r="AR1908" t="inlineStr">
        <is>
          <t>N/A</t>
        </is>
      </c>
      <c r="AS1908" t="inlineStr">
        <is>
          <t>N/A</t>
        </is>
      </c>
      <c r="AT1908" t="inlineStr">
        <is>
          <t>N/A</t>
        </is>
      </c>
      <c r="AU1908" t="inlineStr">
        <is>
          <t>N/A</t>
        </is>
      </c>
      <c r="AV1908" t="inlineStr">
        <is>
          <t>N/A</t>
        </is>
      </c>
      <c r="AW1908" t="inlineStr">
        <is>
          <t>N/A</t>
        </is>
      </c>
      <c r="AX1908" t="inlineStr">
        <is>
          <t>N/A</t>
        </is>
      </c>
      <c r="AY1908" t="inlineStr">
        <is>
          <t>N/A</t>
        </is>
      </c>
      <c r="AZ1908" t="inlineStr">
        <is>
          <t>N/A</t>
        </is>
      </c>
      <c r="BA1908" t="inlineStr">
        <is>
          <t>N/A</t>
        </is>
      </c>
      <c r="BB1908" t="inlineStr">
        <is>
          <t>N/A</t>
        </is>
      </c>
      <c r="BC1908" t="inlineStr">
        <is>
          <t>N/A</t>
        </is>
      </c>
      <c r="BD1908" t="inlineStr">
        <is>
          <t>N/A</t>
        </is>
      </c>
      <c r="BE1908" t="inlineStr">
        <is>
          <t>N/A</t>
        </is>
      </c>
    </row>
    <row r="1909">
      <c r="A1909" t="inlineStr">
        <is>
          <t>WI211274702</t>
        </is>
      </c>
      <c r="B1909" t="inlineStr">
        <is>
          <t>DATA_VALIDATION</t>
        </is>
      </c>
      <c r="C1909" t="inlineStr">
        <is>
          <t>201300020445</t>
        </is>
      </c>
      <c r="D1909" t="inlineStr">
        <is>
          <t>Folder</t>
        </is>
      </c>
      <c r="E1909" s="2">
        <f>HYPERLINK("capsilon://?command=openfolder&amp;siteaddress=FAM.docvelocity-na8.net&amp;folderid=FX75128B72-BE72-E1CE-1397-A51C8C2E4DFF","FX211210085")</f>
        <v>0.0</v>
      </c>
      <c r="F1909" t="inlineStr">
        <is>
          <t/>
        </is>
      </c>
      <c r="G1909" t="inlineStr">
        <is>
          <t/>
        </is>
      </c>
      <c r="H1909" t="inlineStr">
        <is>
          <t>Mailitem</t>
        </is>
      </c>
      <c r="I1909" t="inlineStr">
        <is>
          <t>MI2112787246</t>
        </is>
      </c>
      <c r="J1909" t="n">
        <v>32.0</v>
      </c>
      <c r="K1909" t="inlineStr">
        <is>
          <t>COMPLETED</t>
        </is>
      </c>
      <c r="L1909" t="inlineStr">
        <is>
          <t>MARK_AS_COMPLETED</t>
        </is>
      </c>
      <c r="M1909" t="inlineStr">
        <is>
          <t>Queue</t>
        </is>
      </c>
      <c r="N1909" t="n">
        <v>2.0</v>
      </c>
      <c r="O1909" s="1" t="n">
        <v>44552.68001157408</v>
      </c>
      <c r="P1909" s="1" t="n">
        <v>44552.839467592596</v>
      </c>
      <c r="Q1909" t="n">
        <v>12913.0</v>
      </c>
      <c r="R1909" t="n">
        <v>864.0</v>
      </c>
      <c r="S1909" t="b">
        <v>0</v>
      </c>
      <c r="T1909" t="inlineStr">
        <is>
          <t>N/A</t>
        </is>
      </c>
      <c r="U1909" t="b">
        <v>0</v>
      </c>
      <c r="V1909" t="inlineStr">
        <is>
          <t>Suraj Toradmal</t>
        </is>
      </c>
      <c r="W1909" s="1" t="n">
        <v>44552.71061342592</v>
      </c>
      <c r="X1909" t="n">
        <v>597.0</v>
      </c>
      <c r="Y1909" t="n">
        <v>41.0</v>
      </c>
      <c r="Z1909" t="n">
        <v>0.0</v>
      </c>
      <c r="AA1909" t="n">
        <v>41.0</v>
      </c>
      <c r="AB1909" t="n">
        <v>0.0</v>
      </c>
      <c r="AC1909" t="n">
        <v>26.0</v>
      </c>
      <c r="AD1909" t="n">
        <v>-9.0</v>
      </c>
      <c r="AE1909" t="n">
        <v>0.0</v>
      </c>
      <c r="AF1909" t="n">
        <v>0.0</v>
      </c>
      <c r="AG1909" t="n">
        <v>0.0</v>
      </c>
      <c r="AH1909" t="inlineStr">
        <is>
          <t>Vikash Suryakanth Parmar</t>
        </is>
      </c>
      <c r="AI1909" s="1" t="n">
        <v>44552.839467592596</v>
      </c>
      <c r="AJ1909" t="n">
        <v>262.0</v>
      </c>
      <c r="AK1909" t="n">
        <v>2.0</v>
      </c>
      <c r="AL1909" t="n">
        <v>0.0</v>
      </c>
      <c r="AM1909" t="n">
        <v>2.0</v>
      </c>
      <c r="AN1909" t="n">
        <v>0.0</v>
      </c>
      <c r="AO1909" t="n">
        <v>2.0</v>
      </c>
      <c r="AP1909" t="n">
        <v>-11.0</v>
      </c>
      <c r="AQ1909" t="n">
        <v>0.0</v>
      </c>
      <c r="AR1909" t="n">
        <v>0.0</v>
      </c>
      <c r="AS1909" t="n">
        <v>0.0</v>
      </c>
      <c r="AT1909" t="inlineStr">
        <is>
          <t>N/A</t>
        </is>
      </c>
      <c r="AU1909" t="inlineStr">
        <is>
          <t>N/A</t>
        </is>
      </c>
      <c r="AV1909" t="inlineStr">
        <is>
          <t>N/A</t>
        </is>
      </c>
      <c r="AW1909" t="inlineStr">
        <is>
          <t>N/A</t>
        </is>
      </c>
      <c r="AX1909" t="inlineStr">
        <is>
          <t>N/A</t>
        </is>
      </c>
      <c r="AY1909" t="inlineStr">
        <is>
          <t>N/A</t>
        </is>
      </c>
      <c r="AZ1909" t="inlineStr">
        <is>
          <t>N/A</t>
        </is>
      </c>
      <c r="BA1909" t="inlineStr">
        <is>
          <t>N/A</t>
        </is>
      </c>
      <c r="BB1909" t="inlineStr">
        <is>
          <t>N/A</t>
        </is>
      </c>
      <c r="BC1909" t="inlineStr">
        <is>
          <t>N/A</t>
        </is>
      </c>
      <c r="BD1909" t="inlineStr">
        <is>
          <t>N/A</t>
        </is>
      </c>
      <c r="BE1909" t="inlineStr">
        <is>
          <t>N/A</t>
        </is>
      </c>
    </row>
    <row r="1910">
      <c r="A1910" t="inlineStr">
        <is>
          <t>WI211274709</t>
        </is>
      </c>
      <c r="B1910" t="inlineStr">
        <is>
          <t>DATA_VALIDATION</t>
        </is>
      </c>
      <c r="C1910" t="inlineStr">
        <is>
          <t>201300020445</t>
        </is>
      </c>
      <c r="D1910" t="inlineStr">
        <is>
          <t>Folder</t>
        </is>
      </c>
      <c r="E1910" s="2">
        <f>HYPERLINK("capsilon://?command=openfolder&amp;siteaddress=FAM.docvelocity-na8.net&amp;folderid=FX75128B72-BE72-E1CE-1397-A51C8C2E4DFF","FX211210085")</f>
        <v>0.0</v>
      </c>
      <c r="F1910" t="inlineStr">
        <is>
          <t/>
        </is>
      </c>
      <c r="G1910" t="inlineStr">
        <is>
          <t/>
        </is>
      </c>
      <c r="H1910" t="inlineStr">
        <is>
          <t>Mailitem</t>
        </is>
      </c>
      <c r="I1910" t="inlineStr">
        <is>
          <t>MI2112787293</t>
        </is>
      </c>
      <c r="J1910" t="n">
        <v>32.0</v>
      </c>
      <c r="K1910" t="inlineStr">
        <is>
          <t>COMPLETED</t>
        </is>
      </c>
      <c r="L1910" t="inlineStr">
        <is>
          <t>MARK_AS_COMPLETED</t>
        </is>
      </c>
      <c r="M1910" t="inlineStr">
        <is>
          <t>Queue</t>
        </is>
      </c>
      <c r="N1910" t="n">
        <v>2.0</v>
      </c>
      <c r="O1910" s="1" t="n">
        <v>44552.68069444445</v>
      </c>
      <c r="P1910" s="1" t="n">
        <v>44552.84180555555</v>
      </c>
      <c r="Q1910" t="n">
        <v>12293.0</v>
      </c>
      <c r="R1910" t="n">
        <v>1627.0</v>
      </c>
      <c r="S1910" t="b">
        <v>0</v>
      </c>
      <c r="T1910" t="inlineStr">
        <is>
          <t>N/A</t>
        </is>
      </c>
      <c r="U1910" t="b">
        <v>0</v>
      </c>
      <c r="V1910" t="inlineStr">
        <is>
          <t>Amruta Erande</t>
        </is>
      </c>
      <c r="W1910" s="1" t="n">
        <v>44552.72429398148</v>
      </c>
      <c r="X1910" t="n">
        <v>1426.0</v>
      </c>
      <c r="Y1910" t="n">
        <v>44.0</v>
      </c>
      <c r="Z1910" t="n">
        <v>0.0</v>
      </c>
      <c r="AA1910" t="n">
        <v>44.0</v>
      </c>
      <c r="AB1910" t="n">
        <v>0.0</v>
      </c>
      <c r="AC1910" t="n">
        <v>33.0</v>
      </c>
      <c r="AD1910" t="n">
        <v>-12.0</v>
      </c>
      <c r="AE1910" t="n">
        <v>0.0</v>
      </c>
      <c r="AF1910" t="n">
        <v>0.0</v>
      </c>
      <c r="AG1910" t="n">
        <v>0.0</v>
      </c>
      <c r="AH1910" t="inlineStr">
        <is>
          <t>Vikash Suryakanth Parmar</t>
        </is>
      </c>
      <c r="AI1910" s="1" t="n">
        <v>44552.84180555555</v>
      </c>
      <c r="AJ1910" t="n">
        <v>201.0</v>
      </c>
      <c r="AK1910" t="n">
        <v>1.0</v>
      </c>
      <c r="AL1910" t="n">
        <v>0.0</v>
      </c>
      <c r="AM1910" t="n">
        <v>1.0</v>
      </c>
      <c r="AN1910" t="n">
        <v>0.0</v>
      </c>
      <c r="AO1910" t="n">
        <v>1.0</v>
      </c>
      <c r="AP1910" t="n">
        <v>-13.0</v>
      </c>
      <c r="AQ1910" t="n">
        <v>0.0</v>
      </c>
      <c r="AR1910" t="n">
        <v>0.0</v>
      </c>
      <c r="AS1910" t="n">
        <v>0.0</v>
      </c>
      <c r="AT1910" t="inlineStr">
        <is>
          <t>N/A</t>
        </is>
      </c>
      <c r="AU1910" t="inlineStr">
        <is>
          <t>N/A</t>
        </is>
      </c>
      <c r="AV1910" t="inlineStr">
        <is>
          <t>N/A</t>
        </is>
      </c>
      <c r="AW1910" t="inlineStr">
        <is>
          <t>N/A</t>
        </is>
      </c>
      <c r="AX1910" t="inlineStr">
        <is>
          <t>N/A</t>
        </is>
      </c>
      <c r="AY1910" t="inlineStr">
        <is>
          <t>N/A</t>
        </is>
      </c>
      <c r="AZ1910" t="inlineStr">
        <is>
          <t>N/A</t>
        </is>
      </c>
      <c r="BA1910" t="inlineStr">
        <is>
          <t>N/A</t>
        </is>
      </c>
      <c r="BB1910" t="inlineStr">
        <is>
          <t>N/A</t>
        </is>
      </c>
      <c r="BC1910" t="inlineStr">
        <is>
          <t>N/A</t>
        </is>
      </c>
      <c r="BD1910" t="inlineStr">
        <is>
          <t>N/A</t>
        </is>
      </c>
      <c r="BE1910" t="inlineStr">
        <is>
          <t>N/A</t>
        </is>
      </c>
    </row>
    <row r="1911">
      <c r="A1911" t="inlineStr">
        <is>
          <t>WI211274826</t>
        </is>
      </c>
      <c r="B1911" t="inlineStr">
        <is>
          <t>DATA_VALIDATION</t>
        </is>
      </c>
      <c r="C1911" t="inlineStr">
        <is>
          <t>201348000241</t>
        </is>
      </c>
      <c r="D1911" t="inlineStr">
        <is>
          <t>Folder</t>
        </is>
      </c>
      <c r="E1911" s="2">
        <f>HYPERLINK("capsilon://?command=openfolder&amp;siteaddress=FAM.docvelocity-na8.net&amp;folderid=FX240F0AC3-755E-3CA7-6429-34623BCD900C","FX211210963")</f>
        <v>0.0</v>
      </c>
      <c r="F1911" t="inlineStr">
        <is>
          <t/>
        </is>
      </c>
      <c r="G1911" t="inlineStr">
        <is>
          <t/>
        </is>
      </c>
      <c r="H1911" t="inlineStr">
        <is>
          <t>Mailitem</t>
        </is>
      </c>
      <c r="I1911" t="inlineStr">
        <is>
          <t>MI2112789164</t>
        </is>
      </c>
      <c r="J1911" t="n">
        <v>422.0</v>
      </c>
      <c r="K1911" t="inlineStr">
        <is>
          <t>COMPLETED</t>
        </is>
      </c>
      <c r="L1911" t="inlineStr">
        <is>
          <t>MARK_AS_COMPLETED</t>
        </is>
      </c>
      <c r="M1911" t="inlineStr">
        <is>
          <t>Queue</t>
        </is>
      </c>
      <c r="N1911" t="n">
        <v>1.0</v>
      </c>
      <c r="O1911" s="1" t="n">
        <v>44552.69122685185</v>
      </c>
      <c r="P1911" s="1" t="n">
        <v>44552.79846064815</v>
      </c>
      <c r="Q1911" t="n">
        <v>8674.0</v>
      </c>
      <c r="R1911" t="n">
        <v>591.0</v>
      </c>
      <c r="S1911" t="b">
        <v>0</v>
      </c>
      <c r="T1911" t="inlineStr">
        <is>
          <t>N/A</t>
        </is>
      </c>
      <c r="U1911" t="b">
        <v>0</v>
      </c>
      <c r="V1911" t="inlineStr">
        <is>
          <t>Sumit Jarhad</t>
        </is>
      </c>
      <c r="W1911" s="1" t="n">
        <v>44552.79846064815</v>
      </c>
      <c r="X1911" t="n">
        <v>391.0</v>
      </c>
      <c r="Y1911" t="n">
        <v>0.0</v>
      </c>
      <c r="Z1911" t="n">
        <v>0.0</v>
      </c>
      <c r="AA1911" t="n">
        <v>0.0</v>
      </c>
      <c r="AB1911" t="n">
        <v>0.0</v>
      </c>
      <c r="AC1911" t="n">
        <v>0.0</v>
      </c>
      <c r="AD1911" t="n">
        <v>422.0</v>
      </c>
      <c r="AE1911" t="n">
        <v>355.0</v>
      </c>
      <c r="AF1911" t="n">
        <v>0.0</v>
      </c>
      <c r="AG1911" t="n">
        <v>11.0</v>
      </c>
      <c r="AH1911" t="inlineStr">
        <is>
          <t>N/A</t>
        </is>
      </c>
      <c r="AI1911" t="inlineStr">
        <is>
          <t>N/A</t>
        </is>
      </c>
      <c r="AJ1911" t="inlineStr">
        <is>
          <t>N/A</t>
        </is>
      </c>
      <c r="AK1911" t="inlineStr">
        <is>
          <t>N/A</t>
        </is>
      </c>
      <c r="AL1911" t="inlineStr">
        <is>
          <t>N/A</t>
        </is>
      </c>
      <c r="AM1911" t="inlineStr">
        <is>
          <t>N/A</t>
        </is>
      </c>
      <c r="AN1911" t="inlineStr">
        <is>
          <t>N/A</t>
        </is>
      </c>
      <c r="AO1911" t="inlineStr">
        <is>
          <t>N/A</t>
        </is>
      </c>
      <c r="AP1911" t="inlineStr">
        <is>
          <t>N/A</t>
        </is>
      </c>
      <c r="AQ1911" t="inlineStr">
        <is>
          <t>N/A</t>
        </is>
      </c>
      <c r="AR1911" t="inlineStr">
        <is>
          <t>N/A</t>
        </is>
      </c>
      <c r="AS1911" t="inlineStr">
        <is>
          <t>N/A</t>
        </is>
      </c>
      <c r="AT1911" t="inlineStr">
        <is>
          <t>N/A</t>
        </is>
      </c>
      <c r="AU1911" t="inlineStr">
        <is>
          <t>N/A</t>
        </is>
      </c>
      <c r="AV1911" t="inlineStr">
        <is>
          <t>N/A</t>
        </is>
      </c>
      <c r="AW1911" t="inlineStr">
        <is>
          <t>N/A</t>
        </is>
      </c>
      <c r="AX1911" t="inlineStr">
        <is>
          <t>N/A</t>
        </is>
      </c>
      <c r="AY1911" t="inlineStr">
        <is>
          <t>N/A</t>
        </is>
      </c>
      <c r="AZ1911" t="inlineStr">
        <is>
          <t>N/A</t>
        </is>
      </c>
      <c r="BA1911" t="inlineStr">
        <is>
          <t>N/A</t>
        </is>
      </c>
      <c r="BB1911" t="inlineStr">
        <is>
          <t>N/A</t>
        </is>
      </c>
      <c r="BC1911" t="inlineStr">
        <is>
          <t>N/A</t>
        </is>
      </c>
      <c r="BD1911" t="inlineStr">
        <is>
          <t>N/A</t>
        </is>
      </c>
      <c r="BE1911" t="inlineStr">
        <is>
          <t>N/A</t>
        </is>
      </c>
    </row>
    <row r="1912">
      <c r="A1912" t="inlineStr">
        <is>
          <t>WI211274832</t>
        </is>
      </c>
      <c r="B1912" t="inlineStr">
        <is>
          <t>DATA_VALIDATION</t>
        </is>
      </c>
      <c r="C1912" t="inlineStr">
        <is>
          <t>201330004312</t>
        </is>
      </c>
      <c r="D1912" t="inlineStr">
        <is>
          <t>Folder</t>
        </is>
      </c>
      <c r="E1912" s="2">
        <f>HYPERLINK("capsilon://?command=openfolder&amp;siteaddress=FAM.docvelocity-na8.net&amp;folderid=FX75BDB77B-6B99-0135-0F64-DAA73B344997","FX211210786")</f>
        <v>0.0</v>
      </c>
      <c r="F1912" t="inlineStr">
        <is>
          <t/>
        </is>
      </c>
      <c r="G1912" t="inlineStr">
        <is>
          <t/>
        </is>
      </c>
      <c r="H1912" t="inlineStr">
        <is>
          <t>Mailitem</t>
        </is>
      </c>
      <c r="I1912" t="inlineStr">
        <is>
          <t>MI2112789338</t>
        </is>
      </c>
      <c r="J1912" t="n">
        <v>32.0</v>
      </c>
      <c r="K1912" t="inlineStr">
        <is>
          <t>COMPLETED</t>
        </is>
      </c>
      <c r="L1912" t="inlineStr">
        <is>
          <t>MARK_AS_COMPLETED</t>
        </is>
      </c>
      <c r="M1912" t="inlineStr">
        <is>
          <t>Queue</t>
        </is>
      </c>
      <c r="N1912" t="n">
        <v>2.0</v>
      </c>
      <c r="O1912" s="1" t="n">
        <v>44552.6921875</v>
      </c>
      <c r="P1912" s="1" t="n">
        <v>44552.8453125</v>
      </c>
      <c r="Q1912" t="n">
        <v>12431.0</v>
      </c>
      <c r="R1912" t="n">
        <v>799.0</v>
      </c>
      <c r="S1912" t="b">
        <v>0</v>
      </c>
      <c r="T1912" t="inlineStr">
        <is>
          <t>N/A</t>
        </is>
      </c>
      <c r="U1912" t="b">
        <v>0</v>
      </c>
      <c r="V1912" t="inlineStr">
        <is>
          <t>Supriya Khape</t>
        </is>
      </c>
      <c r="W1912" s="1" t="n">
        <v>44552.711863425924</v>
      </c>
      <c r="X1912" t="n">
        <v>315.0</v>
      </c>
      <c r="Y1912" t="n">
        <v>71.0</v>
      </c>
      <c r="Z1912" t="n">
        <v>0.0</v>
      </c>
      <c r="AA1912" t="n">
        <v>71.0</v>
      </c>
      <c r="AB1912" t="n">
        <v>0.0</v>
      </c>
      <c r="AC1912" t="n">
        <v>55.0</v>
      </c>
      <c r="AD1912" t="n">
        <v>-39.0</v>
      </c>
      <c r="AE1912" t="n">
        <v>0.0</v>
      </c>
      <c r="AF1912" t="n">
        <v>0.0</v>
      </c>
      <c r="AG1912" t="n">
        <v>0.0</v>
      </c>
      <c r="AH1912" t="inlineStr">
        <is>
          <t>Mohini Shinde</t>
        </is>
      </c>
      <c r="AI1912" s="1" t="n">
        <v>44552.8453125</v>
      </c>
      <c r="AJ1912" t="n">
        <v>484.0</v>
      </c>
      <c r="AK1912" t="n">
        <v>0.0</v>
      </c>
      <c r="AL1912" t="n">
        <v>0.0</v>
      </c>
      <c r="AM1912" t="n">
        <v>0.0</v>
      </c>
      <c r="AN1912" t="n">
        <v>0.0</v>
      </c>
      <c r="AO1912" t="n">
        <v>0.0</v>
      </c>
      <c r="AP1912" t="n">
        <v>-39.0</v>
      </c>
      <c r="AQ1912" t="n">
        <v>0.0</v>
      </c>
      <c r="AR1912" t="n">
        <v>0.0</v>
      </c>
      <c r="AS1912" t="n">
        <v>0.0</v>
      </c>
      <c r="AT1912" t="inlineStr">
        <is>
          <t>N/A</t>
        </is>
      </c>
      <c r="AU1912" t="inlineStr">
        <is>
          <t>N/A</t>
        </is>
      </c>
      <c r="AV1912" t="inlineStr">
        <is>
          <t>N/A</t>
        </is>
      </c>
      <c r="AW1912" t="inlineStr">
        <is>
          <t>N/A</t>
        </is>
      </c>
      <c r="AX1912" t="inlineStr">
        <is>
          <t>N/A</t>
        </is>
      </c>
      <c r="AY1912" t="inlineStr">
        <is>
          <t>N/A</t>
        </is>
      </c>
      <c r="AZ1912" t="inlineStr">
        <is>
          <t>N/A</t>
        </is>
      </c>
      <c r="BA1912" t="inlineStr">
        <is>
          <t>N/A</t>
        </is>
      </c>
      <c r="BB1912" t="inlineStr">
        <is>
          <t>N/A</t>
        </is>
      </c>
      <c r="BC1912" t="inlineStr">
        <is>
          <t>N/A</t>
        </is>
      </c>
      <c r="BD1912" t="inlineStr">
        <is>
          <t>N/A</t>
        </is>
      </c>
      <c r="BE1912" t="inlineStr">
        <is>
          <t>N/A</t>
        </is>
      </c>
    </row>
    <row r="1913">
      <c r="A1913" t="inlineStr">
        <is>
          <t>WI211274842</t>
        </is>
      </c>
      <c r="B1913" t="inlineStr">
        <is>
          <t>DATA_VALIDATION</t>
        </is>
      </c>
      <c r="C1913" t="inlineStr">
        <is>
          <t>201330004312</t>
        </is>
      </c>
      <c r="D1913" t="inlineStr">
        <is>
          <t>Folder</t>
        </is>
      </c>
      <c r="E1913" s="2">
        <f>HYPERLINK("capsilon://?command=openfolder&amp;siteaddress=FAM.docvelocity-na8.net&amp;folderid=FX75BDB77B-6B99-0135-0F64-DAA73B344997","FX211210786")</f>
        <v>0.0</v>
      </c>
      <c r="F1913" t="inlineStr">
        <is>
          <t/>
        </is>
      </c>
      <c r="G1913" t="inlineStr">
        <is>
          <t/>
        </is>
      </c>
      <c r="H1913" t="inlineStr">
        <is>
          <t>Mailitem</t>
        </is>
      </c>
      <c r="I1913" t="inlineStr">
        <is>
          <t>MI2112789346</t>
        </is>
      </c>
      <c r="J1913" t="n">
        <v>32.0</v>
      </c>
      <c r="K1913" t="inlineStr">
        <is>
          <t>COMPLETED</t>
        </is>
      </c>
      <c r="L1913" t="inlineStr">
        <is>
          <t>MARK_AS_COMPLETED</t>
        </is>
      </c>
      <c r="M1913" t="inlineStr">
        <is>
          <t>Queue</t>
        </is>
      </c>
      <c r="N1913" t="n">
        <v>2.0</v>
      </c>
      <c r="O1913" s="1" t="n">
        <v>44552.693136574075</v>
      </c>
      <c r="P1913" s="1" t="n">
        <v>44552.845289351855</v>
      </c>
      <c r="Q1913" t="n">
        <v>12405.0</v>
      </c>
      <c r="R1913" t="n">
        <v>741.0</v>
      </c>
      <c r="S1913" t="b">
        <v>0</v>
      </c>
      <c r="T1913" t="inlineStr">
        <is>
          <t>N/A</t>
        </is>
      </c>
      <c r="U1913" t="b">
        <v>0</v>
      </c>
      <c r="V1913" t="inlineStr">
        <is>
          <t>Suraj Toradmal</t>
        </is>
      </c>
      <c r="W1913" s="1" t="n">
        <v>44552.71690972222</v>
      </c>
      <c r="X1913" t="n">
        <v>526.0</v>
      </c>
      <c r="Y1913" t="n">
        <v>71.0</v>
      </c>
      <c r="Z1913" t="n">
        <v>0.0</v>
      </c>
      <c r="AA1913" t="n">
        <v>71.0</v>
      </c>
      <c r="AB1913" t="n">
        <v>0.0</v>
      </c>
      <c r="AC1913" t="n">
        <v>55.0</v>
      </c>
      <c r="AD1913" t="n">
        <v>-39.0</v>
      </c>
      <c r="AE1913" t="n">
        <v>0.0</v>
      </c>
      <c r="AF1913" t="n">
        <v>0.0</v>
      </c>
      <c r="AG1913" t="n">
        <v>0.0</v>
      </c>
      <c r="AH1913" t="inlineStr">
        <is>
          <t>Vikash Suryakanth Parmar</t>
        </is>
      </c>
      <c r="AI1913" s="1" t="n">
        <v>44552.845289351855</v>
      </c>
      <c r="AJ1913" t="n">
        <v>215.0</v>
      </c>
      <c r="AK1913" t="n">
        <v>0.0</v>
      </c>
      <c r="AL1913" t="n">
        <v>0.0</v>
      </c>
      <c r="AM1913" t="n">
        <v>0.0</v>
      </c>
      <c r="AN1913" t="n">
        <v>0.0</v>
      </c>
      <c r="AO1913" t="n">
        <v>0.0</v>
      </c>
      <c r="AP1913" t="n">
        <v>-39.0</v>
      </c>
      <c r="AQ1913" t="n">
        <v>0.0</v>
      </c>
      <c r="AR1913" t="n">
        <v>0.0</v>
      </c>
      <c r="AS1913" t="n">
        <v>0.0</v>
      </c>
      <c r="AT1913" t="inlineStr">
        <is>
          <t>N/A</t>
        </is>
      </c>
      <c r="AU1913" t="inlineStr">
        <is>
          <t>N/A</t>
        </is>
      </c>
      <c r="AV1913" t="inlineStr">
        <is>
          <t>N/A</t>
        </is>
      </c>
      <c r="AW1913" t="inlineStr">
        <is>
          <t>N/A</t>
        </is>
      </c>
      <c r="AX1913" t="inlineStr">
        <is>
          <t>N/A</t>
        </is>
      </c>
      <c r="AY1913" t="inlineStr">
        <is>
          <t>N/A</t>
        </is>
      </c>
      <c r="AZ1913" t="inlineStr">
        <is>
          <t>N/A</t>
        </is>
      </c>
      <c r="BA1913" t="inlineStr">
        <is>
          <t>N/A</t>
        </is>
      </c>
      <c r="BB1913" t="inlineStr">
        <is>
          <t>N/A</t>
        </is>
      </c>
      <c r="BC1913" t="inlineStr">
        <is>
          <t>N/A</t>
        </is>
      </c>
      <c r="BD1913" t="inlineStr">
        <is>
          <t>N/A</t>
        </is>
      </c>
      <c r="BE1913" t="inlineStr">
        <is>
          <t>N/A</t>
        </is>
      </c>
    </row>
    <row r="1914">
      <c r="A1914" t="inlineStr">
        <is>
          <t>WI211274890</t>
        </is>
      </c>
      <c r="B1914" t="inlineStr">
        <is>
          <t>DATA_VALIDATION</t>
        </is>
      </c>
      <c r="C1914" t="inlineStr">
        <is>
          <t>201130012997</t>
        </is>
      </c>
      <c r="D1914" t="inlineStr">
        <is>
          <t>Folder</t>
        </is>
      </c>
      <c r="E1914" s="2">
        <f>HYPERLINK("capsilon://?command=openfolder&amp;siteaddress=FAM.docvelocity-na8.net&amp;folderid=FX6A159E4C-D5FA-7EDC-A813-4196BF115BF1","FX211211489")</f>
        <v>0.0</v>
      </c>
      <c r="F1914" t="inlineStr">
        <is>
          <t/>
        </is>
      </c>
      <c r="G1914" t="inlineStr">
        <is>
          <t/>
        </is>
      </c>
      <c r="H1914" t="inlineStr">
        <is>
          <t>Mailitem</t>
        </is>
      </c>
      <c r="I1914" t="inlineStr">
        <is>
          <t>MI2112789726</t>
        </is>
      </c>
      <c r="J1914" t="n">
        <v>60.0</v>
      </c>
      <c r="K1914" t="inlineStr">
        <is>
          <t>COMPLETED</t>
        </is>
      </c>
      <c r="L1914" t="inlineStr">
        <is>
          <t>MARK_AS_COMPLETED</t>
        </is>
      </c>
      <c r="M1914" t="inlineStr">
        <is>
          <t>Queue</t>
        </is>
      </c>
      <c r="N1914" t="n">
        <v>1.0</v>
      </c>
      <c r="O1914" s="1" t="n">
        <v>44552.697071759256</v>
      </c>
      <c r="P1914" s="1" t="n">
        <v>44552.80039351852</v>
      </c>
      <c r="Q1914" t="n">
        <v>8668.0</v>
      </c>
      <c r="R1914" t="n">
        <v>259.0</v>
      </c>
      <c r="S1914" t="b">
        <v>0</v>
      </c>
      <c r="T1914" t="inlineStr">
        <is>
          <t>N/A</t>
        </is>
      </c>
      <c r="U1914" t="b">
        <v>0</v>
      </c>
      <c r="V1914" t="inlineStr">
        <is>
          <t>Sumit Jarhad</t>
        </is>
      </c>
      <c r="W1914" s="1" t="n">
        <v>44552.80039351852</v>
      </c>
      <c r="X1914" t="n">
        <v>166.0</v>
      </c>
      <c r="Y1914" t="n">
        <v>0.0</v>
      </c>
      <c r="Z1914" t="n">
        <v>0.0</v>
      </c>
      <c r="AA1914" t="n">
        <v>0.0</v>
      </c>
      <c r="AB1914" t="n">
        <v>0.0</v>
      </c>
      <c r="AC1914" t="n">
        <v>0.0</v>
      </c>
      <c r="AD1914" t="n">
        <v>60.0</v>
      </c>
      <c r="AE1914" t="n">
        <v>48.0</v>
      </c>
      <c r="AF1914" t="n">
        <v>0.0</v>
      </c>
      <c r="AG1914" t="n">
        <v>11.0</v>
      </c>
      <c r="AH1914" t="inlineStr">
        <is>
          <t>N/A</t>
        </is>
      </c>
      <c r="AI1914" t="inlineStr">
        <is>
          <t>N/A</t>
        </is>
      </c>
      <c r="AJ1914" t="inlineStr">
        <is>
          <t>N/A</t>
        </is>
      </c>
      <c r="AK1914" t="inlineStr">
        <is>
          <t>N/A</t>
        </is>
      </c>
      <c r="AL1914" t="inlineStr">
        <is>
          <t>N/A</t>
        </is>
      </c>
      <c r="AM1914" t="inlineStr">
        <is>
          <t>N/A</t>
        </is>
      </c>
      <c r="AN1914" t="inlineStr">
        <is>
          <t>N/A</t>
        </is>
      </c>
      <c r="AO1914" t="inlineStr">
        <is>
          <t>N/A</t>
        </is>
      </c>
      <c r="AP1914" t="inlineStr">
        <is>
          <t>N/A</t>
        </is>
      </c>
      <c r="AQ1914" t="inlineStr">
        <is>
          <t>N/A</t>
        </is>
      </c>
      <c r="AR1914" t="inlineStr">
        <is>
          <t>N/A</t>
        </is>
      </c>
      <c r="AS1914" t="inlineStr">
        <is>
          <t>N/A</t>
        </is>
      </c>
      <c r="AT1914" t="inlineStr">
        <is>
          <t>N/A</t>
        </is>
      </c>
      <c r="AU1914" t="inlineStr">
        <is>
          <t>N/A</t>
        </is>
      </c>
      <c r="AV1914" t="inlineStr">
        <is>
          <t>N/A</t>
        </is>
      </c>
      <c r="AW1914" t="inlineStr">
        <is>
          <t>N/A</t>
        </is>
      </c>
      <c r="AX1914" t="inlineStr">
        <is>
          <t>N/A</t>
        </is>
      </c>
      <c r="AY1914" t="inlineStr">
        <is>
          <t>N/A</t>
        </is>
      </c>
      <c r="AZ1914" t="inlineStr">
        <is>
          <t>N/A</t>
        </is>
      </c>
      <c r="BA1914" t="inlineStr">
        <is>
          <t>N/A</t>
        </is>
      </c>
      <c r="BB1914" t="inlineStr">
        <is>
          <t>N/A</t>
        </is>
      </c>
      <c r="BC1914" t="inlineStr">
        <is>
          <t>N/A</t>
        </is>
      </c>
      <c r="BD1914" t="inlineStr">
        <is>
          <t>N/A</t>
        </is>
      </c>
      <c r="BE1914" t="inlineStr">
        <is>
          <t>N/A</t>
        </is>
      </c>
    </row>
    <row r="1915">
      <c r="A1915" t="inlineStr">
        <is>
          <t>WI211275051</t>
        </is>
      </c>
      <c r="B1915" t="inlineStr">
        <is>
          <t>DATA_VALIDATION</t>
        </is>
      </c>
      <c r="C1915" t="inlineStr">
        <is>
          <t>201308007987</t>
        </is>
      </c>
      <c r="D1915" t="inlineStr">
        <is>
          <t>Folder</t>
        </is>
      </c>
      <c r="E1915" s="2">
        <f>HYPERLINK("capsilon://?command=openfolder&amp;siteaddress=FAM.docvelocity-na8.net&amp;folderid=FX8C401173-6464-F8BE-E219-9E2BB459FD9C","FX211210231")</f>
        <v>0.0</v>
      </c>
      <c r="F1915" t="inlineStr">
        <is>
          <t/>
        </is>
      </c>
      <c r="G1915" t="inlineStr">
        <is>
          <t/>
        </is>
      </c>
      <c r="H1915" t="inlineStr">
        <is>
          <t>Mailitem</t>
        </is>
      </c>
      <c r="I1915" t="inlineStr">
        <is>
          <t>MI2112791384</t>
        </is>
      </c>
      <c r="J1915" t="n">
        <v>134.0</v>
      </c>
      <c r="K1915" t="inlineStr">
        <is>
          <t>COMPLETED</t>
        </is>
      </c>
      <c r="L1915" t="inlineStr">
        <is>
          <t>MARK_AS_COMPLETED</t>
        </is>
      </c>
      <c r="M1915" t="inlineStr">
        <is>
          <t>Queue</t>
        </is>
      </c>
      <c r="N1915" t="n">
        <v>2.0</v>
      </c>
      <c r="O1915" s="1" t="n">
        <v>44552.71540509259</v>
      </c>
      <c r="P1915" s="1" t="n">
        <v>44552.852534722224</v>
      </c>
      <c r="Q1915" t="n">
        <v>10310.0</v>
      </c>
      <c r="R1915" t="n">
        <v>1538.0</v>
      </c>
      <c r="S1915" t="b">
        <v>0</v>
      </c>
      <c r="T1915" t="inlineStr">
        <is>
          <t>N/A</t>
        </is>
      </c>
      <c r="U1915" t="b">
        <v>0</v>
      </c>
      <c r="V1915" t="inlineStr">
        <is>
          <t>Suraj Toradmal</t>
        </is>
      </c>
      <c r="W1915" s="1" t="n">
        <v>44552.735763888886</v>
      </c>
      <c r="X1915" t="n">
        <v>913.0</v>
      </c>
      <c r="Y1915" t="n">
        <v>223.0</v>
      </c>
      <c r="Z1915" t="n">
        <v>0.0</v>
      </c>
      <c r="AA1915" t="n">
        <v>223.0</v>
      </c>
      <c r="AB1915" t="n">
        <v>0.0</v>
      </c>
      <c r="AC1915" t="n">
        <v>38.0</v>
      </c>
      <c r="AD1915" t="n">
        <v>-89.0</v>
      </c>
      <c r="AE1915" t="n">
        <v>0.0</v>
      </c>
      <c r="AF1915" t="n">
        <v>0.0</v>
      </c>
      <c r="AG1915" t="n">
        <v>0.0</v>
      </c>
      <c r="AH1915" t="inlineStr">
        <is>
          <t>Vikash Suryakanth Parmar</t>
        </is>
      </c>
      <c r="AI1915" s="1" t="n">
        <v>44552.852534722224</v>
      </c>
      <c r="AJ1915" t="n">
        <v>625.0</v>
      </c>
      <c r="AK1915" t="n">
        <v>1.0</v>
      </c>
      <c r="AL1915" t="n">
        <v>0.0</v>
      </c>
      <c r="AM1915" t="n">
        <v>1.0</v>
      </c>
      <c r="AN1915" t="n">
        <v>0.0</v>
      </c>
      <c r="AO1915" t="n">
        <v>1.0</v>
      </c>
      <c r="AP1915" t="n">
        <v>-90.0</v>
      </c>
      <c r="AQ1915" t="n">
        <v>0.0</v>
      </c>
      <c r="AR1915" t="n">
        <v>0.0</v>
      </c>
      <c r="AS1915" t="n">
        <v>0.0</v>
      </c>
      <c r="AT1915" t="inlineStr">
        <is>
          <t>N/A</t>
        </is>
      </c>
      <c r="AU1915" t="inlineStr">
        <is>
          <t>N/A</t>
        </is>
      </c>
      <c r="AV1915" t="inlineStr">
        <is>
          <t>N/A</t>
        </is>
      </c>
      <c r="AW1915" t="inlineStr">
        <is>
          <t>N/A</t>
        </is>
      </c>
      <c r="AX1915" t="inlineStr">
        <is>
          <t>N/A</t>
        </is>
      </c>
      <c r="AY1915" t="inlineStr">
        <is>
          <t>N/A</t>
        </is>
      </c>
      <c r="AZ1915" t="inlineStr">
        <is>
          <t>N/A</t>
        </is>
      </c>
      <c r="BA1915" t="inlineStr">
        <is>
          <t>N/A</t>
        </is>
      </c>
      <c r="BB1915" t="inlineStr">
        <is>
          <t>N/A</t>
        </is>
      </c>
      <c r="BC1915" t="inlineStr">
        <is>
          <t>N/A</t>
        </is>
      </c>
      <c r="BD1915" t="inlineStr">
        <is>
          <t>N/A</t>
        </is>
      </c>
      <c r="BE1915" t="inlineStr">
        <is>
          <t>N/A</t>
        </is>
      </c>
    </row>
    <row r="1916">
      <c r="A1916" t="inlineStr">
        <is>
          <t>WI21127511</t>
        </is>
      </c>
      <c r="B1916" t="inlineStr">
        <is>
          <t>DATA_VALIDATION</t>
        </is>
      </c>
      <c r="C1916" t="inlineStr">
        <is>
          <t>201308007889</t>
        </is>
      </c>
      <c r="D1916" t="inlineStr">
        <is>
          <t>Folder</t>
        </is>
      </c>
      <c r="E1916" s="2">
        <f>HYPERLINK("capsilon://?command=openfolder&amp;siteaddress=FAM.docvelocity-na8.net&amp;folderid=FX392CD3AD-B07F-F5B1-A266-2CAADBA339B5","FX2112780")</f>
        <v>0.0</v>
      </c>
      <c r="F1916" t="inlineStr">
        <is>
          <t/>
        </is>
      </c>
      <c r="G1916" t="inlineStr">
        <is>
          <t/>
        </is>
      </c>
      <c r="H1916" t="inlineStr">
        <is>
          <t>Mailitem</t>
        </is>
      </c>
      <c r="I1916" t="inlineStr">
        <is>
          <t>MI211276360</t>
        </is>
      </c>
      <c r="J1916" t="n">
        <v>38.0</v>
      </c>
      <c r="K1916" t="inlineStr">
        <is>
          <t>COMPLETED</t>
        </is>
      </c>
      <c r="L1916" t="inlineStr">
        <is>
          <t>MARK_AS_COMPLETED</t>
        </is>
      </c>
      <c r="M1916" t="inlineStr">
        <is>
          <t>Queue</t>
        </is>
      </c>
      <c r="N1916" t="n">
        <v>2.0</v>
      </c>
      <c r="O1916" s="1" t="n">
        <v>44532.588125</v>
      </c>
      <c r="P1916" s="1" t="n">
        <v>44532.639189814814</v>
      </c>
      <c r="Q1916" t="n">
        <v>3874.0</v>
      </c>
      <c r="R1916" t="n">
        <v>538.0</v>
      </c>
      <c r="S1916" t="b">
        <v>0</v>
      </c>
      <c r="T1916" t="inlineStr">
        <is>
          <t>N/A</t>
        </is>
      </c>
      <c r="U1916" t="b">
        <v>1</v>
      </c>
      <c r="V1916" t="inlineStr">
        <is>
          <t>Sanjay Kharade</t>
        </is>
      </c>
      <c r="W1916" s="1" t="n">
        <v>44532.59056712963</v>
      </c>
      <c r="X1916" t="n">
        <v>180.0</v>
      </c>
      <c r="Y1916" t="n">
        <v>37.0</v>
      </c>
      <c r="Z1916" t="n">
        <v>0.0</v>
      </c>
      <c r="AA1916" t="n">
        <v>37.0</v>
      </c>
      <c r="AB1916" t="n">
        <v>0.0</v>
      </c>
      <c r="AC1916" t="n">
        <v>26.0</v>
      </c>
      <c r="AD1916" t="n">
        <v>1.0</v>
      </c>
      <c r="AE1916" t="n">
        <v>0.0</v>
      </c>
      <c r="AF1916" t="n">
        <v>0.0</v>
      </c>
      <c r="AG1916" t="n">
        <v>0.0</v>
      </c>
      <c r="AH1916" t="inlineStr">
        <is>
          <t>Smriti Gauchan</t>
        </is>
      </c>
      <c r="AI1916" s="1" t="n">
        <v>44532.639189814814</v>
      </c>
      <c r="AJ1916" t="n">
        <v>353.0</v>
      </c>
      <c r="AK1916" t="n">
        <v>1.0</v>
      </c>
      <c r="AL1916" t="n">
        <v>0.0</v>
      </c>
      <c r="AM1916" t="n">
        <v>1.0</v>
      </c>
      <c r="AN1916" t="n">
        <v>0.0</v>
      </c>
      <c r="AO1916" t="n">
        <v>1.0</v>
      </c>
      <c r="AP1916" t="n">
        <v>0.0</v>
      </c>
      <c r="AQ1916" t="n">
        <v>0.0</v>
      </c>
      <c r="AR1916" t="n">
        <v>0.0</v>
      </c>
      <c r="AS1916" t="n">
        <v>0.0</v>
      </c>
      <c r="AT1916" t="inlineStr">
        <is>
          <t>N/A</t>
        </is>
      </c>
      <c r="AU1916" t="inlineStr">
        <is>
          <t>N/A</t>
        </is>
      </c>
      <c r="AV1916" t="inlineStr">
        <is>
          <t>N/A</t>
        </is>
      </c>
      <c r="AW1916" t="inlineStr">
        <is>
          <t>N/A</t>
        </is>
      </c>
      <c r="AX1916" t="inlineStr">
        <is>
          <t>N/A</t>
        </is>
      </c>
      <c r="AY1916" t="inlineStr">
        <is>
          <t>N/A</t>
        </is>
      </c>
      <c r="AZ1916" t="inlineStr">
        <is>
          <t>N/A</t>
        </is>
      </c>
      <c r="BA1916" t="inlineStr">
        <is>
          <t>N/A</t>
        </is>
      </c>
      <c r="BB1916" t="inlineStr">
        <is>
          <t>N/A</t>
        </is>
      </c>
      <c r="BC1916" t="inlineStr">
        <is>
          <t>N/A</t>
        </is>
      </c>
      <c r="BD1916" t="inlineStr">
        <is>
          <t>N/A</t>
        </is>
      </c>
      <c r="BE1916" t="inlineStr">
        <is>
          <t>N/A</t>
        </is>
      </c>
    </row>
    <row r="1917">
      <c r="A1917" t="inlineStr">
        <is>
          <t>WI211275162</t>
        </is>
      </c>
      <c r="B1917" t="inlineStr">
        <is>
          <t>DATA_VALIDATION</t>
        </is>
      </c>
      <c r="C1917" t="inlineStr">
        <is>
          <t>201100014293</t>
        </is>
      </c>
      <c r="D1917" t="inlineStr">
        <is>
          <t>Folder</t>
        </is>
      </c>
      <c r="E1917" s="2">
        <f>HYPERLINK("capsilon://?command=openfolder&amp;siteaddress=FAM.docvelocity-na8.net&amp;folderid=FX4470E7AA-C95C-40F1-4470-5001CE35E7D4","FX21125141")</f>
        <v>0.0</v>
      </c>
      <c r="F1917" t="inlineStr">
        <is>
          <t/>
        </is>
      </c>
      <c r="G1917" t="inlineStr">
        <is>
          <t/>
        </is>
      </c>
      <c r="H1917" t="inlineStr">
        <is>
          <t>Mailitem</t>
        </is>
      </c>
      <c r="I1917" t="inlineStr">
        <is>
          <t>MI2112786366</t>
        </is>
      </c>
      <c r="J1917" t="n">
        <v>539.0</v>
      </c>
      <c r="K1917" t="inlineStr">
        <is>
          <t>COMPLETED</t>
        </is>
      </c>
      <c r="L1917" t="inlineStr">
        <is>
          <t>MARK_AS_COMPLETED</t>
        </is>
      </c>
      <c r="M1917" t="inlineStr">
        <is>
          <t>Queue</t>
        </is>
      </c>
      <c r="N1917" t="n">
        <v>2.0</v>
      </c>
      <c r="O1917" s="1" t="n">
        <v>44552.72673611111</v>
      </c>
      <c r="P1917" s="1" t="n">
        <v>44552.85267361111</v>
      </c>
      <c r="Q1917" t="n">
        <v>5067.0</v>
      </c>
      <c r="R1917" t="n">
        <v>5814.0</v>
      </c>
      <c r="S1917" t="b">
        <v>0</v>
      </c>
      <c r="T1917" t="inlineStr">
        <is>
          <t>N/A</t>
        </is>
      </c>
      <c r="U1917" t="b">
        <v>1</v>
      </c>
      <c r="V1917" t="inlineStr">
        <is>
          <t>Sanjay Kharade</t>
        </is>
      </c>
      <c r="W1917" s="1" t="n">
        <v>44552.774409722224</v>
      </c>
      <c r="X1917" t="n">
        <v>3128.0</v>
      </c>
      <c r="Y1917" t="n">
        <v>468.0</v>
      </c>
      <c r="Z1917" t="n">
        <v>0.0</v>
      </c>
      <c r="AA1917" t="n">
        <v>468.0</v>
      </c>
      <c r="AB1917" t="n">
        <v>162.0</v>
      </c>
      <c r="AC1917" t="n">
        <v>310.0</v>
      </c>
      <c r="AD1917" t="n">
        <v>71.0</v>
      </c>
      <c r="AE1917" t="n">
        <v>0.0</v>
      </c>
      <c r="AF1917" t="n">
        <v>0.0</v>
      </c>
      <c r="AG1917" t="n">
        <v>0.0</v>
      </c>
      <c r="AH1917" t="inlineStr">
        <is>
          <t>Dashrath Soren</t>
        </is>
      </c>
      <c r="AI1917" s="1" t="n">
        <v>44552.85267361111</v>
      </c>
      <c r="AJ1917" t="n">
        <v>2643.0</v>
      </c>
      <c r="AK1917" t="n">
        <v>3.0</v>
      </c>
      <c r="AL1917" t="n">
        <v>0.0</v>
      </c>
      <c r="AM1917" t="n">
        <v>3.0</v>
      </c>
      <c r="AN1917" t="n">
        <v>54.0</v>
      </c>
      <c r="AO1917" t="n">
        <v>4.0</v>
      </c>
      <c r="AP1917" t="n">
        <v>68.0</v>
      </c>
      <c r="AQ1917" t="n">
        <v>0.0</v>
      </c>
      <c r="AR1917" t="n">
        <v>0.0</v>
      </c>
      <c r="AS1917" t="n">
        <v>0.0</v>
      </c>
      <c r="AT1917" t="inlineStr">
        <is>
          <t>N/A</t>
        </is>
      </c>
      <c r="AU1917" t="inlineStr">
        <is>
          <t>N/A</t>
        </is>
      </c>
      <c r="AV1917" t="inlineStr">
        <is>
          <t>N/A</t>
        </is>
      </c>
      <c r="AW1917" t="inlineStr">
        <is>
          <t>N/A</t>
        </is>
      </c>
      <c r="AX1917" t="inlineStr">
        <is>
          <t>N/A</t>
        </is>
      </c>
      <c r="AY1917" t="inlineStr">
        <is>
          <t>N/A</t>
        </is>
      </c>
      <c r="AZ1917" t="inlineStr">
        <is>
          <t>N/A</t>
        </is>
      </c>
      <c r="BA1917" t="inlineStr">
        <is>
          <t>N/A</t>
        </is>
      </c>
      <c r="BB1917" t="inlineStr">
        <is>
          <t>N/A</t>
        </is>
      </c>
      <c r="BC1917" t="inlineStr">
        <is>
          <t>N/A</t>
        </is>
      </c>
      <c r="BD1917" t="inlineStr">
        <is>
          <t>N/A</t>
        </is>
      </c>
      <c r="BE1917" t="inlineStr">
        <is>
          <t>N/A</t>
        </is>
      </c>
    </row>
    <row r="1918">
      <c r="A1918" t="inlineStr">
        <is>
          <t>WI21127518</t>
        </is>
      </c>
      <c r="B1918" t="inlineStr">
        <is>
          <t>DATA_VALIDATION</t>
        </is>
      </c>
      <c r="C1918" t="inlineStr">
        <is>
          <t>201300019974</t>
        </is>
      </c>
      <c r="D1918" t="inlineStr">
        <is>
          <t>Folder</t>
        </is>
      </c>
      <c r="E1918" s="2">
        <f>HYPERLINK("capsilon://?command=openfolder&amp;siteaddress=FAM.docvelocity-na8.net&amp;folderid=FX41DD083E-A1EB-38C2-9469-E849ADF97E98","FX211114678")</f>
        <v>0.0</v>
      </c>
      <c r="F1918" t="inlineStr">
        <is>
          <t/>
        </is>
      </c>
      <c r="G1918" t="inlineStr">
        <is>
          <t/>
        </is>
      </c>
      <c r="H1918" t="inlineStr">
        <is>
          <t>Mailitem</t>
        </is>
      </c>
      <c r="I1918" t="inlineStr">
        <is>
          <t>MI211275942</t>
        </is>
      </c>
      <c r="J1918" t="n">
        <v>289.0</v>
      </c>
      <c r="K1918" t="inlineStr">
        <is>
          <t>COMPLETED</t>
        </is>
      </c>
      <c r="L1918" t="inlineStr">
        <is>
          <t>MARK_AS_COMPLETED</t>
        </is>
      </c>
      <c r="M1918" t="inlineStr">
        <is>
          <t>Queue</t>
        </is>
      </c>
      <c r="N1918" t="n">
        <v>2.0</v>
      </c>
      <c r="O1918" s="1" t="n">
        <v>44532.588425925926</v>
      </c>
      <c r="P1918" s="1" t="n">
        <v>44532.64538194444</v>
      </c>
      <c r="Q1918" t="n">
        <v>2900.0</v>
      </c>
      <c r="R1918" t="n">
        <v>2021.0</v>
      </c>
      <c r="S1918" t="b">
        <v>0</v>
      </c>
      <c r="T1918" t="inlineStr">
        <is>
          <t>N/A</t>
        </is>
      </c>
      <c r="U1918" t="b">
        <v>1</v>
      </c>
      <c r="V1918" t="inlineStr">
        <is>
          <t>Archana Bhujbal</t>
        </is>
      </c>
      <c r="W1918" s="1" t="n">
        <v>44532.609351851854</v>
      </c>
      <c r="X1918" t="n">
        <v>915.0</v>
      </c>
      <c r="Y1918" t="n">
        <v>229.0</v>
      </c>
      <c r="Z1918" t="n">
        <v>0.0</v>
      </c>
      <c r="AA1918" t="n">
        <v>229.0</v>
      </c>
      <c r="AB1918" t="n">
        <v>0.0</v>
      </c>
      <c r="AC1918" t="n">
        <v>37.0</v>
      </c>
      <c r="AD1918" t="n">
        <v>60.0</v>
      </c>
      <c r="AE1918" t="n">
        <v>0.0</v>
      </c>
      <c r="AF1918" t="n">
        <v>0.0</v>
      </c>
      <c r="AG1918" t="n">
        <v>0.0</v>
      </c>
      <c r="AH1918" t="inlineStr">
        <is>
          <t>Rohit Mawal</t>
        </is>
      </c>
      <c r="AI1918" s="1" t="n">
        <v>44532.64538194444</v>
      </c>
      <c r="AJ1918" t="n">
        <v>779.0</v>
      </c>
      <c r="AK1918" t="n">
        <v>0.0</v>
      </c>
      <c r="AL1918" t="n">
        <v>0.0</v>
      </c>
      <c r="AM1918" t="n">
        <v>0.0</v>
      </c>
      <c r="AN1918" t="n">
        <v>0.0</v>
      </c>
      <c r="AO1918" t="n">
        <v>0.0</v>
      </c>
      <c r="AP1918" t="n">
        <v>60.0</v>
      </c>
      <c r="AQ1918" t="n">
        <v>0.0</v>
      </c>
      <c r="AR1918" t="n">
        <v>0.0</v>
      </c>
      <c r="AS1918" t="n">
        <v>0.0</v>
      </c>
      <c r="AT1918" t="inlineStr">
        <is>
          <t>N/A</t>
        </is>
      </c>
      <c r="AU1918" t="inlineStr">
        <is>
          <t>N/A</t>
        </is>
      </c>
      <c r="AV1918" t="inlineStr">
        <is>
          <t>N/A</t>
        </is>
      </c>
      <c r="AW1918" t="inlineStr">
        <is>
          <t>N/A</t>
        </is>
      </c>
      <c r="AX1918" t="inlineStr">
        <is>
          <t>N/A</t>
        </is>
      </c>
      <c r="AY1918" t="inlineStr">
        <is>
          <t>N/A</t>
        </is>
      </c>
      <c r="AZ1918" t="inlineStr">
        <is>
          <t>N/A</t>
        </is>
      </c>
      <c r="BA1918" t="inlineStr">
        <is>
          <t>N/A</t>
        </is>
      </c>
      <c r="BB1918" t="inlineStr">
        <is>
          <t>N/A</t>
        </is>
      </c>
      <c r="BC1918" t="inlineStr">
        <is>
          <t>N/A</t>
        </is>
      </c>
      <c r="BD1918" t="inlineStr">
        <is>
          <t>N/A</t>
        </is>
      </c>
      <c r="BE1918" t="inlineStr">
        <is>
          <t>N/A</t>
        </is>
      </c>
    </row>
    <row r="1919">
      <c r="A1919" t="inlineStr">
        <is>
          <t>WI211275180</t>
        </is>
      </c>
      <c r="B1919" t="inlineStr">
        <is>
          <t>DATA_VALIDATION</t>
        </is>
      </c>
      <c r="C1919" t="inlineStr">
        <is>
          <t>201308007994</t>
        </is>
      </c>
      <c r="D1919" t="inlineStr">
        <is>
          <t>Folder</t>
        </is>
      </c>
      <c r="E1919" s="2">
        <f>HYPERLINK("capsilon://?command=openfolder&amp;siteaddress=FAM.docvelocity-na8.net&amp;folderid=FX6F00CFBC-5BFD-F3B7-F54C-2A4DE95ED548","FX211210974")</f>
        <v>0.0</v>
      </c>
      <c r="F1919" t="inlineStr">
        <is>
          <t/>
        </is>
      </c>
      <c r="G1919" t="inlineStr">
        <is>
          <t/>
        </is>
      </c>
      <c r="H1919" t="inlineStr">
        <is>
          <t>Mailitem</t>
        </is>
      </c>
      <c r="I1919" t="inlineStr">
        <is>
          <t>MI2112786373</t>
        </is>
      </c>
      <c r="J1919" t="n">
        <v>120.0</v>
      </c>
      <c r="K1919" t="inlineStr">
        <is>
          <t>COMPLETED</t>
        </is>
      </c>
      <c r="L1919" t="inlineStr">
        <is>
          <t>MARK_AS_COMPLETED</t>
        </is>
      </c>
      <c r="M1919" t="inlineStr">
        <is>
          <t>Queue</t>
        </is>
      </c>
      <c r="N1919" t="n">
        <v>2.0</v>
      </c>
      <c r="O1919" s="1" t="n">
        <v>44552.72825231482</v>
      </c>
      <c r="P1919" s="1" t="n">
        <v>44552.85386574074</v>
      </c>
      <c r="Q1919" t="n">
        <v>4726.0</v>
      </c>
      <c r="R1919" t="n">
        <v>6127.0</v>
      </c>
      <c r="S1919" t="b">
        <v>0</v>
      </c>
      <c r="T1919" t="inlineStr">
        <is>
          <t>N/A</t>
        </is>
      </c>
      <c r="U1919" t="b">
        <v>1</v>
      </c>
      <c r="V1919" t="inlineStr">
        <is>
          <t>Amruta Erande</t>
        </is>
      </c>
      <c r="W1919" s="1" t="n">
        <v>44552.80484953704</v>
      </c>
      <c r="X1919" t="n">
        <v>4773.0</v>
      </c>
      <c r="Y1919" t="n">
        <v>241.0</v>
      </c>
      <c r="Z1919" t="n">
        <v>0.0</v>
      </c>
      <c r="AA1919" t="n">
        <v>241.0</v>
      </c>
      <c r="AB1919" t="n">
        <v>0.0</v>
      </c>
      <c r="AC1919" t="n">
        <v>156.0</v>
      </c>
      <c r="AD1919" t="n">
        <v>-121.0</v>
      </c>
      <c r="AE1919" t="n">
        <v>0.0</v>
      </c>
      <c r="AF1919" t="n">
        <v>0.0</v>
      </c>
      <c r="AG1919" t="n">
        <v>0.0</v>
      </c>
      <c r="AH1919" t="inlineStr">
        <is>
          <t>Rohit Mawal</t>
        </is>
      </c>
      <c r="AI1919" s="1" t="n">
        <v>44552.85386574074</v>
      </c>
      <c r="AJ1919" t="n">
        <v>1292.0</v>
      </c>
      <c r="AK1919" t="n">
        <v>0.0</v>
      </c>
      <c r="AL1919" t="n">
        <v>0.0</v>
      </c>
      <c r="AM1919" t="n">
        <v>0.0</v>
      </c>
      <c r="AN1919" t="n">
        <v>0.0</v>
      </c>
      <c r="AO1919" t="n">
        <v>0.0</v>
      </c>
      <c r="AP1919" t="n">
        <v>-121.0</v>
      </c>
      <c r="AQ1919" t="n">
        <v>0.0</v>
      </c>
      <c r="AR1919" t="n">
        <v>0.0</v>
      </c>
      <c r="AS1919" t="n">
        <v>0.0</v>
      </c>
      <c r="AT1919" t="inlineStr">
        <is>
          <t>N/A</t>
        </is>
      </c>
      <c r="AU1919" t="inlineStr">
        <is>
          <t>N/A</t>
        </is>
      </c>
      <c r="AV1919" t="inlineStr">
        <is>
          <t>N/A</t>
        </is>
      </c>
      <c r="AW1919" t="inlineStr">
        <is>
          <t>N/A</t>
        </is>
      </c>
      <c r="AX1919" t="inlineStr">
        <is>
          <t>N/A</t>
        </is>
      </c>
      <c r="AY1919" t="inlineStr">
        <is>
          <t>N/A</t>
        </is>
      </c>
      <c r="AZ1919" t="inlineStr">
        <is>
          <t>N/A</t>
        </is>
      </c>
      <c r="BA1919" t="inlineStr">
        <is>
          <t>N/A</t>
        </is>
      </c>
      <c r="BB1919" t="inlineStr">
        <is>
          <t>N/A</t>
        </is>
      </c>
      <c r="BC1919" t="inlineStr">
        <is>
          <t>N/A</t>
        </is>
      </c>
      <c r="BD1919" t="inlineStr">
        <is>
          <t>N/A</t>
        </is>
      </c>
      <c r="BE1919" t="inlineStr">
        <is>
          <t>N/A</t>
        </is>
      </c>
    </row>
    <row r="1920">
      <c r="A1920" t="inlineStr">
        <is>
          <t>WI211275194</t>
        </is>
      </c>
      <c r="B1920" t="inlineStr">
        <is>
          <t>DATA_VALIDATION</t>
        </is>
      </c>
      <c r="C1920" t="inlineStr">
        <is>
          <t>201348000242</t>
        </is>
      </c>
      <c r="D1920" t="inlineStr">
        <is>
          <t>Folder</t>
        </is>
      </c>
      <c r="E1920" s="2">
        <f>HYPERLINK("capsilon://?command=openfolder&amp;siteaddress=FAM.docvelocity-na8.net&amp;folderid=FX44CDDB1B-88BD-A741-CD77-F8D0D46EEFFF","FX211211083")</f>
        <v>0.0</v>
      </c>
      <c r="F1920" t="inlineStr">
        <is>
          <t/>
        </is>
      </c>
      <c r="G1920" t="inlineStr">
        <is>
          <t/>
        </is>
      </c>
      <c r="H1920" t="inlineStr">
        <is>
          <t>Mailitem</t>
        </is>
      </c>
      <c r="I1920" t="inlineStr">
        <is>
          <t>MI2112786876</t>
        </is>
      </c>
      <c r="J1920" t="n">
        <v>112.0</v>
      </c>
      <c r="K1920" t="inlineStr">
        <is>
          <t>COMPLETED</t>
        </is>
      </c>
      <c r="L1920" t="inlineStr">
        <is>
          <t>MARK_AS_COMPLETED</t>
        </is>
      </c>
      <c r="M1920" t="inlineStr">
        <is>
          <t>Queue</t>
        </is>
      </c>
      <c r="N1920" t="n">
        <v>2.0</v>
      </c>
      <c r="O1920" s="1" t="n">
        <v>44552.72896990741</v>
      </c>
      <c r="P1920" s="1" t="n">
        <v>44552.83206018519</v>
      </c>
      <c r="Q1920" t="n">
        <v>6062.0</v>
      </c>
      <c r="R1920" t="n">
        <v>2845.0</v>
      </c>
      <c r="S1920" t="b">
        <v>0</v>
      </c>
      <c r="T1920" t="inlineStr">
        <is>
          <t>N/A</t>
        </is>
      </c>
      <c r="U1920" t="b">
        <v>1</v>
      </c>
      <c r="V1920" t="inlineStr">
        <is>
          <t>Ketan Pathak</t>
        </is>
      </c>
      <c r="W1920" s="1" t="n">
        <v>44552.78759259259</v>
      </c>
      <c r="X1920" t="n">
        <v>2493.0</v>
      </c>
      <c r="Y1920" t="n">
        <v>133.0</v>
      </c>
      <c r="Z1920" t="n">
        <v>0.0</v>
      </c>
      <c r="AA1920" t="n">
        <v>133.0</v>
      </c>
      <c r="AB1920" t="n">
        <v>0.0</v>
      </c>
      <c r="AC1920" t="n">
        <v>77.0</v>
      </c>
      <c r="AD1920" t="n">
        <v>-21.0</v>
      </c>
      <c r="AE1920" t="n">
        <v>0.0</v>
      </c>
      <c r="AF1920" t="n">
        <v>0.0</v>
      </c>
      <c r="AG1920" t="n">
        <v>0.0</v>
      </c>
      <c r="AH1920" t="inlineStr">
        <is>
          <t>Vikash Suryakanth Parmar</t>
        </is>
      </c>
      <c r="AI1920" s="1" t="n">
        <v>44552.83206018519</v>
      </c>
      <c r="AJ1920" t="n">
        <v>343.0</v>
      </c>
      <c r="AK1920" t="n">
        <v>0.0</v>
      </c>
      <c r="AL1920" t="n">
        <v>0.0</v>
      </c>
      <c r="AM1920" t="n">
        <v>0.0</v>
      </c>
      <c r="AN1920" t="n">
        <v>0.0</v>
      </c>
      <c r="AO1920" t="n">
        <v>0.0</v>
      </c>
      <c r="AP1920" t="n">
        <v>-21.0</v>
      </c>
      <c r="AQ1920" t="n">
        <v>0.0</v>
      </c>
      <c r="AR1920" t="n">
        <v>0.0</v>
      </c>
      <c r="AS1920" t="n">
        <v>0.0</v>
      </c>
      <c r="AT1920" t="inlineStr">
        <is>
          <t>N/A</t>
        </is>
      </c>
      <c r="AU1920" t="inlineStr">
        <is>
          <t>N/A</t>
        </is>
      </c>
      <c r="AV1920" t="inlineStr">
        <is>
          <t>N/A</t>
        </is>
      </c>
      <c r="AW1920" t="inlineStr">
        <is>
          <t>N/A</t>
        </is>
      </c>
      <c r="AX1920" t="inlineStr">
        <is>
          <t>N/A</t>
        </is>
      </c>
      <c r="AY1920" t="inlineStr">
        <is>
          <t>N/A</t>
        </is>
      </c>
      <c r="AZ1920" t="inlineStr">
        <is>
          <t>N/A</t>
        </is>
      </c>
      <c r="BA1920" t="inlineStr">
        <is>
          <t>N/A</t>
        </is>
      </c>
      <c r="BB1920" t="inlineStr">
        <is>
          <t>N/A</t>
        </is>
      </c>
      <c r="BC1920" t="inlineStr">
        <is>
          <t>N/A</t>
        </is>
      </c>
      <c r="BD1920" t="inlineStr">
        <is>
          <t>N/A</t>
        </is>
      </c>
      <c r="BE1920" t="inlineStr">
        <is>
          <t>N/A</t>
        </is>
      </c>
    </row>
    <row r="1921">
      <c r="A1921" t="inlineStr">
        <is>
          <t>WI211275439</t>
        </is>
      </c>
      <c r="B1921" t="inlineStr">
        <is>
          <t>DATA_VALIDATION</t>
        </is>
      </c>
      <c r="C1921" t="inlineStr">
        <is>
          <t>201338000088</t>
        </is>
      </c>
      <c r="D1921" t="inlineStr">
        <is>
          <t>Folder</t>
        </is>
      </c>
      <c r="E1921" s="2">
        <f>HYPERLINK("capsilon://?command=openfolder&amp;siteaddress=FAM.docvelocity-na8.net&amp;folderid=FX7CC25A0D-5883-274D-D9AF-A73C0CEBE2C2","FX211211188")</f>
        <v>0.0</v>
      </c>
      <c r="F1921" t="inlineStr">
        <is>
          <t/>
        </is>
      </c>
      <c r="G1921" t="inlineStr">
        <is>
          <t/>
        </is>
      </c>
      <c r="H1921" t="inlineStr">
        <is>
          <t>Mailitem</t>
        </is>
      </c>
      <c r="I1921" t="inlineStr">
        <is>
          <t>MI2112795498</t>
        </is>
      </c>
      <c r="J1921" t="n">
        <v>84.0</v>
      </c>
      <c r="K1921" t="inlineStr">
        <is>
          <t>COMPLETED</t>
        </is>
      </c>
      <c r="L1921" t="inlineStr">
        <is>
          <t>MARK_AS_COMPLETED</t>
        </is>
      </c>
      <c r="M1921" t="inlineStr">
        <is>
          <t>Queue</t>
        </is>
      </c>
      <c r="N1921" t="n">
        <v>1.0</v>
      </c>
      <c r="O1921" s="1" t="n">
        <v>44552.765694444446</v>
      </c>
      <c r="P1921" s="1" t="n">
        <v>44552.803125</v>
      </c>
      <c r="Q1921" t="n">
        <v>2910.0</v>
      </c>
      <c r="R1921" t="n">
        <v>324.0</v>
      </c>
      <c r="S1921" t="b">
        <v>0</v>
      </c>
      <c r="T1921" t="inlineStr">
        <is>
          <t>N/A</t>
        </is>
      </c>
      <c r="U1921" t="b">
        <v>0</v>
      </c>
      <c r="V1921" t="inlineStr">
        <is>
          <t>Sumit Jarhad</t>
        </is>
      </c>
      <c r="W1921" s="1" t="n">
        <v>44552.803125</v>
      </c>
      <c r="X1921" t="n">
        <v>235.0</v>
      </c>
      <c r="Y1921" t="n">
        <v>0.0</v>
      </c>
      <c r="Z1921" t="n">
        <v>0.0</v>
      </c>
      <c r="AA1921" t="n">
        <v>0.0</v>
      </c>
      <c r="AB1921" t="n">
        <v>0.0</v>
      </c>
      <c r="AC1921" t="n">
        <v>0.0</v>
      </c>
      <c r="AD1921" t="n">
        <v>84.0</v>
      </c>
      <c r="AE1921" t="n">
        <v>72.0</v>
      </c>
      <c r="AF1921" t="n">
        <v>0.0</v>
      </c>
      <c r="AG1921" t="n">
        <v>5.0</v>
      </c>
      <c r="AH1921" t="inlineStr">
        <is>
          <t>N/A</t>
        </is>
      </c>
      <c r="AI1921" t="inlineStr">
        <is>
          <t>N/A</t>
        </is>
      </c>
      <c r="AJ1921" t="inlineStr">
        <is>
          <t>N/A</t>
        </is>
      </c>
      <c r="AK1921" t="inlineStr">
        <is>
          <t>N/A</t>
        </is>
      </c>
      <c r="AL1921" t="inlineStr">
        <is>
          <t>N/A</t>
        </is>
      </c>
      <c r="AM1921" t="inlineStr">
        <is>
          <t>N/A</t>
        </is>
      </c>
      <c r="AN1921" t="inlineStr">
        <is>
          <t>N/A</t>
        </is>
      </c>
      <c r="AO1921" t="inlineStr">
        <is>
          <t>N/A</t>
        </is>
      </c>
      <c r="AP1921" t="inlineStr">
        <is>
          <t>N/A</t>
        </is>
      </c>
      <c r="AQ1921" t="inlineStr">
        <is>
          <t>N/A</t>
        </is>
      </c>
      <c r="AR1921" t="inlineStr">
        <is>
          <t>N/A</t>
        </is>
      </c>
      <c r="AS1921" t="inlineStr">
        <is>
          <t>N/A</t>
        </is>
      </c>
      <c r="AT1921" t="inlineStr">
        <is>
          <t>N/A</t>
        </is>
      </c>
      <c r="AU1921" t="inlineStr">
        <is>
          <t>N/A</t>
        </is>
      </c>
      <c r="AV1921" t="inlineStr">
        <is>
          <t>N/A</t>
        </is>
      </c>
      <c r="AW1921" t="inlineStr">
        <is>
          <t>N/A</t>
        </is>
      </c>
      <c r="AX1921" t="inlineStr">
        <is>
          <t>N/A</t>
        </is>
      </c>
      <c r="AY1921" t="inlineStr">
        <is>
          <t>N/A</t>
        </is>
      </c>
      <c r="AZ1921" t="inlineStr">
        <is>
          <t>N/A</t>
        </is>
      </c>
      <c r="BA1921" t="inlineStr">
        <is>
          <t>N/A</t>
        </is>
      </c>
      <c r="BB1921" t="inlineStr">
        <is>
          <t>N/A</t>
        </is>
      </c>
      <c r="BC1921" t="inlineStr">
        <is>
          <t>N/A</t>
        </is>
      </c>
      <c r="BD1921" t="inlineStr">
        <is>
          <t>N/A</t>
        </is>
      </c>
      <c r="BE1921" t="inlineStr">
        <is>
          <t>N/A</t>
        </is>
      </c>
    </row>
    <row r="1922">
      <c r="A1922" t="inlineStr">
        <is>
          <t>WI211275531</t>
        </is>
      </c>
      <c r="B1922" t="inlineStr">
        <is>
          <t>DATA_VALIDATION</t>
        </is>
      </c>
      <c r="C1922" t="inlineStr">
        <is>
          <t>201100014337</t>
        </is>
      </c>
      <c r="D1922" t="inlineStr">
        <is>
          <t>Folder</t>
        </is>
      </c>
      <c r="E1922" s="2">
        <f>HYPERLINK("capsilon://?command=openfolder&amp;siteaddress=FAM.docvelocity-na8.net&amp;folderid=FXA4E5F561-4A9C-2260-C163-395BC8537C29","FX21128088")</f>
        <v>0.0</v>
      </c>
      <c r="F1922" t="inlineStr">
        <is>
          <t/>
        </is>
      </c>
      <c r="G1922" t="inlineStr">
        <is>
          <t/>
        </is>
      </c>
      <c r="H1922" t="inlineStr">
        <is>
          <t>Mailitem</t>
        </is>
      </c>
      <c r="I1922" t="inlineStr">
        <is>
          <t>MI2112796836</t>
        </is>
      </c>
      <c r="J1922" t="n">
        <v>28.0</v>
      </c>
      <c r="K1922" t="inlineStr">
        <is>
          <t>COMPLETED</t>
        </is>
      </c>
      <c r="L1922" t="inlineStr">
        <is>
          <t>MARK_AS_COMPLETED</t>
        </is>
      </c>
      <c r="M1922" t="inlineStr">
        <is>
          <t>Queue</t>
        </is>
      </c>
      <c r="N1922" t="n">
        <v>2.0</v>
      </c>
      <c r="O1922" s="1" t="n">
        <v>44552.78128472222</v>
      </c>
      <c r="P1922" s="1" t="n">
        <v>44552.854050925926</v>
      </c>
      <c r="Q1922" t="n">
        <v>6008.0</v>
      </c>
      <c r="R1922" t="n">
        <v>279.0</v>
      </c>
      <c r="S1922" t="b">
        <v>0</v>
      </c>
      <c r="T1922" t="inlineStr">
        <is>
          <t>N/A</t>
        </is>
      </c>
      <c r="U1922" t="b">
        <v>0</v>
      </c>
      <c r="V1922" t="inlineStr">
        <is>
          <t>Supriya Khape</t>
        </is>
      </c>
      <c r="W1922" s="1" t="n">
        <v>44552.78915509259</v>
      </c>
      <c r="X1922" t="n">
        <v>149.0</v>
      </c>
      <c r="Y1922" t="n">
        <v>21.0</v>
      </c>
      <c r="Z1922" t="n">
        <v>0.0</v>
      </c>
      <c r="AA1922" t="n">
        <v>21.0</v>
      </c>
      <c r="AB1922" t="n">
        <v>0.0</v>
      </c>
      <c r="AC1922" t="n">
        <v>15.0</v>
      </c>
      <c r="AD1922" t="n">
        <v>7.0</v>
      </c>
      <c r="AE1922" t="n">
        <v>0.0</v>
      </c>
      <c r="AF1922" t="n">
        <v>0.0</v>
      </c>
      <c r="AG1922" t="n">
        <v>0.0</v>
      </c>
      <c r="AH1922" t="inlineStr">
        <is>
          <t>Vikash Suryakanth Parmar</t>
        </is>
      </c>
      <c r="AI1922" s="1" t="n">
        <v>44552.854050925926</v>
      </c>
      <c r="AJ1922" t="n">
        <v>130.0</v>
      </c>
      <c r="AK1922" t="n">
        <v>0.0</v>
      </c>
      <c r="AL1922" t="n">
        <v>0.0</v>
      </c>
      <c r="AM1922" t="n">
        <v>0.0</v>
      </c>
      <c r="AN1922" t="n">
        <v>0.0</v>
      </c>
      <c r="AO1922" t="n">
        <v>0.0</v>
      </c>
      <c r="AP1922" t="n">
        <v>7.0</v>
      </c>
      <c r="AQ1922" t="n">
        <v>0.0</v>
      </c>
      <c r="AR1922" t="n">
        <v>0.0</v>
      </c>
      <c r="AS1922" t="n">
        <v>0.0</v>
      </c>
      <c r="AT1922" t="inlineStr">
        <is>
          <t>N/A</t>
        </is>
      </c>
      <c r="AU1922" t="inlineStr">
        <is>
          <t>N/A</t>
        </is>
      </c>
      <c r="AV1922" t="inlineStr">
        <is>
          <t>N/A</t>
        </is>
      </c>
      <c r="AW1922" t="inlineStr">
        <is>
          <t>N/A</t>
        </is>
      </c>
      <c r="AX1922" t="inlineStr">
        <is>
          <t>N/A</t>
        </is>
      </c>
      <c r="AY1922" t="inlineStr">
        <is>
          <t>N/A</t>
        </is>
      </c>
      <c r="AZ1922" t="inlineStr">
        <is>
          <t>N/A</t>
        </is>
      </c>
      <c r="BA1922" t="inlineStr">
        <is>
          <t>N/A</t>
        </is>
      </c>
      <c r="BB1922" t="inlineStr">
        <is>
          <t>N/A</t>
        </is>
      </c>
      <c r="BC1922" t="inlineStr">
        <is>
          <t>N/A</t>
        </is>
      </c>
      <c r="BD1922" t="inlineStr">
        <is>
          <t>N/A</t>
        </is>
      </c>
      <c r="BE1922" t="inlineStr">
        <is>
          <t>N/A</t>
        </is>
      </c>
    </row>
    <row r="1923">
      <c r="A1923" t="inlineStr">
        <is>
          <t>WI211275533</t>
        </is>
      </c>
      <c r="B1923" t="inlineStr">
        <is>
          <t>DATA_VALIDATION</t>
        </is>
      </c>
      <c r="C1923" t="inlineStr">
        <is>
          <t>201100014337</t>
        </is>
      </c>
      <c r="D1923" t="inlineStr">
        <is>
          <t>Folder</t>
        </is>
      </c>
      <c r="E1923" s="2">
        <f>HYPERLINK("capsilon://?command=openfolder&amp;siteaddress=FAM.docvelocity-na8.net&amp;folderid=FXA4E5F561-4A9C-2260-C163-395BC8537C29","FX21128088")</f>
        <v>0.0</v>
      </c>
      <c r="F1923" t="inlineStr">
        <is>
          <t/>
        </is>
      </c>
      <c r="G1923" t="inlineStr">
        <is>
          <t/>
        </is>
      </c>
      <c r="H1923" t="inlineStr">
        <is>
          <t>Mailitem</t>
        </is>
      </c>
      <c r="I1923" t="inlineStr">
        <is>
          <t>MI2112796845</t>
        </is>
      </c>
      <c r="J1923" t="n">
        <v>28.0</v>
      </c>
      <c r="K1923" t="inlineStr">
        <is>
          <t>COMPLETED</t>
        </is>
      </c>
      <c r="L1923" t="inlineStr">
        <is>
          <t>MARK_AS_COMPLETED</t>
        </is>
      </c>
      <c r="M1923" t="inlineStr">
        <is>
          <t>Queue</t>
        </is>
      </c>
      <c r="N1923" t="n">
        <v>1.0</v>
      </c>
      <c r="O1923" s="1" t="n">
        <v>44552.78155092592</v>
      </c>
      <c r="P1923" s="1" t="n">
        <v>44553.175405092596</v>
      </c>
      <c r="Q1923" t="n">
        <v>33276.0</v>
      </c>
      <c r="R1923" t="n">
        <v>753.0</v>
      </c>
      <c r="S1923" t="b">
        <v>0</v>
      </c>
      <c r="T1923" t="inlineStr">
        <is>
          <t>N/A</t>
        </is>
      </c>
      <c r="U1923" t="b">
        <v>0</v>
      </c>
      <c r="V1923" t="inlineStr">
        <is>
          <t>Hemanshi Deshlahara</t>
        </is>
      </c>
      <c r="W1923" s="1" t="n">
        <v>44553.175405092596</v>
      </c>
      <c r="X1923" t="n">
        <v>637.0</v>
      </c>
      <c r="Y1923" t="n">
        <v>0.0</v>
      </c>
      <c r="Z1923" t="n">
        <v>0.0</v>
      </c>
      <c r="AA1923" t="n">
        <v>0.0</v>
      </c>
      <c r="AB1923" t="n">
        <v>0.0</v>
      </c>
      <c r="AC1923" t="n">
        <v>0.0</v>
      </c>
      <c r="AD1923" t="n">
        <v>28.0</v>
      </c>
      <c r="AE1923" t="n">
        <v>21.0</v>
      </c>
      <c r="AF1923" t="n">
        <v>0.0</v>
      </c>
      <c r="AG1923" t="n">
        <v>2.0</v>
      </c>
      <c r="AH1923" t="inlineStr">
        <is>
          <t>N/A</t>
        </is>
      </c>
      <c r="AI1923" t="inlineStr">
        <is>
          <t>N/A</t>
        </is>
      </c>
      <c r="AJ1923" t="inlineStr">
        <is>
          <t>N/A</t>
        </is>
      </c>
      <c r="AK1923" t="inlineStr">
        <is>
          <t>N/A</t>
        </is>
      </c>
      <c r="AL1923" t="inlineStr">
        <is>
          <t>N/A</t>
        </is>
      </c>
      <c r="AM1923" t="inlineStr">
        <is>
          <t>N/A</t>
        </is>
      </c>
      <c r="AN1923" t="inlineStr">
        <is>
          <t>N/A</t>
        </is>
      </c>
      <c r="AO1923" t="inlineStr">
        <is>
          <t>N/A</t>
        </is>
      </c>
      <c r="AP1923" t="inlineStr">
        <is>
          <t>N/A</t>
        </is>
      </c>
      <c r="AQ1923" t="inlineStr">
        <is>
          <t>N/A</t>
        </is>
      </c>
      <c r="AR1923" t="inlineStr">
        <is>
          <t>N/A</t>
        </is>
      </c>
      <c r="AS1923" t="inlineStr">
        <is>
          <t>N/A</t>
        </is>
      </c>
      <c r="AT1923" t="inlineStr">
        <is>
          <t>N/A</t>
        </is>
      </c>
      <c r="AU1923" t="inlineStr">
        <is>
          <t>N/A</t>
        </is>
      </c>
      <c r="AV1923" t="inlineStr">
        <is>
          <t>N/A</t>
        </is>
      </c>
      <c r="AW1923" t="inlineStr">
        <is>
          <t>N/A</t>
        </is>
      </c>
      <c r="AX1923" t="inlineStr">
        <is>
          <t>N/A</t>
        </is>
      </c>
      <c r="AY1923" t="inlineStr">
        <is>
          <t>N/A</t>
        </is>
      </c>
      <c r="AZ1923" t="inlineStr">
        <is>
          <t>N/A</t>
        </is>
      </c>
      <c r="BA1923" t="inlineStr">
        <is>
          <t>N/A</t>
        </is>
      </c>
      <c r="BB1923" t="inlineStr">
        <is>
          <t>N/A</t>
        </is>
      </c>
      <c r="BC1923" t="inlineStr">
        <is>
          <t>N/A</t>
        </is>
      </c>
      <c r="BD1923" t="inlineStr">
        <is>
          <t>N/A</t>
        </is>
      </c>
      <c r="BE1923" t="inlineStr">
        <is>
          <t>N/A</t>
        </is>
      </c>
    </row>
    <row r="1924">
      <c r="A1924" t="inlineStr">
        <is>
          <t>WI21127558</t>
        </is>
      </c>
      <c r="B1924" t="inlineStr">
        <is>
          <t>DATA_VALIDATION</t>
        </is>
      </c>
      <c r="C1924" t="inlineStr">
        <is>
          <t>201300019798</t>
        </is>
      </c>
      <c r="D1924" t="inlineStr">
        <is>
          <t>Folder</t>
        </is>
      </c>
      <c r="E1924" s="2">
        <f>HYPERLINK("capsilon://?command=openfolder&amp;siteaddress=FAM.docvelocity-na8.net&amp;folderid=FX3FD72418-23C2-9F41-A3AD-55FD6FF17482","FX21119710")</f>
        <v>0.0</v>
      </c>
      <c r="F1924" t="inlineStr">
        <is>
          <t/>
        </is>
      </c>
      <c r="G1924" t="inlineStr">
        <is>
          <t/>
        </is>
      </c>
      <c r="H1924" t="inlineStr">
        <is>
          <t>Mailitem</t>
        </is>
      </c>
      <c r="I1924" t="inlineStr">
        <is>
          <t>MI211282135</t>
        </is>
      </c>
      <c r="J1924" t="n">
        <v>70.0</v>
      </c>
      <c r="K1924" t="inlineStr">
        <is>
          <t>COMPLETED</t>
        </is>
      </c>
      <c r="L1924" t="inlineStr">
        <is>
          <t>MARK_AS_COMPLETED</t>
        </is>
      </c>
      <c r="M1924" t="inlineStr">
        <is>
          <t>Queue</t>
        </is>
      </c>
      <c r="N1924" t="n">
        <v>2.0</v>
      </c>
      <c r="O1924" s="1" t="n">
        <v>44532.59150462963</v>
      </c>
      <c r="P1924" s="1" t="n">
        <v>44532.670011574075</v>
      </c>
      <c r="Q1924" t="n">
        <v>6115.0</v>
      </c>
      <c r="R1924" t="n">
        <v>668.0</v>
      </c>
      <c r="S1924" t="b">
        <v>0</v>
      </c>
      <c r="T1924" t="inlineStr">
        <is>
          <t>N/A</t>
        </is>
      </c>
      <c r="U1924" t="b">
        <v>0</v>
      </c>
      <c r="V1924" t="inlineStr">
        <is>
          <t>Poonam Patil</t>
        </is>
      </c>
      <c r="W1924" s="1" t="n">
        <v>44532.64232638889</v>
      </c>
      <c r="X1924" t="n">
        <v>392.0</v>
      </c>
      <c r="Y1924" t="n">
        <v>60.0</v>
      </c>
      <c r="Z1924" t="n">
        <v>0.0</v>
      </c>
      <c r="AA1924" t="n">
        <v>60.0</v>
      </c>
      <c r="AB1924" t="n">
        <v>0.0</v>
      </c>
      <c r="AC1924" t="n">
        <v>20.0</v>
      </c>
      <c r="AD1924" t="n">
        <v>10.0</v>
      </c>
      <c r="AE1924" t="n">
        <v>0.0</v>
      </c>
      <c r="AF1924" t="n">
        <v>0.0</v>
      </c>
      <c r="AG1924" t="n">
        <v>0.0</v>
      </c>
      <c r="AH1924" t="inlineStr">
        <is>
          <t>Rohit Mawal</t>
        </is>
      </c>
      <c r="AI1924" s="1" t="n">
        <v>44532.670011574075</v>
      </c>
      <c r="AJ1924" t="n">
        <v>276.0</v>
      </c>
      <c r="AK1924" t="n">
        <v>0.0</v>
      </c>
      <c r="AL1924" t="n">
        <v>0.0</v>
      </c>
      <c r="AM1924" t="n">
        <v>0.0</v>
      </c>
      <c r="AN1924" t="n">
        <v>0.0</v>
      </c>
      <c r="AO1924" t="n">
        <v>0.0</v>
      </c>
      <c r="AP1924" t="n">
        <v>10.0</v>
      </c>
      <c r="AQ1924" t="n">
        <v>0.0</v>
      </c>
      <c r="AR1924" t="n">
        <v>0.0</v>
      </c>
      <c r="AS1924" t="n">
        <v>0.0</v>
      </c>
      <c r="AT1924" t="inlineStr">
        <is>
          <t>N/A</t>
        </is>
      </c>
      <c r="AU1924" t="inlineStr">
        <is>
          <t>N/A</t>
        </is>
      </c>
      <c r="AV1924" t="inlineStr">
        <is>
          <t>N/A</t>
        </is>
      </c>
      <c r="AW1924" t="inlineStr">
        <is>
          <t>N/A</t>
        </is>
      </c>
      <c r="AX1924" t="inlineStr">
        <is>
          <t>N/A</t>
        </is>
      </c>
      <c r="AY1924" t="inlineStr">
        <is>
          <t>N/A</t>
        </is>
      </c>
      <c r="AZ1924" t="inlineStr">
        <is>
          <t>N/A</t>
        </is>
      </c>
      <c r="BA1924" t="inlineStr">
        <is>
          <t>N/A</t>
        </is>
      </c>
      <c r="BB1924" t="inlineStr">
        <is>
          <t>N/A</t>
        </is>
      </c>
      <c r="BC1924" t="inlineStr">
        <is>
          <t>N/A</t>
        </is>
      </c>
      <c r="BD1924" t="inlineStr">
        <is>
          <t>N/A</t>
        </is>
      </c>
      <c r="BE1924" t="inlineStr">
        <is>
          <t>N/A</t>
        </is>
      </c>
    </row>
    <row r="1925">
      <c r="A1925" t="inlineStr">
        <is>
          <t>WI211275617</t>
        </is>
      </c>
      <c r="B1925" t="inlineStr">
        <is>
          <t>DATA_VALIDATION</t>
        </is>
      </c>
      <c r="C1925" t="inlineStr">
        <is>
          <t>201348000241</t>
        </is>
      </c>
      <c r="D1925" t="inlineStr">
        <is>
          <t>Folder</t>
        </is>
      </c>
      <c r="E1925" s="2">
        <f>HYPERLINK("capsilon://?command=openfolder&amp;siteaddress=FAM.docvelocity-na8.net&amp;folderid=FX240F0AC3-755E-3CA7-6429-34623BCD900C","FX211210963")</f>
        <v>0.0</v>
      </c>
      <c r="F1925" t="inlineStr">
        <is>
          <t/>
        </is>
      </c>
      <c r="G1925" t="inlineStr">
        <is>
          <t/>
        </is>
      </c>
      <c r="H1925" t="inlineStr">
        <is>
          <t>Mailitem</t>
        </is>
      </c>
      <c r="I1925" t="inlineStr">
        <is>
          <t>MI2112789164</t>
        </is>
      </c>
      <c r="J1925" t="n">
        <v>566.0</v>
      </c>
      <c r="K1925" t="inlineStr">
        <is>
          <t>COMPLETED</t>
        </is>
      </c>
      <c r="L1925" t="inlineStr">
        <is>
          <t>MARK_AS_COMPLETED</t>
        </is>
      </c>
      <c r="M1925" t="inlineStr">
        <is>
          <t>Queue</t>
        </is>
      </c>
      <c r="N1925" t="n">
        <v>2.0</v>
      </c>
      <c r="O1925" s="1" t="n">
        <v>44552.801041666666</v>
      </c>
      <c r="P1925" s="1" t="n">
        <v>44553.17184027778</v>
      </c>
      <c r="Q1925" t="n">
        <v>28232.0</v>
      </c>
      <c r="R1925" t="n">
        <v>3805.0</v>
      </c>
      <c r="S1925" t="b">
        <v>0</v>
      </c>
      <c r="T1925" t="inlineStr">
        <is>
          <t>N/A</t>
        </is>
      </c>
      <c r="U1925" t="b">
        <v>1</v>
      </c>
      <c r="V1925" t="inlineStr">
        <is>
          <t>Supriya Khape</t>
        </is>
      </c>
      <c r="W1925" s="1" t="n">
        <v>44552.840833333335</v>
      </c>
      <c r="X1925" t="n">
        <v>1936.0</v>
      </c>
      <c r="Y1925" t="n">
        <v>385.0</v>
      </c>
      <c r="Z1925" t="n">
        <v>0.0</v>
      </c>
      <c r="AA1925" t="n">
        <v>385.0</v>
      </c>
      <c r="AB1925" t="n">
        <v>52.0</v>
      </c>
      <c r="AC1925" t="n">
        <v>181.0</v>
      </c>
      <c r="AD1925" t="n">
        <v>181.0</v>
      </c>
      <c r="AE1925" t="n">
        <v>0.0</v>
      </c>
      <c r="AF1925" t="n">
        <v>0.0</v>
      </c>
      <c r="AG1925" t="n">
        <v>0.0</v>
      </c>
      <c r="AH1925" t="inlineStr">
        <is>
          <t>Poonam Patil</t>
        </is>
      </c>
      <c r="AI1925" s="1" t="n">
        <v>44553.17184027778</v>
      </c>
      <c r="AJ1925" t="n">
        <v>1738.0</v>
      </c>
      <c r="AK1925" t="n">
        <v>6.0</v>
      </c>
      <c r="AL1925" t="n">
        <v>0.0</v>
      </c>
      <c r="AM1925" t="n">
        <v>6.0</v>
      </c>
      <c r="AN1925" t="n">
        <v>52.0</v>
      </c>
      <c r="AO1925" t="n">
        <v>5.0</v>
      </c>
      <c r="AP1925" t="n">
        <v>175.0</v>
      </c>
      <c r="AQ1925" t="n">
        <v>0.0</v>
      </c>
      <c r="AR1925" t="n">
        <v>0.0</v>
      </c>
      <c r="AS1925" t="n">
        <v>0.0</v>
      </c>
      <c r="AT1925" t="inlineStr">
        <is>
          <t>N/A</t>
        </is>
      </c>
      <c r="AU1925" t="inlineStr">
        <is>
          <t>N/A</t>
        </is>
      </c>
      <c r="AV1925" t="inlineStr">
        <is>
          <t>N/A</t>
        </is>
      </c>
      <c r="AW1925" t="inlineStr">
        <is>
          <t>N/A</t>
        </is>
      </c>
      <c r="AX1925" t="inlineStr">
        <is>
          <t>N/A</t>
        </is>
      </c>
      <c r="AY1925" t="inlineStr">
        <is>
          <t>N/A</t>
        </is>
      </c>
      <c r="AZ1925" t="inlineStr">
        <is>
          <t>N/A</t>
        </is>
      </c>
      <c r="BA1925" t="inlineStr">
        <is>
          <t>N/A</t>
        </is>
      </c>
      <c r="BB1925" t="inlineStr">
        <is>
          <t>N/A</t>
        </is>
      </c>
      <c r="BC1925" t="inlineStr">
        <is>
          <t>N/A</t>
        </is>
      </c>
      <c r="BD1925" t="inlineStr">
        <is>
          <t>N/A</t>
        </is>
      </c>
      <c r="BE1925" t="inlineStr">
        <is>
          <t>N/A</t>
        </is>
      </c>
    </row>
    <row r="1926">
      <c r="A1926" t="inlineStr">
        <is>
          <t>WI21127563</t>
        </is>
      </c>
      <c r="B1926" t="inlineStr">
        <is>
          <t>DATA_VALIDATION</t>
        </is>
      </c>
      <c r="C1926" t="inlineStr">
        <is>
          <t>201300019798</t>
        </is>
      </c>
      <c r="D1926" t="inlineStr">
        <is>
          <t>Folder</t>
        </is>
      </c>
      <c r="E1926" s="2">
        <f>HYPERLINK("capsilon://?command=openfolder&amp;siteaddress=FAM.docvelocity-na8.net&amp;folderid=FX3FD72418-23C2-9F41-A3AD-55FD6FF17482","FX21119710")</f>
        <v>0.0</v>
      </c>
      <c r="F1926" t="inlineStr">
        <is>
          <t/>
        </is>
      </c>
      <c r="G1926" t="inlineStr">
        <is>
          <t/>
        </is>
      </c>
      <c r="H1926" t="inlineStr">
        <is>
          <t>Mailitem</t>
        </is>
      </c>
      <c r="I1926" t="inlineStr">
        <is>
          <t>MI211282173</t>
        </is>
      </c>
      <c r="J1926" t="n">
        <v>75.0</v>
      </c>
      <c r="K1926" t="inlineStr">
        <is>
          <t>COMPLETED</t>
        </is>
      </c>
      <c r="L1926" t="inlineStr">
        <is>
          <t>MARK_AS_COMPLETED</t>
        </is>
      </c>
      <c r="M1926" t="inlineStr">
        <is>
          <t>Queue</t>
        </is>
      </c>
      <c r="N1926" t="n">
        <v>2.0</v>
      </c>
      <c r="O1926" s="1" t="n">
        <v>44532.591770833336</v>
      </c>
      <c r="P1926" s="1" t="n">
        <v>44532.6691087963</v>
      </c>
      <c r="Q1926" t="n">
        <v>6390.0</v>
      </c>
      <c r="R1926" t="n">
        <v>292.0</v>
      </c>
      <c r="S1926" t="b">
        <v>0</v>
      </c>
      <c r="T1926" t="inlineStr">
        <is>
          <t>N/A</t>
        </is>
      </c>
      <c r="U1926" t="b">
        <v>0</v>
      </c>
      <c r="V1926" t="inlineStr">
        <is>
          <t>Poonam Patil</t>
        </is>
      </c>
      <c r="W1926" s="1" t="n">
        <v>44532.64376157407</v>
      </c>
      <c r="X1926" t="n">
        <v>123.0</v>
      </c>
      <c r="Y1926" t="n">
        <v>60.0</v>
      </c>
      <c r="Z1926" t="n">
        <v>0.0</v>
      </c>
      <c r="AA1926" t="n">
        <v>60.0</v>
      </c>
      <c r="AB1926" t="n">
        <v>0.0</v>
      </c>
      <c r="AC1926" t="n">
        <v>22.0</v>
      </c>
      <c r="AD1926" t="n">
        <v>15.0</v>
      </c>
      <c r="AE1926" t="n">
        <v>0.0</v>
      </c>
      <c r="AF1926" t="n">
        <v>0.0</v>
      </c>
      <c r="AG1926" t="n">
        <v>0.0</v>
      </c>
      <c r="AH1926" t="inlineStr">
        <is>
          <t>Vikash Suryakanth Parmar</t>
        </is>
      </c>
      <c r="AI1926" s="1" t="n">
        <v>44532.6691087963</v>
      </c>
      <c r="AJ1926" t="n">
        <v>169.0</v>
      </c>
      <c r="AK1926" t="n">
        <v>0.0</v>
      </c>
      <c r="AL1926" t="n">
        <v>0.0</v>
      </c>
      <c r="AM1926" t="n">
        <v>0.0</v>
      </c>
      <c r="AN1926" t="n">
        <v>0.0</v>
      </c>
      <c r="AO1926" t="n">
        <v>0.0</v>
      </c>
      <c r="AP1926" t="n">
        <v>15.0</v>
      </c>
      <c r="AQ1926" t="n">
        <v>0.0</v>
      </c>
      <c r="AR1926" t="n">
        <v>0.0</v>
      </c>
      <c r="AS1926" t="n">
        <v>0.0</v>
      </c>
      <c r="AT1926" t="inlineStr">
        <is>
          <t>N/A</t>
        </is>
      </c>
      <c r="AU1926" t="inlineStr">
        <is>
          <t>N/A</t>
        </is>
      </c>
      <c r="AV1926" t="inlineStr">
        <is>
          <t>N/A</t>
        </is>
      </c>
      <c r="AW1926" t="inlineStr">
        <is>
          <t>N/A</t>
        </is>
      </c>
      <c r="AX1926" t="inlineStr">
        <is>
          <t>N/A</t>
        </is>
      </c>
      <c r="AY1926" t="inlineStr">
        <is>
          <t>N/A</t>
        </is>
      </c>
      <c r="AZ1926" t="inlineStr">
        <is>
          <t>N/A</t>
        </is>
      </c>
      <c r="BA1926" t="inlineStr">
        <is>
          <t>N/A</t>
        </is>
      </c>
      <c r="BB1926" t="inlineStr">
        <is>
          <t>N/A</t>
        </is>
      </c>
      <c r="BC1926" t="inlineStr">
        <is>
          <t>N/A</t>
        </is>
      </c>
      <c r="BD1926" t="inlineStr">
        <is>
          <t>N/A</t>
        </is>
      </c>
      <c r="BE1926" t="inlineStr">
        <is>
          <t>N/A</t>
        </is>
      </c>
    </row>
    <row r="1927">
      <c r="A1927" t="inlineStr">
        <is>
          <t>WI211275635</t>
        </is>
      </c>
      <c r="B1927" t="inlineStr">
        <is>
          <t>DATA_VALIDATION</t>
        </is>
      </c>
      <c r="C1927" t="inlineStr">
        <is>
          <t>201330004349</t>
        </is>
      </c>
      <c r="D1927" t="inlineStr">
        <is>
          <t>Folder</t>
        </is>
      </c>
      <c r="E1927" s="2">
        <f>HYPERLINK("capsilon://?command=openfolder&amp;siteaddress=FAM.docvelocity-na8.net&amp;folderid=FXD3E82431-FD60-7925-A21E-A298D17738CD","FX211211680")</f>
        <v>0.0</v>
      </c>
      <c r="F1927" t="inlineStr">
        <is>
          <t/>
        </is>
      </c>
      <c r="G1927" t="inlineStr">
        <is>
          <t/>
        </is>
      </c>
      <c r="H1927" t="inlineStr">
        <is>
          <t>Mailitem</t>
        </is>
      </c>
      <c r="I1927" t="inlineStr">
        <is>
          <t>MI2112798131</t>
        </is>
      </c>
      <c r="J1927" t="n">
        <v>168.0</v>
      </c>
      <c r="K1927" t="inlineStr">
        <is>
          <t>COMPLETED</t>
        </is>
      </c>
      <c r="L1927" t="inlineStr">
        <is>
          <t>MARK_AS_COMPLETED</t>
        </is>
      </c>
      <c r="M1927" t="inlineStr">
        <is>
          <t>Queue</t>
        </is>
      </c>
      <c r="N1927" t="n">
        <v>1.0</v>
      </c>
      <c r="O1927" s="1" t="n">
        <v>44552.80447916667</v>
      </c>
      <c r="P1927" s="1" t="n">
        <v>44553.17778935185</v>
      </c>
      <c r="Q1927" t="n">
        <v>31661.0</v>
      </c>
      <c r="R1927" t="n">
        <v>593.0</v>
      </c>
      <c r="S1927" t="b">
        <v>0</v>
      </c>
      <c r="T1927" t="inlineStr">
        <is>
          <t>N/A</t>
        </is>
      </c>
      <c r="U1927" t="b">
        <v>0</v>
      </c>
      <c r="V1927" t="inlineStr">
        <is>
          <t>Hemanshi Deshlahara</t>
        </is>
      </c>
      <c r="W1927" s="1" t="n">
        <v>44553.17778935185</v>
      </c>
      <c r="X1927" t="n">
        <v>205.0</v>
      </c>
      <c r="Y1927" t="n">
        <v>0.0</v>
      </c>
      <c r="Z1927" t="n">
        <v>0.0</v>
      </c>
      <c r="AA1927" t="n">
        <v>0.0</v>
      </c>
      <c r="AB1927" t="n">
        <v>0.0</v>
      </c>
      <c r="AC1927" t="n">
        <v>0.0</v>
      </c>
      <c r="AD1927" t="n">
        <v>168.0</v>
      </c>
      <c r="AE1927" t="n">
        <v>144.0</v>
      </c>
      <c r="AF1927" t="n">
        <v>0.0</v>
      </c>
      <c r="AG1927" t="n">
        <v>8.0</v>
      </c>
      <c r="AH1927" t="inlineStr">
        <is>
          <t>N/A</t>
        </is>
      </c>
      <c r="AI1927" t="inlineStr">
        <is>
          <t>N/A</t>
        </is>
      </c>
      <c r="AJ1927" t="inlineStr">
        <is>
          <t>N/A</t>
        </is>
      </c>
      <c r="AK1927" t="inlineStr">
        <is>
          <t>N/A</t>
        </is>
      </c>
      <c r="AL1927" t="inlineStr">
        <is>
          <t>N/A</t>
        </is>
      </c>
      <c r="AM1927" t="inlineStr">
        <is>
          <t>N/A</t>
        </is>
      </c>
      <c r="AN1927" t="inlineStr">
        <is>
          <t>N/A</t>
        </is>
      </c>
      <c r="AO1927" t="inlineStr">
        <is>
          <t>N/A</t>
        </is>
      </c>
      <c r="AP1927" t="inlineStr">
        <is>
          <t>N/A</t>
        </is>
      </c>
      <c r="AQ1927" t="inlineStr">
        <is>
          <t>N/A</t>
        </is>
      </c>
      <c r="AR1927" t="inlineStr">
        <is>
          <t>N/A</t>
        </is>
      </c>
      <c r="AS1927" t="inlineStr">
        <is>
          <t>N/A</t>
        </is>
      </c>
      <c r="AT1927" t="inlineStr">
        <is>
          <t>N/A</t>
        </is>
      </c>
      <c r="AU1927" t="inlineStr">
        <is>
          <t>N/A</t>
        </is>
      </c>
      <c r="AV1927" t="inlineStr">
        <is>
          <t>N/A</t>
        </is>
      </c>
      <c r="AW1927" t="inlineStr">
        <is>
          <t>N/A</t>
        </is>
      </c>
      <c r="AX1927" t="inlineStr">
        <is>
          <t>N/A</t>
        </is>
      </c>
      <c r="AY1927" t="inlineStr">
        <is>
          <t>N/A</t>
        </is>
      </c>
      <c r="AZ1927" t="inlineStr">
        <is>
          <t>N/A</t>
        </is>
      </c>
      <c r="BA1927" t="inlineStr">
        <is>
          <t>N/A</t>
        </is>
      </c>
      <c r="BB1927" t="inlineStr">
        <is>
          <t>N/A</t>
        </is>
      </c>
      <c r="BC1927" t="inlineStr">
        <is>
          <t>N/A</t>
        </is>
      </c>
      <c r="BD1927" t="inlineStr">
        <is>
          <t>N/A</t>
        </is>
      </c>
      <c r="BE1927" t="inlineStr">
        <is>
          <t>N/A</t>
        </is>
      </c>
    </row>
    <row r="1928">
      <c r="A1928" t="inlineStr">
        <is>
          <t>WI211275643</t>
        </is>
      </c>
      <c r="B1928" t="inlineStr">
        <is>
          <t>DATA_VALIDATION</t>
        </is>
      </c>
      <c r="C1928" t="inlineStr">
        <is>
          <t>201130012997</t>
        </is>
      </c>
      <c r="D1928" t="inlineStr">
        <is>
          <t>Folder</t>
        </is>
      </c>
      <c r="E1928" s="2">
        <f>HYPERLINK("capsilon://?command=openfolder&amp;siteaddress=FAM.docvelocity-na8.net&amp;folderid=FX6A159E4C-D5FA-7EDC-A813-4196BF115BF1","FX211211489")</f>
        <v>0.0</v>
      </c>
      <c r="F1928" t="inlineStr">
        <is>
          <t/>
        </is>
      </c>
      <c r="G1928" t="inlineStr">
        <is>
          <t/>
        </is>
      </c>
      <c r="H1928" t="inlineStr">
        <is>
          <t>Mailitem</t>
        </is>
      </c>
      <c r="I1928" t="inlineStr">
        <is>
          <t>MI2112789726</t>
        </is>
      </c>
      <c r="J1928" t="n">
        <v>332.0</v>
      </c>
      <c r="K1928" t="inlineStr">
        <is>
          <t>COMPLETED</t>
        </is>
      </c>
      <c r="L1928" t="inlineStr">
        <is>
          <t>MARK_AS_COMPLETED</t>
        </is>
      </c>
      <c r="M1928" t="inlineStr">
        <is>
          <t>Queue</t>
        </is>
      </c>
      <c r="N1928" t="n">
        <v>2.0</v>
      </c>
      <c r="O1928" s="1" t="n">
        <v>44552.805439814816</v>
      </c>
      <c r="P1928" s="1" t="n">
        <v>44553.167546296296</v>
      </c>
      <c r="Q1928" t="n">
        <v>28256.0</v>
      </c>
      <c r="R1928" t="n">
        <v>3030.0</v>
      </c>
      <c r="S1928" t="b">
        <v>0</v>
      </c>
      <c r="T1928" t="inlineStr">
        <is>
          <t>N/A</t>
        </is>
      </c>
      <c r="U1928" t="b">
        <v>1</v>
      </c>
      <c r="V1928" t="inlineStr">
        <is>
          <t>Karnal Akhare</t>
        </is>
      </c>
      <c r="W1928" s="1" t="n">
        <v>44553.15083333333</v>
      </c>
      <c r="X1928" t="n">
        <v>1518.0</v>
      </c>
      <c r="Y1928" t="n">
        <v>269.0</v>
      </c>
      <c r="Z1928" t="n">
        <v>0.0</v>
      </c>
      <c r="AA1928" t="n">
        <v>269.0</v>
      </c>
      <c r="AB1928" t="n">
        <v>54.0</v>
      </c>
      <c r="AC1928" t="n">
        <v>141.0</v>
      </c>
      <c r="AD1928" t="n">
        <v>63.0</v>
      </c>
      <c r="AE1928" t="n">
        <v>0.0</v>
      </c>
      <c r="AF1928" t="n">
        <v>0.0</v>
      </c>
      <c r="AG1928" t="n">
        <v>0.0</v>
      </c>
      <c r="AH1928" t="inlineStr">
        <is>
          <t>Ashish Sutar</t>
        </is>
      </c>
      <c r="AI1928" s="1" t="n">
        <v>44553.167546296296</v>
      </c>
      <c r="AJ1928" t="n">
        <v>1259.0</v>
      </c>
      <c r="AK1928" t="n">
        <v>4.0</v>
      </c>
      <c r="AL1928" t="n">
        <v>0.0</v>
      </c>
      <c r="AM1928" t="n">
        <v>4.0</v>
      </c>
      <c r="AN1928" t="n">
        <v>54.0</v>
      </c>
      <c r="AO1928" t="n">
        <v>4.0</v>
      </c>
      <c r="AP1928" t="n">
        <v>59.0</v>
      </c>
      <c r="AQ1928" t="n">
        <v>0.0</v>
      </c>
      <c r="AR1928" t="n">
        <v>0.0</v>
      </c>
      <c r="AS1928" t="n">
        <v>0.0</v>
      </c>
      <c r="AT1928" t="inlineStr">
        <is>
          <t>N/A</t>
        </is>
      </c>
      <c r="AU1928" t="inlineStr">
        <is>
          <t>N/A</t>
        </is>
      </c>
      <c r="AV1928" t="inlineStr">
        <is>
          <t>N/A</t>
        </is>
      </c>
      <c r="AW1928" t="inlineStr">
        <is>
          <t>N/A</t>
        </is>
      </c>
      <c r="AX1928" t="inlineStr">
        <is>
          <t>N/A</t>
        </is>
      </c>
      <c r="AY1928" t="inlineStr">
        <is>
          <t>N/A</t>
        </is>
      </c>
      <c r="AZ1928" t="inlineStr">
        <is>
          <t>N/A</t>
        </is>
      </c>
      <c r="BA1928" t="inlineStr">
        <is>
          <t>N/A</t>
        </is>
      </c>
      <c r="BB1928" t="inlineStr">
        <is>
          <t>N/A</t>
        </is>
      </c>
      <c r="BC1928" t="inlineStr">
        <is>
          <t>N/A</t>
        </is>
      </c>
      <c r="BD1928" t="inlineStr">
        <is>
          <t>N/A</t>
        </is>
      </c>
      <c r="BE1928" t="inlineStr">
        <is>
          <t>N/A</t>
        </is>
      </c>
    </row>
    <row r="1929">
      <c r="A1929" t="inlineStr">
        <is>
          <t>WI211275657</t>
        </is>
      </c>
      <c r="B1929" t="inlineStr">
        <is>
          <t>DATA_VALIDATION</t>
        </is>
      </c>
      <c r="C1929" t="inlineStr">
        <is>
          <t>201330004347</t>
        </is>
      </c>
      <c r="D1929" t="inlineStr">
        <is>
          <t>Folder</t>
        </is>
      </c>
      <c r="E1929" s="2">
        <f>HYPERLINK("capsilon://?command=openfolder&amp;siteaddress=FAM.docvelocity-na8.net&amp;folderid=FX2E911AC0-BAD2-5C7B-4482-A5E31F86A02C","FX211211654")</f>
        <v>0.0</v>
      </c>
      <c r="F1929" t="inlineStr">
        <is>
          <t/>
        </is>
      </c>
      <c r="G1929" t="inlineStr">
        <is>
          <t/>
        </is>
      </c>
      <c r="H1929" t="inlineStr">
        <is>
          <t>Mailitem</t>
        </is>
      </c>
      <c r="I1929" t="inlineStr">
        <is>
          <t>MI2112798191</t>
        </is>
      </c>
      <c r="J1929" t="n">
        <v>107.0</v>
      </c>
      <c r="K1929" t="inlineStr">
        <is>
          <t>COMPLETED</t>
        </is>
      </c>
      <c r="L1929" t="inlineStr">
        <is>
          <t>MARK_AS_COMPLETED</t>
        </is>
      </c>
      <c r="M1929" t="inlineStr">
        <is>
          <t>Queue</t>
        </is>
      </c>
      <c r="N1929" t="n">
        <v>1.0</v>
      </c>
      <c r="O1929" s="1" t="n">
        <v>44552.807800925926</v>
      </c>
      <c r="P1929" s="1" t="n">
        <v>44553.15513888889</v>
      </c>
      <c r="Q1929" t="n">
        <v>29668.0</v>
      </c>
      <c r="R1929" t="n">
        <v>342.0</v>
      </c>
      <c r="S1929" t="b">
        <v>0</v>
      </c>
      <c r="T1929" t="inlineStr">
        <is>
          <t>N/A</t>
        </is>
      </c>
      <c r="U1929" t="b">
        <v>0</v>
      </c>
      <c r="V1929" t="inlineStr">
        <is>
          <t>Karnal Akhare</t>
        </is>
      </c>
      <c r="W1929" s="1" t="n">
        <v>44553.15513888889</v>
      </c>
      <c r="X1929" t="n">
        <v>342.0</v>
      </c>
      <c r="Y1929" t="n">
        <v>0.0</v>
      </c>
      <c r="Z1929" t="n">
        <v>0.0</v>
      </c>
      <c r="AA1929" t="n">
        <v>0.0</v>
      </c>
      <c r="AB1929" t="n">
        <v>0.0</v>
      </c>
      <c r="AC1929" t="n">
        <v>0.0</v>
      </c>
      <c r="AD1929" t="n">
        <v>107.0</v>
      </c>
      <c r="AE1929" t="n">
        <v>95.0</v>
      </c>
      <c r="AF1929" t="n">
        <v>0.0</v>
      </c>
      <c r="AG1929" t="n">
        <v>5.0</v>
      </c>
      <c r="AH1929" t="inlineStr">
        <is>
          <t>N/A</t>
        </is>
      </c>
      <c r="AI1929" t="inlineStr">
        <is>
          <t>N/A</t>
        </is>
      </c>
      <c r="AJ1929" t="inlineStr">
        <is>
          <t>N/A</t>
        </is>
      </c>
      <c r="AK1929" t="inlineStr">
        <is>
          <t>N/A</t>
        </is>
      </c>
      <c r="AL1929" t="inlineStr">
        <is>
          <t>N/A</t>
        </is>
      </c>
      <c r="AM1929" t="inlineStr">
        <is>
          <t>N/A</t>
        </is>
      </c>
      <c r="AN1929" t="inlineStr">
        <is>
          <t>N/A</t>
        </is>
      </c>
      <c r="AO1929" t="inlineStr">
        <is>
          <t>N/A</t>
        </is>
      </c>
      <c r="AP1929" t="inlineStr">
        <is>
          <t>N/A</t>
        </is>
      </c>
      <c r="AQ1929" t="inlineStr">
        <is>
          <t>N/A</t>
        </is>
      </c>
      <c r="AR1929" t="inlineStr">
        <is>
          <t>N/A</t>
        </is>
      </c>
      <c r="AS1929" t="inlineStr">
        <is>
          <t>N/A</t>
        </is>
      </c>
      <c r="AT1929" t="inlineStr">
        <is>
          <t>N/A</t>
        </is>
      </c>
      <c r="AU1929" t="inlineStr">
        <is>
          <t>N/A</t>
        </is>
      </c>
      <c r="AV1929" t="inlineStr">
        <is>
          <t>N/A</t>
        </is>
      </c>
      <c r="AW1929" t="inlineStr">
        <is>
          <t>N/A</t>
        </is>
      </c>
      <c r="AX1929" t="inlineStr">
        <is>
          <t>N/A</t>
        </is>
      </c>
      <c r="AY1929" t="inlineStr">
        <is>
          <t>N/A</t>
        </is>
      </c>
      <c r="AZ1929" t="inlineStr">
        <is>
          <t>N/A</t>
        </is>
      </c>
      <c r="BA1929" t="inlineStr">
        <is>
          <t>N/A</t>
        </is>
      </c>
      <c r="BB1929" t="inlineStr">
        <is>
          <t>N/A</t>
        </is>
      </c>
      <c r="BC1929" t="inlineStr">
        <is>
          <t>N/A</t>
        </is>
      </c>
      <c r="BD1929" t="inlineStr">
        <is>
          <t>N/A</t>
        </is>
      </c>
      <c r="BE1929" t="inlineStr">
        <is>
          <t>N/A</t>
        </is>
      </c>
    </row>
    <row r="1930">
      <c r="A1930" t="inlineStr">
        <is>
          <t>WI211275664</t>
        </is>
      </c>
      <c r="B1930" t="inlineStr">
        <is>
          <t>DATA_VALIDATION</t>
        </is>
      </c>
      <c r="C1930" t="inlineStr">
        <is>
          <t>201338000088</t>
        </is>
      </c>
      <c r="D1930" t="inlineStr">
        <is>
          <t>Folder</t>
        </is>
      </c>
      <c r="E1930" s="2">
        <f>HYPERLINK("capsilon://?command=openfolder&amp;siteaddress=FAM.docvelocity-na8.net&amp;folderid=FX7CC25A0D-5883-274D-D9AF-A73C0CEBE2C2","FX211211188")</f>
        <v>0.0</v>
      </c>
      <c r="F1930" t="inlineStr">
        <is>
          <t/>
        </is>
      </c>
      <c r="G1930" t="inlineStr">
        <is>
          <t/>
        </is>
      </c>
      <c r="H1930" t="inlineStr">
        <is>
          <t>Mailitem</t>
        </is>
      </c>
      <c r="I1930" t="inlineStr">
        <is>
          <t>MI2112795498</t>
        </is>
      </c>
      <c r="J1930" t="n">
        <v>175.0</v>
      </c>
      <c r="K1930" t="inlineStr">
        <is>
          <t>COMPLETED</t>
        </is>
      </c>
      <c r="L1930" t="inlineStr">
        <is>
          <t>MARK_AS_COMPLETED</t>
        </is>
      </c>
      <c r="M1930" t="inlineStr">
        <is>
          <t>Queue</t>
        </is>
      </c>
      <c r="N1930" t="n">
        <v>2.0</v>
      </c>
      <c r="O1930" s="1" t="n">
        <v>44552.80898148148</v>
      </c>
      <c r="P1930" s="1" t="n">
        <v>44553.174733796295</v>
      </c>
      <c r="Q1930" t="n">
        <v>28430.0</v>
      </c>
      <c r="R1930" t="n">
        <v>3171.0</v>
      </c>
      <c r="S1930" t="b">
        <v>0</v>
      </c>
      <c r="T1930" t="inlineStr">
        <is>
          <t>N/A</t>
        </is>
      </c>
      <c r="U1930" t="b">
        <v>1</v>
      </c>
      <c r="V1930" t="inlineStr">
        <is>
          <t>Suraj Toradmal</t>
        </is>
      </c>
      <c r="W1930" s="1" t="n">
        <v>44552.86444444444</v>
      </c>
      <c r="X1930" t="n">
        <v>2550.0</v>
      </c>
      <c r="Y1930" t="n">
        <v>141.0</v>
      </c>
      <c r="Z1930" t="n">
        <v>0.0</v>
      </c>
      <c r="AA1930" t="n">
        <v>141.0</v>
      </c>
      <c r="AB1930" t="n">
        <v>21.0</v>
      </c>
      <c r="AC1930" t="n">
        <v>54.0</v>
      </c>
      <c r="AD1930" t="n">
        <v>34.0</v>
      </c>
      <c r="AE1930" t="n">
        <v>0.0</v>
      </c>
      <c r="AF1930" t="n">
        <v>0.0</v>
      </c>
      <c r="AG1930" t="n">
        <v>0.0</v>
      </c>
      <c r="AH1930" t="inlineStr">
        <is>
          <t>Ashish Sutar</t>
        </is>
      </c>
      <c r="AI1930" s="1" t="n">
        <v>44553.174733796295</v>
      </c>
      <c r="AJ1930" t="n">
        <v>621.0</v>
      </c>
      <c r="AK1930" t="n">
        <v>4.0</v>
      </c>
      <c r="AL1930" t="n">
        <v>0.0</v>
      </c>
      <c r="AM1930" t="n">
        <v>4.0</v>
      </c>
      <c r="AN1930" t="n">
        <v>21.0</v>
      </c>
      <c r="AO1930" t="n">
        <v>5.0</v>
      </c>
      <c r="AP1930" t="n">
        <v>30.0</v>
      </c>
      <c r="AQ1930" t="n">
        <v>0.0</v>
      </c>
      <c r="AR1930" t="n">
        <v>0.0</v>
      </c>
      <c r="AS1930" t="n">
        <v>0.0</v>
      </c>
      <c r="AT1930" t="inlineStr">
        <is>
          <t>N/A</t>
        </is>
      </c>
      <c r="AU1930" t="inlineStr">
        <is>
          <t>N/A</t>
        </is>
      </c>
      <c r="AV1930" t="inlineStr">
        <is>
          <t>N/A</t>
        </is>
      </c>
      <c r="AW1930" t="inlineStr">
        <is>
          <t>N/A</t>
        </is>
      </c>
      <c r="AX1930" t="inlineStr">
        <is>
          <t>N/A</t>
        </is>
      </c>
      <c r="AY1930" t="inlineStr">
        <is>
          <t>N/A</t>
        </is>
      </c>
      <c r="AZ1930" t="inlineStr">
        <is>
          <t>N/A</t>
        </is>
      </c>
      <c r="BA1930" t="inlineStr">
        <is>
          <t>N/A</t>
        </is>
      </c>
      <c r="BB1930" t="inlineStr">
        <is>
          <t>N/A</t>
        </is>
      </c>
      <c r="BC1930" t="inlineStr">
        <is>
          <t>N/A</t>
        </is>
      </c>
      <c r="BD1930" t="inlineStr">
        <is>
          <t>N/A</t>
        </is>
      </c>
      <c r="BE1930" t="inlineStr">
        <is>
          <t>N/A</t>
        </is>
      </c>
    </row>
    <row r="1931">
      <c r="A1931" t="inlineStr">
        <is>
          <t>WI211275690</t>
        </is>
      </c>
      <c r="B1931" t="inlineStr">
        <is>
          <t>DATA_VALIDATION</t>
        </is>
      </c>
      <c r="C1931" t="inlineStr">
        <is>
          <t>201100014385</t>
        </is>
      </c>
      <c r="D1931" t="inlineStr">
        <is>
          <t>Folder</t>
        </is>
      </c>
      <c r="E1931" s="2">
        <f>HYPERLINK("capsilon://?command=openfolder&amp;siteaddress=FAM.docvelocity-na8.net&amp;folderid=FX920F4532-CB32-3471-B415-2A1706874494","FX211211360")</f>
        <v>0.0</v>
      </c>
      <c r="F1931" t="inlineStr">
        <is>
          <t/>
        </is>
      </c>
      <c r="G1931" t="inlineStr">
        <is>
          <t/>
        </is>
      </c>
      <c r="H1931" t="inlineStr">
        <is>
          <t>Mailitem</t>
        </is>
      </c>
      <c r="I1931" t="inlineStr">
        <is>
          <t>MI2112798935</t>
        </is>
      </c>
      <c r="J1931" t="n">
        <v>32.0</v>
      </c>
      <c r="K1931" t="inlineStr">
        <is>
          <t>COMPLETED</t>
        </is>
      </c>
      <c r="L1931" t="inlineStr">
        <is>
          <t>MARK_AS_COMPLETED</t>
        </is>
      </c>
      <c r="M1931" t="inlineStr">
        <is>
          <t>Queue</t>
        </is>
      </c>
      <c r="N1931" t="n">
        <v>2.0</v>
      </c>
      <c r="O1931" s="1" t="n">
        <v>44552.817511574074</v>
      </c>
      <c r="P1931" s="1" t="n">
        <v>44553.18038194445</v>
      </c>
      <c r="Q1931" t="n">
        <v>30481.0</v>
      </c>
      <c r="R1931" t="n">
        <v>871.0</v>
      </c>
      <c r="S1931" t="b">
        <v>0</v>
      </c>
      <c r="T1931" t="inlineStr">
        <is>
          <t>N/A</t>
        </is>
      </c>
      <c r="U1931" t="b">
        <v>0</v>
      </c>
      <c r="V1931" t="inlineStr">
        <is>
          <t>Nisha Verma</t>
        </is>
      </c>
      <c r="W1931" s="1" t="n">
        <v>44553.15586805555</v>
      </c>
      <c r="X1931" t="n">
        <v>364.0</v>
      </c>
      <c r="Y1931" t="n">
        <v>51.0</v>
      </c>
      <c r="Z1931" t="n">
        <v>0.0</v>
      </c>
      <c r="AA1931" t="n">
        <v>51.0</v>
      </c>
      <c r="AB1931" t="n">
        <v>0.0</v>
      </c>
      <c r="AC1931" t="n">
        <v>36.0</v>
      </c>
      <c r="AD1931" t="n">
        <v>-19.0</v>
      </c>
      <c r="AE1931" t="n">
        <v>0.0</v>
      </c>
      <c r="AF1931" t="n">
        <v>0.0</v>
      </c>
      <c r="AG1931" t="n">
        <v>0.0</v>
      </c>
      <c r="AH1931" t="inlineStr">
        <is>
          <t>Ashish Sutar</t>
        </is>
      </c>
      <c r="AI1931" s="1" t="n">
        <v>44553.18038194445</v>
      </c>
      <c r="AJ1931" t="n">
        <v>487.0</v>
      </c>
      <c r="AK1931" t="n">
        <v>0.0</v>
      </c>
      <c r="AL1931" t="n">
        <v>0.0</v>
      </c>
      <c r="AM1931" t="n">
        <v>0.0</v>
      </c>
      <c r="AN1931" t="n">
        <v>0.0</v>
      </c>
      <c r="AO1931" t="n">
        <v>0.0</v>
      </c>
      <c r="AP1931" t="n">
        <v>-19.0</v>
      </c>
      <c r="AQ1931" t="n">
        <v>0.0</v>
      </c>
      <c r="AR1931" t="n">
        <v>0.0</v>
      </c>
      <c r="AS1931" t="n">
        <v>0.0</v>
      </c>
      <c r="AT1931" t="inlineStr">
        <is>
          <t>N/A</t>
        </is>
      </c>
      <c r="AU1931" t="inlineStr">
        <is>
          <t>N/A</t>
        </is>
      </c>
      <c r="AV1931" t="inlineStr">
        <is>
          <t>N/A</t>
        </is>
      </c>
      <c r="AW1931" t="inlineStr">
        <is>
          <t>N/A</t>
        </is>
      </c>
      <c r="AX1931" t="inlineStr">
        <is>
          <t>N/A</t>
        </is>
      </c>
      <c r="AY1931" t="inlineStr">
        <is>
          <t>N/A</t>
        </is>
      </c>
      <c r="AZ1931" t="inlineStr">
        <is>
          <t>N/A</t>
        </is>
      </c>
      <c r="BA1931" t="inlineStr">
        <is>
          <t>N/A</t>
        </is>
      </c>
      <c r="BB1931" t="inlineStr">
        <is>
          <t>N/A</t>
        </is>
      </c>
      <c r="BC1931" t="inlineStr">
        <is>
          <t>N/A</t>
        </is>
      </c>
      <c r="BD1931" t="inlineStr">
        <is>
          <t>N/A</t>
        </is>
      </c>
      <c r="BE1931" t="inlineStr">
        <is>
          <t>N/A</t>
        </is>
      </c>
    </row>
    <row r="1932">
      <c r="A1932" t="inlineStr">
        <is>
          <t>WI211275699</t>
        </is>
      </c>
      <c r="B1932" t="inlineStr">
        <is>
          <t>DATA_VALIDATION</t>
        </is>
      </c>
      <c r="C1932" t="inlineStr">
        <is>
          <t>201100014385</t>
        </is>
      </c>
      <c r="D1932" t="inlineStr">
        <is>
          <t>Folder</t>
        </is>
      </c>
      <c r="E1932" s="2">
        <f>HYPERLINK("capsilon://?command=openfolder&amp;siteaddress=FAM.docvelocity-na8.net&amp;folderid=FX920F4532-CB32-3471-B415-2A1706874494","FX211211360")</f>
        <v>0.0</v>
      </c>
      <c r="F1932" t="inlineStr">
        <is>
          <t/>
        </is>
      </c>
      <c r="G1932" t="inlineStr">
        <is>
          <t/>
        </is>
      </c>
      <c r="H1932" t="inlineStr">
        <is>
          <t>Mailitem</t>
        </is>
      </c>
      <c r="I1932" t="inlineStr">
        <is>
          <t>MI2112798993</t>
        </is>
      </c>
      <c r="J1932" t="n">
        <v>103.0</v>
      </c>
      <c r="K1932" t="inlineStr">
        <is>
          <t>COMPLETED</t>
        </is>
      </c>
      <c r="L1932" t="inlineStr">
        <is>
          <t>MARK_AS_COMPLETED</t>
        </is>
      </c>
      <c r="M1932" t="inlineStr">
        <is>
          <t>Queue</t>
        </is>
      </c>
      <c r="N1932" t="n">
        <v>2.0</v>
      </c>
      <c r="O1932" s="1" t="n">
        <v>44552.818819444445</v>
      </c>
      <c r="P1932" s="1" t="n">
        <v>44553.18571759259</v>
      </c>
      <c r="Q1932" t="n">
        <v>31124.0</v>
      </c>
      <c r="R1932" t="n">
        <v>576.0</v>
      </c>
      <c r="S1932" t="b">
        <v>0</v>
      </c>
      <c r="T1932" t="inlineStr">
        <is>
          <t>N/A</t>
        </is>
      </c>
      <c r="U1932" t="b">
        <v>0</v>
      </c>
      <c r="V1932" t="inlineStr">
        <is>
          <t>Supriya Khape</t>
        </is>
      </c>
      <c r="W1932" s="1" t="n">
        <v>44553.1571412037</v>
      </c>
      <c r="X1932" t="n">
        <v>420.0</v>
      </c>
      <c r="Y1932" t="n">
        <v>59.0</v>
      </c>
      <c r="Z1932" t="n">
        <v>0.0</v>
      </c>
      <c r="AA1932" t="n">
        <v>59.0</v>
      </c>
      <c r="AB1932" t="n">
        <v>0.0</v>
      </c>
      <c r="AC1932" t="n">
        <v>6.0</v>
      </c>
      <c r="AD1932" t="n">
        <v>44.0</v>
      </c>
      <c r="AE1932" t="n">
        <v>0.0</v>
      </c>
      <c r="AF1932" t="n">
        <v>0.0</v>
      </c>
      <c r="AG1932" t="n">
        <v>0.0</v>
      </c>
      <c r="AH1932" t="inlineStr">
        <is>
          <t>Poonam Patil</t>
        </is>
      </c>
      <c r="AI1932" s="1" t="n">
        <v>44553.18571759259</v>
      </c>
      <c r="AJ1932" t="n">
        <v>151.0</v>
      </c>
      <c r="AK1932" t="n">
        <v>0.0</v>
      </c>
      <c r="AL1932" t="n">
        <v>0.0</v>
      </c>
      <c r="AM1932" t="n">
        <v>0.0</v>
      </c>
      <c r="AN1932" t="n">
        <v>0.0</v>
      </c>
      <c r="AO1932" t="n">
        <v>0.0</v>
      </c>
      <c r="AP1932" t="n">
        <v>44.0</v>
      </c>
      <c r="AQ1932" t="n">
        <v>0.0</v>
      </c>
      <c r="AR1932" t="n">
        <v>0.0</v>
      </c>
      <c r="AS1932" t="n">
        <v>0.0</v>
      </c>
      <c r="AT1932" t="inlineStr">
        <is>
          <t>N/A</t>
        </is>
      </c>
      <c r="AU1932" t="inlineStr">
        <is>
          <t>N/A</t>
        </is>
      </c>
      <c r="AV1932" t="inlineStr">
        <is>
          <t>N/A</t>
        </is>
      </c>
      <c r="AW1932" t="inlineStr">
        <is>
          <t>N/A</t>
        </is>
      </c>
      <c r="AX1932" t="inlineStr">
        <is>
          <t>N/A</t>
        </is>
      </c>
      <c r="AY1932" t="inlineStr">
        <is>
          <t>N/A</t>
        </is>
      </c>
      <c r="AZ1932" t="inlineStr">
        <is>
          <t>N/A</t>
        </is>
      </c>
      <c r="BA1932" t="inlineStr">
        <is>
          <t>N/A</t>
        </is>
      </c>
      <c r="BB1932" t="inlineStr">
        <is>
          <t>N/A</t>
        </is>
      </c>
      <c r="BC1932" t="inlineStr">
        <is>
          <t>N/A</t>
        </is>
      </c>
      <c r="BD1932" t="inlineStr">
        <is>
          <t>N/A</t>
        </is>
      </c>
      <c r="BE1932" t="inlineStr">
        <is>
          <t>N/A</t>
        </is>
      </c>
    </row>
    <row r="1933">
      <c r="A1933" t="inlineStr">
        <is>
          <t>WI211275702</t>
        </is>
      </c>
      <c r="B1933" t="inlineStr">
        <is>
          <t>DATA_VALIDATION</t>
        </is>
      </c>
      <c r="C1933" t="inlineStr">
        <is>
          <t>201100014385</t>
        </is>
      </c>
      <c r="D1933" t="inlineStr">
        <is>
          <t>Folder</t>
        </is>
      </c>
      <c r="E1933" s="2">
        <f>HYPERLINK("capsilon://?command=openfolder&amp;siteaddress=FAM.docvelocity-na8.net&amp;folderid=FX920F4532-CB32-3471-B415-2A1706874494","FX211211360")</f>
        <v>0.0</v>
      </c>
      <c r="F1933" t="inlineStr">
        <is>
          <t/>
        </is>
      </c>
      <c r="G1933" t="inlineStr">
        <is>
          <t/>
        </is>
      </c>
      <c r="H1933" t="inlineStr">
        <is>
          <t>Mailitem</t>
        </is>
      </c>
      <c r="I1933" t="inlineStr">
        <is>
          <t>MI2112799052</t>
        </is>
      </c>
      <c r="J1933" t="n">
        <v>28.0</v>
      </c>
      <c r="K1933" t="inlineStr">
        <is>
          <t>COMPLETED</t>
        </is>
      </c>
      <c r="L1933" t="inlineStr">
        <is>
          <t>MARK_AS_COMPLETED</t>
        </is>
      </c>
      <c r="M1933" t="inlineStr">
        <is>
          <t>Queue</t>
        </is>
      </c>
      <c r="N1933" t="n">
        <v>2.0</v>
      </c>
      <c r="O1933" s="1" t="n">
        <v>44552.81949074074</v>
      </c>
      <c r="P1933" s="1" t="n">
        <v>44553.189363425925</v>
      </c>
      <c r="Q1933" t="n">
        <v>31537.0</v>
      </c>
      <c r="R1933" t="n">
        <v>420.0</v>
      </c>
      <c r="S1933" t="b">
        <v>0</v>
      </c>
      <c r="T1933" t="inlineStr">
        <is>
          <t>N/A</t>
        </is>
      </c>
      <c r="U1933" t="b">
        <v>0</v>
      </c>
      <c r="V1933" t="inlineStr">
        <is>
          <t>Nisha Verma</t>
        </is>
      </c>
      <c r="W1933" s="1" t="n">
        <v>44553.157164351855</v>
      </c>
      <c r="X1933" t="n">
        <v>90.0</v>
      </c>
      <c r="Y1933" t="n">
        <v>21.0</v>
      </c>
      <c r="Z1933" t="n">
        <v>0.0</v>
      </c>
      <c r="AA1933" t="n">
        <v>21.0</v>
      </c>
      <c r="AB1933" t="n">
        <v>0.0</v>
      </c>
      <c r="AC1933" t="n">
        <v>4.0</v>
      </c>
      <c r="AD1933" t="n">
        <v>7.0</v>
      </c>
      <c r="AE1933" t="n">
        <v>0.0</v>
      </c>
      <c r="AF1933" t="n">
        <v>0.0</v>
      </c>
      <c r="AG1933" t="n">
        <v>0.0</v>
      </c>
      <c r="AH1933" t="inlineStr">
        <is>
          <t>Ashish Sutar</t>
        </is>
      </c>
      <c r="AI1933" s="1" t="n">
        <v>44553.189363425925</v>
      </c>
      <c r="AJ1933" t="n">
        <v>315.0</v>
      </c>
      <c r="AK1933" t="n">
        <v>1.0</v>
      </c>
      <c r="AL1933" t="n">
        <v>0.0</v>
      </c>
      <c r="AM1933" t="n">
        <v>1.0</v>
      </c>
      <c r="AN1933" t="n">
        <v>0.0</v>
      </c>
      <c r="AO1933" t="n">
        <v>0.0</v>
      </c>
      <c r="AP1933" t="n">
        <v>6.0</v>
      </c>
      <c r="AQ1933" t="n">
        <v>0.0</v>
      </c>
      <c r="AR1933" t="n">
        <v>0.0</v>
      </c>
      <c r="AS1933" t="n">
        <v>0.0</v>
      </c>
      <c r="AT1933" t="inlineStr">
        <is>
          <t>N/A</t>
        </is>
      </c>
      <c r="AU1933" t="inlineStr">
        <is>
          <t>N/A</t>
        </is>
      </c>
      <c r="AV1933" t="inlineStr">
        <is>
          <t>N/A</t>
        </is>
      </c>
      <c r="AW1933" t="inlineStr">
        <is>
          <t>N/A</t>
        </is>
      </c>
      <c r="AX1933" t="inlineStr">
        <is>
          <t>N/A</t>
        </is>
      </c>
      <c r="AY1933" t="inlineStr">
        <is>
          <t>N/A</t>
        </is>
      </c>
      <c r="AZ1933" t="inlineStr">
        <is>
          <t>N/A</t>
        </is>
      </c>
      <c r="BA1933" t="inlineStr">
        <is>
          <t>N/A</t>
        </is>
      </c>
      <c r="BB1933" t="inlineStr">
        <is>
          <t>N/A</t>
        </is>
      </c>
      <c r="BC1933" t="inlineStr">
        <is>
          <t>N/A</t>
        </is>
      </c>
      <c r="BD1933" t="inlineStr">
        <is>
          <t>N/A</t>
        </is>
      </c>
      <c r="BE1933" t="inlineStr">
        <is>
          <t>N/A</t>
        </is>
      </c>
    </row>
    <row r="1934">
      <c r="A1934" t="inlineStr">
        <is>
          <t>WI211275711</t>
        </is>
      </c>
      <c r="B1934" t="inlineStr">
        <is>
          <t>DATA_VALIDATION</t>
        </is>
      </c>
      <c r="C1934" t="inlineStr">
        <is>
          <t>201100014385</t>
        </is>
      </c>
      <c r="D1934" t="inlineStr">
        <is>
          <t>Folder</t>
        </is>
      </c>
      <c r="E1934" s="2">
        <f>HYPERLINK("capsilon://?command=openfolder&amp;siteaddress=FAM.docvelocity-na8.net&amp;folderid=FX920F4532-CB32-3471-B415-2A1706874494","FX211211360")</f>
        <v>0.0</v>
      </c>
      <c r="F1934" t="inlineStr">
        <is>
          <t/>
        </is>
      </c>
      <c r="G1934" t="inlineStr">
        <is>
          <t/>
        </is>
      </c>
      <c r="H1934" t="inlineStr">
        <is>
          <t>Mailitem</t>
        </is>
      </c>
      <c r="I1934" t="inlineStr">
        <is>
          <t>MI2112799079</t>
        </is>
      </c>
      <c r="J1934" t="n">
        <v>28.0</v>
      </c>
      <c r="K1934" t="inlineStr">
        <is>
          <t>COMPLETED</t>
        </is>
      </c>
      <c r="L1934" t="inlineStr">
        <is>
          <t>MARK_AS_COMPLETED</t>
        </is>
      </c>
      <c r="M1934" t="inlineStr">
        <is>
          <t>Queue</t>
        </is>
      </c>
      <c r="N1934" t="n">
        <v>2.0</v>
      </c>
      <c r="O1934" s="1" t="n">
        <v>44552.82034722222</v>
      </c>
      <c r="P1934" s="1" t="n">
        <v>44553.18667824074</v>
      </c>
      <c r="Q1934" t="n">
        <v>31411.0</v>
      </c>
      <c r="R1934" t="n">
        <v>240.0</v>
      </c>
      <c r="S1934" t="b">
        <v>0</v>
      </c>
      <c r="T1934" t="inlineStr">
        <is>
          <t>N/A</t>
        </is>
      </c>
      <c r="U1934" t="b">
        <v>0</v>
      </c>
      <c r="V1934" t="inlineStr">
        <is>
          <t>Supriya Khape</t>
        </is>
      </c>
      <c r="W1934" s="1" t="n">
        <v>44553.15891203703</v>
      </c>
      <c r="X1934" t="n">
        <v>153.0</v>
      </c>
      <c r="Y1934" t="n">
        <v>21.0</v>
      </c>
      <c r="Z1934" t="n">
        <v>0.0</v>
      </c>
      <c r="AA1934" t="n">
        <v>21.0</v>
      </c>
      <c r="AB1934" t="n">
        <v>0.0</v>
      </c>
      <c r="AC1934" t="n">
        <v>4.0</v>
      </c>
      <c r="AD1934" t="n">
        <v>7.0</v>
      </c>
      <c r="AE1934" t="n">
        <v>0.0</v>
      </c>
      <c r="AF1934" t="n">
        <v>0.0</v>
      </c>
      <c r="AG1934" t="n">
        <v>0.0</v>
      </c>
      <c r="AH1934" t="inlineStr">
        <is>
          <t>Poonam Patil</t>
        </is>
      </c>
      <c r="AI1934" s="1" t="n">
        <v>44553.18667824074</v>
      </c>
      <c r="AJ1934" t="n">
        <v>82.0</v>
      </c>
      <c r="AK1934" t="n">
        <v>0.0</v>
      </c>
      <c r="AL1934" t="n">
        <v>0.0</v>
      </c>
      <c r="AM1934" t="n">
        <v>0.0</v>
      </c>
      <c r="AN1934" t="n">
        <v>0.0</v>
      </c>
      <c r="AO1934" t="n">
        <v>0.0</v>
      </c>
      <c r="AP1934" t="n">
        <v>7.0</v>
      </c>
      <c r="AQ1934" t="n">
        <v>0.0</v>
      </c>
      <c r="AR1934" t="n">
        <v>0.0</v>
      </c>
      <c r="AS1934" t="n">
        <v>0.0</v>
      </c>
      <c r="AT1934" t="inlineStr">
        <is>
          <t>N/A</t>
        </is>
      </c>
      <c r="AU1934" t="inlineStr">
        <is>
          <t>N/A</t>
        </is>
      </c>
      <c r="AV1934" t="inlineStr">
        <is>
          <t>N/A</t>
        </is>
      </c>
      <c r="AW1934" t="inlineStr">
        <is>
          <t>N/A</t>
        </is>
      </c>
      <c r="AX1934" t="inlineStr">
        <is>
          <t>N/A</t>
        </is>
      </c>
      <c r="AY1934" t="inlineStr">
        <is>
          <t>N/A</t>
        </is>
      </c>
      <c r="AZ1934" t="inlineStr">
        <is>
          <t>N/A</t>
        </is>
      </c>
      <c r="BA1934" t="inlineStr">
        <is>
          <t>N/A</t>
        </is>
      </c>
      <c r="BB1934" t="inlineStr">
        <is>
          <t>N/A</t>
        </is>
      </c>
      <c r="BC1934" t="inlineStr">
        <is>
          <t>N/A</t>
        </is>
      </c>
      <c r="BD1934" t="inlineStr">
        <is>
          <t>N/A</t>
        </is>
      </c>
      <c r="BE1934" t="inlineStr">
        <is>
          <t>N/A</t>
        </is>
      </c>
    </row>
    <row r="1935">
      <c r="A1935" t="inlineStr">
        <is>
          <t>WI21127577</t>
        </is>
      </c>
      <c r="B1935" t="inlineStr">
        <is>
          <t>DATA_VALIDATION</t>
        </is>
      </c>
      <c r="C1935" t="inlineStr">
        <is>
          <t>201300019798</t>
        </is>
      </c>
      <c r="D1935" t="inlineStr">
        <is>
          <t>Folder</t>
        </is>
      </c>
      <c r="E1935" s="2">
        <f>HYPERLINK("capsilon://?command=openfolder&amp;siteaddress=FAM.docvelocity-na8.net&amp;folderid=FX3FD72418-23C2-9F41-A3AD-55FD6FF17482","FX21119710")</f>
        <v>0.0</v>
      </c>
      <c r="F1935" t="inlineStr">
        <is>
          <t/>
        </is>
      </c>
      <c r="G1935" t="inlineStr">
        <is>
          <t/>
        </is>
      </c>
      <c r="H1935" t="inlineStr">
        <is>
          <t>Mailitem</t>
        </is>
      </c>
      <c r="I1935" t="inlineStr">
        <is>
          <t>MI211282219</t>
        </is>
      </c>
      <c r="J1935" t="n">
        <v>52.0</v>
      </c>
      <c r="K1935" t="inlineStr">
        <is>
          <t>COMPLETED</t>
        </is>
      </c>
      <c r="L1935" t="inlineStr">
        <is>
          <t>MARK_AS_COMPLETED</t>
        </is>
      </c>
      <c r="M1935" t="inlineStr">
        <is>
          <t>Queue</t>
        </is>
      </c>
      <c r="N1935" t="n">
        <v>1.0</v>
      </c>
      <c r="O1935" s="1" t="n">
        <v>44532.592824074076</v>
      </c>
      <c r="P1935" s="1" t="n">
        <v>44532.74178240741</v>
      </c>
      <c r="Q1935" t="n">
        <v>12332.0</v>
      </c>
      <c r="R1935" t="n">
        <v>538.0</v>
      </c>
      <c r="S1935" t="b">
        <v>0</v>
      </c>
      <c r="T1935" t="inlineStr">
        <is>
          <t>N/A</t>
        </is>
      </c>
      <c r="U1935" t="b">
        <v>0</v>
      </c>
      <c r="V1935" t="inlineStr">
        <is>
          <t>Sumit Jarhad</t>
        </is>
      </c>
      <c r="W1935" s="1" t="n">
        <v>44532.74178240741</v>
      </c>
      <c r="X1935" t="n">
        <v>372.0</v>
      </c>
      <c r="Y1935" t="n">
        <v>0.0</v>
      </c>
      <c r="Z1935" t="n">
        <v>0.0</v>
      </c>
      <c r="AA1935" t="n">
        <v>0.0</v>
      </c>
      <c r="AB1935" t="n">
        <v>0.0</v>
      </c>
      <c r="AC1935" t="n">
        <v>0.0</v>
      </c>
      <c r="AD1935" t="n">
        <v>52.0</v>
      </c>
      <c r="AE1935" t="n">
        <v>47.0</v>
      </c>
      <c r="AF1935" t="n">
        <v>0.0</v>
      </c>
      <c r="AG1935" t="n">
        <v>2.0</v>
      </c>
      <c r="AH1935" t="inlineStr">
        <is>
          <t>N/A</t>
        </is>
      </c>
      <c r="AI1935" t="inlineStr">
        <is>
          <t>N/A</t>
        </is>
      </c>
      <c r="AJ1935" t="inlineStr">
        <is>
          <t>N/A</t>
        </is>
      </c>
      <c r="AK1935" t="inlineStr">
        <is>
          <t>N/A</t>
        </is>
      </c>
      <c r="AL1935" t="inlineStr">
        <is>
          <t>N/A</t>
        </is>
      </c>
      <c r="AM1935" t="inlineStr">
        <is>
          <t>N/A</t>
        </is>
      </c>
      <c r="AN1935" t="inlineStr">
        <is>
          <t>N/A</t>
        </is>
      </c>
      <c r="AO1935" t="inlineStr">
        <is>
          <t>N/A</t>
        </is>
      </c>
      <c r="AP1935" t="inlineStr">
        <is>
          <t>N/A</t>
        </is>
      </c>
      <c r="AQ1935" t="inlineStr">
        <is>
          <t>N/A</t>
        </is>
      </c>
      <c r="AR1935" t="inlineStr">
        <is>
          <t>N/A</t>
        </is>
      </c>
      <c r="AS1935" t="inlineStr">
        <is>
          <t>N/A</t>
        </is>
      </c>
      <c r="AT1935" t="inlineStr">
        <is>
          <t>N/A</t>
        </is>
      </c>
      <c r="AU1935" t="inlineStr">
        <is>
          <t>N/A</t>
        </is>
      </c>
      <c r="AV1935" t="inlineStr">
        <is>
          <t>N/A</t>
        </is>
      </c>
      <c r="AW1935" t="inlineStr">
        <is>
          <t>N/A</t>
        </is>
      </c>
      <c r="AX1935" t="inlineStr">
        <is>
          <t>N/A</t>
        </is>
      </c>
      <c r="AY1935" t="inlineStr">
        <is>
          <t>N/A</t>
        </is>
      </c>
      <c r="AZ1935" t="inlineStr">
        <is>
          <t>N/A</t>
        </is>
      </c>
      <c r="BA1935" t="inlineStr">
        <is>
          <t>N/A</t>
        </is>
      </c>
      <c r="BB1935" t="inlineStr">
        <is>
          <t>N/A</t>
        </is>
      </c>
      <c r="BC1935" t="inlineStr">
        <is>
          <t>N/A</t>
        </is>
      </c>
      <c r="BD1935" t="inlineStr">
        <is>
          <t>N/A</t>
        </is>
      </c>
      <c r="BE1935" t="inlineStr">
        <is>
          <t>N/A</t>
        </is>
      </c>
    </row>
    <row r="1936">
      <c r="A1936" t="inlineStr">
        <is>
          <t>WI21127579</t>
        </is>
      </c>
      <c r="B1936" t="inlineStr">
        <is>
          <t>DATA_VALIDATION</t>
        </is>
      </c>
      <c r="C1936" t="inlineStr">
        <is>
          <t>201300019798</t>
        </is>
      </c>
      <c r="D1936" t="inlineStr">
        <is>
          <t>Folder</t>
        </is>
      </c>
      <c r="E1936" s="2">
        <f>HYPERLINK("capsilon://?command=openfolder&amp;siteaddress=FAM.docvelocity-na8.net&amp;folderid=FX3FD72418-23C2-9F41-A3AD-55FD6FF17482","FX21119710")</f>
        <v>0.0</v>
      </c>
      <c r="F1936" t="inlineStr">
        <is>
          <t/>
        </is>
      </c>
      <c r="G1936" t="inlineStr">
        <is>
          <t/>
        </is>
      </c>
      <c r="H1936" t="inlineStr">
        <is>
          <t>Mailitem</t>
        </is>
      </c>
      <c r="I1936" t="inlineStr">
        <is>
          <t>MI211282245</t>
        </is>
      </c>
      <c r="J1936" t="n">
        <v>32.0</v>
      </c>
      <c r="K1936" t="inlineStr">
        <is>
          <t>COMPLETED</t>
        </is>
      </c>
      <c r="L1936" t="inlineStr">
        <is>
          <t>MARK_AS_COMPLETED</t>
        </is>
      </c>
      <c r="M1936" t="inlineStr">
        <is>
          <t>Queue</t>
        </is>
      </c>
      <c r="N1936" t="n">
        <v>2.0</v>
      </c>
      <c r="O1936" s="1" t="n">
        <v>44532.59295138889</v>
      </c>
      <c r="P1936" s="1" t="n">
        <v>44532.671168981484</v>
      </c>
      <c r="Q1936" t="n">
        <v>6386.0</v>
      </c>
      <c r="R1936" t="n">
        <v>372.0</v>
      </c>
      <c r="S1936" t="b">
        <v>0</v>
      </c>
      <c r="T1936" t="inlineStr">
        <is>
          <t>N/A</t>
        </is>
      </c>
      <c r="U1936" t="b">
        <v>0</v>
      </c>
      <c r="V1936" t="inlineStr">
        <is>
          <t>Poonam Patil</t>
        </is>
      </c>
      <c r="W1936" s="1" t="n">
        <v>44532.647210648145</v>
      </c>
      <c r="X1936" t="n">
        <v>195.0</v>
      </c>
      <c r="Y1936" t="n">
        <v>46.0</v>
      </c>
      <c r="Z1936" t="n">
        <v>0.0</v>
      </c>
      <c r="AA1936" t="n">
        <v>46.0</v>
      </c>
      <c r="AB1936" t="n">
        <v>0.0</v>
      </c>
      <c r="AC1936" t="n">
        <v>34.0</v>
      </c>
      <c r="AD1936" t="n">
        <v>-14.0</v>
      </c>
      <c r="AE1936" t="n">
        <v>0.0</v>
      </c>
      <c r="AF1936" t="n">
        <v>0.0</v>
      </c>
      <c r="AG1936" t="n">
        <v>0.0</v>
      </c>
      <c r="AH1936" t="inlineStr">
        <is>
          <t>Vikash Suryakanth Parmar</t>
        </is>
      </c>
      <c r="AI1936" s="1" t="n">
        <v>44532.671168981484</v>
      </c>
      <c r="AJ1936" t="n">
        <v>177.0</v>
      </c>
      <c r="AK1936" t="n">
        <v>1.0</v>
      </c>
      <c r="AL1936" t="n">
        <v>0.0</v>
      </c>
      <c r="AM1936" t="n">
        <v>1.0</v>
      </c>
      <c r="AN1936" t="n">
        <v>0.0</v>
      </c>
      <c r="AO1936" t="n">
        <v>1.0</v>
      </c>
      <c r="AP1936" t="n">
        <v>-15.0</v>
      </c>
      <c r="AQ1936" t="n">
        <v>0.0</v>
      </c>
      <c r="AR1936" t="n">
        <v>0.0</v>
      </c>
      <c r="AS1936" t="n">
        <v>0.0</v>
      </c>
      <c r="AT1936" t="inlineStr">
        <is>
          <t>N/A</t>
        </is>
      </c>
      <c r="AU1936" t="inlineStr">
        <is>
          <t>N/A</t>
        </is>
      </c>
      <c r="AV1936" t="inlineStr">
        <is>
          <t>N/A</t>
        </is>
      </c>
      <c r="AW1936" t="inlineStr">
        <is>
          <t>N/A</t>
        </is>
      </c>
      <c r="AX1936" t="inlineStr">
        <is>
          <t>N/A</t>
        </is>
      </c>
      <c r="AY1936" t="inlineStr">
        <is>
          <t>N/A</t>
        </is>
      </c>
      <c r="AZ1936" t="inlineStr">
        <is>
          <t>N/A</t>
        </is>
      </c>
      <c r="BA1936" t="inlineStr">
        <is>
          <t>N/A</t>
        </is>
      </c>
      <c r="BB1936" t="inlineStr">
        <is>
          <t>N/A</t>
        </is>
      </c>
      <c r="BC1936" t="inlineStr">
        <is>
          <t>N/A</t>
        </is>
      </c>
      <c r="BD1936" t="inlineStr">
        <is>
          <t>N/A</t>
        </is>
      </c>
      <c r="BE1936" t="inlineStr">
        <is>
          <t>N/A</t>
        </is>
      </c>
    </row>
    <row r="1937">
      <c r="A1937" t="inlineStr">
        <is>
          <t>WI211275841</t>
        </is>
      </c>
      <c r="B1937" t="inlineStr">
        <is>
          <t>DATA_VALIDATION</t>
        </is>
      </c>
      <c r="C1937" t="inlineStr">
        <is>
          <t>201348000236</t>
        </is>
      </c>
      <c r="D1937" t="inlineStr">
        <is>
          <t>Folder</t>
        </is>
      </c>
      <c r="E1937" s="2">
        <f>HYPERLINK("capsilon://?command=openfolder&amp;siteaddress=FAM.docvelocity-na8.net&amp;folderid=FX2F42D04A-431B-5FD0-B8DE-D5970CC13503","FX211210045")</f>
        <v>0.0</v>
      </c>
      <c r="F1937" t="inlineStr">
        <is>
          <t/>
        </is>
      </c>
      <c r="G1937" t="inlineStr">
        <is>
          <t/>
        </is>
      </c>
      <c r="H1937" t="inlineStr">
        <is>
          <t>Mailitem</t>
        </is>
      </c>
      <c r="I1937" t="inlineStr">
        <is>
          <t>MI2112799691</t>
        </is>
      </c>
      <c r="J1937" t="n">
        <v>173.0</v>
      </c>
      <c r="K1937" t="inlineStr">
        <is>
          <t>COMPLETED</t>
        </is>
      </c>
      <c r="L1937" t="inlineStr">
        <is>
          <t>MARK_AS_COMPLETED</t>
        </is>
      </c>
      <c r="M1937" t="inlineStr">
        <is>
          <t>Queue</t>
        </is>
      </c>
      <c r="N1937" t="n">
        <v>1.0</v>
      </c>
      <c r="O1937" s="1" t="n">
        <v>44552.83321759259</v>
      </c>
      <c r="P1937" s="1" t="n">
        <v>44553.17986111111</v>
      </c>
      <c r="Q1937" t="n">
        <v>29582.0</v>
      </c>
      <c r="R1937" t="n">
        <v>368.0</v>
      </c>
      <c r="S1937" t="b">
        <v>0</v>
      </c>
      <c r="T1937" t="inlineStr">
        <is>
          <t>N/A</t>
        </is>
      </c>
      <c r="U1937" t="b">
        <v>0</v>
      </c>
      <c r="V1937" t="inlineStr">
        <is>
          <t>Hemanshi Deshlahara</t>
        </is>
      </c>
      <c r="W1937" s="1" t="n">
        <v>44553.17986111111</v>
      </c>
      <c r="X1937" t="n">
        <v>178.0</v>
      </c>
      <c r="Y1937" t="n">
        <v>0.0</v>
      </c>
      <c r="Z1937" t="n">
        <v>0.0</v>
      </c>
      <c r="AA1937" t="n">
        <v>0.0</v>
      </c>
      <c r="AB1937" t="n">
        <v>0.0</v>
      </c>
      <c r="AC1937" t="n">
        <v>0.0</v>
      </c>
      <c r="AD1937" t="n">
        <v>173.0</v>
      </c>
      <c r="AE1937" t="n">
        <v>161.0</v>
      </c>
      <c r="AF1937" t="n">
        <v>0.0</v>
      </c>
      <c r="AG1937" t="n">
        <v>3.0</v>
      </c>
      <c r="AH1937" t="inlineStr">
        <is>
          <t>N/A</t>
        </is>
      </c>
      <c r="AI1937" t="inlineStr">
        <is>
          <t>N/A</t>
        </is>
      </c>
      <c r="AJ1937" t="inlineStr">
        <is>
          <t>N/A</t>
        </is>
      </c>
      <c r="AK1937" t="inlineStr">
        <is>
          <t>N/A</t>
        </is>
      </c>
      <c r="AL1937" t="inlineStr">
        <is>
          <t>N/A</t>
        </is>
      </c>
      <c r="AM1937" t="inlineStr">
        <is>
          <t>N/A</t>
        </is>
      </c>
      <c r="AN1937" t="inlineStr">
        <is>
          <t>N/A</t>
        </is>
      </c>
      <c r="AO1937" t="inlineStr">
        <is>
          <t>N/A</t>
        </is>
      </c>
      <c r="AP1937" t="inlineStr">
        <is>
          <t>N/A</t>
        </is>
      </c>
      <c r="AQ1937" t="inlineStr">
        <is>
          <t>N/A</t>
        </is>
      </c>
      <c r="AR1937" t="inlineStr">
        <is>
          <t>N/A</t>
        </is>
      </c>
      <c r="AS1937" t="inlineStr">
        <is>
          <t>N/A</t>
        </is>
      </c>
      <c r="AT1937" t="inlineStr">
        <is>
          <t>N/A</t>
        </is>
      </c>
      <c r="AU1937" t="inlineStr">
        <is>
          <t>N/A</t>
        </is>
      </c>
      <c r="AV1937" t="inlineStr">
        <is>
          <t>N/A</t>
        </is>
      </c>
      <c r="AW1937" t="inlineStr">
        <is>
          <t>N/A</t>
        </is>
      </c>
      <c r="AX1937" t="inlineStr">
        <is>
          <t>N/A</t>
        </is>
      </c>
      <c r="AY1937" t="inlineStr">
        <is>
          <t>N/A</t>
        </is>
      </c>
      <c r="AZ1937" t="inlineStr">
        <is>
          <t>N/A</t>
        </is>
      </c>
      <c r="BA1937" t="inlineStr">
        <is>
          <t>N/A</t>
        </is>
      </c>
      <c r="BB1937" t="inlineStr">
        <is>
          <t>N/A</t>
        </is>
      </c>
      <c r="BC1937" t="inlineStr">
        <is>
          <t>N/A</t>
        </is>
      </c>
      <c r="BD1937" t="inlineStr">
        <is>
          <t>N/A</t>
        </is>
      </c>
      <c r="BE1937" t="inlineStr">
        <is>
          <t>N/A</t>
        </is>
      </c>
    </row>
    <row r="1938">
      <c r="A1938" t="inlineStr">
        <is>
          <t>WI211275869</t>
        </is>
      </c>
      <c r="B1938" t="inlineStr">
        <is>
          <t>DATA_VALIDATION</t>
        </is>
      </c>
      <c r="C1938" t="inlineStr">
        <is>
          <t>201348000237</t>
        </is>
      </c>
      <c r="D1938" t="inlineStr">
        <is>
          <t>Folder</t>
        </is>
      </c>
      <c r="E1938" s="2">
        <f>HYPERLINK("capsilon://?command=openfolder&amp;siteaddress=FAM.docvelocity-na8.net&amp;folderid=FX5A4DDDBD-A48F-379F-3523-B3F89652807C","FX211210070")</f>
        <v>0.0</v>
      </c>
      <c r="F1938" t="inlineStr">
        <is>
          <t/>
        </is>
      </c>
      <c r="G1938" t="inlineStr">
        <is>
          <t/>
        </is>
      </c>
      <c r="H1938" t="inlineStr">
        <is>
          <t>Mailitem</t>
        </is>
      </c>
      <c r="I1938" t="inlineStr">
        <is>
          <t>MI2112800094</t>
        </is>
      </c>
      <c r="J1938" t="n">
        <v>60.0</v>
      </c>
      <c r="K1938" t="inlineStr">
        <is>
          <t>COMPLETED</t>
        </is>
      </c>
      <c r="L1938" t="inlineStr">
        <is>
          <t>MARK_AS_COMPLETED</t>
        </is>
      </c>
      <c r="M1938" t="inlineStr">
        <is>
          <t>Queue</t>
        </is>
      </c>
      <c r="N1938" t="n">
        <v>1.0</v>
      </c>
      <c r="O1938" s="1" t="n">
        <v>44552.84130787037</v>
      </c>
      <c r="P1938" s="1" t="n">
        <v>44553.18547453704</v>
      </c>
      <c r="Q1938" t="n">
        <v>29330.0</v>
      </c>
      <c r="R1938" t="n">
        <v>406.0</v>
      </c>
      <c r="S1938" t="b">
        <v>0</v>
      </c>
      <c r="T1938" t="inlineStr">
        <is>
          <t>N/A</t>
        </is>
      </c>
      <c r="U1938" t="b">
        <v>0</v>
      </c>
      <c r="V1938" t="inlineStr">
        <is>
          <t>Hemanshi Deshlahara</t>
        </is>
      </c>
      <c r="W1938" s="1" t="n">
        <v>44553.18547453704</v>
      </c>
      <c r="X1938" t="n">
        <v>266.0</v>
      </c>
      <c r="Y1938" t="n">
        <v>0.0</v>
      </c>
      <c r="Z1938" t="n">
        <v>0.0</v>
      </c>
      <c r="AA1938" t="n">
        <v>0.0</v>
      </c>
      <c r="AB1938" t="n">
        <v>0.0</v>
      </c>
      <c r="AC1938" t="n">
        <v>0.0</v>
      </c>
      <c r="AD1938" t="n">
        <v>60.0</v>
      </c>
      <c r="AE1938" t="n">
        <v>48.0</v>
      </c>
      <c r="AF1938" t="n">
        <v>0.0</v>
      </c>
      <c r="AG1938" t="n">
        <v>3.0</v>
      </c>
      <c r="AH1938" t="inlineStr">
        <is>
          <t>N/A</t>
        </is>
      </c>
      <c r="AI1938" t="inlineStr">
        <is>
          <t>N/A</t>
        </is>
      </c>
      <c r="AJ1938" t="inlineStr">
        <is>
          <t>N/A</t>
        </is>
      </c>
      <c r="AK1938" t="inlineStr">
        <is>
          <t>N/A</t>
        </is>
      </c>
      <c r="AL1938" t="inlineStr">
        <is>
          <t>N/A</t>
        </is>
      </c>
      <c r="AM1938" t="inlineStr">
        <is>
          <t>N/A</t>
        </is>
      </c>
      <c r="AN1938" t="inlineStr">
        <is>
          <t>N/A</t>
        </is>
      </c>
      <c r="AO1938" t="inlineStr">
        <is>
          <t>N/A</t>
        </is>
      </c>
      <c r="AP1938" t="inlineStr">
        <is>
          <t>N/A</t>
        </is>
      </c>
      <c r="AQ1938" t="inlineStr">
        <is>
          <t>N/A</t>
        </is>
      </c>
      <c r="AR1938" t="inlineStr">
        <is>
          <t>N/A</t>
        </is>
      </c>
      <c r="AS1938" t="inlineStr">
        <is>
          <t>N/A</t>
        </is>
      </c>
      <c r="AT1938" t="inlineStr">
        <is>
          <t>N/A</t>
        </is>
      </c>
      <c r="AU1938" t="inlineStr">
        <is>
          <t>N/A</t>
        </is>
      </c>
      <c r="AV1938" t="inlineStr">
        <is>
          <t>N/A</t>
        </is>
      </c>
      <c r="AW1938" t="inlineStr">
        <is>
          <t>N/A</t>
        </is>
      </c>
      <c r="AX1938" t="inlineStr">
        <is>
          <t>N/A</t>
        </is>
      </c>
      <c r="AY1938" t="inlineStr">
        <is>
          <t>N/A</t>
        </is>
      </c>
      <c r="AZ1938" t="inlineStr">
        <is>
          <t>N/A</t>
        </is>
      </c>
      <c r="BA1938" t="inlineStr">
        <is>
          <t>N/A</t>
        </is>
      </c>
      <c r="BB1938" t="inlineStr">
        <is>
          <t>N/A</t>
        </is>
      </c>
      <c r="BC1938" t="inlineStr">
        <is>
          <t>N/A</t>
        </is>
      </c>
      <c r="BD1938" t="inlineStr">
        <is>
          <t>N/A</t>
        </is>
      </c>
      <c r="BE1938" t="inlineStr">
        <is>
          <t>N/A</t>
        </is>
      </c>
    </row>
    <row r="1939">
      <c r="A1939" t="inlineStr">
        <is>
          <t>WI21127587</t>
        </is>
      </c>
      <c r="B1939" t="inlineStr">
        <is>
          <t>DATA_VALIDATION</t>
        </is>
      </c>
      <c r="C1939" t="inlineStr">
        <is>
          <t>201300019798</t>
        </is>
      </c>
      <c r="D1939" t="inlineStr">
        <is>
          <t>Folder</t>
        </is>
      </c>
      <c r="E1939" s="2">
        <f>HYPERLINK("capsilon://?command=openfolder&amp;siteaddress=FAM.docvelocity-na8.net&amp;folderid=FX3FD72418-23C2-9F41-A3AD-55FD6FF17482","FX21119710")</f>
        <v>0.0</v>
      </c>
      <c r="F1939" t="inlineStr">
        <is>
          <t/>
        </is>
      </c>
      <c r="G1939" t="inlineStr">
        <is>
          <t/>
        </is>
      </c>
      <c r="H1939" t="inlineStr">
        <is>
          <t>Mailitem</t>
        </is>
      </c>
      <c r="I1939" t="inlineStr">
        <is>
          <t>MI211282277</t>
        </is>
      </c>
      <c r="J1939" t="n">
        <v>32.0</v>
      </c>
      <c r="K1939" t="inlineStr">
        <is>
          <t>COMPLETED</t>
        </is>
      </c>
      <c r="L1939" t="inlineStr">
        <is>
          <t>MARK_AS_COMPLETED</t>
        </is>
      </c>
      <c r="M1939" t="inlineStr">
        <is>
          <t>Queue</t>
        </is>
      </c>
      <c r="N1939" t="n">
        <v>2.0</v>
      </c>
      <c r="O1939" s="1" t="n">
        <v>44532.59390046296</v>
      </c>
      <c r="P1939" s="1" t="n">
        <v>44532.67460648148</v>
      </c>
      <c r="Q1939" t="n">
        <v>6227.0</v>
      </c>
      <c r="R1939" t="n">
        <v>746.0</v>
      </c>
      <c r="S1939" t="b">
        <v>0</v>
      </c>
      <c r="T1939" t="inlineStr">
        <is>
          <t>N/A</t>
        </is>
      </c>
      <c r="U1939" t="b">
        <v>0</v>
      </c>
      <c r="V1939" t="inlineStr">
        <is>
          <t>Sanjay Kharade</t>
        </is>
      </c>
      <c r="W1939" s="1" t="n">
        <v>44532.65106481482</v>
      </c>
      <c r="X1939" t="n">
        <v>345.0</v>
      </c>
      <c r="Y1939" t="n">
        <v>55.0</v>
      </c>
      <c r="Z1939" t="n">
        <v>0.0</v>
      </c>
      <c r="AA1939" t="n">
        <v>55.0</v>
      </c>
      <c r="AB1939" t="n">
        <v>0.0</v>
      </c>
      <c r="AC1939" t="n">
        <v>44.0</v>
      </c>
      <c r="AD1939" t="n">
        <v>-23.0</v>
      </c>
      <c r="AE1939" t="n">
        <v>0.0</v>
      </c>
      <c r="AF1939" t="n">
        <v>0.0</v>
      </c>
      <c r="AG1939" t="n">
        <v>0.0</v>
      </c>
      <c r="AH1939" t="inlineStr">
        <is>
          <t>Rohit Mawal</t>
        </is>
      </c>
      <c r="AI1939" s="1" t="n">
        <v>44532.67460648148</v>
      </c>
      <c r="AJ1939" t="n">
        <v>52.0</v>
      </c>
      <c r="AK1939" t="n">
        <v>1.0</v>
      </c>
      <c r="AL1939" t="n">
        <v>0.0</v>
      </c>
      <c r="AM1939" t="n">
        <v>1.0</v>
      </c>
      <c r="AN1939" t="n">
        <v>0.0</v>
      </c>
      <c r="AO1939" t="n">
        <v>1.0</v>
      </c>
      <c r="AP1939" t="n">
        <v>-24.0</v>
      </c>
      <c r="AQ1939" t="n">
        <v>0.0</v>
      </c>
      <c r="AR1939" t="n">
        <v>0.0</v>
      </c>
      <c r="AS1939" t="n">
        <v>0.0</v>
      </c>
      <c r="AT1939" t="inlineStr">
        <is>
          <t>N/A</t>
        </is>
      </c>
      <c r="AU1939" t="inlineStr">
        <is>
          <t>N/A</t>
        </is>
      </c>
      <c r="AV1939" t="inlineStr">
        <is>
          <t>N/A</t>
        </is>
      </c>
      <c r="AW1939" t="inlineStr">
        <is>
          <t>N/A</t>
        </is>
      </c>
      <c r="AX1939" t="inlineStr">
        <is>
          <t>N/A</t>
        </is>
      </c>
      <c r="AY1939" t="inlineStr">
        <is>
          <t>N/A</t>
        </is>
      </c>
      <c r="AZ1939" t="inlineStr">
        <is>
          <t>N/A</t>
        </is>
      </c>
      <c r="BA1939" t="inlineStr">
        <is>
          <t>N/A</t>
        </is>
      </c>
      <c r="BB1939" t="inlineStr">
        <is>
          <t>N/A</t>
        </is>
      </c>
      <c r="BC1939" t="inlineStr">
        <is>
          <t>N/A</t>
        </is>
      </c>
      <c r="BD1939" t="inlineStr">
        <is>
          <t>N/A</t>
        </is>
      </c>
      <c r="BE1939" t="inlineStr">
        <is>
          <t>N/A</t>
        </is>
      </c>
    </row>
    <row r="1940">
      <c r="A1940" t="inlineStr">
        <is>
          <t>WI21127596</t>
        </is>
      </c>
      <c r="B1940" t="inlineStr">
        <is>
          <t>DATA_VALIDATION</t>
        </is>
      </c>
      <c r="C1940" t="inlineStr">
        <is>
          <t>201300019798</t>
        </is>
      </c>
      <c r="D1940" t="inlineStr">
        <is>
          <t>Folder</t>
        </is>
      </c>
      <c r="E1940" s="2">
        <f>HYPERLINK("capsilon://?command=openfolder&amp;siteaddress=FAM.docvelocity-na8.net&amp;folderid=FX3FD72418-23C2-9F41-A3AD-55FD6FF17482","FX21119710")</f>
        <v>0.0</v>
      </c>
      <c r="F1940" t="inlineStr">
        <is>
          <t/>
        </is>
      </c>
      <c r="G1940" t="inlineStr">
        <is>
          <t/>
        </is>
      </c>
      <c r="H1940" t="inlineStr">
        <is>
          <t>Mailitem</t>
        </is>
      </c>
      <c r="I1940" t="inlineStr">
        <is>
          <t>MI211282291</t>
        </is>
      </c>
      <c r="J1940" t="n">
        <v>32.0</v>
      </c>
      <c r="K1940" t="inlineStr">
        <is>
          <t>COMPLETED</t>
        </is>
      </c>
      <c r="L1940" t="inlineStr">
        <is>
          <t>MARK_AS_COMPLETED</t>
        </is>
      </c>
      <c r="M1940" t="inlineStr">
        <is>
          <t>Queue</t>
        </is>
      </c>
      <c r="N1940" t="n">
        <v>2.0</v>
      </c>
      <c r="O1940" s="1" t="n">
        <v>44532.59415509259</v>
      </c>
      <c r="P1940" s="1" t="n">
        <v>44532.67300925926</v>
      </c>
      <c r="Q1940" t="n">
        <v>6505.0</v>
      </c>
      <c r="R1940" t="n">
        <v>308.0</v>
      </c>
      <c r="S1940" t="b">
        <v>0</v>
      </c>
      <c r="T1940" t="inlineStr">
        <is>
          <t>N/A</t>
        </is>
      </c>
      <c r="U1940" t="b">
        <v>0</v>
      </c>
      <c r="V1940" t="inlineStr">
        <is>
          <t>Poonam Patil</t>
        </is>
      </c>
      <c r="W1940" s="1" t="n">
        <v>44532.64885416667</v>
      </c>
      <c r="X1940" t="n">
        <v>141.0</v>
      </c>
      <c r="Y1940" t="n">
        <v>46.0</v>
      </c>
      <c r="Z1940" t="n">
        <v>0.0</v>
      </c>
      <c r="AA1940" t="n">
        <v>46.0</v>
      </c>
      <c r="AB1940" t="n">
        <v>0.0</v>
      </c>
      <c r="AC1940" t="n">
        <v>33.0</v>
      </c>
      <c r="AD1940" t="n">
        <v>-14.0</v>
      </c>
      <c r="AE1940" t="n">
        <v>0.0</v>
      </c>
      <c r="AF1940" t="n">
        <v>0.0</v>
      </c>
      <c r="AG1940" t="n">
        <v>0.0</v>
      </c>
      <c r="AH1940" t="inlineStr">
        <is>
          <t>Vikash Suryakanth Parmar</t>
        </is>
      </c>
      <c r="AI1940" s="1" t="n">
        <v>44532.67300925926</v>
      </c>
      <c r="AJ1940" t="n">
        <v>158.0</v>
      </c>
      <c r="AK1940" t="n">
        <v>1.0</v>
      </c>
      <c r="AL1940" t="n">
        <v>0.0</v>
      </c>
      <c r="AM1940" t="n">
        <v>1.0</v>
      </c>
      <c r="AN1940" t="n">
        <v>0.0</v>
      </c>
      <c r="AO1940" t="n">
        <v>1.0</v>
      </c>
      <c r="AP1940" t="n">
        <v>-15.0</v>
      </c>
      <c r="AQ1940" t="n">
        <v>0.0</v>
      </c>
      <c r="AR1940" t="n">
        <v>0.0</v>
      </c>
      <c r="AS1940" t="n">
        <v>0.0</v>
      </c>
      <c r="AT1940" t="inlineStr">
        <is>
          <t>N/A</t>
        </is>
      </c>
      <c r="AU1940" t="inlineStr">
        <is>
          <t>N/A</t>
        </is>
      </c>
      <c r="AV1940" t="inlineStr">
        <is>
          <t>N/A</t>
        </is>
      </c>
      <c r="AW1940" t="inlineStr">
        <is>
          <t>N/A</t>
        </is>
      </c>
      <c r="AX1940" t="inlineStr">
        <is>
          <t>N/A</t>
        </is>
      </c>
      <c r="AY1940" t="inlineStr">
        <is>
          <t>N/A</t>
        </is>
      </c>
      <c r="AZ1940" t="inlineStr">
        <is>
          <t>N/A</t>
        </is>
      </c>
      <c r="BA1940" t="inlineStr">
        <is>
          <t>N/A</t>
        </is>
      </c>
      <c r="BB1940" t="inlineStr">
        <is>
          <t>N/A</t>
        </is>
      </c>
      <c r="BC1940" t="inlineStr">
        <is>
          <t>N/A</t>
        </is>
      </c>
      <c r="BD1940" t="inlineStr">
        <is>
          <t>N/A</t>
        </is>
      </c>
      <c r="BE1940" t="inlineStr">
        <is>
          <t>N/A</t>
        </is>
      </c>
    </row>
    <row r="1941">
      <c r="A1941" t="inlineStr">
        <is>
          <t>WI211275979</t>
        </is>
      </c>
      <c r="B1941" t="inlineStr">
        <is>
          <t>DATA_VALIDATION</t>
        </is>
      </c>
      <c r="C1941" t="inlineStr">
        <is>
          <t>201330004321</t>
        </is>
      </c>
      <c r="D1941" t="inlineStr">
        <is>
          <t>Folder</t>
        </is>
      </c>
      <c r="E1941" s="2">
        <f>HYPERLINK("capsilon://?command=openfolder&amp;siteaddress=FAM.docvelocity-na8.net&amp;folderid=FXBF94D5A6-DBA8-1E51-0BD2-38F11318B788","FX211211094")</f>
        <v>0.0</v>
      </c>
      <c r="F1941" t="inlineStr">
        <is>
          <t/>
        </is>
      </c>
      <c r="G1941" t="inlineStr">
        <is>
          <t/>
        </is>
      </c>
      <c r="H1941" t="inlineStr">
        <is>
          <t>Mailitem</t>
        </is>
      </c>
      <c r="I1941" t="inlineStr">
        <is>
          <t>MI2112801814</t>
        </is>
      </c>
      <c r="J1941" t="n">
        <v>28.0</v>
      </c>
      <c r="K1941" t="inlineStr">
        <is>
          <t>COMPLETED</t>
        </is>
      </c>
      <c r="L1941" t="inlineStr">
        <is>
          <t>MARK_AS_COMPLETED</t>
        </is>
      </c>
      <c r="M1941" t="inlineStr">
        <is>
          <t>Queue</t>
        </is>
      </c>
      <c r="N1941" t="n">
        <v>2.0</v>
      </c>
      <c r="O1941" s="1" t="n">
        <v>44552.89791666667</v>
      </c>
      <c r="P1941" s="1" t="n">
        <v>44553.18832175926</v>
      </c>
      <c r="Q1941" t="n">
        <v>24694.0</v>
      </c>
      <c r="R1941" t="n">
        <v>397.0</v>
      </c>
      <c r="S1941" t="b">
        <v>0</v>
      </c>
      <c r="T1941" t="inlineStr">
        <is>
          <t>N/A</t>
        </is>
      </c>
      <c r="U1941" t="b">
        <v>0</v>
      </c>
      <c r="V1941" t="inlineStr">
        <is>
          <t>Nisha Verma</t>
        </is>
      </c>
      <c r="W1941" s="1" t="n">
        <v>44553.16111111111</v>
      </c>
      <c r="X1941" t="n">
        <v>256.0</v>
      </c>
      <c r="Y1941" t="n">
        <v>21.0</v>
      </c>
      <c r="Z1941" t="n">
        <v>0.0</v>
      </c>
      <c r="AA1941" t="n">
        <v>21.0</v>
      </c>
      <c r="AB1941" t="n">
        <v>0.0</v>
      </c>
      <c r="AC1941" t="n">
        <v>17.0</v>
      </c>
      <c r="AD1941" t="n">
        <v>7.0</v>
      </c>
      <c r="AE1941" t="n">
        <v>0.0</v>
      </c>
      <c r="AF1941" t="n">
        <v>0.0</v>
      </c>
      <c r="AG1941" t="n">
        <v>0.0</v>
      </c>
      <c r="AH1941" t="inlineStr">
        <is>
          <t>Poonam Patil</t>
        </is>
      </c>
      <c r="AI1941" s="1" t="n">
        <v>44553.18832175926</v>
      </c>
      <c r="AJ1941" t="n">
        <v>141.0</v>
      </c>
      <c r="AK1941" t="n">
        <v>2.0</v>
      </c>
      <c r="AL1941" t="n">
        <v>0.0</v>
      </c>
      <c r="AM1941" t="n">
        <v>2.0</v>
      </c>
      <c r="AN1941" t="n">
        <v>0.0</v>
      </c>
      <c r="AO1941" t="n">
        <v>1.0</v>
      </c>
      <c r="AP1941" t="n">
        <v>5.0</v>
      </c>
      <c r="AQ1941" t="n">
        <v>0.0</v>
      </c>
      <c r="AR1941" t="n">
        <v>0.0</v>
      </c>
      <c r="AS1941" t="n">
        <v>0.0</v>
      </c>
      <c r="AT1941" t="inlineStr">
        <is>
          <t>N/A</t>
        </is>
      </c>
      <c r="AU1941" t="inlineStr">
        <is>
          <t>N/A</t>
        </is>
      </c>
      <c r="AV1941" t="inlineStr">
        <is>
          <t>N/A</t>
        </is>
      </c>
      <c r="AW1941" t="inlineStr">
        <is>
          <t>N/A</t>
        </is>
      </c>
      <c r="AX1941" t="inlineStr">
        <is>
          <t>N/A</t>
        </is>
      </c>
      <c r="AY1941" t="inlineStr">
        <is>
          <t>N/A</t>
        </is>
      </c>
      <c r="AZ1941" t="inlineStr">
        <is>
          <t>N/A</t>
        </is>
      </c>
      <c r="BA1941" t="inlineStr">
        <is>
          <t>N/A</t>
        </is>
      </c>
      <c r="BB1941" t="inlineStr">
        <is>
          <t>N/A</t>
        </is>
      </c>
      <c r="BC1941" t="inlineStr">
        <is>
          <t>N/A</t>
        </is>
      </c>
      <c r="BD1941" t="inlineStr">
        <is>
          <t>N/A</t>
        </is>
      </c>
      <c r="BE1941" t="inlineStr">
        <is>
          <t>N/A</t>
        </is>
      </c>
    </row>
    <row r="1942">
      <c r="A1942" t="inlineStr">
        <is>
          <t>WI211275980</t>
        </is>
      </c>
      <c r="B1942" t="inlineStr">
        <is>
          <t>DATA_VALIDATION</t>
        </is>
      </c>
      <c r="C1942" t="inlineStr">
        <is>
          <t>201330004321</t>
        </is>
      </c>
      <c r="D1942" t="inlineStr">
        <is>
          <t>Folder</t>
        </is>
      </c>
      <c r="E1942" s="2">
        <f>HYPERLINK("capsilon://?command=openfolder&amp;siteaddress=FAM.docvelocity-na8.net&amp;folderid=FXBF94D5A6-DBA8-1E51-0BD2-38F11318B788","FX211211094")</f>
        <v>0.0</v>
      </c>
      <c r="F1942" t="inlineStr">
        <is>
          <t/>
        </is>
      </c>
      <c r="G1942" t="inlineStr">
        <is>
          <t/>
        </is>
      </c>
      <c r="H1942" t="inlineStr">
        <is>
          <t>Mailitem</t>
        </is>
      </c>
      <c r="I1942" t="inlineStr">
        <is>
          <t>MI2112801866</t>
        </is>
      </c>
      <c r="J1942" t="n">
        <v>28.0</v>
      </c>
      <c r="K1942" t="inlineStr">
        <is>
          <t>COMPLETED</t>
        </is>
      </c>
      <c r="L1942" t="inlineStr">
        <is>
          <t>MARK_AS_COMPLETED</t>
        </is>
      </c>
      <c r="M1942" t="inlineStr">
        <is>
          <t>Queue</t>
        </is>
      </c>
      <c r="N1942" t="n">
        <v>2.0</v>
      </c>
      <c r="O1942" s="1" t="n">
        <v>44552.90109953703</v>
      </c>
      <c r="P1942" s="1" t="n">
        <v>44553.18929398148</v>
      </c>
      <c r="Q1942" t="n">
        <v>24639.0</v>
      </c>
      <c r="R1942" t="n">
        <v>261.0</v>
      </c>
      <c r="S1942" t="b">
        <v>0</v>
      </c>
      <c r="T1942" t="inlineStr">
        <is>
          <t>N/A</t>
        </is>
      </c>
      <c r="U1942" t="b">
        <v>0</v>
      </c>
      <c r="V1942" t="inlineStr">
        <is>
          <t>Nisha Verma</t>
        </is>
      </c>
      <c r="W1942" s="1" t="n">
        <v>44553.16318287037</v>
      </c>
      <c r="X1942" t="n">
        <v>178.0</v>
      </c>
      <c r="Y1942" t="n">
        <v>21.0</v>
      </c>
      <c r="Z1942" t="n">
        <v>0.0</v>
      </c>
      <c r="AA1942" t="n">
        <v>21.0</v>
      </c>
      <c r="AB1942" t="n">
        <v>0.0</v>
      </c>
      <c r="AC1942" t="n">
        <v>17.0</v>
      </c>
      <c r="AD1942" t="n">
        <v>7.0</v>
      </c>
      <c r="AE1942" t="n">
        <v>0.0</v>
      </c>
      <c r="AF1942" t="n">
        <v>0.0</v>
      </c>
      <c r="AG1942" t="n">
        <v>0.0</v>
      </c>
      <c r="AH1942" t="inlineStr">
        <is>
          <t>Poonam Patil</t>
        </is>
      </c>
      <c r="AI1942" s="1" t="n">
        <v>44553.18929398148</v>
      </c>
      <c r="AJ1942" t="n">
        <v>83.0</v>
      </c>
      <c r="AK1942" t="n">
        <v>0.0</v>
      </c>
      <c r="AL1942" t="n">
        <v>0.0</v>
      </c>
      <c r="AM1942" t="n">
        <v>0.0</v>
      </c>
      <c r="AN1942" t="n">
        <v>0.0</v>
      </c>
      <c r="AO1942" t="n">
        <v>0.0</v>
      </c>
      <c r="AP1942" t="n">
        <v>7.0</v>
      </c>
      <c r="AQ1942" t="n">
        <v>0.0</v>
      </c>
      <c r="AR1942" t="n">
        <v>0.0</v>
      </c>
      <c r="AS1942" t="n">
        <v>0.0</v>
      </c>
      <c r="AT1942" t="inlineStr">
        <is>
          <t>N/A</t>
        </is>
      </c>
      <c r="AU1942" t="inlineStr">
        <is>
          <t>N/A</t>
        </is>
      </c>
      <c r="AV1942" t="inlineStr">
        <is>
          <t>N/A</t>
        </is>
      </c>
      <c r="AW1942" t="inlineStr">
        <is>
          <t>N/A</t>
        </is>
      </c>
      <c r="AX1942" t="inlineStr">
        <is>
          <t>N/A</t>
        </is>
      </c>
      <c r="AY1942" t="inlineStr">
        <is>
          <t>N/A</t>
        </is>
      </c>
      <c r="AZ1942" t="inlineStr">
        <is>
          <t>N/A</t>
        </is>
      </c>
      <c r="BA1942" t="inlineStr">
        <is>
          <t>N/A</t>
        </is>
      </c>
      <c r="BB1942" t="inlineStr">
        <is>
          <t>N/A</t>
        </is>
      </c>
      <c r="BC1942" t="inlineStr">
        <is>
          <t>N/A</t>
        </is>
      </c>
      <c r="BD1942" t="inlineStr">
        <is>
          <t>N/A</t>
        </is>
      </c>
      <c r="BE1942" t="inlineStr">
        <is>
          <t>N/A</t>
        </is>
      </c>
    </row>
    <row r="1943">
      <c r="A1943" t="inlineStr">
        <is>
          <t>WI211275994</t>
        </is>
      </c>
      <c r="B1943" t="inlineStr">
        <is>
          <t>DATA_VALIDATION</t>
        </is>
      </c>
      <c r="C1943" t="inlineStr">
        <is>
          <t>201300020361</t>
        </is>
      </c>
      <c r="D1943" t="inlineStr">
        <is>
          <t>Folder</t>
        </is>
      </c>
      <c r="E1943" s="2">
        <f>HYPERLINK("capsilon://?command=openfolder&amp;siteaddress=FAM.docvelocity-na8.net&amp;folderid=FX709654FF-AFB4-7660-6994-0A90E7D01251","FX21128920")</f>
        <v>0.0</v>
      </c>
      <c r="F1943" t="inlineStr">
        <is>
          <t/>
        </is>
      </c>
      <c r="G1943" t="inlineStr">
        <is>
          <t/>
        </is>
      </c>
      <c r="H1943" t="inlineStr">
        <is>
          <t>Mailitem</t>
        </is>
      </c>
      <c r="I1943" t="inlineStr">
        <is>
          <t>MI2112802190</t>
        </is>
      </c>
      <c r="J1943" t="n">
        <v>28.0</v>
      </c>
      <c r="K1943" t="inlineStr">
        <is>
          <t>COMPLETED</t>
        </is>
      </c>
      <c r="L1943" t="inlineStr">
        <is>
          <t>MARK_AS_COMPLETED</t>
        </is>
      </c>
      <c r="M1943" t="inlineStr">
        <is>
          <t>Queue</t>
        </is>
      </c>
      <c r="N1943" t="n">
        <v>2.0</v>
      </c>
      <c r="O1943" s="1" t="n">
        <v>44552.91532407407</v>
      </c>
      <c r="P1943" s="1" t="n">
        <v>44553.19049768519</v>
      </c>
      <c r="Q1943" t="n">
        <v>23375.0</v>
      </c>
      <c r="R1943" t="n">
        <v>400.0</v>
      </c>
      <c r="S1943" t="b">
        <v>0</v>
      </c>
      <c r="T1943" t="inlineStr">
        <is>
          <t>N/A</t>
        </is>
      </c>
      <c r="U1943" t="b">
        <v>0</v>
      </c>
      <c r="V1943" t="inlineStr">
        <is>
          <t>Nisha Verma</t>
        </is>
      </c>
      <c r="W1943" s="1" t="n">
        <v>44553.16663194444</v>
      </c>
      <c r="X1943" t="n">
        <v>297.0</v>
      </c>
      <c r="Y1943" t="n">
        <v>21.0</v>
      </c>
      <c r="Z1943" t="n">
        <v>0.0</v>
      </c>
      <c r="AA1943" t="n">
        <v>21.0</v>
      </c>
      <c r="AB1943" t="n">
        <v>0.0</v>
      </c>
      <c r="AC1943" t="n">
        <v>19.0</v>
      </c>
      <c r="AD1943" t="n">
        <v>7.0</v>
      </c>
      <c r="AE1943" t="n">
        <v>0.0</v>
      </c>
      <c r="AF1943" t="n">
        <v>0.0</v>
      </c>
      <c r="AG1943" t="n">
        <v>0.0</v>
      </c>
      <c r="AH1943" t="inlineStr">
        <is>
          <t>Poonam Patil</t>
        </is>
      </c>
      <c r="AI1943" s="1" t="n">
        <v>44553.19049768519</v>
      </c>
      <c r="AJ1943" t="n">
        <v>103.0</v>
      </c>
      <c r="AK1943" t="n">
        <v>1.0</v>
      </c>
      <c r="AL1943" t="n">
        <v>0.0</v>
      </c>
      <c r="AM1943" t="n">
        <v>1.0</v>
      </c>
      <c r="AN1943" t="n">
        <v>0.0</v>
      </c>
      <c r="AO1943" t="n">
        <v>1.0</v>
      </c>
      <c r="AP1943" t="n">
        <v>6.0</v>
      </c>
      <c r="AQ1943" t="n">
        <v>0.0</v>
      </c>
      <c r="AR1943" t="n">
        <v>0.0</v>
      </c>
      <c r="AS1943" t="n">
        <v>0.0</v>
      </c>
      <c r="AT1943" t="inlineStr">
        <is>
          <t>N/A</t>
        </is>
      </c>
      <c r="AU1943" t="inlineStr">
        <is>
          <t>N/A</t>
        </is>
      </c>
      <c r="AV1943" t="inlineStr">
        <is>
          <t>N/A</t>
        </is>
      </c>
      <c r="AW1943" t="inlineStr">
        <is>
          <t>N/A</t>
        </is>
      </c>
      <c r="AX1943" t="inlineStr">
        <is>
          <t>N/A</t>
        </is>
      </c>
      <c r="AY1943" t="inlineStr">
        <is>
          <t>N/A</t>
        </is>
      </c>
      <c r="AZ1943" t="inlineStr">
        <is>
          <t>N/A</t>
        </is>
      </c>
      <c r="BA1943" t="inlineStr">
        <is>
          <t>N/A</t>
        </is>
      </c>
      <c r="BB1943" t="inlineStr">
        <is>
          <t>N/A</t>
        </is>
      </c>
      <c r="BC1943" t="inlineStr">
        <is>
          <t>N/A</t>
        </is>
      </c>
      <c r="BD1943" t="inlineStr">
        <is>
          <t>N/A</t>
        </is>
      </c>
      <c r="BE1943" t="inlineStr">
        <is>
          <t>N/A</t>
        </is>
      </c>
    </row>
    <row r="1944">
      <c r="A1944" t="inlineStr">
        <is>
          <t>WI211275997</t>
        </is>
      </c>
      <c r="B1944" t="inlineStr">
        <is>
          <t>DATA_VALIDATION</t>
        </is>
      </c>
      <c r="C1944" t="inlineStr">
        <is>
          <t>201300020361</t>
        </is>
      </c>
      <c r="D1944" t="inlineStr">
        <is>
          <t>Folder</t>
        </is>
      </c>
      <c r="E1944" s="2">
        <f>HYPERLINK("capsilon://?command=openfolder&amp;siteaddress=FAM.docvelocity-na8.net&amp;folderid=FX709654FF-AFB4-7660-6994-0A90E7D01251","FX21128920")</f>
        <v>0.0</v>
      </c>
      <c r="F1944" t="inlineStr">
        <is>
          <t/>
        </is>
      </c>
      <c r="G1944" t="inlineStr">
        <is>
          <t/>
        </is>
      </c>
      <c r="H1944" t="inlineStr">
        <is>
          <t>Mailitem</t>
        </is>
      </c>
      <c r="I1944" t="inlineStr">
        <is>
          <t>MI2112802192</t>
        </is>
      </c>
      <c r="J1944" t="n">
        <v>81.0</v>
      </c>
      <c r="K1944" t="inlineStr">
        <is>
          <t>COMPLETED</t>
        </is>
      </c>
      <c r="L1944" t="inlineStr">
        <is>
          <t>MARK_AS_COMPLETED</t>
        </is>
      </c>
      <c r="M1944" t="inlineStr">
        <is>
          <t>Queue</t>
        </is>
      </c>
      <c r="N1944" t="n">
        <v>2.0</v>
      </c>
      <c r="O1944" s="1" t="n">
        <v>44552.91657407407</v>
      </c>
      <c r="P1944" s="1" t="n">
        <v>44553.19403935185</v>
      </c>
      <c r="Q1944" t="n">
        <v>23412.0</v>
      </c>
      <c r="R1944" t="n">
        <v>561.0</v>
      </c>
      <c r="S1944" t="b">
        <v>0</v>
      </c>
      <c r="T1944" t="inlineStr">
        <is>
          <t>N/A</t>
        </is>
      </c>
      <c r="U1944" t="b">
        <v>0</v>
      </c>
      <c r="V1944" t="inlineStr">
        <is>
          <t>Nisha Verma</t>
        </is>
      </c>
      <c r="W1944" s="1" t="n">
        <v>44553.16846064815</v>
      </c>
      <c r="X1944" t="n">
        <v>158.0</v>
      </c>
      <c r="Y1944" t="n">
        <v>49.0</v>
      </c>
      <c r="Z1944" t="n">
        <v>0.0</v>
      </c>
      <c r="AA1944" t="n">
        <v>49.0</v>
      </c>
      <c r="AB1944" t="n">
        <v>0.0</v>
      </c>
      <c r="AC1944" t="n">
        <v>19.0</v>
      </c>
      <c r="AD1944" t="n">
        <v>32.0</v>
      </c>
      <c r="AE1944" t="n">
        <v>0.0</v>
      </c>
      <c r="AF1944" t="n">
        <v>0.0</v>
      </c>
      <c r="AG1944" t="n">
        <v>0.0</v>
      </c>
      <c r="AH1944" t="inlineStr">
        <is>
          <t>Ashish Sutar</t>
        </is>
      </c>
      <c r="AI1944" s="1" t="n">
        <v>44553.19403935185</v>
      </c>
      <c r="AJ1944" t="n">
        <v>403.0</v>
      </c>
      <c r="AK1944" t="n">
        <v>2.0</v>
      </c>
      <c r="AL1944" t="n">
        <v>0.0</v>
      </c>
      <c r="AM1944" t="n">
        <v>2.0</v>
      </c>
      <c r="AN1944" t="n">
        <v>0.0</v>
      </c>
      <c r="AO1944" t="n">
        <v>2.0</v>
      </c>
      <c r="AP1944" t="n">
        <v>30.0</v>
      </c>
      <c r="AQ1944" t="n">
        <v>0.0</v>
      </c>
      <c r="AR1944" t="n">
        <v>0.0</v>
      </c>
      <c r="AS1944" t="n">
        <v>0.0</v>
      </c>
      <c r="AT1944" t="inlineStr">
        <is>
          <t>N/A</t>
        </is>
      </c>
      <c r="AU1944" t="inlineStr">
        <is>
          <t>N/A</t>
        </is>
      </c>
      <c r="AV1944" t="inlineStr">
        <is>
          <t>N/A</t>
        </is>
      </c>
      <c r="AW1944" t="inlineStr">
        <is>
          <t>N/A</t>
        </is>
      </c>
      <c r="AX1944" t="inlineStr">
        <is>
          <t>N/A</t>
        </is>
      </c>
      <c r="AY1944" t="inlineStr">
        <is>
          <t>N/A</t>
        </is>
      </c>
      <c r="AZ1944" t="inlineStr">
        <is>
          <t>N/A</t>
        </is>
      </c>
      <c r="BA1944" t="inlineStr">
        <is>
          <t>N/A</t>
        </is>
      </c>
      <c r="BB1944" t="inlineStr">
        <is>
          <t>N/A</t>
        </is>
      </c>
      <c r="BC1944" t="inlineStr">
        <is>
          <t>N/A</t>
        </is>
      </c>
      <c r="BD1944" t="inlineStr">
        <is>
          <t>N/A</t>
        </is>
      </c>
      <c r="BE1944" t="inlineStr">
        <is>
          <t>N/A</t>
        </is>
      </c>
    </row>
    <row r="1945">
      <c r="A1945" t="inlineStr">
        <is>
          <t>WI211276003</t>
        </is>
      </c>
      <c r="B1945" t="inlineStr">
        <is>
          <t>DATA_VALIDATION</t>
        </is>
      </c>
      <c r="C1945" t="inlineStr">
        <is>
          <t>201300020361</t>
        </is>
      </c>
      <c r="D1945" t="inlineStr">
        <is>
          <t>Folder</t>
        </is>
      </c>
      <c r="E1945" s="2">
        <f>HYPERLINK("capsilon://?command=openfolder&amp;siteaddress=FAM.docvelocity-na8.net&amp;folderid=FX709654FF-AFB4-7660-6994-0A90E7D01251","FX21128920")</f>
        <v>0.0</v>
      </c>
      <c r="F1945" t="inlineStr">
        <is>
          <t/>
        </is>
      </c>
      <c r="G1945" t="inlineStr">
        <is>
          <t/>
        </is>
      </c>
      <c r="H1945" t="inlineStr">
        <is>
          <t>Mailitem</t>
        </is>
      </c>
      <c r="I1945" t="inlineStr">
        <is>
          <t>MI2112802195</t>
        </is>
      </c>
      <c r="J1945" t="n">
        <v>88.0</v>
      </c>
      <c r="K1945" t="inlineStr">
        <is>
          <t>COMPLETED</t>
        </is>
      </c>
      <c r="L1945" t="inlineStr">
        <is>
          <t>MARK_AS_COMPLETED</t>
        </is>
      </c>
      <c r="M1945" t="inlineStr">
        <is>
          <t>Queue</t>
        </is>
      </c>
      <c r="N1945" t="n">
        <v>1.0</v>
      </c>
      <c r="O1945" s="1" t="n">
        <v>44552.91986111111</v>
      </c>
      <c r="P1945" s="1" t="n">
        <v>44553.170324074075</v>
      </c>
      <c r="Q1945" t="n">
        <v>21480.0</v>
      </c>
      <c r="R1945" t="n">
        <v>160.0</v>
      </c>
      <c r="S1945" t="b">
        <v>0</v>
      </c>
      <c r="T1945" t="inlineStr">
        <is>
          <t>N/A</t>
        </is>
      </c>
      <c r="U1945" t="b">
        <v>0</v>
      </c>
      <c r="V1945" t="inlineStr">
        <is>
          <t>Nisha Verma</t>
        </is>
      </c>
      <c r="W1945" s="1" t="n">
        <v>44553.170324074075</v>
      </c>
      <c r="X1945" t="n">
        <v>160.0</v>
      </c>
      <c r="Y1945" t="n">
        <v>0.0</v>
      </c>
      <c r="Z1945" t="n">
        <v>0.0</v>
      </c>
      <c r="AA1945" t="n">
        <v>0.0</v>
      </c>
      <c r="AB1945" t="n">
        <v>0.0</v>
      </c>
      <c r="AC1945" t="n">
        <v>0.0</v>
      </c>
      <c r="AD1945" t="n">
        <v>88.0</v>
      </c>
      <c r="AE1945" t="n">
        <v>83.0</v>
      </c>
      <c r="AF1945" t="n">
        <v>0.0</v>
      </c>
      <c r="AG1945" t="n">
        <v>4.0</v>
      </c>
      <c r="AH1945" t="inlineStr">
        <is>
          <t>N/A</t>
        </is>
      </c>
      <c r="AI1945" t="inlineStr">
        <is>
          <t>N/A</t>
        </is>
      </c>
      <c r="AJ1945" t="inlineStr">
        <is>
          <t>N/A</t>
        </is>
      </c>
      <c r="AK1945" t="inlineStr">
        <is>
          <t>N/A</t>
        </is>
      </c>
      <c r="AL1945" t="inlineStr">
        <is>
          <t>N/A</t>
        </is>
      </c>
      <c r="AM1945" t="inlineStr">
        <is>
          <t>N/A</t>
        </is>
      </c>
      <c r="AN1945" t="inlineStr">
        <is>
          <t>N/A</t>
        </is>
      </c>
      <c r="AO1945" t="inlineStr">
        <is>
          <t>N/A</t>
        </is>
      </c>
      <c r="AP1945" t="inlineStr">
        <is>
          <t>N/A</t>
        </is>
      </c>
      <c r="AQ1945" t="inlineStr">
        <is>
          <t>N/A</t>
        </is>
      </c>
      <c r="AR1945" t="inlineStr">
        <is>
          <t>N/A</t>
        </is>
      </c>
      <c r="AS1945" t="inlineStr">
        <is>
          <t>N/A</t>
        </is>
      </c>
      <c r="AT1945" t="inlineStr">
        <is>
          <t>N/A</t>
        </is>
      </c>
      <c r="AU1945" t="inlineStr">
        <is>
          <t>N/A</t>
        </is>
      </c>
      <c r="AV1945" t="inlineStr">
        <is>
          <t>N/A</t>
        </is>
      </c>
      <c r="AW1945" t="inlineStr">
        <is>
          <t>N/A</t>
        </is>
      </c>
      <c r="AX1945" t="inlineStr">
        <is>
          <t>N/A</t>
        </is>
      </c>
      <c r="AY1945" t="inlineStr">
        <is>
          <t>N/A</t>
        </is>
      </c>
      <c r="AZ1945" t="inlineStr">
        <is>
          <t>N/A</t>
        </is>
      </c>
      <c r="BA1945" t="inlineStr">
        <is>
          <t>N/A</t>
        </is>
      </c>
      <c r="BB1945" t="inlineStr">
        <is>
          <t>N/A</t>
        </is>
      </c>
      <c r="BC1945" t="inlineStr">
        <is>
          <t>N/A</t>
        </is>
      </c>
      <c r="BD1945" t="inlineStr">
        <is>
          <t>N/A</t>
        </is>
      </c>
      <c r="BE1945" t="inlineStr">
        <is>
          <t>N/A</t>
        </is>
      </c>
    </row>
    <row r="1946">
      <c r="A1946" t="inlineStr">
        <is>
          <t>WI211276004</t>
        </is>
      </c>
      <c r="B1946" t="inlineStr">
        <is>
          <t>DATA_VALIDATION</t>
        </is>
      </c>
      <c r="C1946" t="inlineStr">
        <is>
          <t>201300020361</t>
        </is>
      </c>
      <c r="D1946" t="inlineStr">
        <is>
          <t>Folder</t>
        </is>
      </c>
      <c r="E1946" s="2">
        <f>HYPERLINK("capsilon://?command=openfolder&amp;siteaddress=FAM.docvelocity-na8.net&amp;folderid=FX709654FF-AFB4-7660-6994-0A90E7D01251","FX21128920")</f>
        <v>0.0</v>
      </c>
      <c r="F1946" t="inlineStr">
        <is>
          <t/>
        </is>
      </c>
      <c r="G1946" t="inlineStr">
        <is>
          <t/>
        </is>
      </c>
      <c r="H1946" t="inlineStr">
        <is>
          <t>Mailitem</t>
        </is>
      </c>
      <c r="I1946" t="inlineStr">
        <is>
          <t>MI2112802196</t>
        </is>
      </c>
      <c r="J1946" t="n">
        <v>28.0</v>
      </c>
      <c r="K1946" t="inlineStr">
        <is>
          <t>COMPLETED</t>
        </is>
      </c>
      <c r="L1946" t="inlineStr">
        <is>
          <t>MARK_AS_COMPLETED</t>
        </is>
      </c>
      <c r="M1946" t="inlineStr">
        <is>
          <t>Queue</t>
        </is>
      </c>
      <c r="N1946" t="n">
        <v>2.0</v>
      </c>
      <c r="O1946" s="1" t="n">
        <v>44552.920115740744</v>
      </c>
      <c r="P1946" s="1" t="n">
        <v>44553.19396990741</v>
      </c>
      <c r="Q1946" t="n">
        <v>22934.0</v>
      </c>
      <c r="R1946" t="n">
        <v>727.0</v>
      </c>
      <c r="S1946" t="b">
        <v>0</v>
      </c>
      <c r="T1946" t="inlineStr">
        <is>
          <t>N/A</t>
        </is>
      </c>
      <c r="U1946" t="b">
        <v>0</v>
      </c>
      <c r="V1946" t="inlineStr">
        <is>
          <t>Supriya Khape</t>
        </is>
      </c>
      <c r="W1946" s="1" t="n">
        <v>44553.17506944444</v>
      </c>
      <c r="X1946" t="n">
        <v>428.0</v>
      </c>
      <c r="Y1946" t="n">
        <v>21.0</v>
      </c>
      <c r="Z1946" t="n">
        <v>0.0</v>
      </c>
      <c r="AA1946" t="n">
        <v>21.0</v>
      </c>
      <c r="AB1946" t="n">
        <v>0.0</v>
      </c>
      <c r="AC1946" t="n">
        <v>20.0</v>
      </c>
      <c r="AD1946" t="n">
        <v>7.0</v>
      </c>
      <c r="AE1946" t="n">
        <v>0.0</v>
      </c>
      <c r="AF1946" t="n">
        <v>0.0</v>
      </c>
      <c r="AG1946" t="n">
        <v>0.0</v>
      </c>
      <c r="AH1946" t="inlineStr">
        <is>
          <t>Poonam Patil</t>
        </is>
      </c>
      <c r="AI1946" s="1" t="n">
        <v>44553.19396990741</v>
      </c>
      <c r="AJ1946" t="n">
        <v>299.0</v>
      </c>
      <c r="AK1946" t="n">
        <v>1.0</v>
      </c>
      <c r="AL1946" t="n">
        <v>0.0</v>
      </c>
      <c r="AM1946" t="n">
        <v>1.0</v>
      </c>
      <c r="AN1946" t="n">
        <v>0.0</v>
      </c>
      <c r="AO1946" t="n">
        <v>1.0</v>
      </c>
      <c r="AP1946" t="n">
        <v>6.0</v>
      </c>
      <c r="AQ1946" t="n">
        <v>0.0</v>
      </c>
      <c r="AR1946" t="n">
        <v>0.0</v>
      </c>
      <c r="AS1946" t="n">
        <v>0.0</v>
      </c>
      <c r="AT1946" t="inlineStr">
        <is>
          <t>N/A</t>
        </is>
      </c>
      <c r="AU1946" t="inlineStr">
        <is>
          <t>N/A</t>
        </is>
      </c>
      <c r="AV1946" t="inlineStr">
        <is>
          <t>N/A</t>
        </is>
      </c>
      <c r="AW1946" t="inlineStr">
        <is>
          <t>N/A</t>
        </is>
      </c>
      <c r="AX1946" t="inlineStr">
        <is>
          <t>N/A</t>
        </is>
      </c>
      <c r="AY1946" t="inlineStr">
        <is>
          <t>N/A</t>
        </is>
      </c>
      <c r="AZ1946" t="inlineStr">
        <is>
          <t>N/A</t>
        </is>
      </c>
      <c r="BA1946" t="inlineStr">
        <is>
          <t>N/A</t>
        </is>
      </c>
      <c r="BB1946" t="inlineStr">
        <is>
          <t>N/A</t>
        </is>
      </c>
      <c r="BC1946" t="inlineStr">
        <is>
          <t>N/A</t>
        </is>
      </c>
      <c r="BD1946" t="inlineStr">
        <is>
          <t>N/A</t>
        </is>
      </c>
      <c r="BE1946" t="inlineStr">
        <is>
          <t>N/A</t>
        </is>
      </c>
    </row>
    <row r="1947">
      <c r="A1947" t="inlineStr">
        <is>
          <t>WI211276005</t>
        </is>
      </c>
      <c r="B1947" t="inlineStr">
        <is>
          <t>DATA_VALIDATION</t>
        </is>
      </c>
      <c r="C1947" t="inlineStr">
        <is>
          <t>201300020361</t>
        </is>
      </c>
      <c r="D1947" t="inlineStr">
        <is>
          <t>Folder</t>
        </is>
      </c>
      <c r="E1947" s="2">
        <f>HYPERLINK("capsilon://?command=openfolder&amp;siteaddress=FAM.docvelocity-na8.net&amp;folderid=FX709654FF-AFB4-7660-6994-0A90E7D01251","FX21128920")</f>
        <v>0.0</v>
      </c>
      <c r="F1947" t="inlineStr">
        <is>
          <t/>
        </is>
      </c>
      <c r="G1947" t="inlineStr">
        <is>
          <t/>
        </is>
      </c>
      <c r="H1947" t="inlineStr">
        <is>
          <t>Mailitem</t>
        </is>
      </c>
      <c r="I1947" t="inlineStr">
        <is>
          <t>MI2112802202</t>
        </is>
      </c>
      <c r="J1947" t="n">
        <v>28.0</v>
      </c>
      <c r="K1947" t="inlineStr">
        <is>
          <t>COMPLETED</t>
        </is>
      </c>
      <c r="L1947" t="inlineStr">
        <is>
          <t>MARK_AS_COMPLETED</t>
        </is>
      </c>
      <c r="M1947" t="inlineStr">
        <is>
          <t>Queue</t>
        </is>
      </c>
      <c r="N1947" t="n">
        <v>2.0</v>
      </c>
      <c r="O1947" s="1" t="n">
        <v>44552.92037037037</v>
      </c>
      <c r="P1947" s="1" t="n">
        <v>44553.1950462963</v>
      </c>
      <c r="Q1947" t="n">
        <v>23290.0</v>
      </c>
      <c r="R1947" t="n">
        <v>442.0</v>
      </c>
      <c r="S1947" t="b">
        <v>0</v>
      </c>
      <c r="T1947" t="inlineStr">
        <is>
          <t>N/A</t>
        </is>
      </c>
      <c r="U1947" t="b">
        <v>0</v>
      </c>
      <c r="V1947" t="inlineStr">
        <is>
          <t>Hemanshi Deshlahara</t>
        </is>
      </c>
      <c r="W1947" s="1" t="n">
        <v>44553.19053240741</v>
      </c>
      <c r="X1947" t="n">
        <v>285.0</v>
      </c>
      <c r="Y1947" t="n">
        <v>21.0</v>
      </c>
      <c r="Z1947" t="n">
        <v>0.0</v>
      </c>
      <c r="AA1947" t="n">
        <v>21.0</v>
      </c>
      <c r="AB1947" t="n">
        <v>0.0</v>
      </c>
      <c r="AC1947" t="n">
        <v>19.0</v>
      </c>
      <c r="AD1947" t="n">
        <v>7.0</v>
      </c>
      <c r="AE1947" t="n">
        <v>0.0</v>
      </c>
      <c r="AF1947" t="n">
        <v>0.0</v>
      </c>
      <c r="AG1947" t="n">
        <v>0.0</v>
      </c>
      <c r="AH1947" t="inlineStr">
        <is>
          <t>Poonam Patil</t>
        </is>
      </c>
      <c r="AI1947" s="1" t="n">
        <v>44553.1950462963</v>
      </c>
      <c r="AJ1947" t="n">
        <v>93.0</v>
      </c>
      <c r="AK1947" t="n">
        <v>0.0</v>
      </c>
      <c r="AL1947" t="n">
        <v>0.0</v>
      </c>
      <c r="AM1947" t="n">
        <v>0.0</v>
      </c>
      <c r="AN1947" t="n">
        <v>0.0</v>
      </c>
      <c r="AO1947" t="n">
        <v>0.0</v>
      </c>
      <c r="AP1947" t="n">
        <v>7.0</v>
      </c>
      <c r="AQ1947" t="n">
        <v>0.0</v>
      </c>
      <c r="AR1947" t="n">
        <v>0.0</v>
      </c>
      <c r="AS1947" t="n">
        <v>0.0</v>
      </c>
      <c r="AT1947" t="inlineStr">
        <is>
          <t>N/A</t>
        </is>
      </c>
      <c r="AU1947" t="inlineStr">
        <is>
          <t>N/A</t>
        </is>
      </c>
      <c r="AV1947" t="inlineStr">
        <is>
          <t>N/A</t>
        </is>
      </c>
      <c r="AW1947" t="inlineStr">
        <is>
          <t>N/A</t>
        </is>
      </c>
      <c r="AX1947" t="inlineStr">
        <is>
          <t>N/A</t>
        </is>
      </c>
      <c r="AY1947" t="inlineStr">
        <is>
          <t>N/A</t>
        </is>
      </c>
      <c r="AZ1947" t="inlineStr">
        <is>
          <t>N/A</t>
        </is>
      </c>
      <c r="BA1947" t="inlineStr">
        <is>
          <t>N/A</t>
        </is>
      </c>
      <c r="BB1947" t="inlineStr">
        <is>
          <t>N/A</t>
        </is>
      </c>
      <c r="BC1947" t="inlineStr">
        <is>
          <t>N/A</t>
        </is>
      </c>
      <c r="BD1947" t="inlineStr">
        <is>
          <t>N/A</t>
        </is>
      </c>
      <c r="BE1947" t="inlineStr">
        <is>
          <t>N/A</t>
        </is>
      </c>
    </row>
    <row r="1948">
      <c r="A1948" t="inlineStr">
        <is>
          <t>WI211276006</t>
        </is>
      </c>
      <c r="B1948" t="inlineStr">
        <is>
          <t>DATA_VALIDATION</t>
        </is>
      </c>
      <c r="C1948" t="inlineStr">
        <is>
          <t>201300020361</t>
        </is>
      </c>
      <c r="D1948" t="inlineStr">
        <is>
          <t>Folder</t>
        </is>
      </c>
      <c r="E1948" s="2">
        <f>HYPERLINK("capsilon://?command=openfolder&amp;siteaddress=FAM.docvelocity-na8.net&amp;folderid=FX709654FF-AFB4-7660-6994-0A90E7D01251","FX21128920")</f>
        <v>0.0</v>
      </c>
      <c r="F1948" t="inlineStr">
        <is>
          <t/>
        </is>
      </c>
      <c r="G1948" t="inlineStr">
        <is>
          <t/>
        </is>
      </c>
      <c r="H1948" t="inlineStr">
        <is>
          <t>Mailitem</t>
        </is>
      </c>
      <c r="I1948" t="inlineStr">
        <is>
          <t>MI2112802209</t>
        </is>
      </c>
      <c r="J1948" t="n">
        <v>81.0</v>
      </c>
      <c r="K1948" t="inlineStr">
        <is>
          <t>COMPLETED</t>
        </is>
      </c>
      <c r="L1948" t="inlineStr">
        <is>
          <t>MARK_AS_COMPLETED</t>
        </is>
      </c>
      <c r="M1948" t="inlineStr">
        <is>
          <t>Queue</t>
        </is>
      </c>
      <c r="N1948" t="n">
        <v>2.0</v>
      </c>
      <c r="O1948" s="1" t="n">
        <v>44552.92157407408</v>
      </c>
      <c r="P1948" s="1" t="n">
        <v>44553.196550925924</v>
      </c>
      <c r="Q1948" t="n">
        <v>23204.0</v>
      </c>
      <c r="R1948" t="n">
        <v>554.0</v>
      </c>
      <c r="S1948" t="b">
        <v>0</v>
      </c>
      <c r="T1948" t="inlineStr">
        <is>
          <t>N/A</t>
        </is>
      </c>
      <c r="U1948" t="b">
        <v>0</v>
      </c>
      <c r="V1948" t="inlineStr">
        <is>
          <t>Raman Vaidya</t>
        </is>
      </c>
      <c r="W1948" s="1" t="n">
        <v>44553.194016203706</v>
      </c>
      <c r="X1948" t="n">
        <v>338.0</v>
      </c>
      <c r="Y1948" t="n">
        <v>49.0</v>
      </c>
      <c r="Z1948" t="n">
        <v>0.0</v>
      </c>
      <c r="AA1948" t="n">
        <v>49.0</v>
      </c>
      <c r="AB1948" t="n">
        <v>0.0</v>
      </c>
      <c r="AC1948" t="n">
        <v>25.0</v>
      </c>
      <c r="AD1948" t="n">
        <v>32.0</v>
      </c>
      <c r="AE1948" t="n">
        <v>0.0</v>
      </c>
      <c r="AF1948" t="n">
        <v>0.0</v>
      </c>
      <c r="AG1948" t="n">
        <v>0.0</v>
      </c>
      <c r="AH1948" t="inlineStr">
        <is>
          <t>Ashish Sutar</t>
        </is>
      </c>
      <c r="AI1948" s="1" t="n">
        <v>44553.196550925924</v>
      </c>
      <c r="AJ1948" t="n">
        <v>216.0</v>
      </c>
      <c r="AK1948" t="n">
        <v>0.0</v>
      </c>
      <c r="AL1948" t="n">
        <v>0.0</v>
      </c>
      <c r="AM1948" t="n">
        <v>0.0</v>
      </c>
      <c r="AN1948" t="n">
        <v>0.0</v>
      </c>
      <c r="AO1948" t="n">
        <v>0.0</v>
      </c>
      <c r="AP1948" t="n">
        <v>32.0</v>
      </c>
      <c r="AQ1948" t="n">
        <v>0.0</v>
      </c>
      <c r="AR1948" t="n">
        <v>0.0</v>
      </c>
      <c r="AS1948" t="n">
        <v>0.0</v>
      </c>
      <c r="AT1948" t="inlineStr">
        <is>
          <t>N/A</t>
        </is>
      </c>
      <c r="AU1948" t="inlineStr">
        <is>
          <t>N/A</t>
        </is>
      </c>
      <c r="AV1948" t="inlineStr">
        <is>
          <t>N/A</t>
        </is>
      </c>
      <c r="AW1948" t="inlineStr">
        <is>
          <t>N/A</t>
        </is>
      </c>
      <c r="AX1948" t="inlineStr">
        <is>
          <t>N/A</t>
        </is>
      </c>
      <c r="AY1948" t="inlineStr">
        <is>
          <t>N/A</t>
        </is>
      </c>
      <c r="AZ1948" t="inlineStr">
        <is>
          <t>N/A</t>
        </is>
      </c>
      <c r="BA1948" t="inlineStr">
        <is>
          <t>N/A</t>
        </is>
      </c>
      <c r="BB1948" t="inlineStr">
        <is>
          <t>N/A</t>
        </is>
      </c>
      <c r="BC1948" t="inlineStr">
        <is>
          <t>N/A</t>
        </is>
      </c>
      <c r="BD1948" t="inlineStr">
        <is>
          <t>N/A</t>
        </is>
      </c>
      <c r="BE1948" t="inlineStr">
        <is>
          <t>N/A</t>
        </is>
      </c>
    </row>
    <row r="1949">
      <c r="A1949" t="inlineStr">
        <is>
          <t>WI211276007</t>
        </is>
      </c>
      <c r="B1949" t="inlineStr">
        <is>
          <t>DATA_VALIDATION</t>
        </is>
      </c>
      <c r="C1949" t="inlineStr">
        <is>
          <t>201300020361</t>
        </is>
      </c>
      <c r="D1949" t="inlineStr">
        <is>
          <t>Folder</t>
        </is>
      </c>
      <c r="E1949" s="2">
        <f>HYPERLINK("capsilon://?command=openfolder&amp;siteaddress=FAM.docvelocity-na8.net&amp;folderid=FX709654FF-AFB4-7660-6994-0A90E7D01251","FX21128920")</f>
        <v>0.0</v>
      </c>
      <c r="F1949" t="inlineStr">
        <is>
          <t/>
        </is>
      </c>
      <c r="G1949" t="inlineStr">
        <is>
          <t/>
        </is>
      </c>
      <c r="H1949" t="inlineStr">
        <is>
          <t>Mailitem</t>
        </is>
      </c>
      <c r="I1949" t="inlineStr">
        <is>
          <t>MI2112802214</t>
        </is>
      </c>
      <c r="J1949" t="n">
        <v>81.0</v>
      </c>
      <c r="K1949" t="inlineStr">
        <is>
          <t>COMPLETED</t>
        </is>
      </c>
      <c r="L1949" t="inlineStr">
        <is>
          <t>MARK_AS_COMPLETED</t>
        </is>
      </c>
      <c r="M1949" t="inlineStr">
        <is>
          <t>Queue</t>
        </is>
      </c>
      <c r="N1949" t="n">
        <v>2.0</v>
      </c>
      <c r="O1949" s="1" t="n">
        <v>44552.9228125</v>
      </c>
      <c r="P1949" s="1" t="n">
        <v>44553.196226851855</v>
      </c>
      <c r="Q1949" t="n">
        <v>23383.0</v>
      </c>
      <c r="R1949" t="n">
        <v>240.0</v>
      </c>
      <c r="S1949" t="b">
        <v>0</v>
      </c>
      <c r="T1949" t="inlineStr">
        <is>
          <t>N/A</t>
        </is>
      </c>
      <c r="U1949" t="b">
        <v>0</v>
      </c>
      <c r="V1949" t="inlineStr">
        <is>
          <t>Hemanshi Deshlahara</t>
        </is>
      </c>
      <c r="W1949" s="1" t="n">
        <v>44553.192141203705</v>
      </c>
      <c r="X1949" t="n">
        <v>138.0</v>
      </c>
      <c r="Y1949" t="n">
        <v>49.0</v>
      </c>
      <c r="Z1949" t="n">
        <v>0.0</v>
      </c>
      <c r="AA1949" t="n">
        <v>49.0</v>
      </c>
      <c r="AB1949" t="n">
        <v>0.0</v>
      </c>
      <c r="AC1949" t="n">
        <v>20.0</v>
      </c>
      <c r="AD1949" t="n">
        <v>32.0</v>
      </c>
      <c r="AE1949" t="n">
        <v>0.0</v>
      </c>
      <c r="AF1949" t="n">
        <v>0.0</v>
      </c>
      <c r="AG1949" t="n">
        <v>0.0</v>
      </c>
      <c r="AH1949" t="inlineStr">
        <is>
          <t>Poonam Patil</t>
        </is>
      </c>
      <c r="AI1949" s="1" t="n">
        <v>44553.196226851855</v>
      </c>
      <c r="AJ1949" t="n">
        <v>102.0</v>
      </c>
      <c r="AK1949" t="n">
        <v>0.0</v>
      </c>
      <c r="AL1949" t="n">
        <v>0.0</v>
      </c>
      <c r="AM1949" t="n">
        <v>0.0</v>
      </c>
      <c r="AN1949" t="n">
        <v>0.0</v>
      </c>
      <c r="AO1949" t="n">
        <v>0.0</v>
      </c>
      <c r="AP1949" t="n">
        <v>32.0</v>
      </c>
      <c r="AQ1949" t="n">
        <v>0.0</v>
      </c>
      <c r="AR1949" t="n">
        <v>0.0</v>
      </c>
      <c r="AS1949" t="n">
        <v>0.0</v>
      </c>
      <c r="AT1949" t="inlineStr">
        <is>
          <t>N/A</t>
        </is>
      </c>
      <c r="AU1949" t="inlineStr">
        <is>
          <t>N/A</t>
        </is>
      </c>
      <c r="AV1949" t="inlineStr">
        <is>
          <t>N/A</t>
        </is>
      </c>
      <c r="AW1949" t="inlineStr">
        <is>
          <t>N/A</t>
        </is>
      </c>
      <c r="AX1949" t="inlineStr">
        <is>
          <t>N/A</t>
        </is>
      </c>
      <c r="AY1949" t="inlineStr">
        <is>
          <t>N/A</t>
        </is>
      </c>
      <c r="AZ1949" t="inlineStr">
        <is>
          <t>N/A</t>
        </is>
      </c>
      <c r="BA1949" t="inlineStr">
        <is>
          <t>N/A</t>
        </is>
      </c>
      <c r="BB1949" t="inlineStr">
        <is>
          <t>N/A</t>
        </is>
      </c>
      <c r="BC1949" t="inlineStr">
        <is>
          <t>N/A</t>
        </is>
      </c>
      <c r="BD1949" t="inlineStr">
        <is>
          <t>N/A</t>
        </is>
      </c>
      <c r="BE1949" t="inlineStr">
        <is>
          <t>N/A</t>
        </is>
      </c>
    </row>
    <row r="1950">
      <c r="A1950" t="inlineStr">
        <is>
          <t>WI211276014</t>
        </is>
      </c>
      <c r="B1950" t="inlineStr">
        <is>
          <t>DATA_VALIDATION</t>
        </is>
      </c>
      <c r="C1950" t="inlineStr">
        <is>
          <t>201300020361</t>
        </is>
      </c>
      <c r="D1950" t="inlineStr">
        <is>
          <t>Folder</t>
        </is>
      </c>
      <c r="E1950" s="2">
        <f>HYPERLINK("capsilon://?command=openfolder&amp;siteaddress=FAM.docvelocity-na8.net&amp;folderid=FX709654FF-AFB4-7660-6994-0A90E7D01251","FX21128920")</f>
        <v>0.0</v>
      </c>
      <c r="F1950" t="inlineStr">
        <is>
          <t/>
        </is>
      </c>
      <c r="G1950" t="inlineStr">
        <is>
          <t/>
        </is>
      </c>
      <c r="H1950" t="inlineStr">
        <is>
          <t>Mailitem</t>
        </is>
      </c>
      <c r="I1950" t="inlineStr">
        <is>
          <t>MI2112802218</t>
        </is>
      </c>
      <c r="J1950" t="n">
        <v>88.0</v>
      </c>
      <c r="K1950" t="inlineStr">
        <is>
          <t>COMPLETED</t>
        </is>
      </c>
      <c r="L1950" t="inlineStr">
        <is>
          <t>MARK_AS_COMPLETED</t>
        </is>
      </c>
      <c r="M1950" t="inlineStr">
        <is>
          <t>Queue</t>
        </is>
      </c>
      <c r="N1950" t="n">
        <v>1.0</v>
      </c>
      <c r="O1950" s="1" t="n">
        <v>44552.92596064815</v>
      </c>
      <c r="P1950" s="1" t="n">
        <v>44553.19318287037</v>
      </c>
      <c r="Q1950" t="n">
        <v>23000.0</v>
      </c>
      <c r="R1950" t="n">
        <v>88.0</v>
      </c>
      <c r="S1950" t="b">
        <v>0</v>
      </c>
      <c r="T1950" t="inlineStr">
        <is>
          <t>N/A</t>
        </is>
      </c>
      <c r="U1950" t="b">
        <v>0</v>
      </c>
      <c r="V1950" t="inlineStr">
        <is>
          <t>Hemanshi Deshlahara</t>
        </is>
      </c>
      <c r="W1950" s="1" t="n">
        <v>44553.19318287037</v>
      </c>
      <c r="X1950" t="n">
        <v>88.0</v>
      </c>
      <c r="Y1950" t="n">
        <v>0.0</v>
      </c>
      <c r="Z1950" t="n">
        <v>0.0</v>
      </c>
      <c r="AA1950" t="n">
        <v>0.0</v>
      </c>
      <c r="AB1950" t="n">
        <v>0.0</v>
      </c>
      <c r="AC1950" t="n">
        <v>0.0</v>
      </c>
      <c r="AD1950" t="n">
        <v>88.0</v>
      </c>
      <c r="AE1950" t="n">
        <v>83.0</v>
      </c>
      <c r="AF1950" t="n">
        <v>0.0</v>
      </c>
      <c r="AG1950" t="n">
        <v>4.0</v>
      </c>
      <c r="AH1950" t="inlineStr">
        <is>
          <t>N/A</t>
        </is>
      </c>
      <c r="AI1950" t="inlineStr">
        <is>
          <t>N/A</t>
        </is>
      </c>
      <c r="AJ1950" t="inlineStr">
        <is>
          <t>N/A</t>
        </is>
      </c>
      <c r="AK1950" t="inlineStr">
        <is>
          <t>N/A</t>
        </is>
      </c>
      <c r="AL1950" t="inlineStr">
        <is>
          <t>N/A</t>
        </is>
      </c>
      <c r="AM1950" t="inlineStr">
        <is>
          <t>N/A</t>
        </is>
      </c>
      <c r="AN1950" t="inlineStr">
        <is>
          <t>N/A</t>
        </is>
      </c>
      <c r="AO1950" t="inlineStr">
        <is>
          <t>N/A</t>
        </is>
      </c>
      <c r="AP1950" t="inlineStr">
        <is>
          <t>N/A</t>
        </is>
      </c>
      <c r="AQ1950" t="inlineStr">
        <is>
          <t>N/A</t>
        </is>
      </c>
      <c r="AR1950" t="inlineStr">
        <is>
          <t>N/A</t>
        </is>
      </c>
      <c r="AS1950" t="inlineStr">
        <is>
          <t>N/A</t>
        </is>
      </c>
      <c r="AT1950" t="inlineStr">
        <is>
          <t>N/A</t>
        </is>
      </c>
      <c r="AU1950" t="inlineStr">
        <is>
          <t>N/A</t>
        </is>
      </c>
      <c r="AV1950" t="inlineStr">
        <is>
          <t>N/A</t>
        </is>
      </c>
      <c r="AW1950" t="inlineStr">
        <is>
          <t>N/A</t>
        </is>
      </c>
      <c r="AX1950" t="inlineStr">
        <is>
          <t>N/A</t>
        </is>
      </c>
      <c r="AY1950" t="inlineStr">
        <is>
          <t>N/A</t>
        </is>
      </c>
      <c r="AZ1950" t="inlineStr">
        <is>
          <t>N/A</t>
        </is>
      </c>
      <c r="BA1950" t="inlineStr">
        <is>
          <t>N/A</t>
        </is>
      </c>
      <c r="BB1950" t="inlineStr">
        <is>
          <t>N/A</t>
        </is>
      </c>
      <c r="BC1950" t="inlineStr">
        <is>
          <t>N/A</t>
        </is>
      </c>
      <c r="BD1950" t="inlineStr">
        <is>
          <t>N/A</t>
        </is>
      </c>
      <c r="BE1950" t="inlineStr">
        <is>
          <t>N/A</t>
        </is>
      </c>
    </row>
    <row r="1951">
      <c r="A1951" t="inlineStr">
        <is>
          <t>WI211276040</t>
        </is>
      </c>
      <c r="B1951" t="inlineStr">
        <is>
          <t>DATA_VALIDATION</t>
        </is>
      </c>
      <c r="C1951" t="inlineStr">
        <is>
          <t>201300020361</t>
        </is>
      </c>
      <c r="D1951" t="inlineStr">
        <is>
          <t>Folder</t>
        </is>
      </c>
      <c r="E1951" s="2">
        <f>HYPERLINK("capsilon://?command=openfolder&amp;siteaddress=FAM.docvelocity-na8.net&amp;folderid=FX709654FF-AFB4-7660-6994-0A90E7D01251","FX21128920")</f>
        <v>0.0</v>
      </c>
      <c r="F1951" t="inlineStr">
        <is>
          <t/>
        </is>
      </c>
      <c r="G1951" t="inlineStr">
        <is>
          <t/>
        </is>
      </c>
      <c r="H1951" t="inlineStr">
        <is>
          <t>Mailitem</t>
        </is>
      </c>
      <c r="I1951" t="inlineStr">
        <is>
          <t>MI2112802224</t>
        </is>
      </c>
      <c r="J1951" t="n">
        <v>88.0</v>
      </c>
      <c r="K1951" t="inlineStr">
        <is>
          <t>COMPLETED</t>
        </is>
      </c>
      <c r="L1951" t="inlineStr">
        <is>
          <t>MARK_AS_COMPLETED</t>
        </is>
      </c>
      <c r="M1951" t="inlineStr">
        <is>
          <t>Queue</t>
        </is>
      </c>
      <c r="N1951" t="n">
        <v>1.0</v>
      </c>
      <c r="O1951" s="1" t="n">
        <v>44552.92915509259</v>
      </c>
      <c r="P1951" s="1" t="n">
        <v>44553.19466435185</v>
      </c>
      <c r="Q1951" t="n">
        <v>22813.0</v>
      </c>
      <c r="R1951" t="n">
        <v>127.0</v>
      </c>
      <c r="S1951" t="b">
        <v>0</v>
      </c>
      <c r="T1951" t="inlineStr">
        <is>
          <t>N/A</t>
        </is>
      </c>
      <c r="U1951" t="b">
        <v>0</v>
      </c>
      <c r="V1951" t="inlineStr">
        <is>
          <t>Hemanshi Deshlahara</t>
        </is>
      </c>
      <c r="W1951" s="1" t="n">
        <v>44553.19466435185</v>
      </c>
      <c r="X1951" t="n">
        <v>127.0</v>
      </c>
      <c r="Y1951" t="n">
        <v>0.0</v>
      </c>
      <c r="Z1951" t="n">
        <v>0.0</v>
      </c>
      <c r="AA1951" t="n">
        <v>0.0</v>
      </c>
      <c r="AB1951" t="n">
        <v>0.0</v>
      </c>
      <c r="AC1951" t="n">
        <v>0.0</v>
      </c>
      <c r="AD1951" t="n">
        <v>88.0</v>
      </c>
      <c r="AE1951" t="n">
        <v>83.0</v>
      </c>
      <c r="AF1951" t="n">
        <v>0.0</v>
      </c>
      <c r="AG1951" t="n">
        <v>4.0</v>
      </c>
      <c r="AH1951" t="inlineStr">
        <is>
          <t>N/A</t>
        </is>
      </c>
      <c r="AI1951" t="inlineStr">
        <is>
          <t>N/A</t>
        </is>
      </c>
      <c r="AJ1951" t="inlineStr">
        <is>
          <t>N/A</t>
        </is>
      </c>
      <c r="AK1951" t="inlineStr">
        <is>
          <t>N/A</t>
        </is>
      </c>
      <c r="AL1951" t="inlineStr">
        <is>
          <t>N/A</t>
        </is>
      </c>
      <c r="AM1951" t="inlineStr">
        <is>
          <t>N/A</t>
        </is>
      </c>
      <c r="AN1951" t="inlineStr">
        <is>
          <t>N/A</t>
        </is>
      </c>
      <c r="AO1951" t="inlineStr">
        <is>
          <t>N/A</t>
        </is>
      </c>
      <c r="AP1951" t="inlineStr">
        <is>
          <t>N/A</t>
        </is>
      </c>
      <c r="AQ1951" t="inlineStr">
        <is>
          <t>N/A</t>
        </is>
      </c>
      <c r="AR1951" t="inlineStr">
        <is>
          <t>N/A</t>
        </is>
      </c>
      <c r="AS1951" t="inlineStr">
        <is>
          <t>N/A</t>
        </is>
      </c>
      <c r="AT1951" t="inlineStr">
        <is>
          <t>N/A</t>
        </is>
      </c>
      <c r="AU1951" t="inlineStr">
        <is>
          <t>N/A</t>
        </is>
      </c>
      <c r="AV1951" t="inlineStr">
        <is>
          <t>N/A</t>
        </is>
      </c>
      <c r="AW1951" t="inlineStr">
        <is>
          <t>N/A</t>
        </is>
      </c>
      <c r="AX1951" t="inlineStr">
        <is>
          <t>N/A</t>
        </is>
      </c>
      <c r="AY1951" t="inlineStr">
        <is>
          <t>N/A</t>
        </is>
      </c>
      <c r="AZ1951" t="inlineStr">
        <is>
          <t>N/A</t>
        </is>
      </c>
      <c r="BA1951" t="inlineStr">
        <is>
          <t>N/A</t>
        </is>
      </c>
      <c r="BB1951" t="inlineStr">
        <is>
          <t>N/A</t>
        </is>
      </c>
      <c r="BC1951" t="inlineStr">
        <is>
          <t>N/A</t>
        </is>
      </c>
      <c r="BD1951" t="inlineStr">
        <is>
          <t>N/A</t>
        </is>
      </c>
      <c r="BE1951" t="inlineStr">
        <is>
          <t>N/A</t>
        </is>
      </c>
    </row>
    <row r="1952">
      <c r="A1952" t="inlineStr">
        <is>
          <t>WI211276044</t>
        </is>
      </c>
      <c r="B1952" t="inlineStr">
        <is>
          <t>DATA_VALIDATION</t>
        </is>
      </c>
      <c r="C1952" t="inlineStr">
        <is>
          <t>201300020361</t>
        </is>
      </c>
      <c r="D1952" t="inlineStr">
        <is>
          <t>Folder</t>
        </is>
      </c>
      <c r="E1952" s="2">
        <f>HYPERLINK("capsilon://?command=openfolder&amp;siteaddress=FAM.docvelocity-na8.net&amp;folderid=FX709654FF-AFB4-7660-6994-0A90E7D01251","FX21128920")</f>
        <v>0.0</v>
      </c>
      <c r="F1952" t="inlineStr">
        <is>
          <t/>
        </is>
      </c>
      <c r="G1952" t="inlineStr">
        <is>
          <t/>
        </is>
      </c>
      <c r="H1952" t="inlineStr">
        <is>
          <t>Mailitem</t>
        </is>
      </c>
      <c r="I1952" t="inlineStr">
        <is>
          <t>MI2112802226</t>
        </is>
      </c>
      <c r="J1952" t="n">
        <v>81.0</v>
      </c>
      <c r="K1952" t="inlineStr">
        <is>
          <t>COMPLETED</t>
        </is>
      </c>
      <c r="L1952" t="inlineStr">
        <is>
          <t>MARK_AS_COMPLETED</t>
        </is>
      </c>
      <c r="M1952" t="inlineStr">
        <is>
          <t>Queue</t>
        </is>
      </c>
      <c r="N1952" t="n">
        <v>2.0</v>
      </c>
      <c r="O1952" s="1" t="n">
        <v>44552.93038194445</v>
      </c>
      <c r="P1952" s="1" t="n">
        <v>44553.221296296295</v>
      </c>
      <c r="Q1952" t="n">
        <v>24744.0</v>
      </c>
      <c r="R1952" t="n">
        <v>391.0</v>
      </c>
      <c r="S1952" t="b">
        <v>0</v>
      </c>
      <c r="T1952" t="inlineStr">
        <is>
          <t>N/A</t>
        </is>
      </c>
      <c r="U1952" t="b">
        <v>0</v>
      </c>
      <c r="V1952" t="inlineStr">
        <is>
          <t>Raman Vaidya</t>
        </is>
      </c>
      <c r="W1952" s="1" t="n">
        <v>44553.197384259256</v>
      </c>
      <c r="X1952" t="n">
        <v>290.0</v>
      </c>
      <c r="Y1952" t="n">
        <v>49.0</v>
      </c>
      <c r="Z1952" t="n">
        <v>0.0</v>
      </c>
      <c r="AA1952" t="n">
        <v>49.0</v>
      </c>
      <c r="AB1952" t="n">
        <v>0.0</v>
      </c>
      <c r="AC1952" t="n">
        <v>23.0</v>
      </c>
      <c r="AD1952" t="n">
        <v>32.0</v>
      </c>
      <c r="AE1952" t="n">
        <v>0.0</v>
      </c>
      <c r="AF1952" t="n">
        <v>0.0</v>
      </c>
      <c r="AG1952" t="n">
        <v>0.0</v>
      </c>
      <c r="AH1952" t="inlineStr">
        <is>
          <t>Poonam Patil</t>
        </is>
      </c>
      <c r="AI1952" s="1" t="n">
        <v>44553.221296296295</v>
      </c>
      <c r="AJ1952" t="n">
        <v>101.0</v>
      </c>
      <c r="AK1952" t="n">
        <v>0.0</v>
      </c>
      <c r="AL1952" t="n">
        <v>0.0</v>
      </c>
      <c r="AM1952" t="n">
        <v>0.0</v>
      </c>
      <c r="AN1952" t="n">
        <v>0.0</v>
      </c>
      <c r="AO1952" t="n">
        <v>0.0</v>
      </c>
      <c r="AP1952" t="n">
        <v>32.0</v>
      </c>
      <c r="AQ1952" t="n">
        <v>0.0</v>
      </c>
      <c r="AR1952" t="n">
        <v>0.0</v>
      </c>
      <c r="AS1952" t="n">
        <v>0.0</v>
      </c>
      <c r="AT1952" t="inlineStr">
        <is>
          <t>N/A</t>
        </is>
      </c>
      <c r="AU1952" t="inlineStr">
        <is>
          <t>N/A</t>
        </is>
      </c>
      <c r="AV1952" t="inlineStr">
        <is>
          <t>N/A</t>
        </is>
      </c>
      <c r="AW1952" t="inlineStr">
        <is>
          <t>N/A</t>
        </is>
      </c>
      <c r="AX1952" t="inlineStr">
        <is>
          <t>N/A</t>
        </is>
      </c>
      <c r="AY1952" t="inlineStr">
        <is>
          <t>N/A</t>
        </is>
      </c>
      <c r="AZ1952" t="inlineStr">
        <is>
          <t>N/A</t>
        </is>
      </c>
      <c r="BA1952" t="inlineStr">
        <is>
          <t>N/A</t>
        </is>
      </c>
      <c r="BB1952" t="inlineStr">
        <is>
          <t>N/A</t>
        </is>
      </c>
      <c r="BC1952" t="inlineStr">
        <is>
          <t>N/A</t>
        </is>
      </c>
      <c r="BD1952" t="inlineStr">
        <is>
          <t>N/A</t>
        </is>
      </c>
      <c r="BE1952" t="inlineStr">
        <is>
          <t>N/A</t>
        </is>
      </c>
    </row>
    <row r="1953">
      <c r="A1953" t="inlineStr">
        <is>
          <t>WI211276051</t>
        </is>
      </c>
      <c r="B1953" t="inlineStr">
        <is>
          <t>DATA_VALIDATION</t>
        </is>
      </c>
      <c r="C1953" t="inlineStr">
        <is>
          <t>201300020361</t>
        </is>
      </c>
      <c r="D1953" t="inlineStr">
        <is>
          <t>Folder</t>
        </is>
      </c>
      <c r="E1953" s="2">
        <f>HYPERLINK("capsilon://?command=openfolder&amp;siteaddress=FAM.docvelocity-na8.net&amp;folderid=FX709654FF-AFB4-7660-6994-0A90E7D01251","FX21128920")</f>
        <v>0.0</v>
      </c>
      <c r="F1953" t="inlineStr">
        <is>
          <t/>
        </is>
      </c>
      <c r="G1953" t="inlineStr">
        <is>
          <t/>
        </is>
      </c>
      <c r="H1953" t="inlineStr">
        <is>
          <t>Mailitem</t>
        </is>
      </c>
      <c r="I1953" t="inlineStr">
        <is>
          <t>MI2112802234</t>
        </is>
      </c>
      <c r="J1953" t="n">
        <v>88.0</v>
      </c>
      <c r="K1953" t="inlineStr">
        <is>
          <t>COMPLETED</t>
        </is>
      </c>
      <c r="L1953" t="inlineStr">
        <is>
          <t>MARK_AS_COMPLETED</t>
        </is>
      </c>
      <c r="M1953" t="inlineStr">
        <is>
          <t>Queue</t>
        </is>
      </c>
      <c r="N1953" t="n">
        <v>1.0</v>
      </c>
      <c r="O1953" s="1" t="n">
        <v>44552.933541666665</v>
      </c>
      <c r="P1953" s="1" t="n">
        <v>44553.19594907408</v>
      </c>
      <c r="Q1953" t="n">
        <v>22594.0</v>
      </c>
      <c r="R1953" t="n">
        <v>78.0</v>
      </c>
      <c r="S1953" t="b">
        <v>0</v>
      </c>
      <c r="T1953" t="inlineStr">
        <is>
          <t>N/A</t>
        </is>
      </c>
      <c r="U1953" t="b">
        <v>0</v>
      </c>
      <c r="V1953" t="inlineStr">
        <is>
          <t>Hemanshi Deshlahara</t>
        </is>
      </c>
      <c r="W1953" s="1" t="n">
        <v>44553.19594907408</v>
      </c>
      <c r="X1953" t="n">
        <v>78.0</v>
      </c>
      <c r="Y1953" t="n">
        <v>0.0</v>
      </c>
      <c r="Z1953" t="n">
        <v>0.0</v>
      </c>
      <c r="AA1953" t="n">
        <v>0.0</v>
      </c>
      <c r="AB1953" t="n">
        <v>0.0</v>
      </c>
      <c r="AC1953" t="n">
        <v>0.0</v>
      </c>
      <c r="AD1953" t="n">
        <v>88.0</v>
      </c>
      <c r="AE1953" t="n">
        <v>83.0</v>
      </c>
      <c r="AF1953" t="n">
        <v>0.0</v>
      </c>
      <c r="AG1953" t="n">
        <v>4.0</v>
      </c>
      <c r="AH1953" t="inlineStr">
        <is>
          <t>N/A</t>
        </is>
      </c>
      <c r="AI1953" t="inlineStr">
        <is>
          <t>N/A</t>
        </is>
      </c>
      <c r="AJ1953" t="inlineStr">
        <is>
          <t>N/A</t>
        </is>
      </c>
      <c r="AK1953" t="inlineStr">
        <is>
          <t>N/A</t>
        </is>
      </c>
      <c r="AL1953" t="inlineStr">
        <is>
          <t>N/A</t>
        </is>
      </c>
      <c r="AM1953" t="inlineStr">
        <is>
          <t>N/A</t>
        </is>
      </c>
      <c r="AN1953" t="inlineStr">
        <is>
          <t>N/A</t>
        </is>
      </c>
      <c r="AO1953" t="inlineStr">
        <is>
          <t>N/A</t>
        </is>
      </c>
      <c r="AP1953" t="inlineStr">
        <is>
          <t>N/A</t>
        </is>
      </c>
      <c r="AQ1953" t="inlineStr">
        <is>
          <t>N/A</t>
        </is>
      </c>
      <c r="AR1953" t="inlineStr">
        <is>
          <t>N/A</t>
        </is>
      </c>
      <c r="AS1953" t="inlineStr">
        <is>
          <t>N/A</t>
        </is>
      </c>
      <c r="AT1953" t="inlineStr">
        <is>
          <t>N/A</t>
        </is>
      </c>
      <c r="AU1953" t="inlineStr">
        <is>
          <t>N/A</t>
        </is>
      </c>
      <c r="AV1953" t="inlineStr">
        <is>
          <t>N/A</t>
        </is>
      </c>
      <c r="AW1953" t="inlineStr">
        <is>
          <t>N/A</t>
        </is>
      </c>
      <c r="AX1953" t="inlineStr">
        <is>
          <t>N/A</t>
        </is>
      </c>
      <c r="AY1953" t="inlineStr">
        <is>
          <t>N/A</t>
        </is>
      </c>
      <c r="AZ1953" t="inlineStr">
        <is>
          <t>N/A</t>
        </is>
      </c>
      <c r="BA1953" t="inlineStr">
        <is>
          <t>N/A</t>
        </is>
      </c>
      <c r="BB1953" t="inlineStr">
        <is>
          <t>N/A</t>
        </is>
      </c>
      <c r="BC1953" t="inlineStr">
        <is>
          <t>N/A</t>
        </is>
      </c>
      <c r="BD1953" t="inlineStr">
        <is>
          <t>N/A</t>
        </is>
      </c>
      <c r="BE1953" t="inlineStr">
        <is>
          <t>N/A</t>
        </is>
      </c>
    </row>
    <row r="1954">
      <c r="A1954" t="inlineStr">
        <is>
          <t>WI211276054</t>
        </is>
      </c>
      <c r="B1954" t="inlineStr">
        <is>
          <t>DATA_VALIDATION</t>
        </is>
      </c>
      <c r="C1954" t="inlineStr">
        <is>
          <t>201300020361</t>
        </is>
      </c>
      <c r="D1954" t="inlineStr">
        <is>
          <t>Folder</t>
        </is>
      </c>
      <c r="E1954" s="2">
        <f>HYPERLINK("capsilon://?command=openfolder&amp;siteaddress=FAM.docvelocity-na8.net&amp;folderid=FX709654FF-AFB4-7660-6994-0A90E7D01251","FX21128920")</f>
        <v>0.0</v>
      </c>
      <c r="F1954" t="inlineStr">
        <is>
          <t/>
        </is>
      </c>
      <c r="G1954" t="inlineStr">
        <is>
          <t/>
        </is>
      </c>
      <c r="H1954" t="inlineStr">
        <is>
          <t>Mailitem</t>
        </is>
      </c>
      <c r="I1954" t="inlineStr">
        <is>
          <t>MI2112802239</t>
        </is>
      </c>
      <c r="J1954" t="n">
        <v>81.0</v>
      </c>
      <c r="K1954" t="inlineStr">
        <is>
          <t>COMPLETED</t>
        </is>
      </c>
      <c r="L1954" t="inlineStr">
        <is>
          <t>MARK_AS_COMPLETED</t>
        </is>
      </c>
      <c r="M1954" t="inlineStr">
        <is>
          <t>Queue</t>
        </is>
      </c>
      <c r="N1954" t="n">
        <v>2.0</v>
      </c>
      <c r="O1954" s="1" t="n">
        <v>44552.93478009259</v>
      </c>
      <c r="P1954" s="1" t="n">
        <v>44553.25917824074</v>
      </c>
      <c r="Q1954" t="n">
        <v>27595.0</v>
      </c>
      <c r="R1954" t="n">
        <v>433.0</v>
      </c>
      <c r="S1954" t="b">
        <v>0</v>
      </c>
      <c r="T1954" t="inlineStr">
        <is>
          <t>N/A</t>
        </is>
      </c>
      <c r="U1954" t="b">
        <v>0</v>
      </c>
      <c r="V1954" t="inlineStr">
        <is>
          <t>Hemanshi Deshlahara</t>
        </is>
      </c>
      <c r="W1954" s="1" t="n">
        <v>44553.19824074074</v>
      </c>
      <c r="X1954" t="n">
        <v>198.0</v>
      </c>
      <c r="Y1954" t="n">
        <v>49.0</v>
      </c>
      <c r="Z1954" t="n">
        <v>0.0</v>
      </c>
      <c r="AA1954" t="n">
        <v>49.0</v>
      </c>
      <c r="AB1954" t="n">
        <v>0.0</v>
      </c>
      <c r="AC1954" t="n">
        <v>20.0</v>
      </c>
      <c r="AD1954" t="n">
        <v>32.0</v>
      </c>
      <c r="AE1954" t="n">
        <v>0.0</v>
      </c>
      <c r="AF1954" t="n">
        <v>0.0</v>
      </c>
      <c r="AG1954" t="n">
        <v>0.0</v>
      </c>
      <c r="AH1954" t="inlineStr">
        <is>
          <t>Ashish Sutar</t>
        </is>
      </c>
      <c r="AI1954" s="1" t="n">
        <v>44553.25917824074</v>
      </c>
      <c r="AJ1954" t="n">
        <v>235.0</v>
      </c>
      <c r="AK1954" t="n">
        <v>0.0</v>
      </c>
      <c r="AL1954" t="n">
        <v>0.0</v>
      </c>
      <c r="AM1954" t="n">
        <v>0.0</v>
      </c>
      <c r="AN1954" t="n">
        <v>0.0</v>
      </c>
      <c r="AO1954" t="n">
        <v>0.0</v>
      </c>
      <c r="AP1954" t="n">
        <v>32.0</v>
      </c>
      <c r="AQ1954" t="n">
        <v>0.0</v>
      </c>
      <c r="AR1954" t="n">
        <v>0.0</v>
      </c>
      <c r="AS1954" t="n">
        <v>0.0</v>
      </c>
      <c r="AT1954" t="inlineStr">
        <is>
          <t>N/A</t>
        </is>
      </c>
      <c r="AU1954" t="inlineStr">
        <is>
          <t>N/A</t>
        </is>
      </c>
      <c r="AV1954" t="inlineStr">
        <is>
          <t>N/A</t>
        </is>
      </c>
      <c r="AW1954" t="inlineStr">
        <is>
          <t>N/A</t>
        </is>
      </c>
      <c r="AX1954" t="inlineStr">
        <is>
          <t>N/A</t>
        </is>
      </c>
      <c r="AY1954" t="inlineStr">
        <is>
          <t>N/A</t>
        </is>
      </c>
      <c r="AZ1954" t="inlineStr">
        <is>
          <t>N/A</t>
        </is>
      </c>
      <c r="BA1954" t="inlineStr">
        <is>
          <t>N/A</t>
        </is>
      </c>
      <c r="BB1954" t="inlineStr">
        <is>
          <t>N/A</t>
        </is>
      </c>
      <c r="BC1954" t="inlineStr">
        <is>
          <t>N/A</t>
        </is>
      </c>
      <c r="BD1954" t="inlineStr">
        <is>
          <t>N/A</t>
        </is>
      </c>
      <c r="BE1954" t="inlineStr">
        <is>
          <t>N/A</t>
        </is>
      </c>
    </row>
    <row r="1955">
      <c r="A1955" t="inlineStr">
        <is>
          <t>WI211276056</t>
        </is>
      </c>
      <c r="B1955" t="inlineStr">
        <is>
          <t>DATA_VALIDATION</t>
        </is>
      </c>
      <c r="C1955" t="inlineStr">
        <is>
          <t>201300020361</t>
        </is>
      </c>
      <c r="D1955" t="inlineStr">
        <is>
          <t>Folder</t>
        </is>
      </c>
      <c r="E1955" s="2">
        <f>HYPERLINK("capsilon://?command=openfolder&amp;siteaddress=FAM.docvelocity-na8.net&amp;folderid=FX709654FF-AFB4-7660-6994-0A90E7D01251","FX21128920")</f>
        <v>0.0</v>
      </c>
      <c r="F1955" t="inlineStr">
        <is>
          <t/>
        </is>
      </c>
      <c r="G1955" t="inlineStr">
        <is>
          <t/>
        </is>
      </c>
      <c r="H1955" t="inlineStr">
        <is>
          <t>Mailitem</t>
        </is>
      </c>
      <c r="I1955" t="inlineStr">
        <is>
          <t>MI2112802254</t>
        </is>
      </c>
      <c r="J1955" t="n">
        <v>88.0</v>
      </c>
      <c r="K1955" t="inlineStr">
        <is>
          <t>COMPLETED</t>
        </is>
      </c>
      <c r="L1955" t="inlineStr">
        <is>
          <t>MARK_AS_COMPLETED</t>
        </is>
      </c>
      <c r="M1955" t="inlineStr">
        <is>
          <t>Queue</t>
        </is>
      </c>
      <c r="N1955" t="n">
        <v>1.0</v>
      </c>
      <c r="O1955" s="1" t="n">
        <v>44552.93788194445</v>
      </c>
      <c r="P1955" s="1" t="n">
        <v>44553.19938657407</v>
      </c>
      <c r="Q1955" t="n">
        <v>22521.0</v>
      </c>
      <c r="R1955" t="n">
        <v>73.0</v>
      </c>
      <c r="S1955" t="b">
        <v>0</v>
      </c>
      <c r="T1955" t="inlineStr">
        <is>
          <t>N/A</t>
        </is>
      </c>
      <c r="U1955" t="b">
        <v>0</v>
      </c>
      <c r="V1955" t="inlineStr">
        <is>
          <t>Hemanshi Deshlahara</t>
        </is>
      </c>
      <c r="W1955" s="1" t="n">
        <v>44553.19938657407</v>
      </c>
      <c r="X1955" t="n">
        <v>73.0</v>
      </c>
      <c r="Y1955" t="n">
        <v>0.0</v>
      </c>
      <c r="Z1955" t="n">
        <v>0.0</v>
      </c>
      <c r="AA1955" t="n">
        <v>0.0</v>
      </c>
      <c r="AB1955" t="n">
        <v>0.0</v>
      </c>
      <c r="AC1955" t="n">
        <v>0.0</v>
      </c>
      <c r="AD1955" t="n">
        <v>88.0</v>
      </c>
      <c r="AE1955" t="n">
        <v>83.0</v>
      </c>
      <c r="AF1955" t="n">
        <v>0.0</v>
      </c>
      <c r="AG1955" t="n">
        <v>4.0</v>
      </c>
      <c r="AH1955" t="inlineStr">
        <is>
          <t>N/A</t>
        </is>
      </c>
      <c r="AI1955" t="inlineStr">
        <is>
          <t>N/A</t>
        </is>
      </c>
      <c r="AJ1955" t="inlineStr">
        <is>
          <t>N/A</t>
        </is>
      </c>
      <c r="AK1955" t="inlineStr">
        <is>
          <t>N/A</t>
        </is>
      </c>
      <c r="AL1955" t="inlineStr">
        <is>
          <t>N/A</t>
        </is>
      </c>
      <c r="AM1955" t="inlineStr">
        <is>
          <t>N/A</t>
        </is>
      </c>
      <c r="AN1955" t="inlineStr">
        <is>
          <t>N/A</t>
        </is>
      </c>
      <c r="AO1955" t="inlineStr">
        <is>
          <t>N/A</t>
        </is>
      </c>
      <c r="AP1955" t="inlineStr">
        <is>
          <t>N/A</t>
        </is>
      </c>
      <c r="AQ1955" t="inlineStr">
        <is>
          <t>N/A</t>
        </is>
      </c>
      <c r="AR1955" t="inlineStr">
        <is>
          <t>N/A</t>
        </is>
      </c>
      <c r="AS1955" t="inlineStr">
        <is>
          <t>N/A</t>
        </is>
      </c>
      <c r="AT1955" t="inlineStr">
        <is>
          <t>N/A</t>
        </is>
      </c>
      <c r="AU1955" t="inlineStr">
        <is>
          <t>N/A</t>
        </is>
      </c>
      <c r="AV1955" t="inlineStr">
        <is>
          <t>N/A</t>
        </is>
      </c>
      <c r="AW1955" t="inlineStr">
        <is>
          <t>N/A</t>
        </is>
      </c>
      <c r="AX1955" t="inlineStr">
        <is>
          <t>N/A</t>
        </is>
      </c>
      <c r="AY1955" t="inlineStr">
        <is>
          <t>N/A</t>
        </is>
      </c>
      <c r="AZ1955" t="inlineStr">
        <is>
          <t>N/A</t>
        </is>
      </c>
      <c r="BA1955" t="inlineStr">
        <is>
          <t>N/A</t>
        </is>
      </c>
      <c r="BB1955" t="inlineStr">
        <is>
          <t>N/A</t>
        </is>
      </c>
      <c r="BC1955" t="inlineStr">
        <is>
          <t>N/A</t>
        </is>
      </c>
      <c r="BD1955" t="inlineStr">
        <is>
          <t>N/A</t>
        </is>
      </c>
      <c r="BE1955" t="inlineStr">
        <is>
          <t>N/A</t>
        </is>
      </c>
    </row>
    <row r="1956">
      <c r="A1956" t="inlineStr">
        <is>
          <t>WI211276057</t>
        </is>
      </c>
      <c r="B1956" t="inlineStr">
        <is>
          <t>DATA_VALIDATION</t>
        </is>
      </c>
      <c r="C1956" t="inlineStr">
        <is>
          <t>201100014379</t>
        </is>
      </c>
      <c r="D1956" t="inlineStr">
        <is>
          <t>Folder</t>
        </is>
      </c>
      <c r="E1956" s="2">
        <f>HYPERLINK("capsilon://?command=openfolder&amp;siteaddress=FAM.docvelocity-na8.net&amp;folderid=FXBE434971-92CA-823D-3471-226D6DDE8CE6","FX211210896")</f>
        <v>0.0</v>
      </c>
      <c r="F1956" t="inlineStr">
        <is>
          <t/>
        </is>
      </c>
      <c r="G1956" t="inlineStr">
        <is>
          <t/>
        </is>
      </c>
      <c r="H1956" t="inlineStr">
        <is>
          <t>Mailitem</t>
        </is>
      </c>
      <c r="I1956" t="inlineStr">
        <is>
          <t>MI2112802528</t>
        </is>
      </c>
      <c r="J1956" t="n">
        <v>28.0</v>
      </c>
      <c r="K1956" t="inlineStr">
        <is>
          <t>COMPLETED</t>
        </is>
      </c>
      <c r="L1956" t="inlineStr">
        <is>
          <t>MARK_AS_COMPLETED</t>
        </is>
      </c>
      <c r="M1956" t="inlineStr">
        <is>
          <t>Queue</t>
        </is>
      </c>
      <c r="N1956" t="n">
        <v>2.0</v>
      </c>
      <c r="O1956" s="1" t="n">
        <v>44552.93814814815</v>
      </c>
      <c r="P1956" s="1" t="n">
        <v>44553.26195601852</v>
      </c>
      <c r="Q1956" t="n">
        <v>27609.0</v>
      </c>
      <c r="R1956" t="n">
        <v>368.0</v>
      </c>
      <c r="S1956" t="b">
        <v>0</v>
      </c>
      <c r="T1956" t="inlineStr">
        <is>
          <t>N/A</t>
        </is>
      </c>
      <c r="U1956" t="b">
        <v>0</v>
      </c>
      <c r="V1956" t="inlineStr">
        <is>
          <t>Hemanshi Deshlahara</t>
        </is>
      </c>
      <c r="W1956" s="1" t="n">
        <v>44553.200891203705</v>
      </c>
      <c r="X1956" t="n">
        <v>129.0</v>
      </c>
      <c r="Y1956" t="n">
        <v>21.0</v>
      </c>
      <c r="Z1956" t="n">
        <v>0.0</v>
      </c>
      <c r="AA1956" t="n">
        <v>21.0</v>
      </c>
      <c r="AB1956" t="n">
        <v>0.0</v>
      </c>
      <c r="AC1956" t="n">
        <v>10.0</v>
      </c>
      <c r="AD1956" t="n">
        <v>7.0</v>
      </c>
      <c r="AE1956" t="n">
        <v>0.0</v>
      </c>
      <c r="AF1956" t="n">
        <v>0.0</v>
      </c>
      <c r="AG1956" t="n">
        <v>0.0</v>
      </c>
      <c r="AH1956" t="inlineStr">
        <is>
          <t>Ashish Sutar</t>
        </is>
      </c>
      <c r="AI1956" s="1" t="n">
        <v>44553.26195601852</v>
      </c>
      <c r="AJ1956" t="n">
        <v>239.0</v>
      </c>
      <c r="AK1956" t="n">
        <v>0.0</v>
      </c>
      <c r="AL1956" t="n">
        <v>0.0</v>
      </c>
      <c r="AM1956" t="n">
        <v>0.0</v>
      </c>
      <c r="AN1956" t="n">
        <v>0.0</v>
      </c>
      <c r="AO1956" t="n">
        <v>0.0</v>
      </c>
      <c r="AP1956" t="n">
        <v>7.0</v>
      </c>
      <c r="AQ1956" t="n">
        <v>0.0</v>
      </c>
      <c r="AR1956" t="n">
        <v>0.0</v>
      </c>
      <c r="AS1956" t="n">
        <v>0.0</v>
      </c>
      <c r="AT1956" t="inlineStr">
        <is>
          <t>N/A</t>
        </is>
      </c>
      <c r="AU1956" t="inlineStr">
        <is>
          <t>N/A</t>
        </is>
      </c>
      <c r="AV1956" t="inlineStr">
        <is>
          <t>N/A</t>
        </is>
      </c>
      <c r="AW1956" t="inlineStr">
        <is>
          <t>N/A</t>
        </is>
      </c>
      <c r="AX1956" t="inlineStr">
        <is>
          <t>N/A</t>
        </is>
      </c>
      <c r="AY1956" t="inlineStr">
        <is>
          <t>N/A</t>
        </is>
      </c>
      <c r="AZ1956" t="inlineStr">
        <is>
          <t>N/A</t>
        </is>
      </c>
      <c r="BA1956" t="inlineStr">
        <is>
          <t>N/A</t>
        </is>
      </c>
      <c r="BB1956" t="inlineStr">
        <is>
          <t>N/A</t>
        </is>
      </c>
      <c r="BC1956" t="inlineStr">
        <is>
          <t>N/A</t>
        </is>
      </c>
      <c r="BD1956" t="inlineStr">
        <is>
          <t>N/A</t>
        </is>
      </c>
      <c r="BE1956" t="inlineStr">
        <is>
          <t>N/A</t>
        </is>
      </c>
    </row>
    <row r="1957">
      <c r="A1957" t="inlineStr">
        <is>
          <t>WI211276058</t>
        </is>
      </c>
      <c r="B1957" t="inlineStr">
        <is>
          <t>DATA_VALIDATION</t>
        </is>
      </c>
      <c r="C1957" t="inlineStr">
        <is>
          <t>201100014379</t>
        </is>
      </c>
      <c r="D1957" t="inlineStr">
        <is>
          <t>Folder</t>
        </is>
      </c>
      <c r="E1957" s="2">
        <f>HYPERLINK("capsilon://?command=openfolder&amp;siteaddress=FAM.docvelocity-na8.net&amp;folderid=FXBE434971-92CA-823D-3471-226D6DDE8CE6","FX211210896")</f>
        <v>0.0</v>
      </c>
      <c r="F1957" t="inlineStr">
        <is>
          <t/>
        </is>
      </c>
      <c r="G1957" t="inlineStr">
        <is>
          <t/>
        </is>
      </c>
      <c r="H1957" t="inlineStr">
        <is>
          <t>Mailitem</t>
        </is>
      </c>
      <c r="I1957" t="inlineStr">
        <is>
          <t>MI2112802531</t>
        </is>
      </c>
      <c r="J1957" t="n">
        <v>28.0</v>
      </c>
      <c r="K1957" t="inlineStr">
        <is>
          <t>COMPLETED</t>
        </is>
      </c>
      <c r="L1957" t="inlineStr">
        <is>
          <t>MARK_AS_COMPLETED</t>
        </is>
      </c>
      <c r="M1957" t="inlineStr">
        <is>
          <t>Queue</t>
        </is>
      </c>
      <c r="N1957" t="n">
        <v>2.0</v>
      </c>
      <c r="O1957" s="1" t="n">
        <v>44552.9383912037</v>
      </c>
      <c r="P1957" s="1" t="n">
        <v>44553.26394675926</v>
      </c>
      <c r="Q1957" t="n">
        <v>27711.0</v>
      </c>
      <c r="R1957" t="n">
        <v>417.0</v>
      </c>
      <c r="S1957" t="b">
        <v>0</v>
      </c>
      <c r="T1957" t="inlineStr">
        <is>
          <t>N/A</t>
        </is>
      </c>
      <c r="U1957" t="b">
        <v>0</v>
      </c>
      <c r="V1957" t="inlineStr">
        <is>
          <t>Hemanshi Deshlahara</t>
        </is>
      </c>
      <c r="W1957" s="1" t="n">
        <v>44553.202256944445</v>
      </c>
      <c r="X1957" t="n">
        <v>97.0</v>
      </c>
      <c r="Y1957" t="n">
        <v>21.0</v>
      </c>
      <c r="Z1957" t="n">
        <v>0.0</v>
      </c>
      <c r="AA1957" t="n">
        <v>21.0</v>
      </c>
      <c r="AB1957" t="n">
        <v>0.0</v>
      </c>
      <c r="AC1957" t="n">
        <v>8.0</v>
      </c>
      <c r="AD1957" t="n">
        <v>7.0</v>
      </c>
      <c r="AE1957" t="n">
        <v>0.0</v>
      </c>
      <c r="AF1957" t="n">
        <v>0.0</v>
      </c>
      <c r="AG1957" t="n">
        <v>0.0</v>
      </c>
      <c r="AH1957" t="inlineStr">
        <is>
          <t>Poonam Patil</t>
        </is>
      </c>
      <c r="AI1957" s="1" t="n">
        <v>44553.26394675926</v>
      </c>
      <c r="AJ1957" t="n">
        <v>320.0</v>
      </c>
      <c r="AK1957" t="n">
        <v>0.0</v>
      </c>
      <c r="AL1957" t="n">
        <v>0.0</v>
      </c>
      <c r="AM1957" t="n">
        <v>0.0</v>
      </c>
      <c r="AN1957" t="n">
        <v>0.0</v>
      </c>
      <c r="AO1957" t="n">
        <v>0.0</v>
      </c>
      <c r="AP1957" t="n">
        <v>7.0</v>
      </c>
      <c r="AQ1957" t="n">
        <v>0.0</v>
      </c>
      <c r="AR1957" t="n">
        <v>0.0</v>
      </c>
      <c r="AS1957" t="n">
        <v>0.0</v>
      </c>
      <c r="AT1957" t="inlineStr">
        <is>
          <t>N/A</t>
        </is>
      </c>
      <c r="AU1957" t="inlineStr">
        <is>
          <t>N/A</t>
        </is>
      </c>
      <c r="AV1957" t="inlineStr">
        <is>
          <t>N/A</t>
        </is>
      </c>
      <c r="AW1957" t="inlineStr">
        <is>
          <t>N/A</t>
        </is>
      </c>
      <c r="AX1957" t="inlineStr">
        <is>
          <t>N/A</t>
        </is>
      </c>
      <c r="AY1957" t="inlineStr">
        <is>
          <t>N/A</t>
        </is>
      </c>
      <c r="AZ1957" t="inlineStr">
        <is>
          <t>N/A</t>
        </is>
      </c>
      <c r="BA1957" t="inlineStr">
        <is>
          <t>N/A</t>
        </is>
      </c>
      <c r="BB1957" t="inlineStr">
        <is>
          <t>N/A</t>
        </is>
      </c>
      <c r="BC1957" t="inlineStr">
        <is>
          <t>N/A</t>
        </is>
      </c>
      <c r="BD1957" t="inlineStr">
        <is>
          <t>N/A</t>
        </is>
      </c>
      <c r="BE1957" t="inlineStr">
        <is>
          <t>N/A</t>
        </is>
      </c>
    </row>
    <row r="1958">
      <c r="A1958" t="inlineStr">
        <is>
          <t>WI211276059</t>
        </is>
      </c>
      <c r="B1958" t="inlineStr">
        <is>
          <t>DATA_VALIDATION</t>
        </is>
      </c>
      <c r="C1958" t="inlineStr">
        <is>
          <t>201100014379</t>
        </is>
      </c>
      <c r="D1958" t="inlineStr">
        <is>
          <t>Folder</t>
        </is>
      </c>
      <c r="E1958" s="2">
        <f>HYPERLINK("capsilon://?command=openfolder&amp;siteaddress=FAM.docvelocity-na8.net&amp;folderid=FXBE434971-92CA-823D-3471-226D6DDE8CE6","FX211210896")</f>
        <v>0.0</v>
      </c>
      <c r="F1958" t="inlineStr">
        <is>
          <t/>
        </is>
      </c>
      <c r="G1958" t="inlineStr">
        <is>
          <t/>
        </is>
      </c>
      <c r="H1958" t="inlineStr">
        <is>
          <t>Mailitem</t>
        </is>
      </c>
      <c r="I1958" t="inlineStr">
        <is>
          <t>MI2112802532</t>
        </is>
      </c>
      <c r="J1958" t="n">
        <v>28.0</v>
      </c>
      <c r="K1958" t="inlineStr">
        <is>
          <t>COMPLETED</t>
        </is>
      </c>
      <c r="L1958" t="inlineStr">
        <is>
          <t>MARK_AS_COMPLETED</t>
        </is>
      </c>
      <c r="M1958" t="inlineStr">
        <is>
          <t>Queue</t>
        </is>
      </c>
      <c r="N1958" t="n">
        <v>2.0</v>
      </c>
      <c r="O1958" s="1" t="n">
        <v>44552.93865740741</v>
      </c>
      <c r="P1958" s="1" t="n">
        <v>44553.263865740744</v>
      </c>
      <c r="Q1958" t="n">
        <v>27860.0</v>
      </c>
      <c r="R1958" t="n">
        <v>238.0</v>
      </c>
      <c r="S1958" t="b">
        <v>0</v>
      </c>
      <c r="T1958" t="inlineStr">
        <is>
          <t>N/A</t>
        </is>
      </c>
      <c r="U1958" t="b">
        <v>0</v>
      </c>
      <c r="V1958" t="inlineStr">
        <is>
          <t>Hemanshi Deshlahara</t>
        </is>
      </c>
      <c r="W1958" s="1" t="n">
        <v>44553.20347222222</v>
      </c>
      <c r="X1958" t="n">
        <v>73.0</v>
      </c>
      <c r="Y1958" t="n">
        <v>21.0</v>
      </c>
      <c r="Z1958" t="n">
        <v>0.0</v>
      </c>
      <c r="AA1958" t="n">
        <v>21.0</v>
      </c>
      <c r="AB1958" t="n">
        <v>0.0</v>
      </c>
      <c r="AC1958" t="n">
        <v>4.0</v>
      </c>
      <c r="AD1958" t="n">
        <v>7.0</v>
      </c>
      <c r="AE1958" t="n">
        <v>0.0</v>
      </c>
      <c r="AF1958" t="n">
        <v>0.0</v>
      </c>
      <c r="AG1958" t="n">
        <v>0.0</v>
      </c>
      <c r="AH1958" t="inlineStr">
        <is>
          <t>Ashish Sutar</t>
        </is>
      </c>
      <c r="AI1958" s="1" t="n">
        <v>44553.263865740744</v>
      </c>
      <c r="AJ1958" t="n">
        <v>165.0</v>
      </c>
      <c r="AK1958" t="n">
        <v>0.0</v>
      </c>
      <c r="AL1958" t="n">
        <v>0.0</v>
      </c>
      <c r="AM1958" t="n">
        <v>0.0</v>
      </c>
      <c r="AN1958" t="n">
        <v>0.0</v>
      </c>
      <c r="AO1958" t="n">
        <v>0.0</v>
      </c>
      <c r="AP1958" t="n">
        <v>7.0</v>
      </c>
      <c r="AQ1958" t="n">
        <v>0.0</v>
      </c>
      <c r="AR1958" t="n">
        <v>0.0</v>
      </c>
      <c r="AS1958" t="n">
        <v>0.0</v>
      </c>
      <c r="AT1958" t="inlineStr">
        <is>
          <t>N/A</t>
        </is>
      </c>
      <c r="AU1958" t="inlineStr">
        <is>
          <t>N/A</t>
        </is>
      </c>
      <c r="AV1958" t="inlineStr">
        <is>
          <t>N/A</t>
        </is>
      </c>
      <c r="AW1958" t="inlineStr">
        <is>
          <t>N/A</t>
        </is>
      </c>
      <c r="AX1958" t="inlineStr">
        <is>
          <t>N/A</t>
        </is>
      </c>
      <c r="AY1958" t="inlineStr">
        <is>
          <t>N/A</t>
        </is>
      </c>
      <c r="AZ1958" t="inlineStr">
        <is>
          <t>N/A</t>
        </is>
      </c>
      <c r="BA1958" t="inlineStr">
        <is>
          <t>N/A</t>
        </is>
      </c>
      <c r="BB1958" t="inlineStr">
        <is>
          <t>N/A</t>
        </is>
      </c>
      <c r="BC1958" t="inlineStr">
        <is>
          <t>N/A</t>
        </is>
      </c>
      <c r="BD1958" t="inlineStr">
        <is>
          <t>N/A</t>
        </is>
      </c>
      <c r="BE1958" t="inlineStr">
        <is>
          <t>N/A</t>
        </is>
      </c>
    </row>
    <row r="1959">
      <c r="A1959" t="inlineStr">
        <is>
          <t>WI211276060</t>
        </is>
      </c>
      <c r="B1959" t="inlineStr">
        <is>
          <t>DATA_VALIDATION</t>
        </is>
      </c>
      <c r="C1959" t="inlineStr">
        <is>
          <t>201100014379</t>
        </is>
      </c>
      <c r="D1959" t="inlineStr">
        <is>
          <t>Folder</t>
        </is>
      </c>
      <c r="E1959" s="2">
        <f>HYPERLINK("capsilon://?command=openfolder&amp;siteaddress=FAM.docvelocity-na8.net&amp;folderid=FXBE434971-92CA-823D-3471-226D6DDE8CE6","FX211210896")</f>
        <v>0.0</v>
      </c>
      <c r="F1959" t="inlineStr">
        <is>
          <t/>
        </is>
      </c>
      <c r="G1959" t="inlineStr">
        <is>
          <t/>
        </is>
      </c>
      <c r="H1959" t="inlineStr">
        <is>
          <t>Mailitem</t>
        </is>
      </c>
      <c r="I1959" t="inlineStr">
        <is>
          <t>MI2112802537</t>
        </is>
      </c>
      <c r="J1959" t="n">
        <v>28.0</v>
      </c>
      <c r="K1959" t="inlineStr">
        <is>
          <t>COMPLETED</t>
        </is>
      </c>
      <c r="L1959" t="inlineStr">
        <is>
          <t>MARK_AS_COMPLETED</t>
        </is>
      </c>
      <c r="M1959" t="inlineStr">
        <is>
          <t>Queue</t>
        </is>
      </c>
      <c r="N1959" t="n">
        <v>2.0</v>
      </c>
      <c r="O1959" s="1" t="n">
        <v>44552.93890046296</v>
      </c>
      <c r="P1959" s="1" t="n">
        <v>44553.26548611111</v>
      </c>
      <c r="Q1959" t="n">
        <v>27931.0</v>
      </c>
      <c r="R1959" t="n">
        <v>286.0</v>
      </c>
      <c r="S1959" t="b">
        <v>0</v>
      </c>
      <c r="T1959" t="inlineStr">
        <is>
          <t>N/A</t>
        </is>
      </c>
      <c r="U1959" t="b">
        <v>0</v>
      </c>
      <c r="V1959" t="inlineStr">
        <is>
          <t>Hemanshi Deshlahara</t>
        </is>
      </c>
      <c r="W1959" s="1" t="n">
        <v>44553.20518518519</v>
      </c>
      <c r="X1959" t="n">
        <v>147.0</v>
      </c>
      <c r="Y1959" t="n">
        <v>21.0</v>
      </c>
      <c r="Z1959" t="n">
        <v>0.0</v>
      </c>
      <c r="AA1959" t="n">
        <v>21.0</v>
      </c>
      <c r="AB1959" t="n">
        <v>0.0</v>
      </c>
      <c r="AC1959" t="n">
        <v>16.0</v>
      </c>
      <c r="AD1959" t="n">
        <v>7.0</v>
      </c>
      <c r="AE1959" t="n">
        <v>0.0</v>
      </c>
      <c r="AF1959" t="n">
        <v>0.0</v>
      </c>
      <c r="AG1959" t="n">
        <v>0.0</v>
      </c>
      <c r="AH1959" t="inlineStr">
        <is>
          <t>Ashish Sutar</t>
        </is>
      </c>
      <c r="AI1959" s="1" t="n">
        <v>44553.26548611111</v>
      </c>
      <c r="AJ1959" t="n">
        <v>139.0</v>
      </c>
      <c r="AK1959" t="n">
        <v>0.0</v>
      </c>
      <c r="AL1959" t="n">
        <v>0.0</v>
      </c>
      <c r="AM1959" t="n">
        <v>0.0</v>
      </c>
      <c r="AN1959" t="n">
        <v>0.0</v>
      </c>
      <c r="AO1959" t="n">
        <v>0.0</v>
      </c>
      <c r="AP1959" t="n">
        <v>7.0</v>
      </c>
      <c r="AQ1959" t="n">
        <v>0.0</v>
      </c>
      <c r="AR1959" t="n">
        <v>0.0</v>
      </c>
      <c r="AS1959" t="n">
        <v>0.0</v>
      </c>
      <c r="AT1959" t="inlineStr">
        <is>
          <t>N/A</t>
        </is>
      </c>
      <c r="AU1959" t="inlineStr">
        <is>
          <t>N/A</t>
        </is>
      </c>
      <c r="AV1959" t="inlineStr">
        <is>
          <t>N/A</t>
        </is>
      </c>
      <c r="AW1959" t="inlineStr">
        <is>
          <t>N/A</t>
        </is>
      </c>
      <c r="AX1959" t="inlineStr">
        <is>
          <t>N/A</t>
        </is>
      </c>
      <c r="AY1959" t="inlineStr">
        <is>
          <t>N/A</t>
        </is>
      </c>
      <c r="AZ1959" t="inlineStr">
        <is>
          <t>N/A</t>
        </is>
      </c>
      <c r="BA1959" t="inlineStr">
        <is>
          <t>N/A</t>
        </is>
      </c>
      <c r="BB1959" t="inlineStr">
        <is>
          <t>N/A</t>
        </is>
      </c>
      <c r="BC1959" t="inlineStr">
        <is>
          <t>N/A</t>
        </is>
      </c>
      <c r="BD1959" t="inlineStr">
        <is>
          <t>N/A</t>
        </is>
      </c>
      <c r="BE1959" t="inlineStr">
        <is>
          <t>N/A</t>
        </is>
      </c>
    </row>
    <row r="1960">
      <c r="A1960" t="inlineStr">
        <is>
          <t>WI211276061</t>
        </is>
      </c>
      <c r="B1960" t="inlineStr">
        <is>
          <t>DATA_VALIDATION</t>
        </is>
      </c>
      <c r="C1960" t="inlineStr">
        <is>
          <t>201100014379</t>
        </is>
      </c>
      <c r="D1960" t="inlineStr">
        <is>
          <t>Folder</t>
        </is>
      </c>
      <c r="E1960" s="2">
        <f>HYPERLINK("capsilon://?command=openfolder&amp;siteaddress=FAM.docvelocity-na8.net&amp;folderid=FXBE434971-92CA-823D-3471-226D6DDE8CE6","FX211210896")</f>
        <v>0.0</v>
      </c>
      <c r="F1960" t="inlineStr">
        <is>
          <t/>
        </is>
      </c>
      <c r="G1960" t="inlineStr">
        <is>
          <t/>
        </is>
      </c>
      <c r="H1960" t="inlineStr">
        <is>
          <t>Mailitem</t>
        </is>
      </c>
      <c r="I1960" t="inlineStr">
        <is>
          <t>MI2112802543</t>
        </is>
      </c>
      <c r="J1960" t="n">
        <v>58.0</v>
      </c>
      <c r="K1960" t="inlineStr">
        <is>
          <t>COMPLETED</t>
        </is>
      </c>
      <c r="L1960" t="inlineStr">
        <is>
          <t>MARK_AS_COMPLETED</t>
        </is>
      </c>
      <c r="M1960" t="inlineStr">
        <is>
          <t>Queue</t>
        </is>
      </c>
      <c r="N1960" t="n">
        <v>2.0</v>
      </c>
      <c r="O1960" s="1" t="n">
        <v>44552.939722222225</v>
      </c>
      <c r="P1960" s="1" t="n">
        <v>44553.269780092596</v>
      </c>
      <c r="Q1960" t="n">
        <v>27369.0</v>
      </c>
      <c r="R1960" t="n">
        <v>1148.0</v>
      </c>
      <c r="S1960" t="b">
        <v>0</v>
      </c>
      <c r="T1960" t="inlineStr">
        <is>
          <t>N/A</t>
        </is>
      </c>
      <c r="U1960" t="b">
        <v>0</v>
      </c>
      <c r="V1960" t="inlineStr">
        <is>
          <t>Ujwala Ajabe</t>
        </is>
      </c>
      <c r="W1960" s="1" t="n">
        <v>44553.233611111114</v>
      </c>
      <c r="X1960" t="n">
        <v>713.0</v>
      </c>
      <c r="Y1960" t="n">
        <v>74.0</v>
      </c>
      <c r="Z1960" t="n">
        <v>0.0</v>
      </c>
      <c r="AA1960" t="n">
        <v>74.0</v>
      </c>
      <c r="AB1960" t="n">
        <v>0.0</v>
      </c>
      <c r="AC1960" t="n">
        <v>52.0</v>
      </c>
      <c r="AD1960" t="n">
        <v>-16.0</v>
      </c>
      <c r="AE1960" t="n">
        <v>0.0</v>
      </c>
      <c r="AF1960" t="n">
        <v>0.0</v>
      </c>
      <c r="AG1960" t="n">
        <v>0.0</v>
      </c>
      <c r="AH1960" t="inlineStr">
        <is>
          <t>Ashish Sutar</t>
        </is>
      </c>
      <c r="AI1960" s="1" t="n">
        <v>44553.269780092596</v>
      </c>
      <c r="AJ1960" t="n">
        <v>370.0</v>
      </c>
      <c r="AK1960" t="n">
        <v>2.0</v>
      </c>
      <c r="AL1960" t="n">
        <v>0.0</v>
      </c>
      <c r="AM1960" t="n">
        <v>2.0</v>
      </c>
      <c r="AN1960" t="n">
        <v>0.0</v>
      </c>
      <c r="AO1960" t="n">
        <v>2.0</v>
      </c>
      <c r="AP1960" t="n">
        <v>-18.0</v>
      </c>
      <c r="AQ1960" t="n">
        <v>0.0</v>
      </c>
      <c r="AR1960" t="n">
        <v>0.0</v>
      </c>
      <c r="AS1960" t="n">
        <v>0.0</v>
      </c>
      <c r="AT1960" t="inlineStr">
        <is>
          <t>N/A</t>
        </is>
      </c>
      <c r="AU1960" t="inlineStr">
        <is>
          <t>N/A</t>
        </is>
      </c>
      <c r="AV1960" t="inlineStr">
        <is>
          <t>N/A</t>
        </is>
      </c>
      <c r="AW1960" t="inlineStr">
        <is>
          <t>N/A</t>
        </is>
      </c>
      <c r="AX1960" t="inlineStr">
        <is>
          <t>N/A</t>
        </is>
      </c>
      <c r="AY1960" t="inlineStr">
        <is>
          <t>N/A</t>
        </is>
      </c>
      <c r="AZ1960" t="inlineStr">
        <is>
          <t>N/A</t>
        </is>
      </c>
      <c r="BA1960" t="inlineStr">
        <is>
          <t>N/A</t>
        </is>
      </c>
      <c r="BB1960" t="inlineStr">
        <is>
          <t>N/A</t>
        </is>
      </c>
      <c r="BC1960" t="inlineStr">
        <is>
          <t>N/A</t>
        </is>
      </c>
      <c r="BD1960" t="inlineStr">
        <is>
          <t>N/A</t>
        </is>
      </c>
      <c r="BE1960" t="inlineStr">
        <is>
          <t>N/A</t>
        </is>
      </c>
    </row>
    <row r="1961">
      <c r="A1961" t="inlineStr">
        <is>
          <t>WI211276065</t>
        </is>
      </c>
      <c r="B1961" t="inlineStr">
        <is>
          <t>DATA_VALIDATION</t>
        </is>
      </c>
      <c r="C1961" t="inlineStr">
        <is>
          <t>201100014379</t>
        </is>
      </c>
      <c r="D1961" t="inlineStr">
        <is>
          <t>Folder</t>
        </is>
      </c>
      <c r="E1961" s="2">
        <f>HYPERLINK("capsilon://?command=openfolder&amp;siteaddress=FAM.docvelocity-na8.net&amp;folderid=FXBE434971-92CA-823D-3471-226D6DDE8CE6","FX211210896")</f>
        <v>0.0</v>
      </c>
      <c r="F1961" t="inlineStr">
        <is>
          <t/>
        </is>
      </c>
      <c r="G1961" t="inlineStr">
        <is>
          <t/>
        </is>
      </c>
      <c r="H1961" t="inlineStr">
        <is>
          <t>Mailitem</t>
        </is>
      </c>
      <c r="I1961" t="inlineStr">
        <is>
          <t>MI2112802551</t>
        </is>
      </c>
      <c r="J1961" t="n">
        <v>32.0</v>
      </c>
      <c r="K1961" t="inlineStr">
        <is>
          <t>COMPLETED</t>
        </is>
      </c>
      <c r="L1961" t="inlineStr">
        <is>
          <t>MARK_AS_COMPLETED</t>
        </is>
      </c>
      <c r="M1961" t="inlineStr">
        <is>
          <t>Queue</t>
        </is>
      </c>
      <c r="N1961" t="n">
        <v>2.0</v>
      </c>
      <c r="O1961" s="1" t="n">
        <v>44552.940729166665</v>
      </c>
      <c r="P1961" s="1" t="n">
        <v>44553.27549768519</v>
      </c>
      <c r="Q1961" t="n">
        <v>27828.0</v>
      </c>
      <c r="R1961" t="n">
        <v>1096.0</v>
      </c>
      <c r="S1961" t="b">
        <v>0</v>
      </c>
      <c r="T1961" t="inlineStr">
        <is>
          <t>N/A</t>
        </is>
      </c>
      <c r="U1961" t="b">
        <v>0</v>
      </c>
      <c r="V1961" t="inlineStr">
        <is>
          <t>Nisha Verma</t>
        </is>
      </c>
      <c r="W1961" s="1" t="n">
        <v>44553.23336805555</v>
      </c>
      <c r="X1961" t="n">
        <v>576.0</v>
      </c>
      <c r="Y1961" t="n">
        <v>74.0</v>
      </c>
      <c r="Z1961" t="n">
        <v>0.0</v>
      </c>
      <c r="AA1961" t="n">
        <v>74.0</v>
      </c>
      <c r="AB1961" t="n">
        <v>0.0</v>
      </c>
      <c r="AC1961" t="n">
        <v>65.0</v>
      </c>
      <c r="AD1961" t="n">
        <v>-42.0</v>
      </c>
      <c r="AE1961" t="n">
        <v>0.0</v>
      </c>
      <c r="AF1961" t="n">
        <v>0.0</v>
      </c>
      <c r="AG1961" t="n">
        <v>0.0</v>
      </c>
      <c r="AH1961" t="inlineStr">
        <is>
          <t>Ashish Sutar</t>
        </is>
      </c>
      <c r="AI1961" s="1" t="n">
        <v>44553.27549768519</v>
      </c>
      <c r="AJ1961" t="n">
        <v>493.0</v>
      </c>
      <c r="AK1961" t="n">
        <v>2.0</v>
      </c>
      <c r="AL1961" t="n">
        <v>0.0</v>
      </c>
      <c r="AM1961" t="n">
        <v>2.0</v>
      </c>
      <c r="AN1961" t="n">
        <v>0.0</v>
      </c>
      <c r="AO1961" t="n">
        <v>2.0</v>
      </c>
      <c r="AP1961" t="n">
        <v>-44.0</v>
      </c>
      <c r="AQ1961" t="n">
        <v>0.0</v>
      </c>
      <c r="AR1961" t="n">
        <v>0.0</v>
      </c>
      <c r="AS1961" t="n">
        <v>0.0</v>
      </c>
      <c r="AT1961" t="inlineStr">
        <is>
          <t>N/A</t>
        </is>
      </c>
      <c r="AU1961" t="inlineStr">
        <is>
          <t>N/A</t>
        </is>
      </c>
      <c r="AV1961" t="inlineStr">
        <is>
          <t>N/A</t>
        </is>
      </c>
      <c r="AW1961" t="inlineStr">
        <is>
          <t>N/A</t>
        </is>
      </c>
      <c r="AX1961" t="inlineStr">
        <is>
          <t>N/A</t>
        </is>
      </c>
      <c r="AY1961" t="inlineStr">
        <is>
          <t>N/A</t>
        </is>
      </c>
      <c r="AZ1961" t="inlineStr">
        <is>
          <t>N/A</t>
        </is>
      </c>
      <c r="BA1961" t="inlineStr">
        <is>
          <t>N/A</t>
        </is>
      </c>
      <c r="BB1961" t="inlineStr">
        <is>
          <t>N/A</t>
        </is>
      </c>
      <c r="BC1961" t="inlineStr">
        <is>
          <t>N/A</t>
        </is>
      </c>
      <c r="BD1961" t="inlineStr">
        <is>
          <t>N/A</t>
        </is>
      </c>
      <c r="BE1961" t="inlineStr">
        <is>
          <t>N/A</t>
        </is>
      </c>
    </row>
    <row r="1962">
      <c r="A1962" t="inlineStr">
        <is>
          <t>WI211276066</t>
        </is>
      </c>
      <c r="B1962" t="inlineStr">
        <is>
          <t>DATA_VALIDATION</t>
        </is>
      </c>
      <c r="C1962" t="inlineStr">
        <is>
          <t>201100014379</t>
        </is>
      </c>
      <c r="D1962" t="inlineStr">
        <is>
          <t>Folder</t>
        </is>
      </c>
      <c r="E1962" s="2">
        <f>HYPERLINK("capsilon://?command=openfolder&amp;siteaddress=FAM.docvelocity-na8.net&amp;folderid=FXBE434971-92CA-823D-3471-226D6DDE8CE6","FX211210896")</f>
        <v>0.0</v>
      </c>
      <c r="F1962" t="inlineStr">
        <is>
          <t/>
        </is>
      </c>
      <c r="G1962" t="inlineStr">
        <is>
          <t/>
        </is>
      </c>
      <c r="H1962" t="inlineStr">
        <is>
          <t>Mailitem</t>
        </is>
      </c>
      <c r="I1962" t="inlineStr">
        <is>
          <t>MI2112802554</t>
        </is>
      </c>
      <c r="J1962" t="n">
        <v>59.0</v>
      </c>
      <c r="K1962" t="inlineStr">
        <is>
          <t>COMPLETED</t>
        </is>
      </c>
      <c r="L1962" t="inlineStr">
        <is>
          <t>MARK_AS_COMPLETED</t>
        </is>
      </c>
      <c r="M1962" t="inlineStr">
        <is>
          <t>Queue</t>
        </is>
      </c>
      <c r="N1962" t="n">
        <v>2.0</v>
      </c>
      <c r="O1962" s="1" t="n">
        <v>44552.94168981481</v>
      </c>
      <c r="P1962" s="1" t="n">
        <v>44553.28057870371</v>
      </c>
      <c r="Q1962" t="n">
        <v>28495.0</v>
      </c>
      <c r="R1962" t="n">
        <v>785.0</v>
      </c>
      <c r="S1962" t="b">
        <v>0</v>
      </c>
      <c r="T1962" t="inlineStr">
        <is>
          <t>N/A</t>
        </is>
      </c>
      <c r="U1962" t="b">
        <v>0</v>
      </c>
      <c r="V1962" t="inlineStr">
        <is>
          <t>Nisha Verma</t>
        </is>
      </c>
      <c r="W1962" s="1" t="n">
        <v>44553.237175925926</v>
      </c>
      <c r="X1962" t="n">
        <v>328.0</v>
      </c>
      <c r="Y1962" t="n">
        <v>74.0</v>
      </c>
      <c r="Z1962" t="n">
        <v>0.0</v>
      </c>
      <c r="AA1962" t="n">
        <v>74.0</v>
      </c>
      <c r="AB1962" t="n">
        <v>0.0</v>
      </c>
      <c r="AC1962" t="n">
        <v>48.0</v>
      </c>
      <c r="AD1962" t="n">
        <v>-15.0</v>
      </c>
      <c r="AE1962" t="n">
        <v>0.0</v>
      </c>
      <c r="AF1962" t="n">
        <v>0.0</v>
      </c>
      <c r="AG1962" t="n">
        <v>0.0</v>
      </c>
      <c r="AH1962" t="inlineStr">
        <is>
          <t>Ashish Sutar</t>
        </is>
      </c>
      <c r="AI1962" s="1" t="n">
        <v>44553.28057870371</v>
      </c>
      <c r="AJ1962" t="n">
        <v>438.0</v>
      </c>
      <c r="AK1962" t="n">
        <v>1.0</v>
      </c>
      <c r="AL1962" t="n">
        <v>0.0</v>
      </c>
      <c r="AM1962" t="n">
        <v>1.0</v>
      </c>
      <c r="AN1962" t="n">
        <v>0.0</v>
      </c>
      <c r="AO1962" t="n">
        <v>2.0</v>
      </c>
      <c r="AP1962" t="n">
        <v>-16.0</v>
      </c>
      <c r="AQ1962" t="n">
        <v>0.0</v>
      </c>
      <c r="AR1962" t="n">
        <v>0.0</v>
      </c>
      <c r="AS1962" t="n">
        <v>0.0</v>
      </c>
      <c r="AT1962" t="inlineStr">
        <is>
          <t>N/A</t>
        </is>
      </c>
      <c r="AU1962" t="inlineStr">
        <is>
          <t>N/A</t>
        </is>
      </c>
      <c r="AV1962" t="inlineStr">
        <is>
          <t>N/A</t>
        </is>
      </c>
      <c r="AW1962" t="inlineStr">
        <is>
          <t>N/A</t>
        </is>
      </c>
      <c r="AX1962" t="inlineStr">
        <is>
          <t>N/A</t>
        </is>
      </c>
      <c r="AY1962" t="inlineStr">
        <is>
          <t>N/A</t>
        </is>
      </c>
      <c r="AZ1962" t="inlineStr">
        <is>
          <t>N/A</t>
        </is>
      </c>
      <c r="BA1962" t="inlineStr">
        <is>
          <t>N/A</t>
        </is>
      </c>
      <c r="BB1962" t="inlineStr">
        <is>
          <t>N/A</t>
        </is>
      </c>
      <c r="BC1962" t="inlineStr">
        <is>
          <t>N/A</t>
        </is>
      </c>
      <c r="BD1962" t="inlineStr">
        <is>
          <t>N/A</t>
        </is>
      </c>
      <c r="BE1962" t="inlineStr">
        <is>
          <t>N/A</t>
        </is>
      </c>
    </row>
    <row r="1963">
      <c r="A1963" t="inlineStr">
        <is>
          <t>WI211276067</t>
        </is>
      </c>
      <c r="B1963" t="inlineStr">
        <is>
          <t>DATA_VALIDATION</t>
        </is>
      </c>
      <c r="C1963" t="inlineStr">
        <is>
          <t>201100014379</t>
        </is>
      </c>
      <c r="D1963" t="inlineStr">
        <is>
          <t>Folder</t>
        </is>
      </c>
      <c r="E1963" s="2">
        <f>HYPERLINK("capsilon://?command=openfolder&amp;siteaddress=FAM.docvelocity-na8.net&amp;folderid=FXBE434971-92CA-823D-3471-226D6DDE8CE6","FX211210896")</f>
        <v>0.0</v>
      </c>
      <c r="F1963" t="inlineStr">
        <is>
          <t/>
        </is>
      </c>
      <c r="G1963" t="inlineStr">
        <is>
          <t/>
        </is>
      </c>
      <c r="H1963" t="inlineStr">
        <is>
          <t>Mailitem</t>
        </is>
      </c>
      <c r="I1963" t="inlineStr">
        <is>
          <t>MI2112802556</t>
        </is>
      </c>
      <c r="J1963" t="n">
        <v>32.0</v>
      </c>
      <c r="K1963" t="inlineStr">
        <is>
          <t>COMPLETED</t>
        </is>
      </c>
      <c r="L1963" t="inlineStr">
        <is>
          <t>MARK_AS_COMPLETED</t>
        </is>
      </c>
      <c r="M1963" t="inlineStr">
        <is>
          <t>Queue</t>
        </is>
      </c>
      <c r="N1963" t="n">
        <v>2.0</v>
      </c>
      <c r="O1963" s="1" t="n">
        <v>44552.9425</v>
      </c>
      <c r="P1963" s="1" t="n">
        <v>44553.28565972222</v>
      </c>
      <c r="Q1963" t="n">
        <v>28749.0</v>
      </c>
      <c r="R1963" t="n">
        <v>900.0</v>
      </c>
      <c r="S1963" t="b">
        <v>0</v>
      </c>
      <c r="T1963" t="inlineStr">
        <is>
          <t>N/A</t>
        </is>
      </c>
      <c r="U1963" t="b">
        <v>0</v>
      </c>
      <c r="V1963" t="inlineStr">
        <is>
          <t>Hemanshi Deshlahara</t>
        </is>
      </c>
      <c r="W1963" s="1" t="n">
        <v>44553.22046296296</v>
      </c>
      <c r="X1963" t="n">
        <v>462.0</v>
      </c>
      <c r="Y1963" t="n">
        <v>74.0</v>
      </c>
      <c r="Z1963" t="n">
        <v>0.0</v>
      </c>
      <c r="AA1963" t="n">
        <v>74.0</v>
      </c>
      <c r="AB1963" t="n">
        <v>0.0</v>
      </c>
      <c r="AC1963" t="n">
        <v>64.0</v>
      </c>
      <c r="AD1963" t="n">
        <v>-42.0</v>
      </c>
      <c r="AE1963" t="n">
        <v>0.0</v>
      </c>
      <c r="AF1963" t="n">
        <v>0.0</v>
      </c>
      <c r="AG1963" t="n">
        <v>0.0</v>
      </c>
      <c r="AH1963" t="inlineStr">
        <is>
          <t>Ashish Sutar</t>
        </is>
      </c>
      <c r="AI1963" s="1" t="n">
        <v>44553.28565972222</v>
      </c>
      <c r="AJ1963" t="n">
        <v>421.0</v>
      </c>
      <c r="AK1963" t="n">
        <v>0.0</v>
      </c>
      <c r="AL1963" t="n">
        <v>0.0</v>
      </c>
      <c r="AM1963" t="n">
        <v>0.0</v>
      </c>
      <c r="AN1963" t="n">
        <v>0.0</v>
      </c>
      <c r="AO1963" t="n">
        <v>0.0</v>
      </c>
      <c r="AP1963" t="n">
        <v>-42.0</v>
      </c>
      <c r="AQ1963" t="n">
        <v>0.0</v>
      </c>
      <c r="AR1963" t="n">
        <v>0.0</v>
      </c>
      <c r="AS1963" t="n">
        <v>0.0</v>
      </c>
      <c r="AT1963" t="inlineStr">
        <is>
          <t>N/A</t>
        </is>
      </c>
      <c r="AU1963" t="inlineStr">
        <is>
          <t>N/A</t>
        </is>
      </c>
      <c r="AV1963" t="inlineStr">
        <is>
          <t>N/A</t>
        </is>
      </c>
      <c r="AW1963" t="inlineStr">
        <is>
          <t>N/A</t>
        </is>
      </c>
      <c r="AX1963" t="inlineStr">
        <is>
          <t>N/A</t>
        </is>
      </c>
      <c r="AY1963" t="inlineStr">
        <is>
          <t>N/A</t>
        </is>
      </c>
      <c r="AZ1963" t="inlineStr">
        <is>
          <t>N/A</t>
        </is>
      </c>
      <c r="BA1963" t="inlineStr">
        <is>
          <t>N/A</t>
        </is>
      </c>
      <c r="BB1963" t="inlineStr">
        <is>
          <t>N/A</t>
        </is>
      </c>
      <c r="BC1963" t="inlineStr">
        <is>
          <t>N/A</t>
        </is>
      </c>
      <c r="BD1963" t="inlineStr">
        <is>
          <t>N/A</t>
        </is>
      </c>
      <c r="BE1963" t="inlineStr">
        <is>
          <t>N/A</t>
        </is>
      </c>
    </row>
    <row r="1964">
      <c r="A1964" t="inlineStr">
        <is>
          <t>WI21127611</t>
        </is>
      </c>
      <c r="B1964" t="inlineStr">
        <is>
          <t>DATA_VALIDATION</t>
        </is>
      </c>
      <c r="C1964" t="inlineStr">
        <is>
          <t>201300019798</t>
        </is>
      </c>
      <c r="D1964" t="inlineStr">
        <is>
          <t>Folder</t>
        </is>
      </c>
      <c r="E1964" s="2">
        <f>HYPERLINK("capsilon://?command=openfolder&amp;siteaddress=FAM.docvelocity-na8.net&amp;folderid=FX3FD72418-23C2-9F41-A3AD-55FD6FF17482","FX21119710")</f>
        <v>0.0</v>
      </c>
      <c r="F1964" t="inlineStr">
        <is>
          <t/>
        </is>
      </c>
      <c r="G1964" t="inlineStr">
        <is>
          <t/>
        </is>
      </c>
      <c r="H1964" t="inlineStr">
        <is>
          <t>Mailitem</t>
        </is>
      </c>
      <c r="I1964" t="inlineStr">
        <is>
          <t>MI211282304</t>
        </is>
      </c>
      <c r="J1964" t="n">
        <v>32.0</v>
      </c>
      <c r="K1964" t="inlineStr">
        <is>
          <t>COMPLETED</t>
        </is>
      </c>
      <c r="L1964" t="inlineStr">
        <is>
          <t>MARK_AS_COMPLETED</t>
        </is>
      </c>
      <c r="M1964" t="inlineStr">
        <is>
          <t>Queue</t>
        </is>
      </c>
      <c r="N1964" t="n">
        <v>2.0</v>
      </c>
      <c r="O1964" s="1" t="n">
        <v>44532.594976851855</v>
      </c>
      <c r="P1964" s="1" t="n">
        <v>44532.67466435185</v>
      </c>
      <c r="Q1964" t="n">
        <v>6603.0</v>
      </c>
      <c r="R1964" t="n">
        <v>282.0</v>
      </c>
      <c r="S1964" t="b">
        <v>0</v>
      </c>
      <c r="T1964" t="inlineStr">
        <is>
          <t>N/A</t>
        </is>
      </c>
      <c r="U1964" t="b">
        <v>0</v>
      </c>
      <c r="V1964" t="inlineStr">
        <is>
          <t>Poonam Patil</t>
        </is>
      </c>
      <c r="W1964" s="1" t="n">
        <v>44532.650347222225</v>
      </c>
      <c r="X1964" t="n">
        <v>129.0</v>
      </c>
      <c r="Y1964" t="n">
        <v>46.0</v>
      </c>
      <c r="Z1964" t="n">
        <v>0.0</v>
      </c>
      <c r="AA1964" t="n">
        <v>46.0</v>
      </c>
      <c r="AB1964" t="n">
        <v>0.0</v>
      </c>
      <c r="AC1964" t="n">
        <v>28.0</v>
      </c>
      <c r="AD1964" t="n">
        <v>-14.0</v>
      </c>
      <c r="AE1964" t="n">
        <v>0.0</v>
      </c>
      <c r="AF1964" t="n">
        <v>0.0</v>
      </c>
      <c r="AG1964" t="n">
        <v>0.0</v>
      </c>
      <c r="AH1964" t="inlineStr">
        <is>
          <t>Vikash Suryakanth Parmar</t>
        </is>
      </c>
      <c r="AI1964" s="1" t="n">
        <v>44532.67466435185</v>
      </c>
      <c r="AJ1964" t="n">
        <v>142.0</v>
      </c>
      <c r="AK1964" t="n">
        <v>1.0</v>
      </c>
      <c r="AL1964" t="n">
        <v>0.0</v>
      </c>
      <c r="AM1964" t="n">
        <v>1.0</v>
      </c>
      <c r="AN1964" t="n">
        <v>0.0</v>
      </c>
      <c r="AO1964" t="n">
        <v>1.0</v>
      </c>
      <c r="AP1964" t="n">
        <v>-15.0</v>
      </c>
      <c r="AQ1964" t="n">
        <v>0.0</v>
      </c>
      <c r="AR1964" t="n">
        <v>0.0</v>
      </c>
      <c r="AS1964" t="n">
        <v>0.0</v>
      </c>
      <c r="AT1964" t="inlineStr">
        <is>
          <t>N/A</t>
        </is>
      </c>
      <c r="AU1964" t="inlineStr">
        <is>
          <t>N/A</t>
        </is>
      </c>
      <c r="AV1964" t="inlineStr">
        <is>
          <t>N/A</t>
        </is>
      </c>
      <c r="AW1964" t="inlineStr">
        <is>
          <t>N/A</t>
        </is>
      </c>
      <c r="AX1964" t="inlineStr">
        <is>
          <t>N/A</t>
        </is>
      </c>
      <c r="AY1964" t="inlineStr">
        <is>
          <t>N/A</t>
        </is>
      </c>
      <c r="AZ1964" t="inlineStr">
        <is>
          <t>N/A</t>
        </is>
      </c>
      <c r="BA1964" t="inlineStr">
        <is>
          <t>N/A</t>
        </is>
      </c>
      <c r="BB1964" t="inlineStr">
        <is>
          <t>N/A</t>
        </is>
      </c>
      <c r="BC1964" t="inlineStr">
        <is>
          <t>N/A</t>
        </is>
      </c>
      <c r="BD1964" t="inlineStr">
        <is>
          <t>N/A</t>
        </is>
      </c>
      <c r="BE1964" t="inlineStr">
        <is>
          <t>N/A</t>
        </is>
      </c>
    </row>
    <row r="1965">
      <c r="A1965" t="inlineStr">
        <is>
          <t>WI21127617</t>
        </is>
      </c>
      <c r="B1965" t="inlineStr">
        <is>
          <t>DATA_VALIDATION</t>
        </is>
      </c>
      <c r="C1965" t="inlineStr">
        <is>
          <t>201300019798</t>
        </is>
      </c>
      <c r="D1965" t="inlineStr">
        <is>
          <t>Folder</t>
        </is>
      </c>
      <c r="E1965" s="2">
        <f>HYPERLINK("capsilon://?command=openfolder&amp;siteaddress=FAM.docvelocity-na8.net&amp;folderid=FX3FD72418-23C2-9F41-A3AD-55FD6FF17482","FX21119710")</f>
        <v>0.0</v>
      </c>
      <c r="F1965" t="inlineStr">
        <is>
          <t/>
        </is>
      </c>
      <c r="G1965" t="inlineStr">
        <is>
          <t/>
        </is>
      </c>
      <c r="H1965" t="inlineStr">
        <is>
          <t>Mailitem</t>
        </is>
      </c>
      <c r="I1965" t="inlineStr">
        <is>
          <t>MI211282351</t>
        </is>
      </c>
      <c r="J1965" t="n">
        <v>42.0</v>
      </c>
      <c r="K1965" t="inlineStr">
        <is>
          <t>COMPLETED</t>
        </is>
      </c>
      <c r="L1965" t="inlineStr">
        <is>
          <t>MARK_AS_COMPLETED</t>
        </is>
      </c>
      <c r="M1965" t="inlineStr">
        <is>
          <t>Queue</t>
        </is>
      </c>
      <c r="N1965" t="n">
        <v>1.0</v>
      </c>
      <c r="O1965" s="1" t="n">
        <v>44532.59545138889</v>
      </c>
      <c r="P1965" s="1" t="n">
        <v>44532.744375</v>
      </c>
      <c r="Q1965" t="n">
        <v>12566.0</v>
      </c>
      <c r="R1965" t="n">
        <v>301.0</v>
      </c>
      <c r="S1965" t="b">
        <v>0</v>
      </c>
      <c r="T1965" t="inlineStr">
        <is>
          <t>N/A</t>
        </is>
      </c>
      <c r="U1965" t="b">
        <v>0</v>
      </c>
      <c r="V1965" t="inlineStr">
        <is>
          <t>Sumit Jarhad</t>
        </is>
      </c>
      <c r="W1965" s="1" t="n">
        <v>44532.744375</v>
      </c>
      <c r="X1965" t="n">
        <v>212.0</v>
      </c>
      <c r="Y1965" t="n">
        <v>0.0</v>
      </c>
      <c r="Z1965" t="n">
        <v>0.0</v>
      </c>
      <c r="AA1965" t="n">
        <v>0.0</v>
      </c>
      <c r="AB1965" t="n">
        <v>0.0</v>
      </c>
      <c r="AC1965" t="n">
        <v>0.0</v>
      </c>
      <c r="AD1965" t="n">
        <v>42.0</v>
      </c>
      <c r="AE1965" t="n">
        <v>37.0</v>
      </c>
      <c r="AF1965" t="n">
        <v>0.0</v>
      </c>
      <c r="AG1965" t="n">
        <v>2.0</v>
      </c>
      <c r="AH1965" t="inlineStr">
        <is>
          <t>N/A</t>
        </is>
      </c>
      <c r="AI1965" t="inlineStr">
        <is>
          <t>N/A</t>
        </is>
      </c>
      <c r="AJ1965" t="inlineStr">
        <is>
          <t>N/A</t>
        </is>
      </c>
      <c r="AK1965" t="inlineStr">
        <is>
          <t>N/A</t>
        </is>
      </c>
      <c r="AL1965" t="inlineStr">
        <is>
          <t>N/A</t>
        </is>
      </c>
      <c r="AM1965" t="inlineStr">
        <is>
          <t>N/A</t>
        </is>
      </c>
      <c r="AN1965" t="inlineStr">
        <is>
          <t>N/A</t>
        </is>
      </c>
      <c r="AO1965" t="inlineStr">
        <is>
          <t>N/A</t>
        </is>
      </c>
      <c r="AP1965" t="inlineStr">
        <is>
          <t>N/A</t>
        </is>
      </c>
      <c r="AQ1965" t="inlineStr">
        <is>
          <t>N/A</t>
        </is>
      </c>
      <c r="AR1965" t="inlineStr">
        <is>
          <t>N/A</t>
        </is>
      </c>
      <c r="AS1965" t="inlineStr">
        <is>
          <t>N/A</t>
        </is>
      </c>
      <c r="AT1965" t="inlineStr">
        <is>
          <t>N/A</t>
        </is>
      </c>
      <c r="AU1965" t="inlineStr">
        <is>
          <t>N/A</t>
        </is>
      </c>
      <c r="AV1965" t="inlineStr">
        <is>
          <t>N/A</t>
        </is>
      </c>
      <c r="AW1965" t="inlineStr">
        <is>
          <t>N/A</t>
        </is>
      </c>
      <c r="AX1965" t="inlineStr">
        <is>
          <t>N/A</t>
        </is>
      </c>
      <c r="AY1965" t="inlineStr">
        <is>
          <t>N/A</t>
        </is>
      </c>
      <c r="AZ1965" t="inlineStr">
        <is>
          <t>N/A</t>
        </is>
      </c>
      <c r="BA1965" t="inlineStr">
        <is>
          <t>N/A</t>
        </is>
      </c>
      <c r="BB1965" t="inlineStr">
        <is>
          <t>N/A</t>
        </is>
      </c>
      <c r="BC1965" t="inlineStr">
        <is>
          <t>N/A</t>
        </is>
      </c>
      <c r="BD1965" t="inlineStr">
        <is>
          <t>N/A</t>
        </is>
      </c>
      <c r="BE1965" t="inlineStr">
        <is>
          <t>N/A</t>
        </is>
      </c>
    </row>
    <row r="1966">
      <c r="A1966" t="inlineStr">
        <is>
          <t>WI21127618</t>
        </is>
      </c>
      <c r="B1966" t="inlineStr">
        <is>
          <t>DATA_VALIDATION</t>
        </is>
      </c>
      <c r="C1966" t="inlineStr">
        <is>
          <t>201330004007</t>
        </is>
      </c>
      <c r="D1966" t="inlineStr">
        <is>
          <t>Folder</t>
        </is>
      </c>
      <c r="E1966" s="2">
        <f>HYPERLINK("capsilon://?command=openfolder&amp;siteaddress=FAM.docvelocity-na8.net&amp;folderid=FX97FE9865-225F-F8F7-24E5-6A64D1190A2A","FX211250")</f>
        <v>0.0</v>
      </c>
      <c r="F1966" t="inlineStr">
        <is>
          <t/>
        </is>
      </c>
      <c r="G1966" t="inlineStr">
        <is>
          <t/>
        </is>
      </c>
      <c r="H1966" t="inlineStr">
        <is>
          <t>Mailitem</t>
        </is>
      </c>
      <c r="I1966" t="inlineStr">
        <is>
          <t>MI211282498</t>
        </is>
      </c>
      <c r="J1966" t="n">
        <v>28.0</v>
      </c>
      <c r="K1966" t="inlineStr">
        <is>
          <t>COMPLETED</t>
        </is>
      </c>
      <c r="L1966" t="inlineStr">
        <is>
          <t>MARK_AS_COMPLETED</t>
        </is>
      </c>
      <c r="M1966" t="inlineStr">
        <is>
          <t>Queue</t>
        </is>
      </c>
      <c r="N1966" t="n">
        <v>2.0</v>
      </c>
      <c r="O1966" s="1" t="n">
        <v>44532.595729166664</v>
      </c>
      <c r="P1966" s="1" t="n">
        <v>44532.67581018519</v>
      </c>
      <c r="Q1966" t="n">
        <v>6642.0</v>
      </c>
      <c r="R1966" t="n">
        <v>277.0</v>
      </c>
      <c r="S1966" t="b">
        <v>0</v>
      </c>
      <c r="T1966" t="inlineStr">
        <is>
          <t>N/A</t>
        </is>
      </c>
      <c r="U1966" t="b">
        <v>0</v>
      </c>
      <c r="V1966" t="inlineStr">
        <is>
          <t>Poonam Patil</t>
        </is>
      </c>
      <c r="W1966" s="1" t="n">
        <v>44532.65130787037</v>
      </c>
      <c r="X1966" t="n">
        <v>48.0</v>
      </c>
      <c r="Y1966" t="n">
        <v>21.0</v>
      </c>
      <c r="Z1966" t="n">
        <v>0.0</v>
      </c>
      <c r="AA1966" t="n">
        <v>21.0</v>
      </c>
      <c r="AB1966" t="n">
        <v>0.0</v>
      </c>
      <c r="AC1966" t="n">
        <v>1.0</v>
      </c>
      <c r="AD1966" t="n">
        <v>7.0</v>
      </c>
      <c r="AE1966" t="n">
        <v>0.0</v>
      </c>
      <c r="AF1966" t="n">
        <v>0.0</v>
      </c>
      <c r="AG1966" t="n">
        <v>0.0</v>
      </c>
      <c r="AH1966" t="inlineStr">
        <is>
          <t>Smriti Gauchan</t>
        </is>
      </c>
      <c r="AI1966" s="1" t="n">
        <v>44532.67581018519</v>
      </c>
      <c r="AJ1966" t="n">
        <v>229.0</v>
      </c>
      <c r="AK1966" t="n">
        <v>0.0</v>
      </c>
      <c r="AL1966" t="n">
        <v>0.0</v>
      </c>
      <c r="AM1966" t="n">
        <v>0.0</v>
      </c>
      <c r="AN1966" t="n">
        <v>0.0</v>
      </c>
      <c r="AO1966" t="n">
        <v>0.0</v>
      </c>
      <c r="AP1966" t="n">
        <v>7.0</v>
      </c>
      <c r="AQ1966" t="n">
        <v>0.0</v>
      </c>
      <c r="AR1966" t="n">
        <v>0.0</v>
      </c>
      <c r="AS1966" t="n">
        <v>0.0</v>
      </c>
      <c r="AT1966" t="inlineStr">
        <is>
          <t>N/A</t>
        </is>
      </c>
      <c r="AU1966" t="inlineStr">
        <is>
          <t>N/A</t>
        </is>
      </c>
      <c r="AV1966" t="inlineStr">
        <is>
          <t>N/A</t>
        </is>
      </c>
      <c r="AW1966" t="inlineStr">
        <is>
          <t>N/A</t>
        </is>
      </c>
      <c r="AX1966" t="inlineStr">
        <is>
          <t>N/A</t>
        </is>
      </c>
      <c r="AY1966" t="inlineStr">
        <is>
          <t>N/A</t>
        </is>
      </c>
      <c r="AZ1966" t="inlineStr">
        <is>
          <t>N/A</t>
        </is>
      </c>
      <c r="BA1966" t="inlineStr">
        <is>
          <t>N/A</t>
        </is>
      </c>
      <c r="BB1966" t="inlineStr">
        <is>
          <t>N/A</t>
        </is>
      </c>
      <c r="BC1966" t="inlineStr">
        <is>
          <t>N/A</t>
        </is>
      </c>
      <c r="BD1966" t="inlineStr">
        <is>
          <t>N/A</t>
        </is>
      </c>
      <c r="BE1966" t="inlineStr">
        <is>
          <t>N/A</t>
        </is>
      </c>
    </row>
    <row r="1967">
      <c r="A1967" t="inlineStr">
        <is>
          <t>WI211276194</t>
        </is>
      </c>
      <c r="B1967" t="inlineStr">
        <is>
          <t>DATA_VALIDATION</t>
        </is>
      </c>
      <c r="C1967" t="inlineStr">
        <is>
          <t>201330004347</t>
        </is>
      </c>
      <c r="D1967" t="inlineStr">
        <is>
          <t>Folder</t>
        </is>
      </c>
      <c r="E1967" s="2">
        <f>HYPERLINK("capsilon://?command=openfolder&amp;siteaddress=FAM.docvelocity-na8.net&amp;folderid=FX2E911AC0-BAD2-5C7B-4482-A5E31F86A02C","FX211211654")</f>
        <v>0.0</v>
      </c>
      <c r="F1967" t="inlineStr">
        <is>
          <t/>
        </is>
      </c>
      <c r="G1967" t="inlineStr">
        <is>
          <t/>
        </is>
      </c>
      <c r="H1967" t="inlineStr">
        <is>
          <t>Mailitem</t>
        </is>
      </c>
      <c r="I1967" t="inlineStr">
        <is>
          <t>MI2112798191</t>
        </is>
      </c>
      <c r="J1967" t="n">
        <v>281.0</v>
      </c>
      <c r="K1967" t="inlineStr">
        <is>
          <t>COMPLETED</t>
        </is>
      </c>
      <c r="L1967" t="inlineStr">
        <is>
          <t>MARK_AS_COMPLETED</t>
        </is>
      </c>
      <c r="M1967" t="inlineStr">
        <is>
          <t>Queue</t>
        </is>
      </c>
      <c r="N1967" t="n">
        <v>2.0</v>
      </c>
      <c r="O1967" s="1" t="n">
        <v>44553.15644675926</v>
      </c>
      <c r="P1967" s="1" t="n">
        <v>44553.1775462963</v>
      </c>
      <c r="Q1967" t="n">
        <v>641.0</v>
      </c>
      <c r="R1967" t="n">
        <v>1182.0</v>
      </c>
      <c r="S1967" t="b">
        <v>0</v>
      </c>
      <c r="T1967" t="inlineStr">
        <is>
          <t>N/A</t>
        </is>
      </c>
      <c r="U1967" t="b">
        <v>1</v>
      </c>
      <c r="V1967" t="inlineStr">
        <is>
          <t>Karnal Akhare</t>
        </is>
      </c>
      <c r="W1967" s="1" t="n">
        <v>44553.16447916667</v>
      </c>
      <c r="X1967" t="n">
        <v>690.0</v>
      </c>
      <c r="Y1967" t="n">
        <v>174.0</v>
      </c>
      <c r="Z1967" t="n">
        <v>0.0</v>
      </c>
      <c r="AA1967" t="n">
        <v>174.0</v>
      </c>
      <c r="AB1967" t="n">
        <v>0.0</v>
      </c>
      <c r="AC1967" t="n">
        <v>71.0</v>
      </c>
      <c r="AD1967" t="n">
        <v>107.0</v>
      </c>
      <c r="AE1967" t="n">
        <v>0.0</v>
      </c>
      <c r="AF1967" t="n">
        <v>0.0</v>
      </c>
      <c r="AG1967" t="n">
        <v>0.0</v>
      </c>
      <c r="AH1967" t="inlineStr">
        <is>
          <t>Poonam Patil</t>
        </is>
      </c>
      <c r="AI1967" s="1" t="n">
        <v>44553.1775462963</v>
      </c>
      <c r="AJ1967" t="n">
        <v>492.0</v>
      </c>
      <c r="AK1967" t="n">
        <v>0.0</v>
      </c>
      <c r="AL1967" t="n">
        <v>0.0</v>
      </c>
      <c r="AM1967" t="n">
        <v>0.0</v>
      </c>
      <c r="AN1967" t="n">
        <v>0.0</v>
      </c>
      <c r="AO1967" t="n">
        <v>0.0</v>
      </c>
      <c r="AP1967" t="n">
        <v>107.0</v>
      </c>
      <c r="AQ1967" t="n">
        <v>0.0</v>
      </c>
      <c r="AR1967" t="n">
        <v>0.0</v>
      </c>
      <c r="AS1967" t="n">
        <v>0.0</v>
      </c>
      <c r="AT1967" t="inlineStr">
        <is>
          <t>N/A</t>
        </is>
      </c>
      <c r="AU1967" t="inlineStr">
        <is>
          <t>N/A</t>
        </is>
      </c>
      <c r="AV1967" t="inlineStr">
        <is>
          <t>N/A</t>
        </is>
      </c>
      <c r="AW1967" t="inlineStr">
        <is>
          <t>N/A</t>
        </is>
      </c>
      <c r="AX1967" t="inlineStr">
        <is>
          <t>N/A</t>
        </is>
      </c>
      <c r="AY1967" t="inlineStr">
        <is>
          <t>N/A</t>
        </is>
      </c>
      <c r="AZ1967" t="inlineStr">
        <is>
          <t>N/A</t>
        </is>
      </c>
      <c r="BA1967" t="inlineStr">
        <is>
          <t>N/A</t>
        </is>
      </c>
      <c r="BB1967" t="inlineStr">
        <is>
          <t>N/A</t>
        </is>
      </c>
      <c r="BC1967" t="inlineStr">
        <is>
          <t>N/A</t>
        </is>
      </c>
      <c r="BD1967" t="inlineStr">
        <is>
          <t>N/A</t>
        </is>
      </c>
      <c r="BE1967" t="inlineStr">
        <is>
          <t>N/A</t>
        </is>
      </c>
    </row>
    <row r="1968">
      <c r="A1968" t="inlineStr">
        <is>
          <t>WI211276196</t>
        </is>
      </c>
      <c r="B1968" t="inlineStr">
        <is>
          <t>DATA_VALIDATION</t>
        </is>
      </c>
      <c r="C1968" t="inlineStr">
        <is>
          <t>201300020361</t>
        </is>
      </c>
      <c r="D1968" t="inlineStr">
        <is>
          <t>Folder</t>
        </is>
      </c>
      <c r="E1968" s="2">
        <f>HYPERLINK("capsilon://?command=openfolder&amp;siteaddress=FAM.docvelocity-na8.net&amp;folderid=FX709654FF-AFB4-7660-6994-0A90E7D01251","FX21128920")</f>
        <v>0.0</v>
      </c>
      <c r="F1968" t="inlineStr">
        <is>
          <t/>
        </is>
      </c>
      <c r="G1968" t="inlineStr">
        <is>
          <t/>
        </is>
      </c>
      <c r="H1968" t="inlineStr">
        <is>
          <t>Mailitem</t>
        </is>
      </c>
      <c r="I1968" t="inlineStr">
        <is>
          <t>MI2112802195</t>
        </is>
      </c>
      <c r="J1968" t="n">
        <v>317.0</v>
      </c>
      <c r="K1968" t="inlineStr">
        <is>
          <t>COMPLETED</t>
        </is>
      </c>
      <c r="L1968" t="inlineStr">
        <is>
          <t>MARK_AS_COMPLETED</t>
        </is>
      </c>
      <c r="M1968" t="inlineStr">
        <is>
          <t>Queue</t>
        </is>
      </c>
      <c r="N1968" t="n">
        <v>2.0</v>
      </c>
      <c r="O1968" s="1" t="n">
        <v>44553.171747685185</v>
      </c>
      <c r="P1968" s="1" t="n">
        <v>44553.183969907404</v>
      </c>
      <c r="Q1968" t="n">
        <v>37.0</v>
      </c>
      <c r="R1968" t="n">
        <v>1019.0</v>
      </c>
      <c r="S1968" t="b">
        <v>0</v>
      </c>
      <c r="T1968" t="inlineStr">
        <is>
          <t>N/A</t>
        </is>
      </c>
      <c r="U1968" t="b">
        <v>1</v>
      </c>
      <c r="V1968" t="inlineStr">
        <is>
          <t>Nisha Verma</t>
        </is>
      </c>
      <c r="W1968" s="1" t="n">
        <v>44553.177141203705</v>
      </c>
      <c r="X1968" t="n">
        <v>464.0</v>
      </c>
      <c r="Y1968" t="n">
        <v>181.0</v>
      </c>
      <c r="Z1968" t="n">
        <v>0.0</v>
      </c>
      <c r="AA1968" t="n">
        <v>181.0</v>
      </c>
      <c r="AB1968" t="n">
        <v>0.0</v>
      </c>
      <c r="AC1968" t="n">
        <v>84.0</v>
      </c>
      <c r="AD1968" t="n">
        <v>136.0</v>
      </c>
      <c r="AE1968" t="n">
        <v>0.0</v>
      </c>
      <c r="AF1968" t="n">
        <v>0.0</v>
      </c>
      <c r="AG1968" t="n">
        <v>0.0</v>
      </c>
      <c r="AH1968" t="inlineStr">
        <is>
          <t>Poonam Patil</t>
        </is>
      </c>
      <c r="AI1968" s="1" t="n">
        <v>44553.183969907404</v>
      </c>
      <c r="AJ1968" t="n">
        <v>555.0</v>
      </c>
      <c r="AK1968" t="n">
        <v>0.0</v>
      </c>
      <c r="AL1968" t="n">
        <v>0.0</v>
      </c>
      <c r="AM1968" t="n">
        <v>0.0</v>
      </c>
      <c r="AN1968" t="n">
        <v>0.0</v>
      </c>
      <c r="AO1968" t="n">
        <v>0.0</v>
      </c>
      <c r="AP1968" t="n">
        <v>136.0</v>
      </c>
      <c r="AQ1968" t="n">
        <v>0.0</v>
      </c>
      <c r="AR1968" t="n">
        <v>0.0</v>
      </c>
      <c r="AS1968" t="n">
        <v>0.0</v>
      </c>
      <c r="AT1968" t="inlineStr">
        <is>
          <t>N/A</t>
        </is>
      </c>
      <c r="AU1968" t="inlineStr">
        <is>
          <t>N/A</t>
        </is>
      </c>
      <c r="AV1968" t="inlineStr">
        <is>
          <t>N/A</t>
        </is>
      </c>
      <c r="AW1968" t="inlineStr">
        <is>
          <t>N/A</t>
        </is>
      </c>
      <c r="AX1968" t="inlineStr">
        <is>
          <t>N/A</t>
        </is>
      </c>
      <c r="AY1968" t="inlineStr">
        <is>
          <t>N/A</t>
        </is>
      </c>
      <c r="AZ1968" t="inlineStr">
        <is>
          <t>N/A</t>
        </is>
      </c>
      <c r="BA1968" t="inlineStr">
        <is>
          <t>N/A</t>
        </is>
      </c>
      <c r="BB1968" t="inlineStr">
        <is>
          <t>N/A</t>
        </is>
      </c>
      <c r="BC1968" t="inlineStr">
        <is>
          <t>N/A</t>
        </is>
      </c>
      <c r="BD1968" t="inlineStr">
        <is>
          <t>N/A</t>
        </is>
      </c>
      <c r="BE1968" t="inlineStr">
        <is>
          <t>N/A</t>
        </is>
      </c>
    </row>
    <row r="1969">
      <c r="A1969" t="inlineStr">
        <is>
          <t>WI211276199</t>
        </is>
      </c>
      <c r="B1969" t="inlineStr">
        <is>
          <t>DATA_VALIDATION</t>
        </is>
      </c>
      <c r="C1969" t="inlineStr">
        <is>
          <t>201100014337</t>
        </is>
      </c>
      <c r="D1969" t="inlineStr">
        <is>
          <t>Folder</t>
        </is>
      </c>
      <c r="E1969" s="2">
        <f>HYPERLINK("capsilon://?command=openfolder&amp;siteaddress=FAM.docvelocity-na8.net&amp;folderid=FXA4E5F561-4A9C-2260-C163-395BC8537C29","FX21128088")</f>
        <v>0.0</v>
      </c>
      <c r="F1969" t="inlineStr">
        <is>
          <t/>
        </is>
      </c>
      <c r="G1969" t="inlineStr">
        <is>
          <t/>
        </is>
      </c>
      <c r="H1969" t="inlineStr">
        <is>
          <t>Mailitem</t>
        </is>
      </c>
      <c r="I1969" t="inlineStr">
        <is>
          <t>MI2112796845</t>
        </is>
      </c>
      <c r="J1969" t="n">
        <v>56.0</v>
      </c>
      <c r="K1969" t="inlineStr">
        <is>
          <t>COMPLETED</t>
        </is>
      </c>
      <c r="L1969" t="inlineStr">
        <is>
          <t>MARK_AS_COMPLETED</t>
        </is>
      </c>
      <c r="M1969" t="inlineStr">
        <is>
          <t>Queue</t>
        </is>
      </c>
      <c r="N1969" t="n">
        <v>2.0</v>
      </c>
      <c r="O1969" s="1" t="n">
        <v>44553.175787037035</v>
      </c>
      <c r="P1969" s="1" t="n">
        <v>44553.18570601852</v>
      </c>
      <c r="Q1969" t="n">
        <v>191.0</v>
      </c>
      <c r="R1969" t="n">
        <v>666.0</v>
      </c>
      <c r="S1969" t="b">
        <v>0</v>
      </c>
      <c r="T1969" t="inlineStr">
        <is>
          <t>N/A</t>
        </is>
      </c>
      <c r="U1969" t="b">
        <v>1</v>
      </c>
      <c r="V1969" t="inlineStr">
        <is>
          <t>Nisha Verma</t>
        </is>
      </c>
      <c r="W1969" s="1" t="n">
        <v>44553.17954861111</v>
      </c>
      <c r="X1969" t="n">
        <v>207.0</v>
      </c>
      <c r="Y1969" t="n">
        <v>42.0</v>
      </c>
      <c r="Z1969" t="n">
        <v>0.0</v>
      </c>
      <c r="AA1969" t="n">
        <v>42.0</v>
      </c>
      <c r="AB1969" t="n">
        <v>0.0</v>
      </c>
      <c r="AC1969" t="n">
        <v>13.0</v>
      </c>
      <c r="AD1969" t="n">
        <v>14.0</v>
      </c>
      <c r="AE1969" t="n">
        <v>0.0</v>
      </c>
      <c r="AF1969" t="n">
        <v>0.0</v>
      </c>
      <c r="AG1969" t="n">
        <v>0.0</v>
      </c>
      <c r="AH1969" t="inlineStr">
        <is>
          <t>Ashish Sutar</t>
        </is>
      </c>
      <c r="AI1969" s="1" t="n">
        <v>44553.18570601852</v>
      </c>
      <c r="AJ1969" t="n">
        <v>459.0</v>
      </c>
      <c r="AK1969" t="n">
        <v>0.0</v>
      </c>
      <c r="AL1969" t="n">
        <v>0.0</v>
      </c>
      <c r="AM1969" t="n">
        <v>0.0</v>
      </c>
      <c r="AN1969" t="n">
        <v>0.0</v>
      </c>
      <c r="AO1969" t="n">
        <v>0.0</v>
      </c>
      <c r="AP1969" t="n">
        <v>14.0</v>
      </c>
      <c r="AQ1969" t="n">
        <v>0.0</v>
      </c>
      <c r="AR1969" t="n">
        <v>0.0</v>
      </c>
      <c r="AS1969" t="n">
        <v>0.0</v>
      </c>
      <c r="AT1969" t="inlineStr">
        <is>
          <t>N/A</t>
        </is>
      </c>
      <c r="AU1969" t="inlineStr">
        <is>
          <t>N/A</t>
        </is>
      </c>
      <c r="AV1969" t="inlineStr">
        <is>
          <t>N/A</t>
        </is>
      </c>
      <c r="AW1969" t="inlineStr">
        <is>
          <t>N/A</t>
        </is>
      </c>
      <c r="AX1969" t="inlineStr">
        <is>
          <t>N/A</t>
        </is>
      </c>
      <c r="AY1969" t="inlineStr">
        <is>
          <t>N/A</t>
        </is>
      </c>
      <c r="AZ1969" t="inlineStr">
        <is>
          <t>N/A</t>
        </is>
      </c>
      <c r="BA1969" t="inlineStr">
        <is>
          <t>N/A</t>
        </is>
      </c>
      <c r="BB1969" t="inlineStr">
        <is>
          <t>N/A</t>
        </is>
      </c>
      <c r="BC1969" t="inlineStr">
        <is>
          <t>N/A</t>
        </is>
      </c>
      <c r="BD1969" t="inlineStr">
        <is>
          <t>N/A</t>
        </is>
      </c>
      <c r="BE1969" t="inlineStr">
        <is>
          <t>N/A</t>
        </is>
      </c>
    </row>
    <row r="1970">
      <c r="A1970" t="inlineStr">
        <is>
          <t>WI211276200</t>
        </is>
      </c>
      <c r="B1970" t="inlineStr">
        <is>
          <t>DATA_VALIDATION</t>
        </is>
      </c>
      <c r="C1970" t="inlineStr">
        <is>
          <t>201330004349</t>
        </is>
      </c>
      <c r="D1970" t="inlineStr">
        <is>
          <t>Folder</t>
        </is>
      </c>
      <c r="E1970" s="2">
        <f>HYPERLINK("capsilon://?command=openfolder&amp;siteaddress=FAM.docvelocity-na8.net&amp;folderid=FXD3E82431-FD60-7925-A21E-A298D17738CD","FX211211680")</f>
        <v>0.0</v>
      </c>
      <c r="F1970" t="inlineStr">
        <is>
          <t/>
        </is>
      </c>
      <c r="G1970" t="inlineStr">
        <is>
          <t/>
        </is>
      </c>
      <c r="H1970" t="inlineStr">
        <is>
          <t>Mailitem</t>
        </is>
      </c>
      <c r="I1970" t="inlineStr">
        <is>
          <t>MI2112798131</t>
        </is>
      </c>
      <c r="J1970" t="n">
        <v>440.0</v>
      </c>
      <c r="K1970" t="inlineStr">
        <is>
          <t>COMPLETED</t>
        </is>
      </c>
      <c r="L1970" t="inlineStr">
        <is>
          <t>MARK_AS_COMPLETED</t>
        </is>
      </c>
      <c r="M1970" t="inlineStr">
        <is>
          <t>Queue</t>
        </is>
      </c>
      <c r="N1970" t="n">
        <v>2.0</v>
      </c>
      <c r="O1970" s="1" t="n">
        <v>44553.17922453704</v>
      </c>
      <c r="P1970" s="1" t="n">
        <v>44553.249710648146</v>
      </c>
      <c r="Q1970" t="n">
        <v>2578.0</v>
      </c>
      <c r="R1970" t="n">
        <v>3512.0</v>
      </c>
      <c r="S1970" t="b">
        <v>0</v>
      </c>
      <c r="T1970" t="inlineStr">
        <is>
          <t>N/A</t>
        </is>
      </c>
      <c r="U1970" t="b">
        <v>1</v>
      </c>
      <c r="V1970" t="inlineStr">
        <is>
          <t>Nisha Verma</t>
        </is>
      </c>
      <c r="W1970" s="1" t="n">
        <v>44553.226689814815</v>
      </c>
      <c r="X1970" t="n">
        <v>1634.0</v>
      </c>
      <c r="Y1970" t="n">
        <v>476.0</v>
      </c>
      <c r="Z1970" t="n">
        <v>0.0</v>
      </c>
      <c r="AA1970" t="n">
        <v>476.0</v>
      </c>
      <c r="AB1970" t="n">
        <v>0.0</v>
      </c>
      <c r="AC1970" t="n">
        <v>250.0</v>
      </c>
      <c r="AD1970" t="n">
        <v>-36.0</v>
      </c>
      <c r="AE1970" t="n">
        <v>0.0</v>
      </c>
      <c r="AF1970" t="n">
        <v>0.0</v>
      </c>
      <c r="AG1970" t="n">
        <v>0.0</v>
      </c>
      <c r="AH1970" t="inlineStr">
        <is>
          <t>Ashish Sutar</t>
        </is>
      </c>
      <c r="AI1970" s="1" t="n">
        <v>44553.249710648146</v>
      </c>
      <c r="AJ1970" t="n">
        <v>1813.0</v>
      </c>
      <c r="AK1970" t="n">
        <v>1.0</v>
      </c>
      <c r="AL1970" t="n">
        <v>0.0</v>
      </c>
      <c r="AM1970" t="n">
        <v>1.0</v>
      </c>
      <c r="AN1970" t="n">
        <v>0.0</v>
      </c>
      <c r="AO1970" t="n">
        <v>1.0</v>
      </c>
      <c r="AP1970" t="n">
        <v>-37.0</v>
      </c>
      <c r="AQ1970" t="n">
        <v>0.0</v>
      </c>
      <c r="AR1970" t="n">
        <v>0.0</v>
      </c>
      <c r="AS1970" t="n">
        <v>0.0</v>
      </c>
      <c r="AT1970" t="inlineStr">
        <is>
          <t>N/A</t>
        </is>
      </c>
      <c r="AU1970" t="inlineStr">
        <is>
          <t>N/A</t>
        </is>
      </c>
      <c r="AV1970" t="inlineStr">
        <is>
          <t>N/A</t>
        </is>
      </c>
      <c r="AW1970" t="inlineStr">
        <is>
          <t>N/A</t>
        </is>
      </c>
      <c r="AX1970" t="inlineStr">
        <is>
          <t>N/A</t>
        </is>
      </c>
      <c r="AY1970" t="inlineStr">
        <is>
          <t>N/A</t>
        </is>
      </c>
      <c r="AZ1970" t="inlineStr">
        <is>
          <t>N/A</t>
        </is>
      </c>
      <c r="BA1970" t="inlineStr">
        <is>
          <t>N/A</t>
        </is>
      </c>
      <c r="BB1970" t="inlineStr">
        <is>
          <t>N/A</t>
        </is>
      </c>
      <c r="BC1970" t="inlineStr">
        <is>
          <t>N/A</t>
        </is>
      </c>
      <c r="BD1970" t="inlineStr">
        <is>
          <t>N/A</t>
        </is>
      </c>
      <c r="BE1970" t="inlineStr">
        <is>
          <t>N/A</t>
        </is>
      </c>
    </row>
    <row r="1971">
      <c r="A1971" t="inlineStr">
        <is>
          <t>WI211276202</t>
        </is>
      </c>
      <c r="B1971" t="inlineStr">
        <is>
          <t>DATA_VALIDATION</t>
        </is>
      </c>
      <c r="C1971" t="inlineStr">
        <is>
          <t>201348000236</t>
        </is>
      </c>
      <c r="D1971" t="inlineStr">
        <is>
          <t>Folder</t>
        </is>
      </c>
      <c r="E1971" s="2">
        <f>HYPERLINK("capsilon://?command=openfolder&amp;siteaddress=FAM.docvelocity-na8.net&amp;folderid=FX2F42D04A-431B-5FD0-B8DE-D5970CC13503","FX211210045")</f>
        <v>0.0</v>
      </c>
      <c r="F1971" t="inlineStr">
        <is>
          <t/>
        </is>
      </c>
      <c r="G1971" t="inlineStr">
        <is>
          <t/>
        </is>
      </c>
      <c r="H1971" t="inlineStr">
        <is>
          <t>Mailitem</t>
        </is>
      </c>
      <c r="I1971" t="inlineStr">
        <is>
          <t>MI2112799691</t>
        </is>
      </c>
      <c r="J1971" t="n">
        <v>208.0</v>
      </c>
      <c r="K1971" t="inlineStr">
        <is>
          <t>COMPLETED</t>
        </is>
      </c>
      <c r="L1971" t="inlineStr">
        <is>
          <t>MARK_AS_COMPLETED</t>
        </is>
      </c>
      <c r="M1971" t="inlineStr">
        <is>
          <t>Queue</t>
        </is>
      </c>
      <c r="N1971" t="n">
        <v>2.0</v>
      </c>
      <c r="O1971" s="1" t="n">
        <v>44553.18177083333</v>
      </c>
      <c r="P1971" s="1" t="n">
        <v>44553.254016203704</v>
      </c>
      <c r="Q1971" t="n">
        <v>585.0</v>
      </c>
      <c r="R1971" t="n">
        <v>5657.0</v>
      </c>
      <c r="S1971" t="b">
        <v>0</v>
      </c>
      <c r="T1971" t="inlineStr">
        <is>
          <t>N/A</t>
        </is>
      </c>
      <c r="U1971" t="b">
        <v>1</v>
      </c>
      <c r="V1971" t="inlineStr">
        <is>
          <t>Ujwala Ajabe</t>
        </is>
      </c>
      <c r="W1971" s="1" t="n">
        <v>44553.22054398148</v>
      </c>
      <c r="X1971" t="n">
        <v>3168.0</v>
      </c>
      <c r="Y1971" t="n">
        <v>283.0</v>
      </c>
      <c r="Z1971" t="n">
        <v>0.0</v>
      </c>
      <c r="AA1971" t="n">
        <v>283.0</v>
      </c>
      <c r="AB1971" t="n">
        <v>0.0</v>
      </c>
      <c r="AC1971" t="n">
        <v>290.0</v>
      </c>
      <c r="AD1971" t="n">
        <v>-75.0</v>
      </c>
      <c r="AE1971" t="n">
        <v>0.0</v>
      </c>
      <c r="AF1971" t="n">
        <v>0.0</v>
      </c>
      <c r="AG1971" t="n">
        <v>0.0</v>
      </c>
      <c r="AH1971" t="inlineStr">
        <is>
          <t>Poonam Patil</t>
        </is>
      </c>
      <c r="AI1971" s="1" t="n">
        <v>44553.254016203704</v>
      </c>
      <c r="AJ1971" t="n">
        <v>10.0</v>
      </c>
      <c r="AK1971" t="n">
        <v>0.0</v>
      </c>
      <c r="AL1971" t="n">
        <v>0.0</v>
      </c>
      <c r="AM1971" t="n">
        <v>0.0</v>
      </c>
      <c r="AN1971" t="n">
        <v>0.0</v>
      </c>
      <c r="AO1971" t="n">
        <v>0.0</v>
      </c>
      <c r="AP1971" t="n">
        <v>-75.0</v>
      </c>
      <c r="AQ1971" t="n">
        <v>0.0</v>
      </c>
      <c r="AR1971" t="n">
        <v>0.0</v>
      </c>
      <c r="AS1971" t="n">
        <v>0.0</v>
      </c>
      <c r="AT1971" t="inlineStr">
        <is>
          <t>N/A</t>
        </is>
      </c>
      <c r="AU1971" t="inlineStr">
        <is>
          <t>N/A</t>
        </is>
      </c>
      <c r="AV1971" t="inlineStr">
        <is>
          <t>N/A</t>
        </is>
      </c>
      <c r="AW1971" t="inlineStr">
        <is>
          <t>N/A</t>
        </is>
      </c>
      <c r="AX1971" t="inlineStr">
        <is>
          <t>N/A</t>
        </is>
      </c>
      <c r="AY1971" t="inlineStr">
        <is>
          <t>N/A</t>
        </is>
      </c>
      <c r="AZ1971" t="inlineStr">
        <is>
          <t>N/A</t>
        </is>
      </c>
      <c r="BA1971" t="inlineStr">
        <is>
          <t>N/A</t>
        </is>
      </c>
      <c r="BB1971" t="inlineStr">
        <is>
          <t>N/A</t>
        </is>
      </c>
      <c r="BC1971" t="inlineStr">
        <is>
          <t>N/A</t>
        </is>
      </c>
      <c r="BD1971" t="inlineStr">
        <is>
          <t>N/A</t>
        </is>
      </c>
      <c r="BE1971" t="inlineStr">
        <is>
          <t>N/A</t>
        </is>
      </c>
    </row>
    <row r="1972">
      <c r="A1972" t="inlineStr">
        <is>
          <t>WI211276203</t>
        </is>
      </c>
      <c r="B1972" t="inlineStr">
        <is>
          <t>DATA_VALIDATION</t>
        </is>
      </c>
      <c r="C1972" t="inlineStr">
        <is>
          <t>201348000237</t>
        </is>
      </c>
      <c r="D1972" t="inlineStr">
        <is>
          <t>Folder</t>
        </is>
      </c>
      <c r="E1972" s="2">
        <f>HYPERLINK("capsilon://?command=openfolder&amp;siteaddress=FAM.docvelocity-na8.net&amp;folderid=FX5A4DDDBD-A48F-379F-3523-B3F89652807C","FX211210070")</f>
        <v>0.0</v>
      </c>
      <c r="F1972" t="inlineStr">
        <is>
          <t/>
        </is>
      </c>
      <c r="G1972" t="inlineStr">
        <is>
          <t/>
        </is>
      </c>
      <c r="H1972" t="inlineStr">
        <is>
          <t>Mailitem</t>
        </is>
      </c>
      <c r="I1972" t="inlineStr">
        <is>
          <t>MI2112800094</t>
        </is>
      </c>
      <c r="J1972" t="n">
        <v>88.0</v>
      </c>
      <c r="K1972" t="inlineStr">
        <is>
          <t>COMPLETED</t>
        </is>
      </c>
      <c r="L1972" t="inlineStr">
        <is>
          <t>MARK_AS_COMPLETED</t>
        </is>
      </c>
      <c r="M1972" t="inlineStr">
        <is>
          <t>Queue</t>
        </is>
      </c>
      <c r="N1972" t="n">
        <v>2.0</v>
      </c>
      <c r="O1972" s="1" t="n">
        <v>44553.1866087963</v>
      </c>
      <c r="P1972" s="1" t="n">
        <v>44553.21984953704</v>
      </c>
      <c r="Q1972" t="n">
        <v>1591.0</v>
      </c>
      <c r="R1972" t="n">
        <v>1281.0</v>
      </c>
      <c r="S1972" t="b">
        <v>0</v>
      </c>
      <c r="T1972" t="inlineStr">
        <is>
          <t>N/A</t>
        </is>
      </c>
      <c r="U1972" t="b">
        <v>1</v>
      </c>
      <c r="V1972" t="inlineStr">
        <is>
          <t>Supriya Khape</t>
        </is>
      </c>
      <c r="W1972" s="1" t="n">
        <v>44553.19834490741</v>
      </c>
      <c r="X1972" t="n">
        <v>812.0</v>
      </c>
      <c r="Y1972" t="n">
        <v>78.0</v>
      </c>
      <c r="Z1972" t="n">
        <v>0.0</v>
      </c>
      <c r="AA1972" t="n">
        <v>78.0</v>
      </c>
      <c r="AB1972" t="n">
        <v>0.0</v>
      </c>
      <c r="AC1972" t="n">
        <v>80.0</v>
      </c>
      <c r="AD1972" t="n">
        <v>10.0</v>
      </c>
      <c r="AE1972" t="n">
        <v>0.0</v>
      </c>
      <c r="AF1972" t="n">
        <v>0.0</v>
      </c>
      <c r="AG1972" t="n">
        <v>0.0</v>
      </c>
      <c r="AH1972" t="inlineStr">
        <is>
          <t>Ashish Sutar</t>
        </is>
      </c>
      <c r="AI1972" s="1" t="n">
        <v>44553.21984953704</v>
      </c>
      <c r="AJ1972" t="n">
        <v>454.0</v>
      </c>
      <c r="AK1972" t="n">
        <v>0.0</v>
      </c>
      <c r="AL1972" t="n">
        <v>0.0</v>
      </c>
      <c r="AM1972" t="n">
        <v>0.0</v>
      </c>
      <c r="AN1972" t="n">
        <v>0.0</v>
      </c>
      <c r="AO1972" t="n">
        <v>0.0</v>
      </c>
      <c r="AP1972" t="n">
        <v>10.0</v>
      </c>
      <c r="AQ1972" t="n">
        <v>0.0</v>
      </c>
      <c r="AR1972" t="n">
        <v>0.0</v>
      </c>
      <c r="AS1972" t="n">
        <v>0.0</v>
      </c>
      <c r="AT1972" t="inlineStr">
        <is>
          <t>N/A</t>
        </is>
      </c>
      <c r="AU1972" t="inlineStr">
        <is>
          <t>N/A</t>
        </is>
      </c>
      <c r="AV1972" t="inlineStr">
        <is>
          <t>N/A</t>
        </is>
      </c>
      <c r="AW1972" t="inlineStr">
        <is>
          <t>N/A</t>
        </is>
      </c>
      <c r="AX1972" t="inlineStr">
        <is>
          <t>N/A</t>
        </is>
      </c>
      <c r="AY1972" t="inlineStr">
        <is>
          <t>N/A</t>
        </is>
      </c>
      <c r="AZ1972" t="inlineStr">
        <is>
          <t>N/A</t>
        </is>
      </c>
      <c r="BA1972" t="inlineStr">
        <is>
          <t>N/A</t>
        </is>
      </c>
      <c r="BB1972" t="inlineStr">
        <is>
          <t>N/A</t>
        </is>
      </c>
      <c r="BC1972" t="inlineStr">
        <is>
          <t>N/A</t>
        </is>
      </c>
      <c r="BD1972" t="inlineStr">
        <is>
          <t>N/A</t>
        </is>
      </c>
      <c r="BE1972" t="inlineStr">
        <is>
          <t>N/A</t>
        </is>
      </c>
    </row>
    <row r="1973">
      <c r="A1973" t="inlineStr">
        <is>
          <t>WI211276204</t>
        </is>
      </c>
      <c r="B1973" t="inlineStr">
        <is>
          <t>DATA_VALIDATION</t>
        </is>
      </c>
      <c r="C1973" t="inlineStr">
        <is>
          <t>201300020361</t>
        </is>
      </c>
      <c r="D1973" t="inlineStr">
        <is>
          <t>Folder</t>
        </is>
      </c>
      <c r="E1973" s="2">
        <f>HYPERLINK("capsilon://?command=openfolder&amp;siteaddress=FAM.docvelocity-na8.net&amp;folderid=FX709654FF-AFB4-7660-6994-0A90E7D01251","FX21128920")</f>
        <v>0.0</v>
      </c>
      <c r="F1973" t="inlineStr">
        <is>
          <t/>
        </is>
      </c>
      <c r="G1973" t="inlineStr">
        <is>
          <t/>
        </is>
      </c>
      <c r="H1973" t="inlineStr">
        <is>
          <t>Mailitem</t>
        </is>
      </c>
      <c r="I1973" t="inlineStr">
        <is>
          <t>MI2112802218</t>
        </is>
      </c>
      <c r="J1973" t="n">
        <v>317.0</v>
      </c>
      <c r="K1973" t="inlineStr">
        <is>
          <t>COMPLETED</t>
        </is>
      </c>
      <c r="L1973" t="inlineStr">
        <is>
          <t>MARK_AS_COMPLETED</t>
        </is>
      </c>
      <c r="M1973" t="inlineStr">
        <is>
          <t>Queue</t>
        </is>
      </c>
      <c r="N1973" t="n">
        <v>2.0</v>
      </c>
      <c r="O1973" s="1" t="n">
        <v>44553.19459490741</v>
      </c>
      <c r="P1973" s="1" t="n">
        <v>44553.22011574074</v>
      </c>
      <c r="Q1973" t="n">
        <v>617.0</v>
      </c>
      <c r="R1973" t="n">
        <v>1588.0</v>
      </c>
      <c r="S1973" t="b">
        <v>0</v>
      </c>
      <c r="T1973" t="inlineStr">
        <is>
          <t>N/A</t>
        </is>
      </c>
      <c r="U1973" t="b">
        <v>1</v>
      </c>
      <c r="V1973" t="inlineStr">
        <is>
          <t>Raman Vaidya</t>
        </is>
      </c>
      <c r="W1973" s="1" t="n">
        <v>44553.21130787037</v>
      </c>
      <c r="X1973" t="n">
        <v>1202.0</v>
      </c>
      <c r="Y1973" t="n">
        <v>181.0</v>
      </c>
      <c r="Z1973" t="n">
        <v>0.0</v>
      </c>
      <c r="AA1973" t="n">
        <v>181.0</v>
      </c>
      <c r="AB1973" t="n">
        <v>0.0</v>
      </c>
      <c r="AC1973" t="n">
        <v>99.0</v>
      </c>
      <c r="AD1973" t="n">
        <v>136.0</v>
      </c>
      <c r="AE1973" t="n">
        <v>0.0</v>
      </c>
      <c r="AF1973" t="n">
        <v>0.0</v>
      </c>
      <c r="AG1973" t="n">
        <v>0.0</v>
      </c>
      <c r="AH1973" t="inlineStr">
        <is>
          <t>Poonam Patil</t>
        </is>
      </c>
      <c r="AI1973" s="1" t="n">
        <v>44553.22011574074</v>
      </c>
      <c r="AJ1973" t="n">
        <v>340.0</v>
      </c>
      <c r="AK1973" t="n">
        <v>0.0</v>
      </c>
      <c r="AL1973" t="n">
        <v>0.0</v>
      </c>
      <c r="AM1973" t="n">
        <v>0.0</v>
      </c>
      <c r="AN1973" t="n">
        <v>0.0</v>
      </c>
      <c r="AO1973" t="n">
        <v>0.0</v>
      </c>
      <c r="AP1973" t="n">
        <v>136.0</v>
      </c>
      <c r="AQ1973" t="n">
        <v>0.0</v>
      </c>
      <c r="AR1973" t="n">
        <v>0.0</v>
      </c>
      <c r="AS1973" t="n">
        <v>0.0</v>
      </c>
      <c r="AT1973" t="inlineStr">
        <is>
          <t>N/A</t>
        </is>
      </c>
      <c r="AU1973" t="inlineStr">
        <is>
          <t>N/A</t>
        </is>
      </c>
      <c r="AV1973" t="inlineStr">
        <is>
          <t>N/A</t>
        </is>
      </c>
      <c r="AW1973" t="inlineStr">
        <is>
          <t>N/A</t>
        </is>
      </c>
      <c r="AX1973" t="inlineStr">
        <is>
          <t>N/A</t>
        </is>
      </c>
      <c r="AY1973" t="inlineStr">
        <is>
          <t>N/A</t>
        </is>
      </c>
      <c r="AZ1973" t="inlineStr">
        <is>
          <t>N/A</t>
        </is>
      </c>
      <c r="BA1973" t="inlineStr">
        <is>
          <t>N/A</t>
        </is>
      </c>
      <c r="BB1973" t="inlineStr">
        <is>
          <t>N/A</t>
        </is>
      </c>
      <c r="BC1973" t="inlineStr">
        <is>
          <t>N/A</t>
        </is>
      </c>
      <c r="BD1973" t="inlineStr">
        <is>
          <t>N/A</t>
        </is>
      </c>
      <c r="BE1973" t="inlineStr">
        <is>
          <t>N/A</t>
        </is>
      </c>
    </row>
    <row r="1974">
      <c r="A1974" t="inlineStr">
        <is>
          <t>WI211276205</t>
        </is>
      </c>
      <c r="B1974" t="inlineStr">
        <is>
          <t>DATA_VALIDATION</t>
        </is>
      </c>
      <c r="C1974" t="inlineStr">
        <is>
          <t>201300020361</t>
        </is>
      </c>
      <c r="D1974" t="inlineStr">
        <is>
          <t>Folder</t>
        </is>
      </c>
      <c r="E1974" s="2">
        <f>HYPERLINK("capsilon://?command=openfolder&amp;siteaddress=FAM.docvelocity-na8.net&amp;folderid=FX709654FF-AFB4-7660-6994-0A90E7D01251","FX21128920")</f>
        <v>0.0</v>
      </c>
      <c r="F1974" t="inlineStr">
        <is>
          <t/>
        </is>
      </c>
      <c r="G1974" t="inlineStr">
        <is>
          <t/>
        </is>
      </c>
      <c r="H1974" t="inlineStr">
        <is>
          <t>Mailitem</t>
        </is>
      </c>
      <c r="I1974" t="inlineStr">
        <is>
          <t>MI2112802224</t>
        </is>
      </c>
      <c r="J1974" t="n">
        <v>317.0</v>
      </c>
      <c r="K1974" t="inlineStr">
        <is>
          <t>COMPLETED</t>
        </is>
      </c>
      <c r="L1974" t="inlineStr">
        <is>
          <t>MARK_AS_COMPLETED</t>
        </is>
      </c>
      <c r="M1974" t="inlineStr">
        <is>
          <t>Queue</t>
        </is>
      </c>
      <c r="N1974" t="n">
        <v>2.0</v>
      </c>
      <c r="O1974" s="1" t="n">
        <v>44553.19608796296</v>
      </c>
      <c r="P1974" s="1" t="n">
        <v>44553.22872685185</v>
      </c>
      <c r="Q1974" t="n">
        <v>1226.0</v>
      </c>
      <c r="R1974" t="n">
        <v>1594.0</v>
      </c>
      <c r="S1974" t="b">
        <v>0</v>
      </c>
      <c r="T1974" t="inlineStr">
        <is>
          <t>N/A</t>
        </is>
      </c>
      <c r="U1974" t="b">
        <v>1</v>
      </c>
      <c r="V1974" t="inlineStr">
        <is>
          <t>Supriya Khape</t>
        </is>
      </c>
      <c r="W1974" s="1" t="n">
        <v>44553.21857638889</v>
      </c>
      <c r="X1974" t="n">
        <v>702.0</v>
      </c>
      <c r="Y1974" t="n">
        <v>181.0</v>
      </c>
      <c r="Z1974" t="n">
        <v>0.0</v>
      </c>
      <c r="AA1974" t="n">
        <v>181.0</v>
      </c>
      <c r="AB1974" t="n">
        <v>0.0</v>
      </c>
      <c r="AC1974" t="n">
        <v>83.0</v>
      </c>
      <c r="AD1974" t="n">
        <v>136.0</v>
      </c>
      <c r="AE1974" t="n">
        <v>0.0</v>
      </c>
      <c r="AF1974" t="n">
        <v>0.0</v>
      </c>
      <c r="AG1974" t="n">
        <v>0.0</v>
      </c>
      <c r="AH1974" t="inlineStr">
        <is>
          <t>Ashish Sutar</t>
        </is>
      </c>
      <c r="AI1974" s="1" t="n">
        <v>44553.22872685185</v>
      </c>
      <c r="AJ1974" t="n">
        <v>766.0</v>
      </c>
      <c r="AK1974" t="n">
        <v>4.0</v>
      </c>
      <c r="AL1974" t="n">
        <v>0.0</v>
      </c>
      <c r="AM1974" t="n">
        <v>4.0</v>
      </c>
      <c r="AN1974" t="n">
        <v>0.0</v>
      </c>
      <c r="AO1974" t="n">
        <v>5.0</v>
      </c>
      <c r="AP1974" t="n">
        <v>132.0</v>
      </c>
      <c r="AQ1974" t="n">
        <v>0.0</v>
      </c>
      <c r="AR1974" t="n">
        <v>0.0</v>
      </c>
      <c r="AS1974" t="n">
        <v>0.0</v>
      </c>
      <c r="AT1974" t="inlineStr">
        <is>
          <t>N/A</t>
        </is>
      </c>
      <c r="AU1974" t="inlineStr">
        <is>
          <t>N/A</t>
        </is>
      </c>
      <c r="AV1974" t="inlineStr">
        <is>
          <t>N/A</t>
        </is>
      </c>
      <c r="AW1974" t="inlineStr">
        <is>
          <t>N/A</t>
        </is>
      </c>
      <c r="AX1974" t="inlineStr">
        <is>
          <t>N/A</t>
        </is>
      </c>
      <c r="AY1974" t="inlineStr">
        <is>
          <t>N/A</t>
        </is>
      </c>
      <c r="AZ1974" t="inlineStr">
        <is>
          <t>N/A</t>
        </is>
      </c>
      <c r="BA1974" t="inlineStr">
        <is>
          <t>N/A</t>
        </is>
      </c>
      <c r="BB1974" t="inlineStr">
        <is>
          <t>N/A</t>
        </is>
      </c>
      <c r="BC1974" t="inlineStr">
        <is>
          <t>N/A</t>
        </is>
      </c>
      <c r="BD1974" t="inlineStr">
        <is>
          <t>N/A</t>
        </is>
      </c>
      <c r="BE1974" t="inlineStr">
        <is>
          <t>N/A</t>
        </is>
      </c>
    </row>
    <row r="1975">
      <c r="A1975" t="inlineStr">
        <is>
          <t>WI211276206</t>
        </is>
      </c>
      <c r="B1975" t="inlineStr">
        <is>
          <t>DATA_VALIDATION</t>
        </is>
      </c>
      <c r="C1975" t="inlineStr">
        <is>
          <t>201300020361</t>
        </is>
      </c>
      <c r="D1975" t="inlineStr">
        <is>
          <t>Folder</t>
        </is>
      </c>
      <c r="E1975" s="2">
        <f>HYPERLINK("capsilon://?command=openfolder&amp;siteaddress=FAM.docvelocity-na8.net&amp;folderid=FX709654FF-AFB4-7660-6994-0A90E7D01251","FX21128920")</f>
        <v>0.0</v>
      </c>
      <c r="F1975" t="inlineStr">
        <is>
          <t/>
        </is>
      </c>
      <c r="G1975" t="inlineStr">
        <is>
          <t/>
        </is>
      </c>
      <c r="H1975" t="inlineStr">
        <is>
          <t>Mailitem</t>
        </is>
      </c>
      <c r="I1975" t="inlineStr">
        <is>
          <t>MI2112802234</t>
        </is>
      </c>
      <c r="J1975" t="n">
        <v>317.0</v>
      </c>
      <c r="K1975" t="inlineStr">
        <is>
          <t>COMPLETED</t>
        </is>
      </c>
      <c r="L1975" t="inlineStr">
        <is>
          <t>MARK_AS_COMPLETED</t>
        </is>
      </c>
      <c r="M1975" t="inlineStr">
        <is>
          <t>Queue</t>
        </is>
      </c>
      <c r="N1975" t="n">
        <v>2.0</v>
      </c>
      <c r="O1975" s="1" t="n">
        <v>44553.197384259256</v>
      </c>
      <c r="P1975" s="1" t="n">
        <v>44553.25644675926</v>
      </c>
      <c r="Q1975" t="n">
        <v>2842.0</v>
      </c>
      <c r="R1975" t="n">
        <v>2261.0</v>
      </c>
      <c r="S1975" t="b">
        <v>0</v>
      </c>
      <c r="T1975" t="inlineStr">
        <is>
          <t>N/A</t>
        </is>
      </c>
      <c r="U1975" t="b">
        <v>1</v>
      </c>
      <c r="V1975" t="inlineStr">
        <is>
          <t>Supriya Khape</t>
        </is>
      </c>
      <c r="W1975" s="1" t="n">
        <v>44553.22076388889</v>
      </c>
      <c r="X1975" t="n">
        <v>936.0</v>
      </c>
      <c r="Y1975" t="n">
        <v>182.0</v>
      </c>
      <c r="Z1975" t="n">
        <v>0.0</v>
      </c>
      <c r="AA1975" t="n">
        <v>182.0</v>
      </c>
      <c r="AB1975" t="n">
        <v>0.0</v>
      </c>
      <c r="AC1975" t="n">
        <v>83.0</v>
      </c>
      <c r="AD1975" t="n">
        <v>135.0</v>
      </c>
      <c r="AE1975" t="n">
        <v>0.0</v>
      </c>
      <c r="AF1975" t="n">
        <v>0.0</v>
      </c>
      <c r="AG1975" t="n">
        <v>0.0</v>
      </c>
      <c r="AH1975" t="inlineStr">
        <is>
          <t>Ashish Sutar</t>
        </is>
      </c>
      <c r="AI1975" s="1" t="n">
        <v>44553.25644675926</v>
      </c>
      <c r="AJ1975" t="n">
        <v>581.0</v>
      </c>
      <c r="AK1975" t="n">
        <v>4.0</v>
      </c>
      <c r="AL1975" t="n">
        <v>0.0</v>
      </c>
      <c r="AM1975" t="n">
        <v>4.0</v>
      </c>
      <c r="AN1975" t="n">
        <v>0.0</v>
      </c>
      <c r="AO1975" t="n">
        <v>5.0</v>
      </c>
      <c r="AP1975" t="n">
        <v>131.0</v>
      </c>
      <c r="AQ1975" t="n">
        <v>0.0</v>
      </c>
      <c r="AR1975" t="n">
        <v>0.0</v>
      </c>
      <c r="AS1975" t="n">
        <v>0.0</v>
      </c>
      <c r="AT1975" t="inlineStr">
        <is>
          <t>N/A</t>
        </is>
      </c>
      <c r="AU1975" t="inlineStr">
        <is>
          <t>N/A</t>
        </is>
      </c>
      <c r="AV1975" t="inlineStr">
        <is>
          <t>N/A</t>
        </is>
      </c>
      <c r="AW1975" t="inlineStr">
        <is>
          <t>N/A</t>
        </is>
      </c>
      <c r="AX1975" t="inlineStr">
        <is>
          <t>N/A</t>
        </is>
      </c>
      <c r="AY1975" t="inlineStr">
        <is>
          <t>N/A</t>
        </is>
      </c>
      <c r="AZ1975" t="inlineStr">
        <is>
          <t>N/A</t>
        </is>
      </c>
      <c r="BA1975" t="inlineStr">
        <is>
          <t>N/A</t>
        </is>
      </c>
      <c r="BB1975" t="inlineStr">
        <is>
          <t>N/A</t>
        </is>
      </c>
      <c r="BC1975" t="inlineStr">
        <is>
          <t>N/A</t>
        </is>
      </c>
      <c r="BD1975" t="inlineStr">
        <is>
          <t>N/A</t>
        </is>
      </c>
      <c r="BE1975" t="inlineStr">
        <is>
          <t>N/A</t>
        </is>
      </c>
    </row>
    <row r="1976">
      <c r="A1976" t="inlineStr">
        <is>
          <t>WI211276207</t>
        </is>
      </c>
      <c r="B1976" t="inlineStr">
        <is>
          <t>DATA_VALIDATION</t>
        </is>
      </c>
      <c r="C1976" t="inlineStr">
        <is>
          <t>201300020361</t>
        </is>
      </c>
      <c r="D1976" t="inlineStr">
        <is>
          <t>Folder</t>
        </is>
      </c>
      <c r="E1976" s="2">
        <f>HYPERLINK("capsilon://?command=openfolder&amp;siteaddress=FAM.docvelocity-na8.net&amp;folderid=FX709654FF-AFB4-7660-6994-0A90E7D01251","FX21128920")</f>
        <v>0.0</v>
      </c>
      <c r="F1976" t="inlineStr">
        <is>
          <t/>
        </is>
      </c>
      <c r="G1976" t="inlineStr">
        <is>
          <t/>
        </is>
      </c>
      <c r="H1976" t="inlineStr">
        <is>
          <t>Mailitem</t>
        </is>
      </c>
      <c r="I1976" t="inlineStr">
        <is>
          <t>MI2112802254</t>
        </is>
      </c>
      <c r="J1976" t="n">
        <v>317.0</v>
      </c>
      <c r="K1976" t="inlineStr">
        <is>
          <t>COMPLETED</t>
        </is>
      </c>
      <c r="L1976" t="inlineStr">
        <is>
          <t>MARK_AS_COMPLETED</t>
        </is>
      </c>
      <c r="M1976" t="inlineStr">
        <is>
          <t>Queue</t>
        </is>
      </c>
      <c r="N1976" t="n">
        <v>2.0</v>
      </c>
      <c r="O1976" s="1" t="n">
        <v>44553.200787037036</v>
      </c>
      <c r="P1976" s="1" t="n">
        <v>44553.26023148148</v>
      </c>
      <c r="Q1976" t="n">
        <v>3266.0</v>
      </c>
      <c r="R1976" t="n">
        <v>1870.0</v>
      </c>
      <c r="S1976" t="b">
        <v>0</v>
      </c>
      <c r="T1976" t="inlineStr">
        <is>
          <t>N/A</t>
        </is>
      </c>
      <c r="U1976" t="b">
        <v>1</v>
      </c>
      <c r="V1976" t="inlineStr">
        <is>
          <t>Raman Vaidya</t>
        </is>
      </c>
      <c r="W1976" s="1" t="n">
        <v>44553.2340625</v>
      </c>
      <c r="X1976" t="n">
        <v>1307.0</v>
      </c>
      <c r="Y1976" t="n">
        <v>181.0</v>
      </c>
      <c r="Z1976" t="n">
        <v>0.0</v>
      </c>
      <c r="AA1976" t="n">
        <v>181.0</v>
      </c>
      <c r="AB1976" t="n">
        <v>0.0</v>
      </c>
      <c r="AC1976" t="n">
        <v>100.0</v>
      </c>
      <c r="AD1976" t="n">
        <v>136.0</v>
      </c>
      <c r="AE1976" t="n">
        <v>0.0</v>
      </c>
      <c r="AF1976" t="n">
        <v>0.0</v>
      </c>
      <c r="AG1976" t="n">
        <v>0.0</v>
      </c>
      <c r="AH1976" t="inlineStr">
        <is>
          <t>Poonam Patil</t>
        </is>
      </c>
      <c r="AI1976" s="1" t="n">
        <v>44553.26023148148</v>
      </c>
      <c r="AJ1976" t="n">
        <v>536.0</v>
      </c>
      <c r="AK1976" t="n">
        <v>0.0</v>
      </c>
      <c r="AL1976" t="n">
        <v>0.0</v>
      </c>
      <c r="AM1976" t="n">
        <v>0.0</v>
      </c>
      <c r="AN1976" t="n">
        <v>0.0</v>
      </c>
      <c r="AO1976" t="n">
        <v>0.0</v>
      </c>
      <c r="AP1976" t="n">
        <v>136.0</v>
      </c>
      <c r="AQ1976" t="n">
        <v>0.0</v>
      </c>
      <c r="AR1976" t="n">
        <v>0.0</v>
      </c>
      <c r="AS1976" t="n">
        <v>0.0</v>
      </c>
      <c r="AT1976" t="inlineStr">
        <is>
          <t>N/A</t>
        </is>
      </c>
      <c r="AU1976" t="inlineStr">
        <is>
          <t>N/A</t>
        </is>
      </c>
      <c r="AV1976" t="inlineStr">
        <is>
          <t>N/A</t>
        </is>
      </c>
      <c r="AW1976" t="inlineStr">
        <is>
          <t>N/A</t>
        </is>
      </c>
      <c r="AX1976" t="inlineStr">
        <is>
          <t>N/A</t>
        </is>
      </c>
      <c r="AY1976" t="inlineStr">
        <is>
          <t>N/A</t>
        </is>
      </c>
      <c r="AZ1976" t="inlineStr">
        <is>
          <t>N/A</t>
        </is>
      </c>
      <c r="BA1976" t="inlineStr">
        <is>
          <t>N/A</t>
        </is>
      </c>
      <c r="BB1976" t="inlineStr">
        <is>
          <t>N/A</t>
        </is>
      </c>
      <c r="BC1976" t="inlineStr">
        <is>
          <t>N/A</t>
        </is>
      </c>
      <c r="BD1976" t="inlineStr">
        <is>
          <t>N/A</t>
        </is>
      </c>
      <c r="BE1976" t="inlineStr">
        <is>
          <t>N/A</t>
        </is>
      </c>
    </row>
    <row r="1977">
      <c r="A1977" t="inlineStr">
        <is>
          <t>WI21127629</t>
        </is>
      </c>
      <c r="B1977" t="inlineStr">
        <is>
          <t>DATA_VALIDATION</t>
        </is>
      </c>
      <c r="C1977" t="inlineStr">
        <is>
          <t>201330004007</t>
        </is>
      </c>
      <c r="D1977" t="inlineStr">
        <is>
          <t>Folder</t>
        </is>
      </c>
      <c r="E1977" s="2">
        <f>HYPERLINK("capsilon://?command=openfolder&amp;siteaddress=FAM.docvelocity-na8.net&amp;folderid=FX97FE9865-225F-F8F7-24E5-6A64D1190A2A","FX211250")</f>
        <v>0.0</v>
      </c>
      <c r="F1977" t="inlineStr">
        <is>
          <t/>
        </is>
      </c>
      <c r="G1977" t="inlineStr">
        <is>
          <t/>
        </is>
      </c>
      <c r="H1977" t="inlineStr">
        <is>
          <t>Mailitem</t>
        </is>
      </c>
      <c r="I1977" t="inlineStr">
        <is>
          <t>MI211282537</t>
        </is>
      </c>
      <c r="J1977" t="n">
        <v>28.0</v>
      </c>
      <c r="K1977" t="inlineStr">
        <is>
          <t>COMPLETED</t>
        </is>
      </c>
      <c r="L1977" t="inlineStr">
        <is>
          <t>MARK_AS_COMPLETED</t>
        </is>
      </c>
      <c r="M1977" t="inlineStr">
        <is>
          <t>Queue</t>
        </is>
      </c>
      <c r="N1977" t="n">
        <v>2.0</v>
      </c>
      <c r="O1977" s="1" t="n">
        <v>44532.59673611111</v>
      </c>
      <c r="P1977" s="1" t="n">
        <v>44532.67681712963</v>
      </c>
      <c r="Q1977" t="n">
        <v>6683.0</v>
      </c>
      <c r="R1977" t="n">
        <v>236.0</v>
      </c>
      <c r="S1977" t="b">
        <v>0</v>
      </c>
      <c r="T1977" t="inlineStr">
        <is>
          <t>N/A</t>
        </is>
      </c>
      <c r="U1977" t="b">
        <v>0</v>
      </c>
      <c r="V1977" t="inlineStr">
        <is>
          <t>Poonam Patil</t>
        </is>
      </c>
      <c r="W1977" s="1" t="n">
        <v>44532.65185185185</v>
      </c>
      <c r="X1977" t="n">
        <v>46.0</v>
      </c>
      <c r="Y1977" t="n">
        <v>21.0</v>
      </c>
      <c r="Z1977" t="n">
        <v>0.0</v>
      </c>
      <c r="AA1977" t="n">
        <v>21.0</v>
      </c>
      <c r="AB1977" t="n">
        <v>0.0</v>
      </c>
      <c r="AC1977" t="n">
        <v>0.0</v>
      </c>
      <c r="AD1977" t="n">
        <v>7.0</v>
      </c>
      <c r="AE1977" t="n">
        <v>0.0</v>
      </c>
      <c r="AF1977" t="n">
        <v>0.0</v>
      </c>
      <c r="AG1977" t="n">
        <v>0.0</v>
      </c>
      <c r="AH1977" t="inlineStr">
        <is>
          <t>Rohit Mawal</t>
        </is>
      </c>
      <c r="AI1977" s="1" t="n">
        <v>44532.67681712963</v>
      </c>
      <c r="AJ1977" t="n">
        <v>190.0</v>
      </c>
      <c r="AK1977" t="n">
        <v>0.0</v>
      </c>
      <c r="AL1977" t="n">
        <v>0.0</v>
      </c>
      <c r="AM1977" t="n">
        <v>0.0</v>
      </c>
      <c r="AN1977" t="n">
        <v>0.0</v>
      </c>
      <c r="AO1977" t="n">
        <v>0.0</v>
      </c>
      <c r="AP1977" t="n">
        <v>7.0</v>
      </c>
      <c r="AQ1977" t="n">
        <v>0.0</v>
      </c>
      <c r="AR1977" t="n">
        <v>0.0</v>
      </c>
      <c r="AS1977" t="n">
        <v>0.0</v>
      </c>
      <c r="AT1977" t="inlineStr">
        <is>
          <t>N/A</t>
        </is>
      </c>
      <c r="AU1977" t="inlineStr">
        <is>
          <t>N/A</t>
        </is>
      </c>
      <c r="AV1977" t="inlineStr">
        <is>
          <t>N/A</t>
        </is>
      </c>
      <c r="AW1977" t="inlineStr">
        <is>
          <t>N/A</t>
        </is>
      </c>
      <c r="AX1977" t="inlineStr">
        <is>
          <t>N/A</t>
        </is>
      </c>
      <c r="AY1977" t="inlineStr">
        <is>
          <t>N/A</t>
        </is>
      </c>
      <c r="AZ1977" t="inlineStr">
        <is>
          <t>N/A</t>
        </is>
      </c>
      <c r="BA1977" t="inlineStr">
        <is>
          <t>N/A</t>
        </is>
      </c>
      <c r="BB1977" t="inlineStr">
        <is>
          <t>N/A</t>
        </is>
      </c>
      <c r="BC1977" t="inlineStr">
        <is>
          <t>N/A</t>
        </is>
      </c>
      <c r="BD1977" t="inlineStr">
        <is>
          <t>N/A</t>
        </is>
      </c>
      <c r="BE1977" t="inlineStr">
        <is>
          <t>N/A</t>
        </is>
      </c>
    </row>
    <row r="1978">
      <c r="A1978" t="inlineStr">
        <is>
          <t>WI211276388</t>
        </is>
      </c>
      <c r="B1978" t="inlineStr">
        <is>
          <t>DATA_VALIDATION</t>
        </is>
      </c>
      <c r="C1978" t="inlineStr">
        <is>
          <t>201308007908</t>
        </is>
      </c>
      <c r="D1978" t="inlineStr">
        <is>
          <t>Folder</t>
        </is>
      </c>
      <c r="E1978" s="2">
        <f>HYPERLINK("capsilon://?command=openfolder&amp;siteaddress=FAM.docvelocity-na8.net&amp;folderid=FX9C477D0C-1882-577D-2922-32539CB59256","FX21123998")</f>
        <v>0.0</v>
      </c>
      <c r="F1978" t="inlineStr">
        <is>
          <t/>
        </is>
      </c>
      <c r="G1978" t="inlineStr">
        <is>
          <t/>
        </is>
      </c>
      <c r="H1978" t="inlineStr">
        <is>
          <t>Mailitem</t>
        </is>
      </c>
      <c r="I1978" t="inlineStr">
        <is>
          <t>MI2112807019</t>
        </is>
      </c>
      <c r="J1978" t="n">
        <v>38.0</v>
      </c>
      <c r="K1978" t="inlineStr">
        <is>
          <t>COMPLETED</t>
        </is>
      </c>
      <c r="L1978" t="inlineStr">
        <is>
          <t>MARK_AS_COMPLETED</t>
        </is>
      </c>
      <c r="M1978" t="inlineStr">
        <is>
          <t>Queue</t>
        </is>
      </c>
      <c r="N1978" t="n">
        <v>2.0</v>
      </c>
      <c r="O1978" s="1" t="n">
        <v>44553.41181712963</v>
      </c>
      <c r="P1978" s="1" t="n">
        <v>44553.41625</v>
      </c>
      <c r="Q1978" t="n">
        <v>251.0</v>
      </c>
      <c r="R1978" t="n">
        <v>132.0</v>
      </c>
      <c r="S1978" t="b">
        <v>0</v>
      </c>
      <c r="T1978" t="inlineStr">
        <is>
          <t>N/A</t>
        </is>
      </c>
      <c r="U1978" t="b">
        <v>0</v>
      </c>
      <c r="V1978" t="inlineStr">
        <is>
          <t>Raman Vaidya</t>
        </is>
      </c>
      <c r="W1978" s="1" t="n">
        <v>44553.41385416667</v>
      </c>
      <c r="X1978" t="n">
        <v>48.0</v>
      </c>
      <c r="Y1978" t="n">
        <v>0.0</v>
      </c>
      <c r="Z1978" t="n">
        <v>0.0</v>
      </c>
      <c r="AA1978" t="n">
        <v>0.0</v>
      </c>
      <c r="AB1978" t="n">
        <v>37.0</v>
      </c>
      <c r="AC1978" t="n">
        <v>0.0</v>
      </c>
      <c r="AD1978" t="n">
        <v>38.0</v>
      </c>
      <c r="AE1978" t="n">
        <v>0.0</v>
      </c>
      <c r="AF1978" t="n">
        <v>0.0</v>
      </c>
      <c r="AG1978" t="n">
        <v>0.0</v>
      </c>
      <c r="AH1978" t="inlineStr">
        <is>
          <t>Ashish Sutar</t>
        </is>
      </c>
      <c r="AI1978" s="1" t="n">
        <v>44553.41625</v>
      </c>
      <c r="AJ1978" t="n">
        <v>84.0</v>
      </c>
      <c r="AK1978" t="n">
        <v>0.0</v>
      </c>
      <c r="AL1978" t="n">
        <v>0.0</v>
      </c>
      <c r="AM1978" t="n">
        <v>0.0</v>
      </c>
      <c r="AN1978" t="n">
        <v>37.0</v>
      </c>
      <c r="AO1978" t="n">
        <v>0.0</v>
      </c>
      <c r="AP1978" t="n">
        <v>38.0</v>
      </c>
      <c r="AQ1978" t="n">
        <v>0.0</v>
      </c>
      <c r="AR1978" t="n">
        <v>0.0</v>
      </c>
      <c r="AS1978" t="n">
        <v>0.0</v>
      </c>
      <c r="AT1978" t="inlineStr">
        <is>
          <t>N/A</t>
        </is>
      </c>
      <c r="AU1978" t="inlineStr">
        <is>
          <t>N/A</t>
        </is>
      </c>
      <c r="AV1978" t="inlineStr">
        <is>
          <t>N/A</t>
        </is>
      </c>
      <c r="AW1978" t="inlineStr">
        <is>
          <t>N/A</t>
        </is>
      </c>
      <c r="AX1978" t="inlineStr">
        <is>
          <t>N/A</t>
        </is>
      </c>
      <c r="AY1978" t="inlineStr">
        <is>
          <t>N/A</t>
        </is>
      </c>
      <c r="AZ1978" t="inlineStr">
        <is>
          <t>N/A</t>
        </is>
      </c>
      <c r="BA1978" t="inlineStr">
        <is>
          <t>N/A</t>
        </is>
      </c>
      <c r="BB1978" t="inlineStr">
        <is>
          <t>N/A</t>
        </is>
      </c>
      <c r="BC1978" t="inlineStr">
        <is>
          <t>N/A</t>
        </is>
      </c>
      <c r="BD1978" t="inlineStr">
        <is>
          <t>N/A</t>
        </is>
      </c>
      <c r="BE1978" t="inlineStr">
        <is>
          <t>N/A</t>
        </is>
      </c>
    </row>
    <row r="1979">
      <c r="A1979" t="inlineStr">
        <is>
          <t>WI21127640</t>
        </is>
      </c>
      <c r="B1979" t="inlineStr">
        <is>
          <t>DATA_VALIDATION</t>
        </is>
      </c>
      <c r="C1979" t="inlineStr">
        <is>
          <t>201330004007</t>
        </is>
      </c>
      <c r="D1979" t="inlineStr">
        <is>
          <t>Folder</t>
        </is>
      </c>
      <c r="E1979" s="2">
        <f>HYPERLINK("capsilon://?command=openfolder&amp;siteaddress=FAM.docvelocity-na8.net&amp;folderid=FX97FE9865-225F-F8F7-24E5-6A64D1190A2A","FX211250")</f>
        <v>0.0</v>
      </c>
      <c r="F1979" t="inlineStr">
        <is>
          <t/>
        </is>
      </c>
      <c r="G1979" t="inlineStr">
        <is>
          <t/>
        </is>
      </c>
      <c r="H1979" t="inlineStr">
        <is>
          <t>Mailitem</t>
        </is>
      </c>
      <c r="I1979" t="inlineStr">
        <is>
          <t>MI211282476</t>
        </is>
      </c>
      <c r="J1979" t="n">
        <v>63.0</v>
      </c>
      <c r="K1979" t="inlineStr">
        <is>
          <t>COMPLETED</t>
        </is>
      </c>
      <c r="L1979" t="inlineStr">
        <is>
          <t>MARK_AS_COMPLETED</t>
        </is>
      </c>
      <c r="M1979" t="inlineStr">
        <is>
          <t>Queue</t>
        </is>
      </c>
      <c r="N1979" t="n">
        <v>1.0</v>
      </c>
      <c r="O1979" s="1" t="n">
        <v>44532.59798611111</v>
      </c>
      <c r="P1979" s="1" t="n">
        <v>44532.74616898148</v>
      </c>
      <c r="Q1979" t="n">
        <v>12604.0</v>
      </c>
      <c r="R1979" t="n">
        <v>199.0</v>
      </c>
      <c r="S1979" t="b">
        <v>0</v>
      </c>
      <c r="T1979" t="inlineStr">
        <is>
          <t>N/A</t>
        </is>
      </c>
      <c r="U1979" t="b">
        <v>0</v>
      </c>
      <c r="V1979" t="inlineStr">
        <is>
          <t>Sumit Jarhad</t>
        </is>
      </c>
      <c r="W1979" s="1" t="n">
        <v>44532.74616898148</v>
      </c>
      <c r="X1979" t="n">
        <v>134.0</v>
      </c>
      <c r="Y1979" t="n">
        <v>0.0</v>
      </c>
      <c r="Z1979" t="n">
        <v>0.0</v>
      </c>
      <c r="AA1979" t="n">
        <v>0.0</v>
      </c>
      <c r="AB1979" t="n">
        <v>0.0</v>
      </c>
      <c r="AC1979" t="n">
        <v>0.0</v>
      </c>
      <c r="AD1979" t="n">
        <v>63.0</v>
      </c>
      <c r="AE1979" t="n">
        <v>58.0</v>
      </c>
      <c r="AF1979" t="n">
        <v>0.0</v>
      </c>
      <c r="AG1979" t="n">
        <v>3.0</v>
      </c>
      <c r="AH1979" t="inlineStr">
        <is>
          <t>N/A</t>
        </is>
      </c>
      <c r="AI1979" t="inlineStr">
        <is>
          <t>N/A</t>
        </is>
      </c>
      <c r="AJ1979" t="inlineStr">
        <is>
          <t>N/A</t>
        </is>
      </c>
      <c r="AK1979" t="inlineStr">
        <is>
          <t>N/A</t>
        </is>
      </c>
      <c r="AL1979" t="inlineStr">
        <is>
          <t>N/A</t>
        </is>
      </c>
      <c r="AM1979" t="inlineStr">
        <is>
          <t>N/A</t>
        </is>
      </c>
      <c r="AN1979" t="inlineStr">
        <is>
          <t>N/A</t>
        </is>
      </c>
      <c r="AO1979" t="inlineStr">
        <is>
          <t>N/A</t>
        </is>
      </c>
      <c r="AP1979" t="inlineStr">
        <is>
          <t>N/A</t>
        </is>
      </c>
      <c r="AQ1979" t="inlineStr">
        <is>
          <t>N/A</t>
        </is>
      </c>
      <c r="AR1979" t="inlineStr">
        <is>
          <t>N/A</t>
        </is>
      </c>
      <c r="AS1979" t="inlineStr">
        <is>
          <t>N/A</t>
        </is>
      </c>
      <c r="AT1979" t="inlineStr">
        <is>
          <t>N/A</t>
        </is>
      </c>
      <c r="AU1979" t="inlineStr">
        <is>
          <t>N/A</t>
        </is>
      </c>
      <c r="AV1979" t="inlineStr">
        <is>
          <t>N/A</t>
        </is>
      </c>
      <c r="AW1979" t="inlineStr">
        <is>
          <t>N/A</t>
        </is>
      </c>
      <c r="AX1979" t="inlineStr">
        <is>
          <t>N/A</t>
        </is>
      </c>
      <c r="AY1979" t="inlineStr">
        <is>
          <t>N/A</t>
        </is>
      </c>
      <c r="AZ1979" t="inlineStr">
        <is>
          <t>N/A</t>
        </is>
      </c>
      <c r="BA1979" t="inlineStr">
        <is>
          <t>N/A</t>
        </is>
      </c>
      <c r="BB1979" t="inlineStr">
        <is>
          <t>N/A</t>
        </is>
      </c>
      <c r="BC1979" t="inlineStr">
        <is>
          <t>N/A</t>
        </is>
      </c>
      <c r="BD1979" t="inlineStr">
        <is>
          <t>N/A</t>
        </is>
      </c>
      <c r="BE1979" t="inlineStr">
        <is>
          <t>N/A</t>
        </is>
      </c>
    </row>
    <row r="1980">
      <c r="A1980" t="inlineStr">
        <is>
          <t>WI21127642</t>
        </is>
      </c>
      <c r="B1980" t="inlineStr">
        <is>
          <t>DATA_VALIDATION</t>
        </is>
      </c>
      <c r="C1980" t="inlineStr">
        <is>
          <t>201308007874</t>
        </is>
      </c>
      <c r="D1980" t="inlineStr">
        <is>
          <t>Folder</t>
        </is>
      </c>
      <c r="E1980" s="2">
        <f>HYPERLINK("capsilon://?command=openfolder&amp;siteaddress=FAM.docvelocity-na8.net&amp;folderid=FX9B799B5B-5297-45C8-C7F7-2173DAFD42E5","FX211114430")</f>
        <v>0.0</v>
      </c>
      <c r="F1980" t="inlineStr">
        <is>
          <t/>
        </is>
      </c>
      <c r="G1980" t="inlineStr">
        <is>
          <t/>
        </is>
      </c>
      <c r="H1980" t="inlineStr">
        <is>
          <t>Mailitem</t>
        </is>
      </c>
      <c r="I1980" t="inlineStr">
        <is>
          <t>MI211282601</t>
        </is>
      </c>
      <c r="J1980" t="n">
        <v>76.0</v>
      </c>
      <c r="K1980" t="inlineStr">
        <is>
          <t>COMPLETED</t>
        </is>
      </c>
      <c r="L1980" t="inlineStr">
        <is>
          <t>MARK_AS_COMPLETED</t>
        </is>
      </c>
      <c r="M1980" t="inlineStr">
        <is>
          <t>Queue</t>
        </is>
      </c>
      <c r="N1980" t="n">
        <v>2.0</v>
      </c>
      <c r="O1980" s="1" t="n">
        <v>44532.59819444444</v>
      </c>
      <c r="P1980" s="1" t="n">
        <v>44532.678877314815</v>
      </c>
      <c r="Q1980" t="n">
        <v>6124.0</v>
      </c>
      <c r="R1980" t="n">
        <v>847.0</v>
      </c>
      <c r="S1980" t="b">
        <v>0</v>
      </c>
      <c r="T1980" t="inlineStr">
        <is>
          <t>N/A</t>
        </is>
      </c>
      <c r="U1980" t="b">
        <v>0</v>
      </c>
      <c r="V1980" t="inlineStr">
        <is>
          <t>Sanjay Kharade</t>
        </is>
      </c>
      <c r="W1980" s="1" t="n">
        <v>44532.65692129629</v>
      </c>
      <c r="X1980" t="n">
        <v>478.0</v>
      </c>
      <c r="Y1980" t="n">
        <v>64.0</v>
      </c>
      <c r="Z1980" t="n">
        <v>0.0</v>
      </c>
      <c r="AA1980" t="n">
        <v>64.0</v>
      </c>
      <c r="AB1980" t="n">
        <v>0.0</v>
      </c>
      <c r="AC1980" t="n">
        <v>22.0</v>
      </c>
      <c r="AD1980" t="n">
        <v>12.0</v>
      </c>
      <c r="AE1980" t="n">
        <v>0.0</v>
      </c>
      <c r="AF1980" t="n">
        <v>0.0</v>
      </c>
      <c r="AG1980" t="n">
        <v>0.0</v>
      </c>
      <c r="AH1980" t="inlineStr">
        <is>
          <t>Vikash Suryakanth Parmar</t>
        </is>
      </c>
      <c r="AI1980" s="1" t="n">
        <v>44532.678877314815</v>
      </c>
      <c r="AJ1980" t="n">
        <v>363.0</v>
      </c>
      <c r="AK1980" t="n">
        <v>0.0</v>
      </c>
      <c r="AL1980" t="n">
        <v>0.0</v>
      </c>
      <c r="AM1980" t="n">
        <v>0.0</v>
      </c>
      <c r="AN1980" t="n">
        <v>0.0</v>
      </c>
      <c r="AO1980" t="n">
        <v>0.0</v>
      </c>
      <c r="AP1980" t="n">
        <v>12.0</v>
      </c>
      <c r="AQ1980" t="n">
        <v>0.0</v>
      </c>
      <c r="AR1980" t="n">
        <v>0.0</v>
      </c>
      <c r="AS1980" t="n">
        <v>0.0</v>
      </c>
      <c r="AT1980" t="inlineStr">
        <is>
          <t>N/A</t>
        </is>
      </c>
      <c r="AU1980" t="inlineStr">
        <is>
          <t>N/A</t>
        </is>
      </c>
      <c r="AV1980" t="inlineStr">
        <is>
          <t>N/A</t>
        </is>
      </c>
      <c r="AW1980" t="inlineStr">
        <is>
          <t>N/A</t>
        </is>
      </c>
      <c r="AX1980" t="inlineStr">
        <is>
          <t>N/A</t>
        </is>
      </c>
      <c r="AY1980" t="inlineStr">
        <is>
          <t>N/A</t>
        </is>
      </c>
      <c r="AZ1980" t="inlineStr">
        <is>
          <t>N/A</t>
        </is>
      </c>
      <c r="BA1980" t="inlineStr">
        <is>
          <t>N/A</t>
        </is>
      </c>
      <c r="BB1980" t="inlineStr">
        <is>
          <t>N/A</t>
        </is>
      </c>
      <c r="BC1980" t="inlineStr">
        <is>
          <t>N/A</t>
        </is>
      </c>
      <c r="BD1980" t="inlineStr">
        <is>
          <t>N/A</t>
        </is>
      </c>
      <c r="BE1980" t="inlineStr">
        <is>
          <t>N/A</t>
        </is>
      </c>
    </row>
    <row r="1981">
      <c r="A1981" t="inlineStr">
        <is>
          <t>WI211276564</t>
        </is>
      </c>
      <c r="B1981" t="inlineStr">
        <is>
          <t>DATA_VALIDATION</t>
        </is>
      </c>
      <c r="C1981" t="inlineStr">
        <is>
          <t>201330004351</t>
        </is>
      </c>
      <c r="D1981" t="inlineStr">
        <is>
          <t>Folder</t>
        </is>
      </c>
      <c r="E1981" s="2">
        <f>HYPERLINK("capsilon://?command=openfolder&amp;siteaddress=FAM.docvelocity-na8.net&amp;folderid=FXF64ACB0A-6217-0193-57AA-4185AF179EDB","FX211211695")</f>
        <v>0.0</v>
      </c>
      <c r="F1981" t="inlineStr">
        <is>
          <t/>
        </is>
      </c>
      <c r="G1981" t="inlineStr">
        <is>
          <t/>
        </is>
      </c>
      <c r="H1981" t="inlineStr">
        <is>
          <t>Mailitem</t>
        </is>
      </c>
      <c r="I1981" t="inlineStr">
        <is>
          <t>MI2112808773</t>
        </is>
      </c>
      <c r="J1981" t="n">
        <v>38.0</v>
      </c>
      <c r="K1981" t="inlineStr">
        <is>
          <t>COMPLETED</t>
        </is>
      </c>
      <c r="L1981" t="inlineStr">
        <is>
          <t>MARK_AS_COMPLETED</t>
        </is>
      </c>
      <c r="M1981" t="inlineStr">
        <is>
          <t>Queue</t>
        </is>
      </c>
      <c r="N1981" t="n">
        <v>2.0</v>
      </c>
      <c r="O1981" s="1" t="n">
        <v>44553.44644675926</v>
      </c>
      <c r="P1981" s="1" t="n">
        <v>44553.45486111111</v>
      </c>
      <c r="Q1981" t="n">
        <v>210.0</v>
      </c>
      <c r="R1981" t="n">
        <v>517.0</v>
      </c>
      <c r="S1981" t="b">
        <v>0</v>
      </c>
      <c r="T1981" t="inlineStr">
        <is>
          <t>N/A</t>
        </is>
      </c>
      <c r="U1981" t="b">
        <v>0</v>
      </c>
      <c r="V1981" t="inlineStr">
        <is>
          <t>Sanjay Kharade</t>
        </is>
      </c>
      <c r="W1981" s="1" t="n">
        <v>44553.44944444444</v>
      </c>
      <c r="X1981" t="n">
        <v>244.0</v>
      </c>
      <c r="Y1981" t="n">
        <v>42.0</v>
      </c>
      <c r="Z1981" t="n">
        <v>0.0</v>
      </c>
      <c r="AA1981" t="n">
        <v>42.0</v>
      </c>
      <c r="AB1981" t="n">
        <v>0.0</v>
      </c>
      <c r="AC1981" t="n">
        <v>31.0</v>
      </c>
      <c r="AD1981" t="n">
        <v>-4.0</v>
      </c>
      <c r="AE1981" t="n">
        <v>0.0</v>
      </c>
      <c r="AF1981" t="n">
        <v>0.0</v>
      </c>
      <c r="AG1981" t="n">
        <v>0.0</v>
      </c>
      <c r="AH1981" t="inlineStr">
        <is>
          <t>Aparna Chavan</t>
        </is>
      </c>
      <c r="AI1981" s="1" t="n">
        <v>44553.45486111111</v>
      </c>
      <c r="AJ1981" t="n">
        <v>273.0</v>
      </c>
      <c r="AK1981" t="n">
        <v>0.0</v>
      </c>
      <c r="AL1981" t="n">
        <v>0.0</v>
      </c>
      <c r="AM1981" t="n">
        <v>0.0</v>
      </c>
      <c r="AN1981" t="n">
        <v>0.0</v>
      </c>
      <c r="AO1981" t="n">
        <v>0.0</v>
      </c>
      <c r="AP1981" t="n">
        <v>-4.0</v>
      </c>
      <c r="AQ1981" t="n">
        <v>0.0</v>
      </c>
      <c r="AR1981" t="n">
        <v>0.0</v>
      </c>
      <c r="AS1981" t="n">
        <v>0.0</v>
      </c>
      <c r="AT1981" t="inlineStr">
        <is>
          <t>N/A</t>
        </is>
      </c>
      <c r="AU1981" t="inlineStr">
        <is>
          <t>N/A</t>
        </is>
      </c>
      <c r="AV1981" t="inlineStr">
        <is>
          <t>N/A</t>
        </is>
      </c>
      <c r="AW1981" t="inlineStr">
        <is>
          <t>N/A</t>
        </is>
      </c>
      <c r="AX1981" t="inlineStr">
        <is>
          <t>N/A</t>
        </is>
      </c>
      <c r="AY1981" t="inlineStr">
        <is>
          <t>N/A</t>
        </is>
      </c>
      <c r="AZ1981" t="inlineStr">
        <is>
          <t>N/A</t>
        </is>
      </c>
      <c r="BA1981" t="inlineStr">
        <is>
          <t>N/A</t>
        </is>
      </c>
      <c r="BB1981" t="inlineStr">
        <is>
          <t>N/A</t>
        </is>
      </c>
      <c r="BC1981" t="inlineStr">
        <is>
          <t>N/A</t>
        </is>
      </c>
      <c r="BD1981" t="inlineStr">
        <is>
          <t>N/A</t>
        </is>
      </c>
      <c r="BE1981" t="inlineStr">
        <is>
          <t>N/A</t>
        </is>
      </c>
    </row>
    <row r="1982">
      <c r="A1982" t="inlineStr">
        <is>
          <t>WI211276566</t>
        </is>
      </c>
      <c r="B1982" t="inlineStr">
        <is>
          <t>DATA_VALIDATION</t>
        </is>
      </c>
      <c r="C1982" t="inlineStr">
        <is>
          <t>201330004351</t>
        </is>
      </c>
      <c r="D1982" t="inlineStr">
        <is>
          <t>Folder</t>
        </is>
      </c>
      <c r="E1982" s="2">
        <f>HYPERLINK("capsilon://?command=openfolder&amp;siteaddress=FAM.docvelocity-na8.net&amp;folderid=FXF64ACB0A-6217-0193-57AA-4185AF179EDB","FX211211695")</f>
        <v>0.0</v>
      </c>
      <c r="F1982" t="inlineStr">
        <is>
          <t/>
        </is>
      </c>
      <c r="G1982" t="inlineStr">
        <is>
          <t/>
        </is>
      </c>
      <c r="H1982" t="inlineStr">
        <is>
          <t>Mailitem</t>
        </is>
      </c>
      <c r="I1982" t="inlineStr">
        <is>
          <t>MI2112808775</t>
        </is>
      </c>
      <c r="J1982" t="n">
        <v>38.0</v>
      </c>
      <c r="K1982" t="inlineStr">
        <is>
          <t>COMPLETED</t>
        </is>
      </c>
      <c r="L1982" t="inlineStr">
        <is>
          <t>MARK_AS_COMPLETED</t>
        </is>
      </c>
      <c r="M1982" t="inlineStr">
        <is>
          <t>Queue</t>
        </is>
      </c>
      <c r="N1982" t="n">
        <v>2.0</v>
      </c>
      <c r="O1982" s="1" t="n">
        <v>44553.44712962963</v>
      </c>
      <c r="P1982" s="1" t="n">
        <v>44553.45730324074</v>
      </c>
      <c r="Q1982" t="n">
        <v>498.0</v>
      </c>
      <c r="R1982" t="n">
        <v>381.0</v>
      </c>
      <c r="S1982" t="b">
        <v>0</v>
      </c>
      <c r="T1982" t="inlineStr">
        <is>
          <t>N/A</t>
        </is>
      </c>
      <c r="U1982" t="b">
        <v>0</v>
      </c>
      <c r="V1982" t="inlineStr">
        <is>
          <t>Nisha Verma</t>
        </is>
      </c>
      <c r="W1982" s="1" t="n">
        <v>44553.449282407404</v>
      </c>
      <c r="X1982" t="n">
        <v>171.0</v>
      </c>
      <c r="Y1982" t="n">
        <v>42.0</v>
      </c>
      <c r="Z1982" t="n">
        <v>0.0</v>
      </c>
      <c r="AA1982" t="n">
        <v>42.0</v>
      </c>
      <c r="AB1982" t="n">
        <v>0.0</v>
      </c>
      <c r="AC1982" t="n">
        <v>31.0</v>
      </c>
      <c r="AD1982" t="n">
        <v>-4.0</v>
      </c>
      <c r="AE1982" t="n">
        <v>0.0</v>
      </c>
      <c r="AF1982" t="n">
        <v>0.0</v>
      </c>
      <c r="AG1982" t="n">
        <v>0.0</v>
      </c>
      <c r="AH1982" t="inlineStr">
        <is>
          <t>Aparna Chavan</t>
        </is>
      </c>
      <c r="AI1982" s="1" t="n">
        <v>44553.45730324074</v>
      </c>
      <c r="AJ1982" t="n">
        <v>210.0</v>
      </c>
      <c r="AK1982" t="n">
        <v>0.0</v>
      </c>
      <c r="AL1982" t="n">
        <v>0.0</v>
      </c>
      <c r="AM1982" t="n">
        <v>0.0</v>
      </c>
      <c r="AN1982" t="n">
        <v>0.0</v>
      </c>
      <c r="AO1982" t="n">
        <v>0.0</v>
      </c>
      <c r="AP1982" t="n">
        <v>-4.0</v>
      </c>
      <c r="AQ1982" t="n">
        <v>0.0</v>
      </c>
      <c r="AR1982" t="n">
        <v>0.0</v>
      </c>
      <c r="AS1982" t="n">
        <v>0.0</v>
      </c>
      <c r="AT1982" t="inlineStr">
        <is>
          <t>N/A</t>
        </is>
      </c>
      <c r="AU1982" t="inlineStr">
        <is>
          <t>N/A</t>
        </is>
      </c>
      <c r="AV1982" t="inlineStr">
        <is>
          <t>N/A</t>
        </is>
      </c>
      <c r="AW1982" t="inlineStr">
        <is>
          <t>N/A</t>
        </is>
      </c>
      <c r="AX1982" t="inlineStr">
        <is>
          <t>N/A</t>
        </is>
      </c>
      <c r="AY1982" t="inlineStr">
        <is>
          <t>N/A</t>
        </is>
      </c>
      <c r="AZ1982" t="inlineStr">
        <is>
          <t>N/A</t>
        </is>
      </c>
      <c r="BA1982" t="inlineStr">
        <is>
          <t>N/A</t>
        </is>
      </c>
      <c r="BB1982" t="inlineStr">
        <is>
          <t>N/A</t>
        </is>
      </c>
      <c r="BC1982" t="inlineStr">
        <is>
          <t>N/A</t>
        </is>
      </c>
      <c r="BD1982" t="inlineStr">
        <is>
          <t>N/A</t>
        </is>
      </c>
      <c r="BE1982" t="inlineStr">
        <is>
          <t>N/A</t>
        </is>
      </c>
    </row>
    <row r="1983">
      <c r="A1983" t="inlineStr">
        <is>
          <t>WI211276567</t>
        </is>
      </c>
      <c r="B1983" t="inlineStr">
        <is>
          <t>DATA_VALIDATION</t>
        </is>
      </c>
      <c r="C1983" t="inlineStr">
        <is>
          <t>201330004351</t>
        </is>
      </c>
      <c r="D1983" t="inlineStr">
        <is>
          <t>Folder</t>
        </is>
      </c>
      <c r="E1983" s="2">
        <f>HYPERLINK("capsilon://?command=openfolder&amp;siteaddress=FAM.docvelocity-na8.net&amp;folderid=FXF64ACB0A-6217-0193-57AA-4185AF179EDB","FX211211695")</f>
        <v>0.0</v>
      </c>
      <c r="F1983" t="inlineStr">
        <is>
          <t/>
        </is>
      </c>
      <c r="G1983" t="inlineStr">
        <is>
          <t/>
        </is>
      </c>
      <c r="H1983" t="inlineStr">
        <is>
          <t>Mailitem</t>
        </is>
      </c>
      <c r="I1983" t="inlineStr">
        <is>
          <t>MI2112808776</t>
        </is>
      </c>
      <c r="J1983" t="n">
        <v>28.0</v>
      </c>
      <c r="K1983" t="inlineStr">
        <is>
          <t>COMPLETED</t>
        </is>
      </c>
      <c r="L1983" t="inlineStr">
        <is>
          <t>MARK_AS_COMPLETED</t>
        </is>
      </c>
      <c r="M1983" t="inlineStr">
        <is>
          <t>Queue</t>
        </is>
      </c>
      <c r="N1983" t="n">
        <v>2.0</v>
      </c>
      <c r="O1983" s="1" t="n">
        <v>44553.447546296295</v>
      </c>
      <c r="P1983" s="1" t="n">
        <v>44553.45972222222</v>
      </c>
      <c r="Q1983" t="n">
        <v>564.0</v>
      </c>
      <c r="R1983" t="n">
        <v>488.0</v>
      </c>
      <c r="S1983" t="b">
        <v>0</v>
      </c>
      <c r="T1983" t="inlineStr">
        <is>
          <t>N/A</t>
        </is>
      </c>
      <c r="U1983" t="b">
        <v>0</v>
      </c>
      <c r="V1983" t="inlineStr">
        <is>
          <t>Raman Vaidya</t>
        </is>
      </c>
      <c r="W1983" s="1" t="n">
        <v>44553.45150462963</v>
      </c>
      <c r="X1983" t="n">
        <v>280.0</v>
      </c>
      <c r="Y1983" t="n">
        <v>21.0</v>
      </c>
      <c r="Z1983" t="n">
        <v>0.0</v>
      </c>
      <c r="AA1983" t="n">
        <v>21.0</v>
      </c>
      <c r="AB1983" t="n">
        <v>0.0</v>
      </c>
      <c r="AC1983" t="n">
        <v>9.0</v>
      </c>
      <c r="AD1983" t="n">
        <v>7.0</v>
      </c>
      <c r="AE1983" t="n">
        <v>0.0</v>
      </c>
      <c r="AF1983" t="n">
        <v>0.0</v>
      </c>
      <c r="AG1983" t="n">
        <v>0.0</v>
      </c>
      <c r="AH1983" t="inlineStr">
        <is>
          <t>Aparna Chavan</t>
        </is>
      </c>
      <c r="AI1983" s="1" t="n">
        <v>44553.45972222222</v>
      </c>
      <c r="AJ1983" t="n">
        <v>208.0</v>
      </c>
      <c r="AK1983" t="n">
        <v>0.0</v>
      </c>
      <c r="AL1983" t="n">
        <v>0.0</v>
      </c>
      <c r="AM1983" t="n">
        <v>0.0</v>
      </c>
      <c r="AN1983" t="n">
        <v>0.0</v>
      </c>
      <c r="AO1983" t="n">
        <v>0.0</v>
      </c>
      <c r="AP1983" t="n">
        <v>7.0</v>
      </c>
      <c r="AQ1983" t="n">
        <v>0.0</v>
      </c>
      <c r="AR1983" t="n">
        <v>0.0</v>
      </c>
      <c r="AS1983" t="n">
        <v>0.0</v>
      </c>
      <c r="AT1983" t="inlineStr">
        <is>
          <t>N/A</t>
        </is>
      </c>
      <c r="AU1983" t="inlineStr">
        <is>
          <t>N/A</t>
        </is>
      </c>
      <c r="AV1983" t="inlineStr">
        <is>
          <t>N/A</t>
        </is>
      </c>
      <c r="AW1983" t="inlineStr">
        <is>
          <t>N/A</t>
        </is>
      </c>
      <c r="AX1983" t="inlineStr">
        <is>
          <t>N/A</t>
        </is>
      </c>
      <c r="AY1983" t="inlineStr">
        <is>
          <t>N/A</t>
        </is>
      </c>
      <c r="AZ1983" t="inlineStr">
        <is>
          <t>N/A</t>
        </is>
      </c>
      <c r="BA1983" t="inlineStr">
        <is>
          <t>N/A</t>
        </is>
      </c>
      <c r="BB1983" t="inlineStr">
        <is>
          <t>N/A</t>
        </is>
      </c>
      <c r="BC1983" t="inlineStr">
        <is>
          <t>N/A</t>
        </is>
      </c>
      <c r="BD1983" t="inlineStr">
        <is>
          <t>N/A</t>
        </is>
      </c>
      <c r="BE1983" t="inlineStr">
        <is>
          <t>N/A</t>
        </is>
      </c>
    </row>
    <row r="1984">
      <c r="A1984" t="inlineStr">
        <is>
          <t>WI211276569</t>
        </is>
      </c>
      <c r="B1984" t="inlineStr">
        <is>
          <t>DATA_VALIDATION</t>
        </is>
      </c>
      <c r="C1984" t="inlineStr">
        <is>
          <t>201330004351</t>
        </is>
      </c>
      <c r="D1984" t="inlineStr">
        <is>
          <t>Folder</t>
        </is>
      </c>
      <c r="E1984" s="2">
        <f>HYPERLINK("capsilon://?command=openfolder&amp;siteaddress=FAM.docvelocity-na8.net&amp;folderid=FXF64ACB0A-6217-0193-57AA-4185AF179EDB","FX211211695")</f>
        <v>0.0</v>
      </c>
      <c r="F1984" t="inlineStr">
        <is>
          <t/>
        </is>
      </c>
      <c r="G1984" t="inlineStr">
        <is>
          <t/>
        </is>
      </c>
      <c r="H1984" t="inlineStr">
        <is>
          <t>Mailitem</t>
        </is>
      </c>
      <c r="I1984" t="inlineStr">
        <is>
          <t>MI2112808778</t>
        </is>
      </c>
      <c r="J1984" t="n">
        <v>28.0</v>
      </c>
      <c r="K1984" t="inlineStr">
        <is>
          <t>COMPLETED</t>
        </is>
      </c>
      <c r="L1984" t="inlineStr">
        <is>
          <t>MARK_AS_COMPLETED</t>
        </is>
      </c>
      <c r="M1984" t="inlineStr">
        <is>
          <t>Queue</t>
        </is>
      </c>
      <c r="N1984" t="n">
        <v>2.0</v>
      </c>
      <c r="O1984" s="1" t="n">
        <v>44553.44799768519</v>
      </c>
      <c r="P1984" s="1" t="n">
        <v>44553.46115740741</v>
      </c>
      <c r="Q1984" t="n">
        <v>767.0</v>
      </c>
      <c r="R1984" t="n">
        <v>370.0</v>
      </c>
      <c r="S1984" t="b">
        <v>0</v>
      </c>
      <c r="T1984" t="inlineStr">
        <is>
          <t>N/A</t>
        </is>
      </c>
      <c r="U1984" t="b">
        <v>0</v>
      </c>
      <c r="V1984" t="inlineStr">
        <is>
          <t>Karnal Akhare</t>
        </is>
      </c>
      <c r="W1984" s="1" t="n">
        <v>44553.450844907406</v>
      </c>
      <c r="X1984" t="n">
        <v>160.0</v>
      </c>
      <c r="Y1984" t="n">
        <v>21.0</v>
      </c>
      <c r="Z1984" t="n">
        <v>0.0</v>
      </c>
      <c r="AA1984" t="n">
        <v>21.0</v>
      </c>
      <c r="AB1984" t="n">
        <v>0.0</v>
      </c>
      <c r="AC1984" t="n">
        <v>2.0</v>
      </c>
      <c r="AD1984" t="n">
        <v>7.0</v>
      </c>
      <c r="AE1984" t="n">
        <v>0.0</v>
      </c>
      <c r="AF1984" t="n">
        <v>0.0</v>
      </c>
      <c r="AG1984" t="n">
        <v>0.0</v>
      </c>
      <c r="AH1984" t="inlineStr">
        <is>
          <t>Ashish Sutar</t>
        </is>
      </c>
      <c r="AI1984" s="1" t="n">
        <v>44553.46115740741</v>
      </c>
      <c r="AJ1984" t="n">
        <v>210.0</v>
      </c>
      <c r="AK1984" t="n">
        <v>0.0</v>
      </c>
      <c r="AL1984" t="n">
        <v>0.0</v>
      </c>
      <c r="AM1984" t="n">
        <v>0.0</v>
      </c>
      <c r="AN1984" t="n">
        <v>0.0</v>
      </c>
      <c r="AO1984" t="n">
        <v>0.0</v>
      </c>
      <c r="AP1984" t="n">
        <v>7.0</v>
      </c>
      <c r="AQ1984" t="n">
        <v>0.0</v>
      </c>
      <c r="AR1984" t="n">
        <v>0.0</v>
      </c>
      <c r="AS1984" t="n">
        <v>0.0</v>
      </c>
      <c r="AT1984" t="inlineStr">
        <is>
          <t>N/A</t>
        </is>
      </c>
      <c r="AU1984" t="inlineStr">
        <is>
          <t>N/A</t>
        </is>
      </c>
      <c r="AV1984" t="inlineStr">
        <is>
          <t>N/A</t>
        </is>
      </c>
      <c r="AW1984" t="inlineStr">
        <is>
          <t>N/A</t>
        </is>
      </c>
      <c r="AX1984" t="inlineStr">
        <is>
          <t>N/A</t>
        </is>
      </c>
      <c r="AY1984" t="inlineStr">
        <is>
          <t>N/A</t>
        </is>
      </c>
      <c r="AZ1984" t="inlineStr">
        <is>
          <t>N/A</t>
        </is>
      </c>
      <c r="BA1984" t="inlineStr">
        <is>
          <t>N/A</t>
        </is>
      </c>
      <c r="BB1984" t="inlineStr">
        <is>
          <t>N/A</t>
        </is>
      </c>
      <c r="BC1984" t="inlineStr">
        <is>
          <t>N/A</t>
        </is>
      </c>
      <c r="BD1984" t="inlineStr">
        <is>
          <t>N/A</t>
        </is>
      </c>
      <c r="BE1984" t="inlineStr">
        <is>
          <t>N/A</t>
        </is>
      </c>
    </row>
    <row r="1985">
      <c r="A1985" t="inlineStr">
        <is>
          <t>WI21127658</t>
        </is>
      </c>
      <c r="B1985" t="inlineStr">
        <is>
          <t>DATA_VALIDATION</t>
        </is>
      </c>
      <c r="C1985" t="inlineStr">
        <is>
          <t>201330004011</t>
        </is>
      </c>
      <c r="D1985" t="inlineStr">
        <is>
          <t>Folder</t>
        </is>
      </c>
      <c r="E1985" s="2">
        <f>HYPERLINK("capsilon://?command=openfolder&amp;siteaddress=FAM.docvelocity-na8.net&amp;folderid=FXFF32614E-5556-B436-A184-0064A6BFA356","FX2112116")</f>
        <v>0.0</v>
      </c>
      <c r="F1985" t="inlineStr">
        <is>
          <t/>
        </is>
      </c>
      <c r="G1985" t="inlineStr">
        <is>
          <t/>
        </is>
      </c>
      <c r="H1985" t="inlineStr">
        <is>
          <t>Mailitem</t>
        </is>
      </c>
      <c r="I1985" t="inlineStr">
        <is>
          <t>MI211275965</t>
        </is>
      </c>
      <c r="J1985" t="n">
        <v>247.0</v>
      </c>
      <c r="K1985" t="inlineStr">
        <is>
          <t>COMPLETED</t>
        </is>
      </c>
      <c r="L1985" t="inlineStr">
        <is>
          <t>MARK_AS_COMPLETED</t>
        </is>
      </c>
      <c r="M1985" t="inlineStr">
        <is>
          <t>Queue</t>
        </is>
      </c>
      <c r="N1985" t="n">
        <v>2.0</v>
      </c>
      <c r="O1985" s="1" t="n">
        <v>44532.59983796296</v>
      </c>
      <c r="P1985" s="1" t="n">
        <v>44532.77085648148</v>
      </c>
      <c r="Q1985" t="n">
        <v>5668.0</v>
      </c>
      <c r="R1985" t="n">
        <v>9108.0</v>
      </c>
      <c r="S1985" t="b">
        <v>0</v>
      </c>
      <c r="T1985" t="inlineStr">
        <is>
          <t>N/A</t>
        </is>
      </c>
      <c r="U1985" t="b">
        <v>1</v>
      </c>
      <c r="V1985" t="inlineStr">
        <is>
          <t>Snehal Sathe</t>
        </is>
      </c>
      <c r="W1985" s="1" t="n">
        <v>44532.69866898148</v>
      </c>
      <c r="X1985" t="n">
        <v>6448.0</v>
      </c>
      <c r="Y1985" t="n">
        <v>286.0</v>
      </c>
      <c r="Z1985" t="n">
        <v>0.0</v>
      </c>
      <c r="AA1985" t="n">
        <v>286.0</v>
      </c>
      <c r="AB1985" t="n">
        <v>0.0</v>
      </c>
      <c r="AC1985" t="n">
        <v>206.0</v>
      </c>
      <c r="AD1985" t="n">
        <v>-39.0</v>
      </c>
      <c r="AE1985" t="n">
        <v>0.0</v>
      </c>
      <c r="AF1985" t="n">
        <v>0.0</v>
      </c>
      <c r="AG1985" t="n">
        <v>0.0</v>
      </c>
      <c r="AH1985" t="inlineStr">
        <is>
          <t>Dashrath Soren</t>
        </is>
      </c>
      <c r="AI1985" s="1" t="n">
        <v>44532.77085648148</v>
      </c>
      <c r="AJ1985" t="n">
        <v>2510.0</v>
      </c>
      <c r="AK1985" t="n">
        <v>9.0</v>
      </c>
      <c r="AL1985" t="n">
        <v>0.0</v>
      </c>
      <c r="AM1985" t="n">
        <v>9.0</v>
      </c>
      <c r="AN1985" t="n">
        <v>0.0</v>
      </c>
      <c r="AO1985" t="n">
        <v>9.0</v>
      </c>
      <c r="AP1985" t="n">
        <v>-48.0</v>
      </c>
      <c r="AQ1985" t="n">
        <v>0.0</v>
      </c>
      <c r="AR1985" t="n">
        <v>0.0</v>
      </c>
      <c r="AS1985" t="n">
        <v>0.0</v>
      </c>
      <c r="AT1985" t="inlineStr">
        <is>
          <t>N/A</t>
        </is>
      </c>
      <c r="AU1985" t="inlineStr">
        <is>
          <t>N/A</t>
        </is>
      </c>
      <c r="AV1985" t="inlineStr">
        <is>
          <t>N/A</t>
        </is>
      </c>
      <c r="AW1985" t="inlineStr">
        <is>
          <t>N/A</t>
        </is>
      </c>
      <c r="AX1985" t="inlineStr">
        <is>
          <t>N/A</t>
        </is>
      </c>
      <c r="AY1985" t="inlineStr">
        <is>
          <t>N/A</t>
        </is>
      </c>
      <c r="AZ1985" t="inlineStr">
        <is>
          <t>N/A</t>
        </is>
      </c>
      <c r="BA1985" t="inlineStr">
        <is>
          <t>N/A</t>
        </is>
      </c>
      <c r="BB1985" t="inlineStr">
        <is>
          <t>N/A</t>
        </is>
      </c>
      <c r="BC1985" t="inlineStr">
        <is>
          <t>N/A</t>
        </is>
      </c>
      <c r="BD1985" t="inlineStr">
        <is>
          <t>N/A</t>
        </is>
      </c>
      <c r="BE1985" t="inlineStr">
        <is>
          <t>N/A</t>
        </is>
      </c>
    </row>
    <row r="1986">
      <c r="A1986" t="inlineStr">
        <is>
          <t>WI211276580</t>
        </is>
      </c>
      <c r="B1986" t="inlineStr">
        <is>
          <t>DATA_VALIDATION</t>
        </is>
      </c>
      <c r="C1986" t="inlineStr">
        <is>
          <t>201348000216</t>
        </is>
      </c>
      <c r="D1986" t="inlineStr">
        <is>
          <t>Folder</t>
        </is>
      </c>
      <c r="E1986" s="2">
        <f>HYPERLINK("capsilon://?command=openfolder&amp;siteaddress=FAM.docvelocity-na8.net&amp;folderid=FX1EE1DEAB-832C-6902-52C9-9BCD2695BEB6","FX21126097")</f>
        <v>0.0</v>
      </c>
      <c r="F1986" t="inlineStr">
        <is>
          <t/>
        </is>
      </c>
      <c r="G1986" t="inlineStr">
        <is>
          <t/>
        </is>
      </c>
      <c r="H1986" t="inlineStr">
        <is>
          <t>Mailitem</t>
        </is>
      </c>
      <c r="I1986" t="inlineStr">
        <is>
          <t>MI2112809164</t>
        </is>
      </c>
      <c r="J1986" t="n">
        <v>66.0</v>
      </c>
      <c r="K1986" t="inlineStr">
        <is>
          <t>COMPLETED</t>
        </is>
      </c>
      <c r="L1986" t="inlineStr">
        <is>
          <t>MARK_AS_COMPLETED</t>
        </is>
      </c>
      <c r="M1986" t="inlineStr">
        <is>
          <t>Queue</t>
        </is>
      </c>
      <c r="N1986" t="n">
        <v>2.0</v>
      </c>
      <c r="O1986" s="1" t="n">
        <v>44553.454675925925</v>
      </c>
      <c r="P1986" s="1" t="n">
        <v>44553.466458333336</v>
      </c>
      <c r="Q1986" t="n">
        <v>44.0</v>
      </c>
      <c r="R1986" t="n">
        <v>974.0</v>
      </c>
      <c r="S1986" t="b">
        <v>0</v>
      </c>
      <c r="T1986" t="inlineStr">
        <is>
          <t>N/A</t>
        </is>
      </c>
      <c r="U1986" t="b">
        <v>0</v>
      </c>
      <c r="V1986" t="inlineStr">
        <is>
          <t>Karnal Akhare</t>
        </is>
      </c>
      <c r="W1986" s="1" t="n">
        <v>44553.45923611111</v>
      </c>
      <c r="X1986" t="n">
        <v>393.0</v>
      </c>
      <c r="Y1986" t="n">
        <v>52.0</v>
      </c>
      <c r="Z1986" t="n">
        <v>0.0</v>
      </c>
      <c r="AA1986" t="n">
        <v>52.0</v>
      </c>
      <c r="AB1986" t="n">
        <v>0.0</v>
      </c>
      <c r="AC1986" t="n">
        <v>40.0</v>
      </c>
      <c r="AD1986" t="n">
        <v>14.0</v>
      </c>
      <c r="AE1986" t="n">
        <v>0.0</v>
      </c>
      <c r="AF1986" t="n">
        <v>0.0</v>
      </c>
      <c r="AG1986" t="n">
        <v>0.0</v>
      </c>
      <c r="AH1986" t="inlineStr">
        <is>
          <t>Aparna Chavan</t>
        </is>
      </c>
      <c r="AI1986" s="1" t="n">
        <v>44553.466458333336</v>
      </c>
      <c r="AJ1986" t="n">
        <v>581.0</v>
      </c>
      <c r="AK1986" t="n">
        <v>0.0</v>
      </c>
      <c r="AL1986" t="n">
        <v>0.0</v>
      </c>
      <c r="AM1986" t="n">
        <v>0.0</v>
      </c>
      <c r="AN1986" t="n">
        <v>0.0</v>
      </c>
      <c r="AO1986" t="n">
        <v>0.0</v>
      </c>
      <c r="AP1986" t="n">
        <v>14.0</v>
      </c>
      <c r="AQ1986" t="n">
        <v>0.0</v>
      </c>
      <c r="AR1986" t="n">
        <v>0.0</v>
      </c>
      <c r="AS1986" t="n">
        <v>0.0</v>
      </c>
      <c r="AT1986" t="inlineStr">
        <is>
          <t>N/A</t>
        </is>
      </c>
      <c r="AU1986" t="inlineStr">
        <is>
          <t>N/A</t>
        </is>
      </c>
      <c r="AV1986" t="inlineStr">
        <is>
          <t>N/A</t>
        </is>
      </c>
      <c r="AW1986" t="inlineStr">
        <is>
          <t>N/A</t>
        </is>
      </c>
      <c r="AX1986" t="inlineStr">
        <is>
          <t>N/A</t>
        </is>
      </c>
      <c r="AY1986" t="inlineStr">
        <is>
          <t>N/A</t>
        </is>
      </c>
      <c r="AZ1986" t="inlineStr">
        <is>
          <t>N/A</t>
        </is>
      </c>
      <c r="BA1986" t="inlineStr">
        <is>
          <t>N/A</t>
        </is>
      </c>
      <c r="BB1986" t="inlineStr">
        <is>
          <t>N/A</t>
        </is>
      </c>
      <c r="BC1986" t="inlineStr">
        <is>
          <t>N/A</t>
        </is>
      </c>
      <c r="BD1986" t="inlineStr">
        <is>
          <t>N/A</t>
        </is>
      </c>
      <c r="BE1986" t="inlineStr">
        <is>
          <t>N/A</t>
        </is>
      </c>
    </row>
    <row r="1987">
      <c r="A1987" t="inlineStr">
        <is>
          <t>WI21127659</t>
        </is>
      </c>
      <c r="B1987" t="inlineStr">
        <is>
          <t>DATA_VALIDATION</t>
        </is>
      </c>
      <c r="C1987" t="inlineStr">
        <is>
          <t>201300019796</t>
        </is>
      </c>
      <c r="D1987" t="inlineStr">
        <is>
          <t>Folder</t>
        </is>
      </c>
      <c r="E1987" s="2">
        <f>HYPERLINK("capsilon://?command=openfolder&amp;siteaddress=FAM.docvelocity-na8.net&amp;folderid=FXE4E25E74-0DFE-DB31-C283-ECDEAB27F708","FX21119585")</f>
        <v>0.0</v>
      </c>
      <c r="F1987" t="inlineStr">
        <is>
          <t/>
        </is>
      </c>
      <c r="G1987" t="inlineStr">
        <is>
          <t/>
        </is>
      </c>
      <c r="H1987" t="inlineStr">
        <is>
          <t>Mailitem</t>
        </is>
      </c>
      <c r="I1987" t="inlineStr">
        <is>
          <t>MI211283271</t>
        </is>
      </c>
      <c r="J1987" t="n">
        <v>28.0</v>
      </c>
      <c r="K1987" t="inlineStr">
        <is>
          <t>COMPLETED</t>
        </is>
      </c>
      <c r="L1987" t="inlineStr">
        <is>
          <t>MARK_AS_COMPLETED</t>
        </is>
      </c>
      <c r="M1987" t="inlineStr">
        <is>
          <t>Queue</t>
        </is>
      </c>
      <c r="N1987" t="n">
        <v>2.0</v>
      </c>
      <c r="O1987" s="1" t="n">
        <v>44532.60020833334</v>
      </c>
      <c r="P1987" s="1" t="n">
        <v>44532.679293981484</v>
      </c>
      <c r="Q1987" t="n">
        <v>6426.0</v>
      </c>
      <c r="R1987" t="n">
        <v>407.0</v>
      </c>
      <c r="S1987" t="b">
        <v>0</v>
      </c>
      <c r="T1987" t="inlineStr">
        <is>
          <t>N/A</t>
        </is>
      </c>
      <c r="U1987" t="b">
        <v>0</v>
      </c>
      <c r="V1987" t="inlineStr">
        <is>
          <t>Poonam Patil</t>
        </is>
      </c>
      <c r="W1987" s="1" t="n">
        <v>44532.654386574075</v>
      </c>
      <c r="X1987" t="n">
        <v>184.0</v>
      </c>
      <c r="Y1987" t="n">
        <v>21.0</v>
      </c>
      <c r="Z1987" t="n">
        <v>0.0</v>
      </c>
      <c r="AA1987" t="n">
        <v>21.0</v>
      </c>
      <c r="AB1987" t="n">
        <v>0.0</v>
      </c>
      <c r="AC1987" t="n">
        <v>6.0</v>
      </c>
      <c r="AD1987" t="n">
        <v>7.0</v>
      </c>
      <c r="AE1987" t="n">
        <v>0.0</v>
      </c>
      <c r="AF1987" t="n">
        <v>0.0</v>
      </c>
      <c r="AG1987" t="n">
        <v>0.0</v>
      </c>
      <c r="AH1987" t="inlineStr">
        <is>
          <t>Rohit Mawal</t>
        </is>
      </c>
      <c r="AI1987" s="1" t="n">
        <v>44532.679293981484</v>
      </c>
      <c r="AJ1987" t="n">
        <v>213.0</v>
      </c>
      <c r="AK1987" t="n">
        <v>0.0</v>
      </c>
      <c r="AL1987" t="n">
        <v>0.0</v>
      </c>
      <c r="AM1987" t="n">
        <v>0.0</v>
      </c>
      <c r="AN1987" t="n">
        <v>0.0</v>
      </c>
      <c r="AO1987" t="n">
        <v>0.0</v>
      </c>
      <c r="AP1987" t="n">
        <v>7.0</v>
      </c>
      <c r="AQ1987" t="n">
        <v>0.0</v>
      </c>
      <c r="AR1987" t="n">
        <v>0.0</v>
      </c>
      <c r="AS1987" t="n">
        <v>0.0</v>
      </c>
      <c r="AT1987" t="inlineStr">
        <is>
          <t>N/A</t>
        </is>
      </c>
      <c r="AU1987" t="inlineStr">
        <is>
          <t>N/A</t>
        </is>
      </c>
      <c r="AV1987" t="inlineStr">
        <is>
          <t>N/A</t>
        </is>
      </c>
      <c r="AW1987" t="inlineStr">
        <is>
          <t>N/A</t>
        </is>
      </c>
      <c r="AX1987" t="inlineStr">
        <is>
          <t>N/A</t>
        </is>
      </c>
      <c r="AY1987" t="inlineStr">
        <is>
          <t>N/A</t>
        </is>
      </c>
      <c r="AZ1987" t="inlineStr">
        <is>
          <t>N/A</t>
        </is>
      </c>
      <c r="BA1987" t="inlineStr">
        <is>
          <t>N/A</t>
        </is>
      </c>
      <c r="BB1987" t="inlineStr">
        <is>
          <t>N/A</t>
        </is>
      </c>
      <c r="BC1987" t="inlineStr">
        <is>
          <t>N/A</t>
        </is>
      </c>
      <c r="BD1987" t="inlineStr">
        <is>
          <t>N/A</t>
        </is>
      </c>
      <c r="BE1987" t="inlineStr">
        <is>
          <t>N/A</t>
        </is>
      </c>
    </row>
    <row r="1988">
      <c r="A1988" t="inlineStr">
        <is>
          <t>WI21127660</t>
        </is>
      </c>
      <c r="B1988" t="inlineStr">
        <is>
          <t>DATA_VALIDATION</t>
        </is>
      </c>
      <c r="C1988" t="inlineStr">
        <is>
          <t>201300019796</t>
        </is>
      </c>
      <c r="D1988" t="inlineStr">
        <is>
          <t>Folder</t>
        </is>
      </c>
      <c r="E1988" s="2">
        <f>HYPERLINK("capsilon://?command=openfolder&amp;siteaddress=FAM.docvelocity-na8.net&amp;folderid=FXE4E25E74-0DFE-DB31-C283-ECDEAB27F708","FX21119585")</f>
        <v>0.0</v>
      </c>
      <c r="F1988" t="inlineStr">
        <is>
          <t/>
        </is>
      </c>
      <c r="G1988" t="inlineStr">
        <is>
          <t/>
        </is>
      </c>
      <c r="H1988" t="inlineStr">
        <is>
          <t>Mailitem</t>
        </is>
      </c>
      <c r="I1988" t="inlineStr">
        <is>
          <t>MI211283265</t>
        </is>
      </c>
      <c r="J1988" t="n">
        <v>49.0</v>
      </c>
      <c r="K1988" t="inlineStr">
        <is>
          <t>COMPLETED</t>
        </is>
      </c>
      <c r="L1988" t="inlineStr">
        <is>
          <t>MARK_AS_COMPLETED</t>
        </is>
      </c>
      <c r="M1988" t="inlineStr">
        <is>
          <t>Queue</t>
        </is>
      </c>
      <c r="N1988" t="n">
        <v>2.0</v>
      </c>
      <c r="O1988" s="1" t="n">
        <v>44532.60065972222</v>
      </c>
      <c r="P1988" s="1" t="n">
        <v>44532.67984953704</v>
      </c>
      <c r="Q1988" t="n">
        <v>6411.0</v>
      </c>
      <c r="R1988" t="n">
        <v>431.0</v>
      </c>
      <c r="S1988" t="b">
        <v>0</v>
      </c>
      <c r="T1988" t="inlineStr">
        <is>
          <t>N/A</t>
        </is>
      </c>
      <c r="U1988" t="b">
        <v>0</v>
      </c>
      <c r="V1988" t="inlineStr">
        <is>
          <t>Poonam Patil</t>
        </is>
      </c>
      <c r="W1988" s="1" t="n">
        <v>44532.6565162037</v>
      </c>
      <c r="X1988" t="n">
        <v>183.0</v>
      </c>
      <c r="Y1988" t="n">
        <v>44.0</v>
      </c>
      <c r="Z1988" t="n">
        <v>0.0</v>
      </c>
      <c r="AA1988" t="n">
        <v>44.0</v>
      </c>
      <c r="AB1988" t="n">
        <v>0.0</v>
      </c>
      <c r="AC1988" t="n">
        <v>23.0</v>
      </c>
      <c r="AD1988" t="n">
        <v>5.0</v>
      </c>
      <c r="AE1988" t="n">
        <v>0.0</v>
      </c>
      <c r="AF1988" t="n">
        <v>0.0</v>
      </c>
      <c r="AG1988" t="n">
        <v>0.0</v>
      </c>
      <c r="AH1988" t="inlineStr">
        <is>
          <t>Smriti Gauchan</t>
        </is>
      </c>
      <c r="AI1988" s="1" t="n">
        <v>44532.67984953704</v>
      </c>
      <c r="AJ1988" t="n">
        <v>248.0</v>
      </c>
      <c r="AK1988" t="n">
        <v>0.0</v>
      </c>
      <c r="AL1988" t="n">
        <v>0.0</v>
      </c>
      <c r="AM1988" t="n">
        <v>0.0</v>
      </c>
      <c r="AN1988" t="n">
        <v>0.0</v>
      </c>
      <c r="AO1988" t="n">
        <v>0.0</v>
      </c>
      <c r="AP1988" t="n">
        <v>5.0</v>
      </c>
      <c r="AQ1988" t="n">
        <v>0.0</v>
      </c>
      <c r="AR1988" t="n">
        <v>0.0</v>
      </c>
      <c r="AS1988" t="n">
        <v>0.0</v>
      </c>
      <c r="AT1988" t="inlineStr">
        <is>
          <t>N/A</t>
        </is>
      </c>
      <c r="AU1988" t="inlineStr">
        <is>
          <t>N/A</t>
        </is>
      </c>
      <c r="AV1988" t="inlineStr">
        <is>
          <t>N/A</t>
        </is>
      </c>
      <c r="AW1988" t="inlineStr">
        <is>
          <t>N/A</t>
        </is>
      </c>
      <c r="AX1988" t="inlineStr">
        <is>
          <t>N/A</t>
        </is>
      </c>
      <c r="AY1988" t="inlineStr">
        <is>
          <t>N/A</t>
        </is>
      </c>
      <c r="AZ1988" t="inlineStr">
        <is>
          <t>N/A</t>
        </is>
      </c>
      <c r="BA1988" t="inlineStr">
        <is>
          <t>N/A</t>
        </is>
      </c>
      <c r="BB1988" t="inlineStr">
        <is>
          <t>N/A</t>
        </is>
      </c>
      <c r="BC1988" t="inlineStr">
        <is>
          <t>N/A</t>
        </is>
      </c>
      <c r="BD1988" t="inlineStr">
        <is>
          <t>N/A</t>
        </is>
      </c>
      <c r="BE1988" t="inlineStr">
        <is>
          <t>N/A</t>
        </is>
      </c>
    </row>
    <row r="1989">
      <c r="A1989" t="inlineStr">
        <is>
          <t>WI211277049</t>
        </is>
      </c>
      <c r="B1989" t="inlineStr">
        <is>
          <t>DATA_VALIDATION</t>
        </is>
      </c>
      <c r="C1989" t="inlineStr">
        <is>
          <t>201330004343</t>
        </is>
      </c>
      <c r="D1989" t="inlineStr">
        <is>
          <t>Folder</t>
        </is>
      </c>
      <c r="E1989" s="2">
        <f>HYPERLINK("capsilon://?command=openfolder&amp;siteaddress=FAM.docvelocity-na8.net&amp;folderid=FX49C361E0-C4EE-BAC9-479D-7359B3C7F21D","FX211211508")</f>
        <v>0.0</v>
      </c>
      <c r="F1989" t="inlineStr">
        <is>
          <t/>
        </is>
      </c>
      <c r="G1989" t="inlineStr">
        <is>
          <t/>
        </is>
      </c>
      <c r="H1989" t="inlineStr">
        <is>
          <t>Mailitem</t>
        </is>
      </c>
      <c r="I1989" t="inlineStr">
        <is>
          <t>MI2112814337</t>
        </is>
      </c>
      <c r="J1989" t="n">
        <v>38.0</v>
      </c>
      <c r="K1989" t="inlineStr">
        <is>
          <t>COMPLETED</t>
        </is>
      </c>
      <c r="L1989" t="inlineStr">
        <is>
          <t>MARK_AS_COMPLETED</t>
        </is>
      </c>
      <c r="M1989" t="inlineStr">
        <is>
          <t>Queue</t>
        </is>
      </c>
      <c r="N1989" t="n">
        <v>2.0</v>
      </c>
      <c r="O1989" s="1" t="n">
        <v>44553.51936342593</v>
      </c>
      <c r="P1989" s="1" t="n">
        <v>44553.54697916667</v>
      </c>
      <c r="Q1989" t="n">
        <v>150.0</v>
      </c>
      <c r="R1989" t="n">
        <v>2236.0</v>
      </c>
      <c r="S1989" t="b">
        <v>0</v>
      </c>
      <c r="T1989" t="inlineStr">
        <is>
          <t>N/A</t>
        </is>
      </c>
      <c r="U1989" t="b">
        <v>0</v>
      </c>
      <c r="V1989" t="inlineStr">
        <is>
          <t>Ketan Pathak</t>
        </is>
      </c>
      <c r="W1989" s="1" t="n">
        <v>44553.544386574074</v>
      </c>
      <c r="X1989" t="n">
        <v>2027.0</v>
      </c>
      <c r="Y1989" t="n">
        <v>36.0</v>
      </c>
      <c r="Z1989" t="n">
        <v>0.0</v>
      </c>
      <c r="AA1989" t="n">
        <v>36.0</v>
      </c>
      <c r="AB1989" t="n">
        <v>0.0</v>
      </c>
      <c r="AC1989" t="n">
        <v>28.0</v>
      </c>
      <c r="AD1989" t="n">
        <v>2.0</v>
      </c>
      <c r="AE1989" t="n">
        <v>0.0</v>
      </c>
      <c r="AF1989" t="n">
        <v>0.0</v>
      </c>
      <c r="AG1989" t="n">
        <v>0.0</v>
      </c>
      <c r="AH1989" t="inlineStr">
        <is>
          <t>Dashrath Soren</t>
        </is>
      </c>
      <c r="AI1989" s="1" t="n">
        <v>44553.54697916667</v>
      </c>
      <c r="AJ1989" t="n">
        <v>209.0</v>
      </c>
      <c r="AK1989" t="n">
        <v>1.0</v>
      </c>
      <c r="AL1989" t="n">
        <v>0.0</v>
      </c>
      <c r="AM1989" t="n">
        <v>1.0</v>
      </c>
      <c r="AN1989" t="n">
        <v>0.0</v>
      </c>
      <c r="AO1989" t="n">
        <v>1.0</v>
      </c>
      <c r="AP1989" t="n">
        <v>1.0</v>
      </c>
      <c r="AQ1989" t="n">
        <v>0.0</v>
      </c>
      <c r="AR1989" t="n">
        <v>0.0</v>
      </c>
      <c r="AS1989" t="n">
        <v>0.0</v>
      </c>
      <c r="AT1989" t="inlineStr">
        <is>
          <t>N/A</t>
        </is>
      </c>
      <c r="AU1989" t="inlineStr">
        <is>
          <t>N/A</t>
        </is>
      </c>
      <c r="AV1989" t="inlineStr">
        <is>
          <t>N/A</t>
        </is>
      </c>
      <c r="AW1989" t="inlineStr">
        <is>
          <t>N/A</t>
        </is>
      </c>
      <c r="AX1989" t="inlineStr">
        <is>
          <t>N/A</t>
        </is>
      </c>
      <c r="AY1989" t="inlineStr">
        <is>
          <t>N/A</t>
        </is>
      </c>
      <c r="AZ1989" t="inlineStr">
        <is>
          <t>N/A</t>
        </is>
      </c>
      <c r="BA1989" t="inlineStr">
        <is>
          <t>N/A</t>
        </is>
      </c>
      <c r="BB1989" t="inlineStr">
        <is>
          <t>N/A</t>
        </is>
      </c>
      <c r="BC1989" t="inlineStr">
        <is>
          <t>N/A</t>
        </is>
      </c>
      <c r="BD1989" t="inlineStr">
        <is>
          <t>N/A</t>
        </is>
      </c>
      <c r="BE1989" t="inlineStr">
        <is>
          <t>N/A</t>
        </is>
      </c>
    </row>
    <row r="1990">
      <c r="A1990" t="inlineStr">
        <is>
          <t>WI211277059</t>
        </is>
      </c>
      <c r="B1990" t="inlineStr">
        <is>
          <t>DATA_VALIDATION</t>
        </is>
      </c>
      <c r="C1990" t="inlineStr">
        <is>
          <t>201330004300</t>
        </is>
      </c>
      <c r="D1990" t="inlineStr">
        <is>
          <t>Folder</t>
        </is>
      </c>
      <c r="E1990" s="2">
        <f>HYPERLINK("capsilon://?command=openfolder&amp;siteaddress=FAM.docvelocity-na8.net&amp;folderid=FXF62EFA64-F252-3AEB-0F65-E97AE3F6DADA","FX211210493")</f>
        <v>0.0</v>
      </c>
      <c r="F1990" t="inlineStr">
        <is>
          <t/>
        </is>
      </c>
      <c r="G1990" t="inlineStr">
        <is>
          <t/>
        </is>
      </c>
      <c r="H1990" t="inlineStr">
        <is>
          <t>Mailitem</t>
        </is>
      </c>
      <c r="I1990" t="inlineStr">
        <is>
          <t>MI2112814426</t>
        </is>
      </c>
      <c r="J1990" t="n">
        <v>50.0</v>
      </c>
      <c r="K1990" t="inlineStr">
        <is>
          <t>COMPLETED</t>
        </is>
      </c>
      <c r="L1990" t="inlineStr">
        <is>
          <t>MARK_AS_COMPLETED</t>
        </is>
      </c>
      <c r="M1990" t="inlineStr">
        <is>
          <t>Queue</t>
        </is>
      </c>
      <c r="N1990" t="n">
        <v>2.0</v>
      </c>
      <c r="O1990" s="1" t="n">
        <v>44553.52050925926</v>
      </c>
      <c r="P1990" s="1" t="n">
        <v>44553.53126157408</v>
      </c>
      <c r="Q1990" t="n">
        <v>241.0</v>
      </c>
      <c r="R1990" t="n">
        <v>688.0</v>
      </c>
      <c r="S1990" t="b">
        <v>0</v>
      </c>
      <c r="T1990" t="inlineStr">
        <is>
          <t>N/A</t>
        </is>
      </c>
      <c r="U1990" t="b">
        <v>0</v>
      </c>
      <c r="V1990" t="inlineStr">
        <is>
          <t>Sumit Jarhad</t>
        </is>
      </c>
      <c r="W1990" s="1" t="n">
        <v>44553.523506944446</v>
      </c>
      <c r="X1990" t="n">
        <v>161.0</v>
      </c>
      <c r="Y1990" t="n">
        <v>42.0</v>
      </c>
      <c r="Z1990" t="n">
        <v>0.0</v>
      </c>
      <c r="AA1990" t="n">
        <v>42.0</v>
      </c>
      <c r="AB1990" t="n">
        <v>0.0</v>
      </c>
      <c r="AC1990" t="n">
        <v>14.0</v>
      </c>
      <c r="AD1990" t="n">
        <v>8.0</v>
      </c>
      <c r="AE1990" t="n">
        <v>0.0</v>
      </c>
      <c r="AF1990" t="n">
        <v>0.0</v>
      </c>
      <c r="AG1990" t="n">
        <v>0.0</v>
      </c>
      <c r="AH1990" t="inlineStr">
        <is>
          <t>Dashrath Soren</t>
        </is>
      </c>
      <c r="AI1990" s="1" t="n">
        <v>44553.53126157408</v>
      </c>
      <c r="AJ1990" t="n">
        <v>527.0</v>
      </c>
      <c r="AK1990" t="n">
        <v>2.0</v>
      </c>
      <c r="AL1990" t="n">
        <v>0.0</v>
      </c>
      <c r="AM1990" t="n">
        <v>2.0</v>
      </c>
      <c r="AN1990" t="n">
        <v>0.0</v>
      </c>
      <c r="AO1990" t="n">
        <v>2.0</v>
      </c>
      <c r="AP1990" t="n">
        <v>6.0</v>
      </c>
      <c r="AQ1990" t="n">
        <v>0.0</v>
      </c>
      <c r="AR1990" t="n">
        <v>0.0</v>
      </c>
      <c r="AS1990" t="n">
        <v>0.0</v>
      </c>
      <c r="AT1990" t="inlineStr">
        <is>
          <t>N/A</t>
        </is>
      </c>
      <c r="AU1990" t="inlineStr">
        <is>
          <t>N/A</t>
        </is>
      </c>
      <c r="AV1990" t="inlineStr">
        <is>
          <t>N/A</t>
        </is>
      </c>
      <c r="AW1990" t="inlineStr">
        <is>
          <t>N/A</t>
        </is>
      </c>
      <c r="AX1990" t="inlineStr">
        <is>
          <t>N/A</t>
        </is>
      </c>
      <c r="AY1990" t="inlineStr">
        <is>
          <t>N/A</t>
        </is>
      </c>
      <c r="AZ1990" t="inlineStr">
        <is>
          <t>N/A</t>
        </is>
      </c>
      <c r="BA1990" t="inlineStr">
        <is>
          <t>N/A</t>
        </is>
      </c>
      <c r="BB1990" t="inlineStr">
        <is>
          <t>N/A</t>
        </is>
      </c>
      <c r="BC1990" t="inlineStr">
        <is>
          <t>N/A</t>
        </is>
      </c>
      <c r="BD1990" t="inlineStr">
        <is>
          <t>N/A</t>
        </is>
      </c>
      <c r="BE1990" t="inlineStr">
        <is>
          <t>N/A</t>
        </is>
      </c>
    </row>
    <row r="1991">
      <c r="A1991" t="inlineStr">
        <is>
          <t>WI211277066</t>
        </is>
      </c>
      <c r="B1991" t="inlineStr">
        <is>
          <t>DATA_VALIDATION</t>
        </is>
      </c>
      <c r="C1991" t="inlineStr">
        <is>
          <t>201330004300</t>
        </is>
      </c>
      <c r="D1991" t="inlineStr">
        <is>
          <t>Folder</t>
        </is>
      </c>
      <c r="E1991" s="2">
        <f>HYPERLINK("capsilon://?command=openfolder&amp;siteaddress=FAM.docvelocity-na8.net&amp;folderid=FXF62EFA64-F252-3AEB-0F65-E97AE3F6DADA","FX211210493")</f>
        <v>0.0</v>
      </c>
      <c r="F1991" t="inlineStr">
        <is>
          <t/>
        </is>
      </c>
      <c r="G1991" t="inlineStr">
        <is>
          <t/>
        </is>
      </c>
      <c r="H1991" t="inlineStr">
        <is>
          <t>Mailitem</t>
        </is>
      </c>
      <c r="I1991" t="inlineStr">
        <is>
          <t>MI2112814430</t>
        </is>
      </c>
      <c r="J1991" t="n">
        <v>62.0</v>
      </c>
      <c r="K1991" t="inlineStr">
        <is>
          <t>COMPLETED</t>
        </is>
      </c>
      <c r="L1991" t="inlineStr">
        <is>
          <t>MARK_AS_COMPLETED</t>
        </is>
      </c>
      <c r="M1991" t="inlineStr">
        <is>
          <t>Queue</t>
        </is>
      </c>
      <c r="N1991" t="n">
        <v>2.0</v>
      </c>
      <c r="O1991" s="1" t="n">
        <v>44553.52172453704</v>
      </c>
      <c r="P1991" s="1" t="n">
        <v>44553.52832175926</v>
      </c>
      <c r="Q1991" t="n">
        <v>184.0</v>
      </c>
      <c r="R1991" t="n">
        <v>386.0</v>
      </c>
      <c r="S1991" t="b">
        <v>0</v>
      </c>
      <c r="T1991" t="inlineStr">
        <is>
          <t>N/A</t>
        </is>
      </c>
      <c r="U1991" t="b">
        <v>0</v>
      </c>
      <c r="V1991" t="inlineStr">
        <is>
          <t>Supriya Khape</t>
        </is>
      </c>
      <c r="W1991" s="1" t="n">
        <v>44553.52599537037</v>
      </c>
      <c r="X1991" t="n">
        <v>188.0</v>
      </c>
      <c r="Y1991" t="n">
        <v>42.0</v>
      </c>
      <c r="Z1991" t="n">
        <v>0.0</v>
      </c>
      <c r="AA1991" t="n">
        <v>42.0</v>
      </c>
      <c r="AB1991" t="n">
        <v>0.0</v>
      </c>
      <c r="AC1991" t="n">
        <v>0.0</v>
      </c>
      <c r="AD1991" t="n">
        <v>20.0</v>
      </c>
      <c r="AE1991" t="n">
        <v>0.0</v>
      </c>
      <c r="AF1991" t="n">
        <v>0.0</v>
      </c>
      <c r="AG1991" t="n">
        <v>0.0</v>
      </c>
      <c r="AH1991" t="inlineStr">
        <is>
          <t>Vikash Suryakanth Parmar</t>
        </is>
      </c>
      <c r="AI1991" s="1" t="n">
        <v>44553.52832175926</v>
      </c>
      <c r="AJ1991" t="n">
        <v>185.0</v>
      </c>
      <c r="AK1991" t="n">
        <v>0.0</v>
      </c>
      <c r="AL1991" t="n">
        <v>0.0</v>
      </c>
      <c r="AM1991" t="n">
        <v>0.0</v>
      </c>
      <c r="AN1991" t="n">
        <v>0.0</v>
      </c>
      <c r="AO1991" t="n">
        <v>0.0</v>
      </c>
      <c r="AP1991" t="n">
        <v>20.0</v>
      </c>
      <c r="AQ1991" t="n">
        <v>0.0</v>
      </c>
      <c r="AR1991" t="n">
        <v>0.0</v>
      </c>
      <c r="AS1991" t="n">
        <v>0.0</v>
      </c>
      <c r="AT1991" t="inlineStr">
        <is>
          <t>N/A</t>
        </is>
      </c>
      <c r="AU1991" t="inlineStr">
        <is>
          <t>N/A</t>
        </is>
      </c>
      <c r="AV1991" t="inlineStr">
        <is>
          <t>N/A</t>
        </is>
      </c>
      <c r="AW1991" t="inlineStr">
        <is>
          <t>N/A</t>
        </is>
      </c>
      <c r="AX1991" t="inlineStr">
        <is>
          <t>N/A</t>
        </is>
      </c>
      <c r="AY1991" t="inlineStr">
        <is>
          <t>N/A</t>
        </is>
      </c>
      <c r="AZ1991" t="inlineStr">
        <is>
          <t>N/A</t>
        </is>
      </c>
      <c r="BA1991" t="inlineStr">
        <is>
          <t>N/A</t>
        </is>
      </c>
      <c r="BB1991" t="inlineStr">
        <is>
          <t>N/A</t>
        </is>
      </c>
      <c r="BC1991" t="inlineStr">
        <is>
          <t>N/A</t>
        </is>
      </c>
      <c r="BD1991" t="inlineStr">
        <is>
          <t>N/A</t>
        </is>
      </c>
      <c r="BE1991" t="inlineStr">
        <is>
          <t>N/A</t>
        </is>
      </c>
    </row>
    <row r="1992">
      <c r="A1992" t="inlineStr">
        <is>
          <t>WI211277072</t>
        </is>
      </c>
      <c r="B1992" t="inlineStr">
        <is>
          <t>DATA_VALIDATION</t>
        </is>
      </c>
      <c r="C1992" t="inlineStr">
        <is>
          <t>201330004343</t>
        </is>
      </c>
      <c r="D1992" t="inlineStr">
        <is>
          <t>Folder</t>
        </is>
      </c>
      <c r="E1992" s="2">
        <f>HYPERLINK("capsilon://?command=openfolder&amp;siteaddress=FAM.docvelocity-na8.net&amp;folderid=FX49C361E0-C4EE-BAC9-479D-7359B3C7F21D","FX211211508")</f>
        <v>0.0</v>
      </c>
      <c r="F1992" t="inlineStr">
        <is>
          <t/>
        </is>
      </c>
      <c r="G1992" t="inlineStr">
        <is>
          <t/>
        </is>
      </c>
      <c r="H1992" t="inlineStr">
        <is>
          <t>Mailitem</t>
        </is>
      </c>
      <c r="I1992" t="inlineStr">
        <is>
          <t>MI2112814483</t>
        </is>
      </c>
      <c r="J1992" t="n">
        <v>38.0</v>
      </c>
      <c r="K1992" t="inlineStr">
        <is>
          <t>COMPLETED</t>
        </is>
      </c>
      <c r="L1992" t="inlineStr">
        <is>
          <t>MARK_AS_COMPLETED</t>
        </is>
      </c>
      <c r="M1992" t="inlineStr">
        <is>
          <t>Queue</t>
        </is>
      </c>
      <c r="N1992" t="n">
        <v>2.0</v>
      </c>
      <c r="O1992" s="1" t="n">
        <v>44553.52284722222</v>
      </c>
      <c r="P1992" s="1" t="n">
        <v>44553.53559027778</v>
      </c>
      <c r="Q1992" t="n">
        <v>317.0</v>
      </c>
      <c r="R1992" t="n">
        <v>784.0</v>
      </c>
      <c r="S1992" t="b">
        <v>0</v>
      </c>
      <c r="T1992" t="inlineStr">
        <is>
          <t>N/A</t>
        </is>
      </c>
      <c r="U1992" t="b">
        <v>0</v>
      </c>
      <c r="V1992" t="inlineStr">
        <is>
          <t>Supriya Khape</t>
        </is>
      </c>
      <c r="W1992" s="1" t="n">
        <v>44553.52976851852</v>
      </c>
      <c r="X1992" t="n">
        <v>325.0</v>
      </c>
      <c r="Y1992" t="n">
        <v>36.0</v>
      </c>
      <c r="Z1992" t="n">
        <v>0.0</v>
      </c>
      <c r="AA1992" t="n">
        <v>36.0</v>
      </c>
      <c r="AB1992" t="n">
        <v>0.0</v>
      </c>
      <c r="AC1992" t="n">
        <v>29.0</v>
      </c>
      <c r="AD1992" t="n">
        <v>2.0</v>
      </c>
      <c r="AE1992" t="n">
        <v>0.0</v>
      </c>
      <c r="AF1992" t="n">
        <v>0.0</v>
      </c>
      <c r="AG1992" t="n">
        <v>0.0</v>
      </c>
      <c r="AH1992" t="inlineStr">
        <is>
          <t>Dashrath Soren</t>
        </is>
      </c>
      <c r="AI1992" s="1" t="n">
        <v>44553.53559027778</v>
      </c>
      <c r="AJ1992" t="n">
        <v>373.0</v>
      </c>
      <c r="AK1992" t="n">
        <v>2.0</v>
      </c>
      <c r="AL1992" t="n">
        <v>0.0</v>
      </c>
      <c r="AM1992" t="n">
        <v>2.0</v>
      </c>
      <c r="AN1992" t="n">
        <v>0.0</v>
      </c>
      <c r="AO1992" t="n">
        <v>2.0</v>
      </c>
      <c r="AP1992" t="n">
        <v>0.0</v>
      </c>
      <c r="AQ1992" t="n">
        <v>0.0</v>
      </c>
      <c r="AR1992" t="n">
        <v>0.0</v>
      </c>
      <c r="AS1992" t="n">
        <v>0.0</v>
      </c>
      <c r="AT1992" t="inlineStr">
        <is>
          <t>N/A</t>
        </is>
      </c>
      <c r="AU1992" t="inlineStr">
        <is>
          <t>N/A</t>
        </is>
      </c>
      <c r="AV1992" t="inlineStr">
        <is>
          <t>N/A</t>
        </is>
      </c>
      <c r="AW1992" t="inlineStr">
        <is>
          <t>N/A</t>
        </is>
      </c>
      <c r="AX1992" t="inlineStr">
        <is>
          <t>N/A</t>
        </is>
      </c>
      <c r="AY1992" t="inlineStr">
        <is>
          <t>N/A</t>
        </is>
      </c>
      <c r="AZ1992" t="inlineStr">
        <is>
          <t>N/A</t>
        </is>
      </c>
      <c r="BA1992" t="inlineStr">
        <is>
          <t>N/A</t>
        </is>
      </c>
      <c r="BB1992" t="inlineStr">
        <is>
          <t>N/A</t>
        </is>
      </c>
      <c r="BC1992" t="inlineStr">
        <is>
          <t>N/A</t>
        </is>
      </c>
      <c r="BD1992" t="inlineStr">
        <is>
          <t>N/A</t>
        </is>
      </c>
      <c r="BE1992" t="inlineStr">
        <is>
          <t>N/A</t>
        </is>
      </c>
    </row>
    <row r="1993">
      <c r="A1993" t="inlineStr">
        <is>
          <t>WI211277075</t>
        </is>
      </c>
      <c r="B1993" t="inlineStr">
        <is>
          <t>DATA_VALIDATION</t>
        </is>
      </c>
      <c r="C1993" t="inlineStr">
        <is>
          <t>201330004343</t>
        </is>
      </c>
      <c r="D1993" t="inlineStr">
        <is>
          <t>Folder</t>
        </is>
      </c>
      <c r="E1993" s="2">
        <f>HYPERLINK("capsilon://?command=openfolder&amp;siteaddress=FAM.docvelocity-na8.net&amp;folderid=FX49C361E0-C4EE-BAC9-479D-7359B3C7F21D","FX211211508")</f>
        <v>0.0</v>
      </c>
      <c r="F1993" t="inlineStr">
        <is>
          <t/>
        </is>
      </c>
      <c r="G1993" t="inlineStr">
        <is>
          <t/>
        </is>
      </c>
      <c r="H1993" t="inlineStr">
        <is>
          <t>Mailitem</t>
        </is>
      </c>
      <c r="I1993" t="inlineStr">
        <is>
          <t>MI2112814504</t>
        </is>
      </c>
      <c r="J1993" t="n">
        <v>43.0</v>
      </c>
      <c r="K1993" t="inlineStr">
        <is>
          <t>COMPLETED</t>
        </is>
      </c>
      <c r="L1993" t="inlineStr">
        <is>
          <t>MARK_AS_COMPLETED</t>
        </is>
      </c>
      <c r="M1993" t="inlineStr">
        <is>
          <t>Queue</t>
        </is>
      </c>
      <c r="N1993" t="n">
        <v>2.0</v>
      </c>
      <c r="O1993" s="1" t="n">
        <v>44553.523622685185</v>
      </c>
      <c r="P1993" s="1" t="n">
        <v>44553.53616898148</v>
      </c>
      <c r="Q1993" t="n">
        <v>528.0</v>
      </c>
      <c r="R1993" t="n">
        <v>556.0</v>
      </c>
      <c r="S1993" t="b">
        <v>0</v>
      </c>
      <c r="T1993" t="inlineStr">
        <is>
          <t>N/A</t>
        </is>
      </c>
      <c r="U1993" t="b">
        <v>0</v>
      </c>
      <c r="V1993" t="inlineStr">
        <is>
          <t>Supriya Khape</t>
        </is>
      </c>
      <c r="W1993" s="1" t="n">
        <v>44553.53292824074</v>
      </c>
      <c r="X1993" t="n">
        <v>273.0</v>
      </c>
      <c r="Y1993" t="n">
        <v>36.0</v>
      </c>
      <c r="Z1993" t="n">
        <v>0.0</v>
      </c>
      <c r="AA1993" t="n">
        <v>36.0</v>
      </c>
      <c r="AB1993" t="n">
        <v>0.0</v>
      </c>
      <c r="AC1993" t="n">
        <v>26.0</v>
      </c>
      <c r="AD1993" t="n">
        <v>7.0</v>
      </c>
      <c r="AE1993" t="n">
        <v>0.0</v>
      </c>
      <c r="AF1993" t="n">
        <v>0.0</v>
      </c>
      <c r="AG1993" t="n">
        <v>0.0</v>
      </c>
      <c r="AH1993" t="inlineStr">
        <is>
          <t>Vikash Suryakanth Parmar</t>
        </is>
      </c>
      <c r="AI1993" s="1" t="n">
        <v>44553.53616898148</v>
      </c>
      <c r="AJ1993" t="n">
        <v>254.0</v>
      </c>
      <c r="AK1993" t="n">
        <v>1.0</v>
      </c>
      <c r="AL1993" t="n">
        <v>0.0</v>
      </c>
      <c r="AM1993" t="n">
        <v>1.0</v>
      </c>
      <c r="AN1993" t="n">
        <v>0.0</v>
      </c>
      <c r="AO1993" t="n">
        <v>1.0</v>
      </c>
      <c r="AP1993" t="n">
        <v>6.0</v>
      </c>
      <c r="AQ1993" t="n">
        <v>0.0</v>
      </c>
      <c r="AR1993" t="n">
        <v>0.0</v>
      </c>
      <c r="AS1993" t="n">
        <v>0.0</v>
      </c>
      <c r="AT1993" t="inlineStr">
        <is>
          <t>N/A</t>
        </is>
      </c>
      <c r="AU1993" t="inlineStr">
        <is>
          <t>N/A</t>
        </is>
      </c>
      <c r="AV1993" t="inlineStr">
        <is>
          <t>N/A</t>
        </is>
      </c>
      <c r="AW1993" t="inlineStr">
        <is>
          <t>N/A</t>
        </is>
      </c>
      <c r="AX1993" t="inlineStr">
        <is>
          <t>N/A</t>
        </is>
      </c>
      <c r="AY1993" t="inlineStr">
        <is>
          <t>N/A</t>
        </is>
      </c>
      <c r="AZ1993" t="inlineStr">
        <is>
          <t>N/A</t>
        </is>
      </c>
      <c r="BA1993" t="inlineStr">
        <is>
          <t>N/A</t>
        </is>
      </c>
      <c r="BB1993" t="inlineStr">
        <is>
          <t>N/A</t>
        </is>
      </c>
      <c r="BC1993" t="inlineStr">
        <is>
          <t>N/A</t>
        </is>
      </c>
      <c r="BD1993" t="inlineStr">
        <is>
          <t>N/A</t>
        </is>
      </c>
      <c r="BE1993" t="inlineStr">
        <is>
          <t>N/A</t>
        </is>
      </c>
    </row>
    <row r="1994">
      <c r="A1994" t="inlineStr">
        <is>
          <t>WI211277080</t>
        </is>
      </c>
      <c r="B1994" t="inlineStr">
        <is>
          <t>DATA_VALIDATION</t>
        </is>
      </c>
      <c r="C1994" t="inlineStr">
        <is>
          <t>201330004343</t>
        </is>
      </c>
      <c r="D1994" t="inlineStr">
        <is>
          <t>Folder</t>
        </is>
      </c>
      <c r="E1994" s="2">
        <f>HYPERLINK("capsilon://?command=openfolder&amp;siteaddress=FAM.docvelocity-na8.net&amp;folderid=FX49C361E0-C4EE-BAC9-479D-7359B3C7F21D","FX211211508")</f>
        <v>0.0</v>
      </c>
      <c r="F1994" t="inlineStr">
        <is>
          <t/>
        </is>
      </c>
      <c r="G1994" t="inlineStr">
        <is>
          <t/>
        </is>
      </c>
      <c r="H1994" t="inlineStr">
        <is>
          <t>Mailitem</t>
        </is>
      </c>
      <c r="I1994" t="inlineStr">
        <is>
          <t>MI2112814520</t>
        </is>
      </c>
      <c r="J1994" t="n">
        <v>53.0</v>
      </c>
      <c r="K1994" t="inlineStr">
        <is>
          <t>COMPLETED</t>
        </is>
      </c>
      <c r="L1994" t="inlineStr">
        <is>
          <t>MARK_AS_COMPLETED</t>
        </is>
      </c>
      <c r="M1994" t="inlineStr">
        <is>
          <t>Queue</t>
        </is>
      </c>
      <c r="N1994" t="n">
        <v>2.0</v>
      </c>
      <c r="O1994" s="1" t="n">
        <v>44553.524375</v>
      </c>
      <c r="P1994" s="1" t="n">
        <v>44553.540810185186</v>
      </c>
      <c r="Q1994" t="n">
        <v>857.0</v>
      </c>
      <c r="R1994" t="n">
        <v>563.0</v>
      </c>
      <c r="S1994" t="b">
        <v>0</v>
      </c>
      <c r="T1994" t="inlineStr">
        <is>
          <t>N/A</t>
        </is>
      </c>
      <c r="U1994" t="b">
        <v>0</v>
      </c>
      <c r="V1994" t="inlineStr">
        <is>
          <t>Supriya Khape</t>
        </is>
      </c>
      <c r="W1994" s="1" t="n">
        <v>44553.536307870374</v>
      </c>
      <c r="X1994" t="n">
        <v>292.0</v>
      </c>
      <c r="Y1994" t="n">
        <v>36.0</v>
      </c>
      <c r="Z1994" t="n">
        <v>0.0</v>
      </c>
      <c r="AA1994" t="n">
        <v>36.0</v>
      </c>
      <c r="AB1994" t="n">
        <v>0.0</v>
      </c>
      <c r="AC1994" t="n">
        <v>30.0</v>
      </c>
      <c r="AD1994" t="n">
        <v>17.0</v>
      </c>
      <c r="AE1994" t="n">
        <v>0.0</v>
      </c>
      <c r="AF1994" t="n">
        <v>0.0</v>
      </c>
      <c r="AG1994" t="n">
        <v>0.0</v>
      </c>
      <c r="AH1994" t="inlineStr">
        <is>
          <t>Rohit Mawal</t>
        </is>
      </c>
      <c r="AI1994" s="1" t="n">
        <v>44553.540810185186</v>
      </c>
      <c r="AJ1994" t="n">
        <v>259.0</v>
      </c>
      <c r="AK1994" t="n">
        <v>0.0</v>
      </c>
      <c r="AL1994" t="n">
        <v>0.0</v>
      </c>
      <c r="AM1994" t="n">
        <v>0.0</v>
      </c>
      <c r="AN1994" t="n">
        <v>0.0</v>
      </c>
      <c r="AO1994" t="n">
        <v>0.0</v>
      </c>
      <c r="AP1994" t="n">
        <v>17.0</v>
      </c>
      <c r="AQ1994" t="n">
        <v>0.0</v>
      </c>
      <c r="AR1994" t="n">
        <v>0.0</v>
      </c>
      <c r="AS1994" t="n">
        <v>0.0</v>
      </c>
      <c r="AT1994" t="inlineStr">
        <is>
          <t>N/A</t>
        </is>
      </c>
      <c r="AU1994" t="inlineStr">
        <is>
          <t>N/A</t>
        </is>
      </c>
      <c r="AV1994" t="inlineStr">
        <is>
          <t>N/A</t>
        </is>
      </c>
      <c r="AW1994" t="inlineStr">
        <is>
          <t>N/A</t>
        </is>
      </c>
      <c r="AX1994" t="inlineStr">
        <is>
          <t>N/A</t>
        </is>
      </c>
      <c r="AY1994" t="inlineStr">
        <is>
          <t>N/A</t>
        </is>
      </c>
      <c r="AZ1994" t="inlineStr">
        <is>
          <t>N/A</t>
        </is>
      </c>
      <c r="BA1994" t="inlineStr">
        <is>
          <t>N/A</t>
        </is>
      </c>
      <c r="BB1994" t="inlineStr">
        <is>
          <t>N/A</t>
        </is>
      </c>
      <c r="BC1994" t="inlineStr">
        <is>
          <t>N/A</t>
        </is>
      </c>
      <c r="BD1994" t="inlineStr">
        <is>
          <t>N/A</t>
        </is>
      </c>
      <c r="BE1994" t="inlineStr">
        <is>
          <t>N/A</t>
        </is>
      </c>
    </row>
    <row r="1995">
      <c r="A1995" t="inlineStr">
        <is>
          <t>WI211277083</t>
        </is>
      </c>
      <c r="B1995" t="inlineStr">
        <is>
          <t>DATA_VALIDATION</t>
        </is>
      </c>
      <c r="C1995" t="inlineStr">
        <is>
          <t>201330004343</t>
        </is>
      </c>
      <c r="D1995" t="inlineStr">
        <is>
          <t>Folder</t>
        </is>
      </c>
      <c r="E1995" s="2">
        <f>HYPERLINK("capsilon://?command=openfolder&amp;siteaddress=FAM.docvelocity-na8.net&amp;folderid=FX49C361E0-C4EE-BAC9-479D-7359B3C7F21D","FX211211508")</f>
        <v>0.0</v>
      </c>
      <c r="F1995" t="inlineStr">
        <is>
          <t/>
        </is>
      </c>
      <c r="G1995" t="inlineStr">
        <is>
          <t/>
        </is>
      </c>
      <c r="H1995" t="inlineStr">
        <is>
          <t>Mailitem</t>
        </is>
      </c>
      <c r="I1995" t="inlineStr">
        <is>
          <t>MI2112814539</t>
        </is>
      </c>
      <c r="J1995" t="n">
        <v>43.0</v>
      </c>
      <c r="K1995" t="inlineStr">
        <is>
          <t>COMPLETED</t>
        </is>
      </c>
      <c r="L1995" t="inlineStr">
        <is>
          <t>MARK_AS_COMPLETED</t>
        </is>
      </c>
      <c r="M1995" t="inlineStr">
        <is>
          <t>Queue</t>
        </is>
      </c>
      <c r="N1995" t="n">
        <v>2.0</v>
      </c>
      <c r="O1995" s="1" t="n">
        <v>44553.525243055556</v>
      </c>
      <c r="P1995" s="1" t="n">
        <v>44553.54232638889</v>
      </c>
      <c r="Q1995" t="n">
        <v>961.0</v>
      </c>
      <c r="R1995" t="n">
        <v>515.0</v>
      </c>
      <c r="S1995" t="b">
        <v>0</v>
      </c>
      <c r="T1995" t="inlineStr">
        <is>
          <t>N/A</t>
        </is>
      </c>
      <c r="U1995" t="b">
        <v>0</v>
      </c>
      <c r="V1995" t="inlineStr">
        <is>
          <t>Supriya Khape</t>
        </is>
      </c>
      <c r="W1995" s="1" t="n">
        <v>44553.53917824074</v>
      </c>
      <c r="X1995" t="n">
        <v>247.0</v>
      </c>
      <c r="Y1995" t="n">
        <v>36.0</v>
      </c>
      <c r="Z1995" t="n">
        <v>0.0</v>
      </c>
      <c r="AA1995" t="n">
        <v>36.0</v>
      </c>
      <c r="AB1995" t="n">
        <v>0.0</v>
      </c>
      <c r="AC1995" t="n">
        <v>30.0</v>
      </c>
      <c r="AD1995" t="n">
        <v>7.0</v>
      </c>
      <c r="AE1995" t="n">
        <v>0.0</v>
      </c>
      <c r="AF1995" t="n">
        <v>0.0</v>
      </c>
      <c r="AG1995" t="n">
        <v>0.0</v>
      </c>
      <c r="AH1995" t="inlineStr">
        <is>
          <t>Dashrath Soren</t>
        </is>
      </c>
      <c r="AI1995" s="1" t="n">
        <v>44553.54232638889</v>
      </c>
      <c r="AJ1995" t="n">
        <v>264.0</v>
      </c>
      <c r="AK1995" t="n">
        <v>0.0</v>
      </c>
      <c r="AL1995" t="n">
        <v>0.0</v>
      </c>
      <c r="AM1995" t="n">
        <v>0.0</v>
      </c>
      <c r="AN1995" t="n">
        <v>0.0</v>
      </c>
      <c r="AO1995" t="n">
        <v>0.0</v>
      </c>
      <c r="AP1995" t="n">
        <v>7.0</v>
      </c>
      <c r="AQ1995" t="n">
        <v>0.0</v>
      </c>
      <c r="AR1995" t="n">
        <v>0.0</v>
      </c>
      <c r="AS1995" t="n">
        <v>0.0</v>
      </c>
      <c r="AT1995" t="inlineStr">
        <is>
          <t>N/A</t>
        </is>
      </c>
      <c r="AU1995" t="inlineStr">
        <is>
          <t>N/A</t>
        </is>
      </c>
      <c r="AV1995" t="inlineStr">
        <is>
          <t>N/A</t>
        </is>
      </c>
      <c r="AW1995" t="inlineStr">
        <is>
          <t>N/A</t>
        </is>
      </c>
      <c r="AX1995" t="inlineStr">
        <is>
          <t>N/A</t>
        </is>
      </c>
      <c r="AY1995" t="inlineStr">
        <is>
          <t>N/A</t>
        </is>
      </c>
      <c r="AZ1995" t="inlineStr">
        <is>
          <t>N/A</t>
        </is>
      </c>
      <c r="BA1995" t="inlineStr">
        <is>
          <t>N/A</t>
        </is>
      </c>
      <c r="BB1995" t="inlineStr">
        <is>
          <t>N/A</t>
        </is>
      </c>
      <c r="BC1995" t="inlineStr">
        <is>
          <t>N/A</t>
        </is>
      </c>
      <c r="BD1995" t="inlineStr">
        <is>
          <t>N/A</t>
        </is>
      </c>
      <c r="BE1995" t="inlineStr">
        <is>
          <t>N/A</t>
        </is>
      </c>
    </row>
    <row r="1996">
      <c r="A1996" t="inlineStr">
        <is>
          <t>WI211277089</t>
        </is>
      </c>
      <c r="B1996" t="inlineStr">
        <is>
          <t>DATA_VALIDATION</t>
        </is>
      </c>
      <c r="C1996" t="inlineStr">
        <is>
          <t>201308007971</t>
        </is>
      </c>
      <c r="D1996" t="inlineStr">
        <is>
          <t>Folder</t>
        </is>
      </c>
      <c r="E1996" s="2">
        <f>HYPERLINK("capsilon://?command=openfolder&amp;siteaddress=FAM.docvelocity-na8.net&amp;folderid=FX811AD799-E699-730E-1919-6BBB744BC10A","FX21129086")</f>
        <v>0.0</v>
      </c>
      <c r="F1996" t="inlineStr">
        <is>
          <t/>
        </is>
      </c>
      <c r="G1996" t="inlineStr">
        <is>
          <t/>
        </is>
      </c>
      <c r="H1996" t="inlineStr">
        <is>
          <t>Mailitem</t>
        </is>
      </c>
      <c r="I1996" t="inlineStr">
        <is>
          <t>MI2112814660</t>
        </is>
      </c>
      <c r="J1996" t="n">
        <v>66.0</v>
      </c>
      <c r="K1996" t="inlineStr">
        <is>
          <t>COMPLETED</t>
        </is>
      </c>
      <c r="L1996" t="inlineStr">
        <is>
          <t>MARK_AS_COMPLETED</t>
        </is>
      </c>
      <c r="M1996" t="inlineStr">
        <is>
          <t>Queue</t>
        </is>
      </c>
      <c r="N1996" t="n">
        <v>2.0</v>
      </c>
      <c r="O1996" s="1" t="n">
        <v>44553.52621527778</v>
      </c>
      <c r="P1996" s="1" t="n">
        <v>44553.52869212963</v>
      </c>
      <c r="Q1996" t="n">
        <v>134.0</v>
      </c>
      <c r="R1996" t="n">
        <v>80.0</v>
      </c>
      <c r="S1996" t="b">
        <v>0</v>
      </c>
      <c r="T1996" t="inlineStr">
        <is>
          <t>N/A</t>
        </is>
      </c>
      <c r="U1996" t="b">
        <v>0</v>
      </c>
      <c r="V1996" t="inlineStr">
        <is>
          <t>Sumit Jarhad</t>
        </is>
      </c>
      <c r="W1996" s="1" t="n">
        <v>44553.52707175926</v>
      </c>
      <c r="X1996" t="n">
        <v>49.0</v>
      </c>
      <c r="Y1996" t="n">
        <v>0.0</v>
      </c>
      <c r="Z1996" t="n">
        <v>0.0</v>
      </c>
      <c r="AA1996" t="n">
        <v>0.0</v>
      </c>
      <c r="AB1996" t="n">
        <v>52.0</v>
      </c>
      <c r="AC1996" t="n">
        <v>0.0</v>
      </c>
      <c r="AD1996" t="n">
        <v>66.0</v>
      </c>
      <c r="AE1996" t="n">
        <v>0.0</v>
      </c>
      <c r="AF1996" t="n">
        <v>0.0</v>
      </c>
      <c r="AG1996" t="n">
        <v>0.0</v>
      </c>
      <c r="AH1996" t="inlineStr">
        <is>
          <t>Vikash Suryakanth Parmar</t>
        </is>
      </c>
      <c r="AI1996" s="1" t="n">
        <v>44553.52869212963</v>
      </c>
      <c r="AJ1996" t="n">
        <v>31.0</v>
      </c>
      <c r="AK1996" t="n">
        <v>0.0</v>
      </c>
      <c r="AL1996" t="n">
        <v>0.0</v>
      </c>
      <c r="AM1996" t="n">
        <v>0.0</v>
      </c>
      <c r="AN1996" t="n">
        <v>52.0</v>
      </c>
      <c r="AO1996" t="n">
        <v>0.0</v>
      </c>
      <c r="AP1996" t="n">
        <v>66.0</v>
      </c>
      <c r="AQ1996" t="n">
        <v>0.0</v>
      </c>
      <c r="AR1996" t="n">
        <v>0.0</v>
      </c>
      <c r="AS1996" t="n">
        <v>0.0</v>
      </c>
      <c r="AT1996" t="inlineStr">
        <is>
          <t>N/A</t>
        </is>
      </c>
      <c r="AU1996" t="inlineStr">
        <is>
          <t>N/A</t>
        </is>
      </c>
      <c r="AV1996" t="inlineStr">
        <is>
          <t>N/A</t>
        </is>
      </c>
      <c r="AW1996" t="inlineStr">
        <is>
          <t>N/A</t>
        </is>
      </c>
      <c r="AX1996" t="inlineStr">
        <is>
          <t>N/A</t>
        </is>
      </c>
      <c r="AY1996" t="inlineStr">
        <is>
          <t>N/A</t>
        </is>
      </c>
      <c r="AZ1996" t="inlineStr">
        <is>
          <t>N/A</t>
        </is>
      </c>
      <c r="BA1996" t="inlineStr">
        <is>
          <t>N/A</t>
        </is>
      </c>
      <c r="BB1996" t="inlineStr">
        <is>
          <t>N/A</t>
        </is>
      </c>
      <c r="BC1996" t="inlineStr">
        <is>
          <t>N/A</t>
        </is>
      </c>
      <c r="BD1996" t="inlineStr">
        <is>
          <t>N/A</t>
        </is>
      </c>
      <c r="BE1996" t="inlineStr">
        <is>
          <t>N/A</t>
        </is>
      </c>
    </row>
    <row r="1997">
      <c r="A1997" t="inlineStr">
        <is>
          <t>WI211277090</t>
        </is>
      </c>
      <c r="B1997" t="inlineStr">
        <is>
          <t>DATA_VALIDATION</t>
        </is>
      </c>
      <c r="C1997" t="inlineStr">
        <is>
          <t>201330004343</t>
        </is>
      </c>
      <c r="D1997" t="inlineStr">
        <is>
          <t>Folder</t>
        </is>
      </c>
      <c r="E1997" s="2">
        <f>HYPERLINK("capsilon://?command=openfolder&amp;siteaddress=FAM.docvelocity-na8.net&amp;folderid=FX49C361E0-C4EE-BAC9-479D-7359B3C7F21D","FX211211508")</f>
        <v>0.0</v>
      </c>
      <c r="F1997" t="inlineStr">
        <is>
          <t/>
        </is>
      </c>
      <c r="G1997" t="inlineStr">
        <is>
          <t/>
        </is>
      </c>
      <c r="H1997" t="inlineStr">
        <is>
          <t>Mailitem</t>
        </is>
      </c>
      <c r="I1997" t="inlineStr">
        <is>
          <t>MI2112814673</t>
        </is>
      </c>
      <c r="J1997" t="n">
        <v>56.0</v>
      </c>
      <c r="K1997" t="inlineStr">
        <is>
          <t>COMPLETED</t>
        </is>
      </c>
      <c r="L1997" t="inlineStr">
        <is>
          <t>MARK_AS_COMPLETED</t>
        </is>
      </c>
      <c r="M1997" t="inlineStr">
        <is>
          <t>Queue</t>
        </is>
      </c>
      <c r="N1997" t="n">
        <v>1.0</v>
      </c>
      <c r="O1997" s="1" t="n">
        <v>44553.5265162037</v>
      </c>
      <c r="P1997" s="1" t="n">
        <v>44553.528819444444</v>
      </c>
      <c r="Q1997" t="n">
        <v>49.0</v>
      </c>
      <c r="R1997" t="n">
        <v>150.0</v>
      </c>
      <c r="S1997" t="b">
        <v>0</v>
      </c>
      <c r="T1997" t="inlineStr">
        <is>
          <t>N/A</t>
        </is>
      </c>
      <c r="U1997" t="b">
        <v>0</v>
      </c>
      <c r="V1997" t="inlineStr">
        <is>
          <t>Sumit Jarhad</t>
        </is>
      </c>
      <c r="W1997" s="1" t="n">
        <v>44553.528819444444</v>
      </c>
      <c r="X1997" t="n">
        <v>150.0</v>
      </c>
      <c r="Y1997" t="n">
        <v>0.0</v>
      </c>
      <c r="Z1997" t="n">
        <v>0.0</v>
      </c>
      <c r="AA1997" t="n">
        <v>0.0</v>
      </c>
      <c r="AB1997" t="n">
        <v>0.0</v>
      </c>
      <c r="AC1997" t="n">
        <v>0.0</v>
      </c>
      <c r="AD1997" t="n">
        <v>56.0</v>
      </c>
      <c r="AE1997" t="n">
        <v>42.0</v>
      </c>
      <c r="AF1997" t="n">
        <v>0.0</v>
      </c>
      <c r="AG1997" t="n">
        <v>3.0</v>
      </c>
      <c r="AH1997" t="inlineStr">
        <is>
          <t>N/A</t>
        </is>
      </c>
      <c r="AI1997" t="inlineStr">
        <is>
          <t>N/A</t>
        </is>
      </c>
      <c r="AJ1997" t="inlineStr">
        <is>
          <t>N/A</t>
        </is>
      </c>
      <c r="AK1997" t="inlineStr">
        <is>
          <t>N/A</t>
        </is>
      </c>
      <c r="AL1997" t="inlineStr">
        <is>
          <t>N/A</t>
        </is>
      </c>
      <c r="AM1997" t="inlineStr">
        <is>
          <t>N/A</t>
        </is>
      </c>
      <c r="AN1997" t="inlineStr">
        <is>
          <t>N/A</t>
        </is>
      </c>
      <c r="AO1997" t="inlineStr">
        <is>
          <t>N/A</t>
        </is>
      </c>
      <c r="AP1997" t="inlineStr">
        <is>
          <t>N/A</t>
        </is>
      </c>
      <c r="AQ1997" t="inlineStr">
        <is>
          <t>N/A</t>
        </is>
      </c>
      <c r="AR1997" t="inlineStr">
        <is>
          <t>N/A</t>
        </is>
      </c>
      <c r="AS1997" t="inlineStr">
        <is>
          <t>N/A</t>
        </is>
      </c>
      <c r="AT1997" t="inlineStr">
        <is>
          <t>N/A</t>
        </is>
      </c>
      <c r="AU1997" t="inlineStr">
        <is>
          <t>N/A</t>
        </is>
      </c>
      <c r="AV1997" t="inlineStr">
        <is>
          <t>N/A</t>
        </is>
      </c>
      <c r="AW1997" t="inlineStr">
        <is>
          <t>N/A</t>
        </is>
      </c>
      <c r="AX1997" t="inlineStr">
        <is>
          <t>N/A</t>
        </is>
      </c>
      <c r="AY1997" t="inlineStr">
        <is>
          <t>N/A</t>
        </is>
      </c>
      <c r="AZ1997" t="inlineStr">
        <is>
          <t>N/A</t>
        </is>
      </c>
      <c r="BA1997" t="inlineStr">
        <is>
          <t>N/A</t>
        </is>
      </c>
      <c r="BB1997" t="inlineStr">
        <is>
          <t>N/A</t>
        </is>
      </c>
      <c r="BC1997" t="inlineStr">
        <is>
          <t>N/A</t>
        </is>
      </c>
      <c r="BD1997" t="inlineStr">
        <is>
          <t>N/A</t>
        </is>
      </c>
      <c r="BE1997" t="inlineStr">
        <is>
          <t>N/A</t>
        </is>
      </c>
    </row>
    <row r="1998">
      <c r="A1998" t="inlineStr">
        <is>
          <t>WI211277093</t>
        </is>
      </c>
      <c r="B1998" t="inlineStr">
        <is>
          <t>DATA_VALIDATION</t>
        </is>
      </c>
      <c r="C1998" t="inlineStr">
        <is>
          <t>201330004300</t>
        </is>
      </c>
      <c r="D1998" t="inlineStr">
        <is>
          <t>Folder</t>
        </is>
      </c>
      <c r="E1998" s="2">
        <f>HYPERLINK("capsilon://?command=openfolder&amp;siteaddress=FAM.docvelocity-na8.net&amp;folderid=FXF62EFA64-F252-3AEB-0F65-E97AE3F6DADA","FX211210493")</f>
        <v>0.0</v>
      </c>
      <c r="F1998" t="inlineStr">
        <is>
          <t/>
        </is>
      </c>
      <c r="G1998" t="inlineStr">
        <is>
          <t/>
        </is>
      </c>
      <c r="H1998" t="inlineStr">
        <is>
          <t>Mailitem</t>
        </is>
      </c>
      <c r="I1998" t="inlineStr">
        <is>
          <t>MI2112814722</t>
        </is>
      </c>
      <c r="J1998" t="n">
        <v>50.0</v>
      </c>
      <c r="K1998" t="inlineStr">
        <is>
          <t>COMPLETED</t>
        </is>
      </c>
      <c r="L1998" t="inlineStr">
        <is>
          <t>MARK_AS_COMPLETED</t>
        </is>
      </c>
      <c r="M1998" t="inlineStr">
        <is>
          <t>Queue</t>
        </is>
      </c>
      <c r="N1998" t="n">
        <v>2.0</v>
      </c>
      <c r="O1998" s="1" t="n">
        <v>44553.527337962965</v>
      </c>
      <c r="P1998" s="1" t="n">
        <v>44553.53780092593</v>
      </c>
      <c r="Q1998" t="n">
        <v>407.0</v>
      </c>
      <c r="R1998" t="n">
        <v>497.0</v>
      </c>
      <c r="S1998" t="b">
        <v>0</v>
      </c>
      <c r="T1998" t="inlineStr">
        <is>
          <t>N/A</t>
        </is>
      </c>
      <c r="U1998" t="b">
        <v>0</v>
      </c>
      <c r="V1998" t="inlineStr">
        <is>
          <t>Sumit Jarhad</t>
        </is>
      </c>
      <c r="W1998" s="1" t="n">
        <v>44553.5315625</v>
      </c>
      <c r="X1998" t="n">
        <v>236.0</v>
      </c>
      <c r="Y1998" t="n">
        <v>42.0</v>
      </c>
      <c r="Z1998" t="n">
        <v>0.0</v>
      </c>
      <c r="AA1998" t="n">
        <v>42.0</v>
      </c>
      <c r="AB1998" t="n">
        <v>0.0</v>
      </c>
      <c r="AC1998" t="n">
        <v>16.0</v>
      </c>
      <c r="AD1998" t="n">
        <v>8.0</v>
      </c>
      <c r="AE1998" t="n">
        <v>0.0</v>
      </c>
      <c r="AF1998" t="n">
        <v>0.0</v>
      </c>
      <c r="AG1998" t="n">
        <v>0.0</v>
      </c>
      <c r="AH1998" t="inlineStr">
        <is>
          <t>Rohit Mawal</t>
        </is>
      </c>
      <c r="AI1998" s="1" t="n">
        <v>44553.53780092593</v>
      </c>
      <c r="AJ1998" t="n">
        <v>261.0</v>
      </c>
      <c r="AK1998" t="n">
        <v>0.0</v>
      </c>
      <c r="AL1998" t="n">
        <v>0.0</v>
      </c>
      <c r="AM1998" t="n">
        <v>0.0</v>
      </c>
      <c r="AN1998" t="n">
        <v>0.0</v>
      </c>
      <c r="AO1998" t="n">
        <v>0.0</v>
      </c>
      <c r="AP1998" t="n">
        <v>8.0</v>
      </c>
      <c r="AQ1998" t="n">
        <v>0.0</v>
      </c>
      <c r="AR1998" t="n">
        <v>0.0</v>
      </c>
      <c r="AS1998" t="n">
        <v>0.0</v>
      </c>
      <c r="AT1998" t="inlineStr">
        <is>
          <t>N/A</t>
        </is>
      </c>
      <c r="AU1998" t="inlineStr">
        <is>
          <t>N/A</t>
        </is>
      </c>
      <c r="AV1998" t="inlineStr">
        <is>
          <t>N/A</t>
        </is>
      </c>
      <c r="AW1998" t="inlineStr">
        <is>
          <t>N/A</t>
        </is>
      </c>
      <c r="AX1998" t="inlineStr">
        <is>
          <t>N/A</t>
        </is>
      </c>
      <c r="AY1998" t="inlineStr">
        <is>
          <t>N/A</t>
        </is>
      </c>
      <c r="AZ1998" t="inlineStr">
        <is>
          <t>N/A</t>
        </is>
      </c>
      <c r="BA1998" t="inlineStr">
        <is>
          <t>N/A</t>
        </is>
      </c>
      <c r="BB1998" t="inlineStr">
        <is>
          <t>N/A</t>
        </is>
      </c>
      <c r="BC1998" t="inlineStr">
        <is>
          <t>N/A</t>
        </is>
      </c>
      <c r="BD1998" t="inlineStr">
        <is>
          <t>N/A</t>
        </is>
      </c>
      <c r="BE1998" t="inlineStr">
        <is>
          <t>N/A</t>
        </is>
      </c>
    </row>
    <row r="1999">
      <c r="A1999" t="inlineStr">
        <is>
          <t>WI211277095</t>
        </is>
      </c>
      <c r="B1999" t="inlineStr">
        <is>
          <t>DATA_VALIDATION</t>
        </is>
      </c>
      <c r="C1999" t="inlineStr">
        <is>
          <t>201330004300</t>
        </is>
      </c>
      <c r="D1999" t="inlineStr">
        <is>
          <t>Folder</t>
        </is>
      </c>
      <c r="E1999" s="2">
        <f>HYPERLINK("capsilon://?command=openfolder&amp;siteaddress=FAM.docvelocity-na8.net&amp;folderid=FXF62EFA64-F252-3AEB-0F65-E97AE3F6DADA","FX211210493")</f>
        <v>0.0</v>
      </c>
      <c r="F1999" t="inlineStr">
        <is>
          <t/>
        </is>
      </c>
      <c r="G1999" t="inlineStr">
        <is>
          <t/>
        </is>
      </c>
      <c r="H1999" t="inlineStr">
        <is>
          <t>Mailitem</t>
        </is>
      </c>
      <c r="I1999" t="inlineStr">
        <is>
          <t>MI2112814727</t>
        </is>
      </c>
      <c r="J1999" t="n">
        <v>50.0</v>
      </c>
      <c r="K1999" t="inlineStr">
        <is>
          <t>COMPLETED</t>
        </is>
      </c>
      <c r="L1999" t="inlineStr">
        <is>
          <t>MARK_AS_COMPLETED</t>
        </is>
      </c>
      <c r="M1999" t="inlineStr">
        <is>
          <t>Queue</t>
        </is>
      </c>
      <c r="N1999" t="n">
        <v>2.0</v>
      </c>
      <c r="O1999" s="1" t="n">
        <v>44553.52820601852</v>
      </c>
      <c r="P1999" s="1" t="n">
        <v>44553.53925925926</v>
      </c>
      <c r="Q1999" t="n">
        <v>426.0</v>
      </c>
      <c r="R1999" t="n">
        <v>529.0</v>
      </c>
      <c r="S1999" t="b">
        <v>0</v>
      </c>
      <c r="T1999" t="inlineStr">
        <is>
          <t>N/A</t>
        </is>
      </c>
      <c r="U1999" t="b">
        <v>0</v>
      </c>
      <c r="V1999" t="inlineStr">
        <is>
          <t>Sumit Jarhad</t>
        </is>
      </c>
      <c r="W1999" s="1" t="n">
        <v>44553.53403935185</v>
      </c>
      <c r="X1999" t="n">
        <v>213.0</v>
      </c>
      <c r="Y1999" t="n">
        <v>42.0</v>
      </c>
      <c r="Z1999" t="n">
        <v>0.0</v>
      </c>
      <c r="AA1999" t="n">
        <v>42.0</v>
      </c>
      <c r="AB1999" t="n">
        <v>0.0</v>
      </c>
      <c r="AC1999" t="n">
        <v>14.0</v>
      </c>
      <c r="AD1999" t="n">
        <v>8.0</v>
      </c>
      <c r="AE1999" t="n">
        <v>0.0</v>
      </c>
      <c r="AF1999" t="n">
        <v>0.0</v>
      </c>
      <c r="AG1999" t="n">
        <v>0.0</v>
      </c>
      <c r="AH1999" t="inlineStr">
        <is>
          <t>Dashrath Soren</t>
        </is>
      </c>
      <c r="AI1999" s="1" t="n">
        <v>44553.53925925926</v>
      </c>
      <c r="AJ1999" t="n">
        <v>316.0</v>
      </c>
      <c r="AK1999" t="n">
        <v>0.0</v>
      </c>
      <c r="AL1999" t="n">
        <v>0.0</v>
      </c>
      <c r="AM1999" t="n">
        <v>0.0</v>
      </c>
      <c r="AN1999" t="n">
        <v>0.0</v>
      </c>
      <c r="AO1999" t="n">
        <v>0.0</v>
      </c>
      <c r="AP1999" t="n">
        <v>8.0</v>
      </c>
      <c r="AQ1999" t="n">
        <v>0.0</v>
      </c>
      <c r="AR1999" t="n">
        <v>0.0</v>
      </c>
      <c r="AS1999" t="n">
        <v>0.0</v>
      </c>
      <c r="AT1999" t="inlineStr">
        <is>
          <t>N/A</t>
        </is>
      </c>
      <c r="AU1999" t="inlineStr">
        <is>
          <t>N/A</t>
        </is>
      </c>
      <c r="AV1999" t="inlineStr">
        <is>
          <t>N/A</t>
        </is>
      </c>
      <c r="AW1999" t="inlineStr">
        <is>
          <t>N/A</t>
        </is>
      </c>
      <c r="AX1999" t="inlineStr">
        <is>
          <t>N/A</t>
        </is>
      </c>
      <c r="AY1999" t="inlineStr">
        <is>
          <t>N/A</t>
        </is>
      </c>
      <c r="AZ1999" t="inlineStr">
        <is>
          <t>N/A</t>
        </is>
      </c>
      <c r="BA1999" t="inlineStr">
        <is>
          <t>N/A</t>
        </is>
      </c>
      <c r="BB1999" t="inlineStr">
        <is>
          <t>N/A</t>
        </is>
      </c>
      <c r="BC1999" t="inlineStr">
        <is>
          <t>N/A</t>
        </is>
      </c>
      <c r="BD1999" t="inlineStr">
        <is>
          <t>N/A</t>
        </is>
      </c>
      <c r="BE1999" t="inlineStr">
        <is>
          <t>N/A</t>
        </is>
      </c>
    </row>
    <row r="2000">
      <c r="A2000" t="inlineStr">
        <is>
          <t>WI211277104</t>
        </is>
      </c>
      <c r="B2000" t="inlineStr">
        <is>
          <t>DATA_VALIDATION</t>
        </is>
      </c>
      <c r="C2000" t="inlineStr">
        <is>
          <t>201330004300</t>
        </is>
      </c>
      <c r="D2000" t="inlineStr">
        <is>
          <t>Folder</t>
        </is>
      </c>
      <c r="E2000" s="2">
        <f>HYPERLINK("capsilon://?command=openfolder&amp;siteaddress=FAM.docvelocity-na8.net&amp;folderid=FXF62EFA64-F252-3AEB-0F65-E97AE3F6DADA","FX211210493")</f>
        <v>0.0</v>
      </c>
      <c r="F2000" t="inlineStr">
        <is>
          <t/>
        </is>
      </c>
      <c r="G2000" t="inlineStr">
        <is>
          <t/>
        </is>
      </c>
      <c r="H2000" t="inlineStr">
        <is>
          <t>Mailitem</t>
        </is>
      </c>
      <c r="I2000" t="inlineStr">
        <is>
          <t>MI2112814730</t>
        </is>
      </c>
      <c r="J2000" t="n">
        <v>72.0</v>
      </c>
      <c r="K2000" t="inlineStr">
        <is>
          <t>COMPLETED</t>
        </is>
      </c>
      <c r="L2000" t="inlineStr">
        <is>
          <t>MARK_AS_COMPLETED</t>
        </is>
      </c>
      <c r="M2000" t="inlineStr">
        <is>
          <t>Queue</t>
        </is>
      </c>
      <c r="N2000" t="n">
        <v>2.0</v>
      </c>
      <c r="O2000" s="1" t="n">
        <v>44553.52923611111</v>
      </c>
      <c r="P2000" s="1" t="n">
        <v>44553.539039351854</v>
      </c>
      <c r="Q2000" t="n">
        <v>418.0</v>
      </c>
      <c r="R2000" t="n">
        <v>429.0</v>
      </c>
      <c r="S2000" t="b">
        <v>0</v>
      </c>
      <c r="T2000" t="inlineStr">
        <is>
          <t>N/A</t>
        </is>
      </c>
      <c r="U2000" t="b">
        <v>0</v>
      </c>
      <c r="V2000" t="inlineStr">
        <is>
          <t>Sumit Jarhad</t>
        </is>
      </c>
      <c r="W2000" s="1" t="n">
        <v>44553.536157407405</v>
      </c>
      <c r="X2000" t="n">
        <v>182.0</v>
      </c>
      <c r="Y2000" t="n">
        <v>52.0</v>
      </c>
      <c r="Z2000" t="n">
        <v>0.0</v>
      </c>
      <c r="AA2000" t="n">
        <v>52.0</v>
      </c>
      <c r="AB2000" t="n">
        <v>0.0</v>
      </c>
      <c r="AC2000" t="n">
        <v>10.0</v>
      </c>
      <c r="AD2000" t="n">
        <v>20.0</v>
      </c>
      <c r="AE2000" t="n">
        <v>0.0</v>
      </c>
      <c r="AF2000" t="n">
        <v>0.0</v>
      </c>
      <c r="AG2000" t="n">
        <v>0.0</v>
      </c>
      <c r="AH2000" t="inlineStr">
        <is>
          <t>Vikash Suryakanth Parmar</t>
        </is>
      </c>
      <c r="AI2000" s="1" t="n">
        <v>44553.539039351854</v>
      </c>
      <c r="AJ2000" t="n">
        <v>247.0</v>
      </c>
      <c r="AK2000" t="n">
        <v>0.0</v>
      </c>
      <c r="AL2000" t="n">
        <v>0.0</v>
      </c>
      <c r="AM2000" t="n">
        <v>0.0</v>
      </c>
      <c r="AN2000" t="n">
        <v>0.0</v>
      </c>
      <c r="AO2000" t="n">
        <v>0.0</v>
      </c>
      <c r="AP2000" t="n">
        <v>20.0</v>
      </c>
      <c r="AQ2000" t="n">
        <v>0.0</v>
      </c>
      <c r="AR2000" t="n">
        <v>0.0</v>
      </c>
      <c r="AS2000" t="n">
        <v>0.0</v>
      </c>
      <c r="AT2000" t="inlineStr">
        <is>
          <t>N/A</t>
        </is>
      </c>
      <c r="AU2000" t="inlineStr">
        <is>
          <t>N/A</t>
        </is>
      </c>
      <c r="AV2000" t="inlineStr">
        <is>
          <t>N/A</t>
        </is>
      </c>
      <c r="AW2000" t="inlineStr">
        <is>
          <t>N/A</t>
        </is>
      </c>
      <c r="AX2000" t="inlineStr">
        <is>
          <t>N/A</t>
        </is>
      </c>
      <c r="AY2000" t="inlineStr">
        <is>
          <t>N/A</t>
        </is>
      </c>
      <c r="AZ2000" t="inlineStr">
        <is>
          <t>N/A</t>
        </is>
      </c>
      <c r="BA2000" t="inlineStr">
        <is>
          <t>N/A</t>
        </is>
      </c>
      <c r="BB2000" t="inlineStr">
        <is>
          <t>N/A</t>
        </is>
      </c>
      <c r="BC2000" t="inlineStr">
        <is>
          <t>N/A</t>
        </is>
      </c>
      <c r="BD2000" t="inlineStr">
        <is>
          <t>N/A</t>
        </is>
      </c>
      <c r="BE2000" t="inlineStr">
        <is>
          <t>N/A</t>
        </is>
      </c>
    </row>
    <row r="2001">
      <c r="A2001" t="inlineStr">
        <is>
          <t>WI211277110</t>
        </is>
      </c>
      <c r="B2001" t="inlineStr">
        <is>
          <t>DATA_VALIDATION</t>
        </is>
      </c>
      <c r="C2001" t="inlineStr">
        <is>
          <t>201330004300</t>
        </is>
      </c>
      <c r="D2001" t="inlineStr">
        <is>
          <t>Folder</t>
        </is>
      </c>
      <c r="E2001" s="2">
        <f>HYPERLINK("capsilon://?command=openfolder&amp;siteaddress=FAM.docvelocity-na8.net&amp;folderid=FXF62EFA64-F252-3AEB-0F65-E97AE3F6DADA","FX211210493")</f>
        <v>0.0</v>
      </c>
      <c r="F2001" t="inlineStr">
        <is>
          <t/>
        </is>
      </c>
      <c r="G2001" t="inlineStr">
        <is>
          <t/>
        </is>
      </c>
      <c r="H2001" t="inlineStr">
        <is>
          <t>Mailitem</t>
        </is>
      </c>
      <c r="I2001" t="inlineStr">
        <is>
          <t>MI2112814750</t>
        </is>
      </c>
      <c r="J2001" t="n">
        <v>72.0</v>
      </c>
      <c r="K2001" t="inlineStr">
        <is>
          <t>COMPLETED</t>
        </is>
      </c>
      <c r="L2001" t="inlineStr">
        <is>
          <t>MARK_AS_COMPLETED</t>
        </is>
      </c>
      <c r="M2001" t="inlineStr">
        <is>
          <t>Queue</t>
        </is>
      </c>
      <c r="N2001" t="n">
        <v>2.0</v>
      </c>
      <c r="O2001" s="1" t="n">
        <v>44553.53028935185</v>
      </c>
      <c r="P2001" s="1" t="n">
        <v>44553.54054398148</v>
      </c>
      <c r="Q2001" t="n">
        <v>622.0</v>
      </c>
      <c r="R2001" t="n">
        <v>264.0</v>
      </c>
      <c r="S2001" t="b">
        <v>0</v>
      </c>
      <c r="T2001" t="inlineStr">
        <is>
          <t>N/A</t>
        </is>
      </c>
      <c r="U2001" t="b">
        <v>0</v>
      </c>
      <c r="V2001" t="inlineStr">
        <is>
          <t>Sumit Jarhad</t>
        </is>
      </c>
      <c r="W2001" s="1" t="n">
        <v>44553.53771990741</v>
      </c>
      <c r="X2001" t="n">
        <v>135.0</v>
      </c>
      <c r="Y2001" t="n">
        <v>52.0</v>
      </c>
      <c r="Z2001" t="n">
        <v>0.0</v>
      </c>
      <c r="AA2001" t="n">
        <v>52.0</v>
      </c>
      <c r="AB2001" t="n">
        <v>0.0</v>
      </c>
      <c r="AC2001" t="n">
        <v>8.0</v>
      </c>
      <c r="AD2001" t="n">
        <v>20.0</v>
      </c>
      <c r="AE2001" t="n">
        <v>0.0</v>
      </c>
      <c r="AF2001" t="n">
        <v>0.0</v>
      </c>
      <c r="AG2001" t="n">
        <v>0.0</v>
      </c>
      <c r="AH2001" t="inlineStr">
        <is>
          <t>Vikash Suryakanth Parmar</t>
        </is>
      </c>
      <c r="AI2001" s="1" t="n">
        <v>44553.54054398148</v>
      </c>
      <c r="AJ2001" t="n">
        <v>129.0</v>
      </c>
      <c r="AK2001" t="n">
        <v>0.0</v>
      </c>
      <c r="AL2001" t="n">
        <v>0.0</v>
      </c>
      <c r="AM2001" t="n">
        <v>0.0</v>
      </c>
      <c r="AN2001" t="n">
        <v>0.0</v>
      </c>
      <c r="AO2001" t="n">
        <v>0.0</v>
      </c>
      <c r="AP2001" t="n">
        <v>20.0</v>
      </c>
      <c r="AQ2001" t="n">
        <v>0.0</v>
      </c>
      <c r="AR2001" t="n">
        <v>0.0</v>
      </c>
      <c r="AS2001" t="n">
        <v>0.0</v>
      </c>
      <c r="AT2001" t="inlineStr">
        <is>
          <t>N/A</t>
        </is>
      </c>
      <c r="AU2001" t="inlineStr">
        <is>
          <t>N/A</t>
        </is>
      </c>
      <c r="AV2001" t="inlineStr">
        <is>
          <t>N/A</t>
        </is>
      </c>
      <c r="AW2001" t="inlineStr">
        <is>
          <t>N/A</t>
        </is>
      </c>
      <c r="AX2001" t="inlineStr">
        <is>
          <t>N/A</t>
        </is>
      </c>
      <c r="AY2001" t="inlineStr">
        <is>
          <t>N/A</t>
        </is>
      </c>
      <c r="AZ2001" t="inlineStr">
        <is>
          <t>N/A</t>
        </is>
      </c>
      <c r="BA2001" t="inlineStr">
        <is>
          <t>N/A</t>
        </is>
      </c>
      <c r="BB2001" t="inlineStr">
        <is>
          <t>N/A</t>
        </is>
      </c>
      <c r="BC2001" t="inlineStr">
        <is>
          <t>N/A</t>
        </is>
      </c>
      <c r="BD2001" t="inlineStr">
        <is>
          <t>N/A</t>
        </is>
      </c>
      <c r="BE2001" t="inlineStr">
        <is>
          <t>N/A</t>
        </is>
      </c>
    </row>
    <row r="2002">
      <c r="A2002" t="inlineStr">
        <is>
          <t>WI211277111</t>
        </is>
      </c>
      <c r="B2002" t="inlineStr">
        <is>
          <t>DATA_VALIDATION</t>
        </is>
      </c>
      <c r="C2002" t="inlineStr">
        <is>
          <t>201330004300</t>
        </is>
      </c>
      <c r="D2002" t="inlineStr">
        <is>
          <t>Folder</t>
        </is>
      </c>
      <c r="E2002" s="2">
        <f>HYPERLINK("capsilon://?command=openfolder&amp;siteaddress=FAM.docvelocity-na8.net&amp;folderid=FXF62EFA64-F252-3AEB-0F65-E97AE3F6DADA","FX211210493")</f>
        <v>0.0</v>
      </c>
      <c r="F2002" t="inlineStr">
        <is>
          <t/>
        </is>
      </c>
      <c r="G2002" t="inlineStr">
        <is>
          <t/>
        </is>
      </c>
      <c r="H2002" t="inlineStr">
        <is>
          <t>Mailitem</t>
        </is>
      </c>
      <c r="I2002" t="inlineStr">
        <is>
          <t>MI2112814756</t>
        </is>
      </c>
      <c r="J2002" t="n">
        <v>28.0</v>
      </c>
      <c r="K2002" t="inlineStr">
        <is>
          <t>COMPLETED</t>
        </is>
      </c>
      <c r="L2002" t="inlineStr">
        <is>
          <t>MARK_AS_COMPLETED</t>
        </is>
      </c>
      <c r="M2002" t="inlineStr">
        <is>
          <t>Queue</t>
        </is>
      </c>
      <c r="N2002" t="n">
        <v>2.0</v>
      </c>
      <c r="O2002" s="1" t="n">
        <v>44553.53056712963</v>
      </c>
      <c r="P2002" s="1" t="n">
        <v>44553.550405092596</v>
      </c>
      <c r="Q2002" t="n">
        <v>569.0</v>
      </c>
      <c r="R2002" t="n">
        <v>1145.0</v>
      </c>
      <c r="S2002" t="b">
        <v>0</v>
      </c>
      <c r="T2002" t="inlineStr">
        <is>
          <t>N/A</t>
        </is>
      </c>
      <c r="U2002" t="b">
        <v>0</v>
      </c>
      <c r="V2002" t="inlineStr">
        <is>
          <t>Amruta Erande</t>
        </is>
      </c>
      <c r="W2002" s="1" t="n">
        <v>44553.5466087963</v>
      </c>
      <c r="X2002" t="n">
        <v>850.0</v>
      </c>
      <c r="Y2002" t="n">
        <v>21.0</v>
      </c>
      <c r="Z2002" t="n">
        <v>0.0</v>
      </c>
      <c r="AA2002" t="n">
        <v>21.0</v>
      </c>
      <c r="AB2002" t="n">
        <v>0.0</v>
      </c>
      <c r="AC2002" t="n">
        <v>6.0</v>
      </c>
      <c r="AD2002" t="n">
        <v>7.0</v>
      </c>
      <c r="AE2002" t="n">
        <v>0.0</v>
      </c>
      <c r="AF2002" t="n">
        <v>0.0</v>
      </c>
      <c r="AG2002" t="n">
        <v>0.0</v>
      </c>
      <c r="AH2002" t="inlineStr">
        <is>
          <t>Dashrath Soren</t>
        </is>
      </c>
      <c r="AI2002" s="1" t="n">
        <v>44553.550405092596</v>
      </c>
      <c r="AJ2002" t="n">
        <v>295.0</v>
      </c>
      <c r="AK2002" t="n">
        <v>0.0</v>
      </c>
      <c r="AL2002" t="n">
        <v>0.0</v>
      </c>
      <c r="AM2002" t="n">
        <v>0.0</v>
      </c>
      <c r="AN2002" t="n">
        <v>0.0</v>
      </c>
      <c r="AO2002" t="n">
        <v>0.0</v>
      </c>
      <c r="AP2002" t="n">
        <v>7.0</v>
      </c>
      <c r="AQ2002" t="n">
        <v>0.0</v>
      </c>
      <c r="AR2002" t="n">
        <v>0.0</v>
      </c>
      <c r="AS2002" t="n">
        <v>0.0</v>
      </c>
      <c r="AT2002" t="inlineStr">
        <is>
          <t>N/A</t>
        </is>
      </c>
      <c r="AU2002" t="inlineStr">
        <is>
          <t>N/A</t>
        </is>
      </c>
      <c r="AV2002" t="inlineStr">
        <is>
          <t>N/A</t>
        </is>
      </c>
      <c r="AW2002" t="inlineStr">
        <is>
          <t>N/A</t>
        </is>
      </c>
      <c r="AX2002" t="inlineStr">
        <is>
          <t>N/A</t>
        </is>
      </c>
      <c r="AY2002" t="inlineStr">
        <is>
          <t>N/A</t>
        </is>
      </c>
      <c r="AZ2002" t="inlineStr">
        <is>
          <t>N/A</t>
        </is>
      </c>
      <c r="BA2002" t="inlineStr">
        <is>
          <t>N/A</t>
        </is>
      </c>
      <c r="BB2002" t="inlineStr">
        <is>
          <t>N/A</t>
        </is>
      </c>
      <c r="BC2002" t="inlineStr">
        <is>
          <t>N/A</t>
        </is>
      </c>
      <c r="BD2002" t="inlineStr">
        <is>
          <t>N/A</t>
        </is>
      </c>
      <c r="BE2002" t="inlineStr">
        <is>
          <t>N/A</t>
        </is>
      </c>
    </row>
    <row r="2003">
      <c r="A2003" t="inlineStr">
        <is>
          <t>WI211277114</t>
        </is>
      </c>
      <c r="B2003" t="inlineStr">
        <is>
          <t>DATA_VALIDATION</t>
        </is>
      </c>
      <c r="C2003" t="inlineStr">
        <is>
          <t>201330004300</t>
        </is>
      </c>
      <c r="D2003" t="inlineStr">
        <is>
          <t>Folder</t>
        </is>
      </c>
      <c r="E2003" s="2">
        <f>HYPERLINK("capsilon://?command=openfolder&amp;siteaddress=FAM.docvelocity-na8.net&amp;folderid=FXF62EFA64-F252-3AEB-0F65-E97AE3F6DADA","FX211210493")</f>
        <v>0.0</v>
      </c>
      <c r="F2003" t="inlineStr">
        <is>
          <t/>
        </is>
      </c>
      <c r="G2003" t="inlineStr">
        <is>
          <t/>
        </is>
      </c>
      <c r="H2003" t="inlineStr">
        <is>
          <t>Mailitem</t>
        </is>
      </c>
      <c r="I2003" t="inlineStr">
        <is>
          <t>MI2112814762</t>
        </is>
      </c>
      <c r="J2003" t="n">
        <v>28.0</v>
      </c>
      <c r="K2003" t="inlineStr">
        <is>
          <t>COMPLETED</t>
        </is>
      </c>
      <c r="L2003" t="inlineStr">
        <is>
          <t>MARK_AS_COMPLETED</t>
        </is>
      </c>
      <c r="M2003" t="inlineStr">
        <is>
          <t>Queue</t>
        </is>
      </c>
      <c r="N2003" t="n">
        <v>2.0</v>
      </c>
      <c r="O2003" s="1" t="n">
        <v>44553.53089120371</v>
      </c>
      <c r="P2003" s="1" t="n">
        <v>44553.54177083333</v>
      </c>
      <c r="Q2003" t="n">
        <v>736.0</v>
      </c>
      <c r="R2003" t="n">
        <v>204.0</v>
      </c>
      <c r="S2003" t="b">
        <v>0</v>
      </c>
      <c r="T2003" t="inlineStr">
        <is>
          <t>N/A</t>
        </is>
      </c>
      <c r="U2003" t="b">
        <v>0</v>
      </c>
      <c r="V2003" t="inlineStr">
        <is>
          <t>Sumit Jarhad</t>
        </is>
      </c>
      <c r="W2003" s="1" t="n">
        <v>44553.53885416667</v>
      </c>
      <c r="X2003" t="n">
        <v>98.0</v>
      </c>
      <c r="Y2003" t="n">
        <v>21.0</v>
      </c>
      <c r="Z2003" t="n">
        <v>0.0</v>
      </c>
      <c r="AA2003" t="n">
        <v>21.0</v>
      </c>
      <c r="AB2003" t="n">
        <v>0.0</v>
      </c>
      <c r="AC2003" t="n">
        <v>5.0</v>
      </c>
      <c r="AD2003" t="n">
        <v>7.0</v>
      </c>
      <c r="AE2003" t="n">
        <v>0.0</v>
      </c>
      <c r="AF2003" t="n">
        <v>0.0</v>
      </c>
      <c r="AG2003" t="n">
        <v>0.0</v>
      </c>
      <c r="AH2003" t="inlineStr">
        <is>
          <t>Vikash Suryakanth Parmar</t>
        </is>
      </c>
      <c r="AI2003" s="1" t="n">
        <v>44553.54177083333</v>
      </c>
      <c r="AJ2003" t="n">
        <v>106.0</v>
      </c>
      <c r="AK2003" t="n">
        <v>0.0</v>
      </c>
      <c r="AL2003" t="n">
        <v>0.0</v>
      </c>
      <c r="AM2003" t="n">
        <v>0.0</v>
      </c>
      <c r="AN2003" t="n">
        <v>0.0</v>
      </c>
      <c r="AO2003" t="n">
        <v>0.0</v>
      </c>
      <c r="AP2003" t="n">
        <v>7.0</v>
      </c>
      <c r="AQ2003" t="n">
        <v>0.0</v>
      </c>
      <c r="AR2003" t="n">
        <v>0.0</v>
      </c>
      <c r="AS2003" t="n">
        <v>0.0</v>
      </c>
      <c r="AT2003" t="inlineStr">
        <is>
          <t>N/A</t>
        </is>
      </c>
      <c r="AU2003" t="inlineStr">
        <is>
          <t>N/A</t>
        </is>
      </c>
      <c r="AV2003" t="inlineStr">
        <is>
          <t>N/A</t>
        </is>
      </c>
      <c r="AW2003" t="inlineStr">
        <is>
          <t>N/A</t>
        </is>
      </c>
      <c r="AX2003" t="inlineStr">
        <is>
          <t>N/A</t>
        </is>
      </c>
      <c r="AY2003" t="inlineStr">
        <is>
          <t>N/A</t>
        </is>
      </c>
      <c r="AZ2003" t="inlineStr">
        <is>
          <t>N/A</t>
        </is>
      </c>
      <c r="BA2003" t="inlineStr">
        <is>
          <t>N/A</t>
        </is>
      </c>
      <c r="BB2003" t="inlineStr">
        <is>
          <t>N/A</t>
        </is>
      </c>
      <c r="BC2003" t="inlineStr">
        <is>
          <t>N/A</t>
        </is>
      </c>
      <c r="BD2003" t="inlineStr">
        <is>
          <t>N/A</t>
        </is>
      </c>
      <c r="BE2003" t="inlineStr">
        <is>
          <t>N/A</t>
        </is>
      </c>
    </row>
    <row r="2004">
      <c r="A2004" t="inlineStr">
        <is>
          <t>WI211277117</t>
        </is>
      </c>
      <c r="B2004" t="inlineStr">
        <is>
          <t>DATA_VALIDATION</t>
        </is>
      </c>
      <c r="C2004" t="inlineStr">
        <is>
          <t>201330004300</t>
        </is>
      </c>
      <c r="D2004" t="inlineStr">
        <is>
          <t>Folder</t>
        </is>
      </c>
      <c r="E2004" s="2">
        <f>HYPERLINK("capsilon://?command=openfolder&amp;siteaddress=FAM.docvelocity-na8.net&amp;folderid=FXF62EFA64-F252-3AEB-0F65-E97AE3F6DADA","FX211210493")</f>
        <v>0.0</v>
      </c>
      <c r="F2004" t="inlineStr">
        <is>
          <t/>
        </is>
      </c>
      <c r="G2004" t="inlineStr">
        <is>
          <t/>
        </is>
      </c>
      <c r="H2004" t="inlineStr">
        <is>
          <t>Mailitem</t>
        </is>
      </c>
      <c r="I2004" t="inlineStr">
        <is>
          <t>MI2112814769</t>
        </is>
      </c>
      <c r="J2004" t="n">
        <v>50.0</v>
      </c>
      <c r="K2004" t="inlineStr">
        <is>
          <t>COMPLETED</t>
        </is>
      </c>
      <c r="L2004" t="inlineStr">
        <is>
          <t>MARK_AS_COMPLETED</t>
        </is>
      </c>
      <c r="M2004" t="inlineStr">
        <is>
          <t>Queue</t>
        </is>
      </c>
      <c r="N2004" t="n">
        <v>2.0</v>
      </c>
      <c r="O2004" s="1" t="n">
        <v>44553.531805555554</v>
      </c>
      <c r="P2004" s="1" t="n">
        <v>44553.54310185185</v>
      </c>
      <c r="Q2004" t="n">
        <v>642.0</v>
      </c>
      <c r="R2004" t="n">
        <v>334.0</v>
      </c>
      <c r="S2004" t="b">
        <v>0</v>
      </c>
      <c r="T2004" t="inlineStr">
        <is>
          <t>N/A</t>
        </is>
      </c>
      <c r="U2004" t="b">
        <v>0</v>
      </c>
      <c r="V2004" t="inlineStr">
        <is>
          <t>Sumit Jarhad</t>
        </is>
      </c>
      <c r="W2004" s="1" t="n">
        <v>44553.540451388886</v>
      </c>
      <c r="X2004" t="n">
        <v>137.0</v>
      </c>
      <c r="Y2004" t="n">
        <v>42.0</v>
      </c>
      <c r="Z2004" t="n">
        <v>0.0</v>
      </c>
      <c r="AA2004" t="n">
        <v>42.0</v>
      </c>
      <c r="AB2004" t="n">
        <v>0.0</v>
      </c>
      <c r="AC2004" t="n">
        <v>15.0</v>
      </c>
      <c r="AD2004" t="n">
        <v>8.0</v>
      </c>
      <c r="AE2004" t="n">
        <v>0.0</v>
      </c>
      <c r="AF2004" t="n">
        <v>0.0</v>
      </c>
      <c r="AG2004" t="n">
        <v>0.0</v>
      </c>
      <c r="AH2004" t="inlineStr">
        <is>
          <t>Rohit Mawal</t>
        </is>
      </c>
      <c r="AI2004" s="1" t="n">
        <v>44553.54310185185</v>
      </c>
      <c r="AJ2004" t="n">
        <v>197.0</v>
      </c>
      <c r="AK2004" t="n">
        <v>0.0</v>
      </c>
      <c r="AL2004" t="n">
        <v>0.0</v>
      </c>
      <c r="AM2004" t="n">
        <v>0.0</v>
      </c>
      <c r="AN2004" t="n">
        <v>0.0</v>
      </c>
      <c r="AO2004" t="n">
        <v>0.0</v>
      </c>
      <c r="AP2004" t="n">
        <v>8.0</v>
      </c>
      <c r="AQ2004" t="n">
        <v>0.0</v>
      </c>
      <c r="AR2004" t="n">
        <v>0.0</v>
      </c>
      <c r="AS2004" t="n">
        <v>0.0</v>
      </c>
      <c r="AT2004" t="inlineStr">
        <is>
          <t>N/A</t>
        </is>
      </c>
      <c r="AU2004" t="inlineStr">
        <is>
          <t>N/A</t>
        </is>
      </c>
      <c r="AV2004" t="inlineStr">
        <is>
          <t>N/A</t>
        </is>
      </c>
      <c r="AW2004" t="inlineStr">
        <is>
          <t>N/A</t>
        </is>
      </c>
      <c r="AX2004" t="inlineStr">
        <is>
          <t>N/A</t>
        </is>
      </c>
      <c r="AY2004" t="inlineStr">
        <is>
          <t>N/A</t>
        </is>
      </c>
      <c r="AZ2004" t="inlineStr">
        <is>
          <t>N/A</t>
        </is>
      </c>
      <c r="BA2004" t="inlineStr">
        <is>
          <t>N/A</t>
        </is>
      </c>
      <c r="BB2004" t="inlineStr">
        <is>
          <t>N/A</t>
        </is>
      </c>
      <c r="BC2004" t="inlineStr">
        <is>
          <t>N/A</t>
        </is>
      </c>
      <c r="BD2004" t="inlineStr">
        <is>
          <t>N/A</t>
        </is>
      </c>
      <c r="BE2004" t="inlineStr">
        <is>
          <t>N/A</t>
        </is>
      </c>
    </row>
    <row r="2005">
      <c r="A2005" t="inlineStr">
        <is>
          <t>WI211277120</t>
        </is>
      </c>
      <c r="B2005" t="inlineStr">
        <is>
          <t>DATA_VALIDATION</t>
        </is>
      </c>
      <c r="C2005" t="inlineStr">
        <is>
          <t>201330004300</t>
        </is>
      </c>
      <c r="D2005" t="inlineStr">
        <is>
          <t>Folder</t>
        </is>
      </c>
      <c r="E2005" s="2">
        <f>HYPERLINK("capsilon://?command=openfolder&amp;siteaddress=FAM.docvelocity-na8.net&amp;folderid=FXF62EFA64-F252-3AEB-0F65-E97AE3F6DADA","FX211210493")</f>
        <v>0.0</v>
      </c>
      <c r="F2005" t="inlineStr">
        <is>
          <t/>
        </is>
      </c>
      <c r="G2005" t="inlineStr">
        <is>
          <t/>
        </is>
      </c>
      <c r="H2005" t="inlineStr">
        <is>
          <t>Mailitem</t>
        </is>
      </c>
      <c r="I2005" t="inlineStr">
        <is>
          <t>MI2112814774</t>
        </is>
      </c>
      <c r="J2005" t="n">
        <v>72.0</v>
      </c>
      <c r="K2005" t="inlineStr">
        <is>
          <t>COMPLETED</t>
        </is>
      </c>
      <c r="L2005" t="inlineStr">
        <is>
          <t>MARK_AS_COMPLETED</t>
        </is>
      </c>
      <c r="M2005" t="inlineStr">
        <is>
          <t>Queue</t>
        </is>
      </c>
      <c r="N2005" t="n">
        <v>2.0</v>
      </c>
      <c r="O2005" s="1" t="n">
        <v>44553.532858796294</v>
      </c>
      <c r="P2005" s="1" t="n">
        <v>44553.54375</v>
      </c>
      <c r="Q2005" t="n">
        <v>670.0</v>
      </c>
      <c r="R2005" t="n">
        <v>271.0</v>
      </c>
      <c r="S2005" t="b">
        <v>0</v>
      </c>
      <c r="T2005" t="inlineStr">
        <is>
          <t>N/A</t>
        </is>
      </c>
      <c r="U2005" t="b">
        <v>0</v>
      </c>
      <c r="V2005" t="inlineStr">
        <is>
          <t>Supriya Khape</t>
        </is>
      </c>
      <c r="W2005" s="1" t="n">
        <v>44553.540358796294</v>
      </c>
      <c r="X2005" t="n">
        <v>101.0</v>
      </c>
      <c r="Y2005" t="n">
        <v>52.0</v>
      </c>
      <c r="Z2005" t="n">
        <v>0.0</v>
      </c>
      <c r="AA2005" t="n">
        <v>52.0</v>
      </c>
      <c r="AB2005" t="n">
        <v>0.0</v>
      </c>
      <c r="AC2005" t="n">
        <v>1.0</v>
      </c>
      <c r="AD2005" t="n">
        <v>20.0</v>
      </c>
      <c r="AE2005" t="n">
        <v>0.0</v>
      </c>
      <c r="AF2005" t="n">
        <v>0.0</v>
      </c>
      <c r="AG2005" t="n">
        <v>0.0</v>
      </c>
      <c r="AH2005" t="inlineStr">
        <is>
          <t>Vikash Suryakanth Parmar</t>
        </is>
      </c>
      <c r="AI2005" s="1" t="n">
        <v>44553.54375</v>
      </c>
      <c r="AJ2005" t="n">
        <v>170.0</v>
      </c>
      <c r="AK2005" t="n">
        <v>0.0</v>
      </c>
      <c r="AL2005" t="n">
        <v>0.0</v>
      </c>
      <c r="AM2005" t="n">
        <v>0.0</v>
      </c>
      <c r="AN2005" t="n">
        <v>0.0</v>
      </c>
      <c r="AO2005" t="n">
        <v>0.0</v>
      </c>
      <c r="AP2005" t="n">
        <v>20.0</v>
      </c>
      <c r="AQ2005" t="n">
        <v>0.0</v>
      </c>
      <c r="AR2005" t="n">
        <v>0.0</v>
      </c>
      <c r="AS2005" t="n">
        <v>0.0</v>
      </c>
      <c r="AT2005" t="inlineStr">
        <is>
          <t>N/A</t>
        </is>
      </c>
      <c r="AU2005" t="inlineStr">
        <is>
          <t>N/A</t>
        </is>
      </c>
      <c r="AV2005" t="inlineStr">
        <is>
          <t>N/A</t>
        </is>
      </c>
      <c r="AW2005" t="inlineStr">
        <is>
          <t>N/A</t>
        </is>
      </c>
      <c r="AX2005" t="inlineStr">
        <is>
          <t>N/A</t>
        </is>
      </c>
      <c r="AY2005" t="inlineStr">
        <is>
          <t>N/A</t>
        </is>
      </c>
      <c r="AZ2005" t="inlineStr">
        <is>
          <t>N/A</t>
        </is>
      </c>
      <c r="BA2005" t="inlineStr">
        <is>
          <t>N/A</t>
        </is>
      </c>
      <c r="BB2005" t="inlineStr">
        <is>
          <t>N/A</t>
        </is>
      </c>
      <c r="BC2005" t="inlineStr">
        <is>
          <t>N/A</t>
        </is>
      </c>
      <c r="BD2005" t="inlineStr">
        <is>
          <t>N/A</t>
        </is>
      </c>
      <c r="BE2005" t="inlineStr">
        <is>
          <t>N/A</t>
        </is>
      </c>
    </row>
    <row r="2006">
      <c r="A2006" t="inlineStr">
        <is>
          <t>WI211277124</t>
        </is>
      </c>
      <c r="B2006" t="inlineStr">
        <is>
          <t>DATA_VALIDATION</t>
        </is>
      </c>
      <c r="C2006" t="inlineStr">
        <is>
          <t>201330004300</t>
        </is>
      </c>
      <c r="D2006" t="inlineStr">
        <is>
          <t>Folder</t>
        </is>
      </c>
      <c r="E2006" s="2">
        <f>HYPERLINK("capsilon://?command=openfolder&amp;siteaddress=FAM.docvelocity-na8.net&amp;folderid=FXF62EFA64-F252-3AEB-0F65-E97AE3F6DADA","FX211210493")</f>
        <v>0.0</v>
      </c>
      <c r="F2006" t="inlineStr">
        <is>
          <t/>
        </is>
      </c>
      <c r="G2006" t="inlineStr">
        <is>
          <t/>
        </is>
      </c>
      <c r="H2006" t="inlineStr">
        <is>
          <t>Mailitem</t>
        </is>
      </c>
      <c r="I2006" t="inlineStr">
        <is>
          <t>MI2112814790</t>
        </is>
      </c>
      <c r="J2006" t="n">
        <v>50.0</v>
      </c>
      <c r="K2006" t="inlineStr">
        <is>
          <t>COMPLETED</t>
        </is>
      </c>
      <c r="L2006" t="inlineStr">
        <is>
          <t>MARK_AS_COMPLETED</t>
        </is>
      </c>
      <c r="M2006" t="inlineStr">
        <is>
          <t>Queue</t>
        </is>
      </c>
      <c r="N2006" t="n">
        <v>2.0</v>
      </c>
      <c r="O2006" s="1" t="n">
        <v>44553.53372685185</v>
      </c>
      <c r="P2006" s="1" t="n">
        <v>44553.54456018518</v>
      </c>
      <c r="Q2006" t="n">
        <v>603.0</v>
      </c>
      <c r="R2006" t="n">
        <v>333.0</v>
      </c>
      <c r="S2006" t="b">
        <v>0</v>
      </c>
      <c r="T2006" t="inlineStr">
        <is>
          <t>N/A</t>
        </is>
      </c>
      <c r="U2006" t="b">
        <v>0</v>
      </c>
      <c r="V2006" t="inlineStr">
        <is>
          <t>Supriya Khape</t>
        </is>
      </c>
      <c r="W2006" s="1" t="n">
        <v>44553.54200231482</v>
      </c>
      <c r="X2006" t="n">
        <v>141.0</v>
      </c>
      <c r="Y2006" t="n">
        <v>42.0</v>
      </c>
      <c r="Z2006" t="n">
        <v>0.0</v>
      </c>
      <c r="AA2006" t="n">
        <v>42.0</v>
      </c>
      <c r="AB2006" t="n">
        <v>0.0</v>
      </c>
      <c r="AC2006" t="n">
        <v>13.0</v>
      </c>
      <c r="AD2006" t="n">
        <v>8.0</v>
      </c>
      <c r="AE2006" t="n">
        <v>0.0</v>
      </c>
      <c r="AF2006" t="n">
        <v>0.0</v>
      </c>
      <c r="AG2006" t="n">
        <v>0.0</v>
      </c>
      <c r="AH2006" t="inlineStr">
        <is>
          <t>Dashrath Soren</t>
        </is>
      </c>
      <c r="AI2006" s="1" t="n">
        <v>44553.54456018518</v>
      </c>
      <c r="AJ2006" t="n">
        <v>192.0</v>
      </c>
      <c r="AK2006" t="n">
        <v>0.0</v>
      </c>
      <c r="AL2006" t="n">
        <v>0.0</v>
      </c>
      <c r="AM2006" t="n">
        <v>0.0</v>
      </c>
      <c r="AN2006" t="n">
        <v>0.0</v>
      </c>
      <c r="AO2006" t="n">
        <v>0.0</v>
      </c>
      <c r="AP2006" t="n">
        <v>8.0</v>
      </c>
      <c r="AQ2006" t="n">
        <v>0.0</v>
      </c>
      <c r="AR2006" t="n">
        <v>0.0</v>
      </c>
      <c r="AS2006" t="n">
        <v>0.0</v>
      </c>
      <c r="AT2006" t="inlineStr">
        <is>
          <t>N/A</t>
        </is>
      </c>
      <c r="AU2006" t="inlineStr">
        <is>
          <t>N/A</t>
        </is>
      </c>
      <c r="AV2006" t="inlineStr">
        <is>
          <t>N/A</t>
        </is>
      </c>
      <c r="AW2006" t="inlineStr">
        <is>
          <t>N/A</t>
        </is>
      </c>
      <c r="AX2006" t="inlineStr">
        <is>
          <t>N/A</t>
        </is>
      </c>
      <c r="AY2006" t="inlineStr">
        <is>
          <t>N/A</t>
        </is>
      </c>
      <c r="AZ2006" t="inlineStr">
        <is>
          <t>N/A</t>
        </is>
      </c>
      <c r="BA2006" t="inlineStr">
        <is>
          <t>N/A</t>
        </is>
      </c>
      <c r="BB2006" t="inlineStr">
        <is>
          <t>N/A</t>
        </is>
      </c>
      <c r="BC2006" t="inlineStr">
        <is>
          <t>N/A</t>
        </is>
      </c>
      <c r="BD2006" t="inlineStr">
        <is>
          <t>N/A</t>
        </is>
      </c>
      <c r="BE2006" t="inlineStr">
        <is>
          <t>N/A</t>
        </is>
      </c>
    </row>
    <row r="2007">
      <c r="A2007" t="inlineStr">
        <is>
          <t>WI211277130</t>
        </is>
      </c>
      <c r="B2007" t="inlineStr">
        <is>
          <t>DATA_VALIDATION</t>
        </is>
      </c>
      <c r="C2007" t="inlineStr">
        <is>
          <t>201330004300</t>
        </is>
      </c>
      <c r="D2007" t="inlineStr">
        <is>
          <t>Folder</t>
        </is>
      </c>
      <c r="E2007" s="2">
        <f>HYPERLINK("capsilon://?command=openfolder&amp;siteaddress=FAM.docvelocity-na8.net&amp;folderid=FXF62EFA64-F252-3AEB-0F65-E97AE3F6DADA","FX211210493")</f>
        <v>0.0</v>
      </c>
      <c r="F2007" t="inlineStr">
        <is>
          <t/>
        </is>
      </c>
      <c r="G2007" t="inlineStr">
        <is>
          <t/>
        </is>
      </c>
      <c r="H2007" t="inlineStr">
        <is>
          <t>Mailitem</t>
        </is>
      </c>
      <c r="I2007" t="inlineStr">
        <is>
          <t>MI2112814791</t>
        </is>
      </c>
      <c r="J2007" t="n">
        <v>72.0</v>
      </c>
      <c r="K2007" t="inlineStr">
        <is>
          <t>COMPLETED</t>
        </is>
      </c>
      <c r="L2007" t="inlineStr">
        <is>
          <t>MARK_AS_COMPLETED</t>
        </is>
      </c>
      <c r="M2007" t="inlineStr">
        <is>
          <t>Queue</t>
        </is>
      </c>
      <c r="N2007" t="n">
        <v>2.0</v>
      </c>
      <c r="O2007" s="1" t="n">
        <v>44553.53482638889</v>
      </c>
      <c r="P2007" s="1" t="n">
        <v>44553.54589120371</v>
      </c>
      <c r="Q2007" t="n">
        <v>594.0</v>
      </c>
      <c r="R2007" t="n">
        <v>362.0</v>
      </c>
      <c r="S2007" t="b">
        <v>0</v>
      </c>
      <c r="T2007" t="inlineStr">
        <is>
          <t>N/A</t>
        </is>
      </c>
      <c r="U2007" t="b">
        <v>0</v>
      </c>
      <c r="V2007" t="inlineStr">
        <is>
          <t>Sumit Jarhad</t>
        </is>
      </c>
      <c r="W2007" s="1" t="n">
        <v>44553.541875</v>
      </c>
      <c r="X2007" t="n">
        <v>122.0</v>
      </c>
      <c r="Y2007" t="n">
        <v>52.0</v>
      </c>
      <c r="Z2007" t="n">
        <v>0.0</v>
      </c>
      <c r="AA2007" t="n">
        <v>52.0</v>
      </c>
      <c r="AB2007" t="n">
        <v>0.0</v>
      </c>
      <c r="AC2007" t="n">
        <v>8.0</v>
      </c>
      <c r="AD2007" t="n">
        <v>20.0</v>
      </c>
      <c r="AE2007" t="n">
        <v>0.0</v>
      </c>
      <c r="AF2007" t="n">
        <v>0.0</v>
      </c>
      <c r="AG2007" t="n">
        <v>0.0</v>
      </c>
      <c r="AH2007" t="inlineStr">
        <is>
          <t>Rohit Mawal</t>
        </is>
      </c>
      <c r="AI2007" s="1" t="n">
        <v>44553.54589120371</v>
      </c>
      <c r="AJ2007" t="n">
        <v>240.0</v>
      </c>
      <c r="AK2007" t="n">
        <v>0.0</v>
      </c>
      <c r="AL2007" t="n">
        <v>0.0</v>
      </c>
      <c r="AM2007" t="n">
        <v>0.0</v>
      </c>
      <c r="AN2007" t="n">
        <v>0.0</v>
      </c>
      <c r="AO2007" t="n">
        <v>0.0</v>
      </c>
      <c r="AP2007" t="n">
        <v>20.0</v>
      </c>
      <c r="AQ2007" t="n">
        <v>0.0</v>
      </c>
      <c r="AR2007" t="n">
        <v>0.0</v>
      </c>
      <c r="AS2007" t="n">
        <v>0.0</v>
      </c>
      <c r="AT2007" t="inlineStr">
        <is>
          <t>N/A</t>
        </is>
      </c>
      <c r="AU2007" t="inlineStr">
        <is>
          <t>N/A</t>
        </is>
      </c>
      <c r="AV2007" t="inlineStr">
        <is>
          <t>N/A</t>
        </is>
      </c>
      <c r="AW2007" t="inlineStr">
        <is>
          <t>N/A</t>
        </is>
      </c>
      <c r="AX2007" t="inlineStr">
        <is>
          <t>N/A</t>
        </is>
      </c>
      <c r="AY2007" t="inlineStr">
        <is>
          <t>N/A</t>
        </is>
      </c>
      <c r="AZ2007" t="inlineStr">
        <is>
          <t>N/A</t>
        </is>
      </c>
      <c r="BA2007" t="inlineStr">
        <is>
          <t>N/A</t>
        </is>
      </c>
      <c r="BB2007" t="inlineStr">
        <is>
          <t>N/A</t>
        </is>
      </c>
      <c r="BC2007" t="inlineStr">
        <is>
          <t>N/A</t>
        </is>
      </c>
      <c r="BD2007" t="inlineStr">
        <is>
          <t>N/A</t>
        </is>
      </c>
      <c r="BE2007" t="inlineStr">
        <is>
          <t>N/A</t>
        </is>
      </c>
    </row>
    <row r="2008">
      <c r="A2008" t="inlineStr">
        <is>
          <t>WI211277133</t>
        </is>
      </c>
      <c r="B2008" t="inlineStr">
        <is>
          <t>DATA_VALIDATION</t>
        </is>
      </c>
      <c r="C2008" t="inlineStr">
        <is>
          <t>201330004300</t>
        </is>
      </c>
      <c r="D2008" t="inlineStr">
        <is>
          <t>Folder</t>
        </is>
      </c>
      <c r="E2008" s="2">
        <f>HYPERLINK("capsilon://?command=openfolder&amp;siteaddress=FAM.docvelocity-na8.net&amp;folderid=FXF62EFA64-F252-3AEB-0F65-E97AE3F6DADA","FX211210493")</f>
        <v>0.0</v>
      </c>
      <c r="F2008" t="inlineStr">
        <is>
          <t/>
        </is>
      </c>
      <c r="G2008" t="inlineStr">
        <is>
          <t/>
        </is>
      </c>
      <c r="H2008" t="inlineStr">
        <is>
          <t>Mailitem</t>
        </is>
      </c>
      <c r="I2008" t="inlineStr">
        <is>
          <t>MI2112814798</t>
        </is>
      </c>
      <c r="J2008" t="n">
        <v>28.0</v>
      </c>
      <c r="K2008" t="inlineStr">
        <is>
          <t>COMPLETED</t>
        </is>
      </c>
      <c r="L2008" t="inlineStr">
        <is>
          <t>MARK_AS_COMPLETED</t>
        </is>
      </c>
      <c r="M2008" t="inlineStr">
        <is>
          <t>Queue</t>
        </is>
      </c>
      <c r="N2008" t="n">
        <v>2.0</v>
      </c>
      <c r="O2008" s="1" t="n">
        <v>44553.53512731481</v>
      </c>
      <c r="P2008" s="1" t="n">
        <v>44553.545277777775</v>
      </c>
      <c r="Q2008" t="n">
        <v>635.0</v>
      </c>
      <c r="R2008" t="n">
        <v>242.0</v>
      </c>
      <c r="S2008" t="b">
        <v>0</v>
      </c>
      <c r="T2008" t="inlineStr">
        <is>
          <t>N/A</t>
        </is>
      </c>
      <c r="U2008" t="b">
        <v>0</v>
      </c>
      <c r="V2008" t="inlineStr">
        <is>
          <t>Sumit Jarhad</t>
        </is>
      </c>
      <c r="W2008" s="1" t="n">
        <v>44553.543171296296</v>
      </c>
      <c r="X2008" t="n">
        <v>111.0</v>
      </c>
      <c r="Y2008" t="n">
        <v>21.0</v>
      </c>
      <c r="Z2008" t="n">
        <v>0.0</v>
      </c>
      <c r="AA2008" t="n">
        <v>21.0</v>
      </c>
      <c r="AB2008" t="n">
        <v>0.0</v>
      </c>
      <c r="AC2008" t="n">
        <v>6.0</v>
      </c>
      <c r="AD2008" t="n">
        <v>7.0</v>
      </c>
      <c r="AE2008" t="n">
        <v>0.0</v>
      </c>
      <c r="AF2008" t="n">
        <v>0.0</v>
      </c>
      <c r="AG2008" t="n">
        <v>0.0</v>
      </c>
      <c r="AH2008" t="inlineStr">
        <is>
          <t>Vikash Suryakanth Parmar</t>
        </is>
      </c>
      <c r="AI2008" s="1" t="n">
        <v>44553.545277777775</v>
      </c>
      <c r="AJ2008" t="n">
        <v>131.0</v>
      </c>
      <c r="AK2008" t="n">
        <v>0.0</v>
      </c>
      <c r="AL2008" t="n">
        <v>0.0</v>
      </c>
      <c r="AM2008" t="n">
        <v>0.0</v>
      </c>
      <c r="AN2008" t="n">
        <v>0.0</v>
      </c>
      <c r="AO2008" t="n">
        <v>0.0</v>
      </c>
      <c r="AP2008" t="n">
        <v>7.0</v>
      </c>
      <c r="AQ2008" t="n">
        <v>0.0</v>
      </c>
      <c r="AR2008" t="n">
        <v>0.0</v>
      </c>
      <c r="AS2008" t="n">
        <v>0.0</v>
      </c>
      <c r="AT2008" t="inlineStr">
        <is>
          <t>N/A</t>
        </is>
      </c>
      <c r="AU2008" t="inlineStr">
        <is>
          <t>N/A</t>
        </is>
      </c>
      <c r="AV2008" t="inlineStr">
        <is>
          <t>N/A</t>
        </is>
      </c>
      <c r="AW2008" t="inlineStr">
        <is>
          <t>N/A</t>
        </is>
      </c>
      <c r="AX2008" t="inlineStr">
        <is>
          <t>N/A</t>
        </is>
      </c>
      <c r="AY2008" t="inlineStr">
        <is>
          <t>N/A</t>
        </is>
      </c>
      <c r="AZ2008" t="inlineStr">
        <is>
          <t>N/A</t>
        </is>
      </c>
      <c r="BA2008" t="inlineStr">
        <is>
          <t>N/A</t>
        </is>
      </c>
      <c r="BB2008" t="inlineStr">
        <is>
          <t>N/A</t>
        </is>
      </c>
      <c r="BC2008" t="inlineStr">
        <is>
          <t>N/A</t>
        </is>
      </c>
      <c r="BD2008" t="inlineStr">
        <is>
          <t>N/A</t>
        </is>
      </c>
      <c r="BE2008" t="inlineStr">
        <is>
          <t>N/A</t>
        </is>
      </c>
    </row>
    <row r="2009">
      <c r="A2009" t="inlineStr">
        <is>
          <t>WI211277139</t>
        </is>
      </c>
      <c r="B2009" t="inlineStr">
        <is>
          <t>DATA_VALIDATION</t>
        </is>
      </c>
      <c r="C2009" t="inlineStr">
        <is>
          <t>201330004300</t>
        </is>
      </c>
      <c r="D2009" t="inlineStr">
        <is>
          <t>Folder</t>
        </is>
      </c>
      <c r="E2009" s="2">
        <f>HYPERLINK("capsilon://?command=openfolder&amp;siteaddress=FAM.docvelocity-na8.net&amp;folderid=FXF62EFA64-F252-3AEB-0F65-E97AE3F6DADA","FX211210493")</f>
        <v>0.0</v>
      </c>
      <c r="F2009" t="inlineStr">
        <is>
          <t/>
        </is>
      </c>
      <c r="G2009" t="inlineStr">
        <is>
          <t/>
        </is>
      </c>
      <c r="H2009" t="inlineStr">
        <is>
          <t>Mailitem</t>
        </is>
      </c>
      <c r="I2009" t="inlineStr">
        <is>
          <t>MI2112814816</t>
        </is>
      </c>
      <c r="J2009" t="n">
        <v>50.0</v>
      </c>
      <c r="K2009" t="inlineStr">
        <is>
          <t>COMPLETED</t>
        </is>
      </c>
      <c r="L2009" t="inlineStr">
        <is>
          <t>MARK_AS_COMPLETED</t>
        </is>
      </c>
      <c r="M2009" t="inlineStr">
        <is>
          <t>Queue</t>
        </is>
      </c>
      <c r="N2009" t="n">
        <v>2.0</v>
      </c>
      <c r="O2009" s="1" t="n">
        <v>44553.53628472222</v>
      </c>
      <c r="P2009" s="1" t="n">
        <v>44553.54729166667</v>
      </c>
      <c r="Q2009" t="n">
        <v>656.0</v>
      </c>
      <c r="R2009" t="n">
        <v>295.0</v>
      </c>
      <c r="S2009" t="b">
        <v>0</v>
      </c>
      <c r="T2009" t="inlineStr">
        <is>
          <t>N/A</t>
        </is>
      </c>
      <c r="U2009" t="b">
        <v>0</v>
      </c>
      <c r="V2009" t="inlineStr">
        <is>
          <t>Supriya Khape</t>
        </is>
      </c>
      <c r="W2009" s="1" t="n">
        <v>44553.54342592593</v>
      </c>
      <c r="X2009" t="n">
        <v>122.0</v>
      </c>
      <c r="Y2009" t="n">
        <v>42.0</v>
      </c>
      <c r="Z2009" t="n">
        <v>0.0</v>
      </c>
      <c r="AA2009" t="n">
        <v>42.0</v>
      </c>
      <c r="AB2009" t="n">
        <v>0.0</v>
      </c>
      <c r="AC2009" t="n">
        <v>13.0</v>
      </c>
      <c r="AD2009" t="n">
        <v>8.0</v>
      </c>
      <c r="AE2009" t="n">
        <v>0.0</v>
      </c>
      <c r="AF2009" t="n">
        <v>0.0</v>
      </c>
      <c r="AG2009" t="n">
        <v>0.0</v>
      </c>
      <c r="AH2009" t="inlineStr">
        <is>
          <t>Vikash Suryakanth Parmar</t>
        </is>
      </c>
      <c r="AI2009" s="1" t="n">
        <v>44553.54729166667</v>
      </c>
      <c r="AJ2009" t="n">
        <v>173.0</v>
      </c>
      <c r="AK2009" t="n">
        <v>0.0</v>
      </c>
      <c r="AL2009" t="n">
        <v>0.0</v>
      </c>
      <c r="AM2009" t="n">
        <v>0.0</v>
      </c>
      <c r="AN2009" t="n">
        <v>0.0</v>
      </c>
      <c r="AO2009" t="n">
        <v>0.0</v>
      </c>
      <c r="AP2009" t="n">
        <v>8.0</v>
      </c>
      <c r="AQ2009" t="n">
        <v>0.0</v>
      </c>
      <c r="AR2009" t="n">
        <v>0.0</v>
      </c>
      <c r="AS2009" t="n">
        <v>0.0</v>
      </c>
      <c r="AT2009" t="inlineStr">
        <is>
          <t>N/A</t>
        </is>
      </c>
      <c r="AU2009" t="inlineStr">
        <is>
          <t>N/A</t>
        </is>
      </c>
      <c r="AV2009" t="inlineStr">
        <is>
          <t>N/A</t>
        </is>
      </c>
      <c r="AW2009" t="inlineStr">
        <is>
          <t>N/A</t>
        </is>
      </c>
      <c r="AX2009" t="inlineStr">
        <is>
          <t>N/A</t>
        </is>
      </c>
      <c r="AY2009" t="inlineStr">
        <is>
          <t>N/A</t>
        </is>
      </c>
      <c r="AZ2009" t="inlineStr">
        <is>
          <t>N/A</t>
        </is>
      </c>
      <c r="BA2009" t="inlineStr">
        <is>
          <t>N/A</t>
        </is>
      </c>
      <c r="BB2009" t="inlineStr">
        <is>
          <t>N/A</t>
        </is>
      </c>
      <c r="BC2009" t="inlineStr">
        <is>
          <t>N/A</t>
        </is>
      </c>
      <c r="BD2009" t="inlineStr">
        <is>
          <t>N/A</t>
        </is>
      </c>
      <c r="BE2009" t="inlineStr">
        <is>
          <t>N/A</t>
        </is>
      </c>
    </row>
    <row r="2010">
      <c r="A2010" t="inlineStr">
        <is>
          <t>WI211277141</t>
        </is>
      </c>
      <c r="B2010" t="inlineStr">
        <is>
          <t>DATA_VALIDATION</t>
        </is>
      </c>
      <c r="C2010" t="inlineStr">
        <is>
          <t>201330004300</t>
        </is>
      </c>
      <c r="D2010" t="inlineStr">
        <is>
          <t>Folder</t>
        </is>
      </c>
      <c r="E2010" s="2">
        <f>HYPERLINK("capsilon://?command=openfolder&amp;siteaddress=FAM.docvelocity-na8.net&amp;folderid=FXF62EFA64-F252-3AEB-0F65-E97AE3F6DADA","FX211210493")</f>
        <v>0.0</v>
      </c>
      <c r="F2010" t="inlineStr">
        <is>
          <t/>
        </is>
      </c>
      <c r="G2010" t="inlineStr">
        <is>
          <t/>
        </is>
      </c>
      <c r="H2010" t="inlineStr">
        <is>
          <t>Mailitem</t>
        </is>
      </c>
      <c r="I2010" t="inlineStr">
        <is>
          <t>MI2112814818</t>
        </is>
      </c>
      <c r="J2010" t="n">
        <v>50.0</v>
      </c>
      <c r="K2010" t="inlineStr">
        <is>
          <t>COMPLETED</t>
        </is>
      </c>
      <c r="L2010" t="inlineStr">
        <is>
          <t>MARK_AS_COMPLETED</t>
        </is>
      </c>
      <c r="M2010" t="inlineStr">
        <is>
          <t>Queue</t>
        </is>
      </c>
      <c r="N2010" t="n">
        <v>2.0</v>
      </c>
      <c r="O2010" s="1" t="n">
        <v>44553.537152777775</v>
      </c>
      <c r="P2010" s="1" t="n">
        <v>44553.55390046296</v>
      </c>
      <c r="Q2010" t="n">
        <v>627.0</v>
      </c>
      <c r="R2010" t="n">
        <v>820.0</v>
      </c>
      <c r="S2010" t="b">
        <v>0</v>
      </c>
      <c r="T2010" t="inlineStr">
        <is>
          <t>N/A</t>
        </is>
      </c>
      <c r="U2010" t="b">
        <v>0</v>
      </c>
      <c r="V2010" t="inlineStr">
        <is>
          <t>Suraj Toradmal</t>
        </is>
      </c>
      <c r="W2010" s="1" t="n">
        <v>44553.548726851855</v>
      </c>
      <c r="X2010" t="n">
        <v>519.0</v>
      </c>
      <c r="Y2010" t="n">
        <v>42.0</v>
      </c>
      <c r="Z2010" t="n">
        <v>0.0</v>
      </c>
      <c r="AA2010" t="n">
        <v>42.0</v>
      </c>
      <c r="AB2010" t="n">
        <v>0.0</v>
      </c>
      <c r="AC2010" t="n">
        <v>15.0</v>
      </c>
      <c r="AD2010" t="n">
        <v>8.0</v>
      </c>
      <c r="AE2010" t="n">
        <v>0.0</v>
      </c>
      <c r="AF2010" t="n">
        <v>0.0</v>
      </c>
      <c r="AG2010" t="n">
        <v>0.0</v>
      </c>
      <c r="AH2010" t="inlineStr">
        <is>
          <t>Dashrath Soren</t>
        </is>
      </c>
      <c r="AI2010" s="1" t="n">
        <v>44553.55390046296</v>
      </c>
      <c r="AJ2010" t="n">
        <v>301.0</v>
      </c>
      <c r="AK2010" t="n">
        <v>1.0</v>
      </c>
      <c r="AL2010" t="n">
        <v>0.0</v>
      </c>
      <c r="AM2010" t="n">
        <v>1.0</v>
      </c>
      <c r="AN2010" t="n">
        <v>0.0</v>
      </c>
      <c r="AO2010" t="n">
        <v>1.0</v>
      </c>
      <c r="AP2010" t="n">
        <v>7.0</v>
      </c>
      <c r="AQ2010" t="n">
        <v>0.0</v>
      </c>
      <c r="AR2010" t="n">
        <v>0.0</v>
      </c>
      <c r="AS2010" t="n">
        <v>0.0</v>
      </c>
      <c r="AT2010" t="inlineStr">
        <is>
          <t>N/A</t>
        </is>
      </c>
      <c r="AU2010" t="inlineStr">
        <is>
          <t>N/A</t>
        </is>
      </c>
      <c r="AV2010" t="inlineStr">
        <is>
          <t>N/A</t>
        </is>
      </c>
      <c r="AW2010" t="inlineStr">
        <is>
          <t>N/A</t>
        </is>
      </c>
      <c r="AX2010" t="inlineStr">
        <is>
          <t>N/A</t>
        </is>
      </c>
      <c r="AY2010" t="inlineStr">
        <is>
          <t>N/A</t>
        </is>
      </c>
      <c r="AZ2010" t="inlineStr">
        <is>
          <t>N/A</t>
        </is>
      </c>
      <c r="BA2010" t="inlineStr">
        <is>
          <t>N/A</t>
        </is>
      </c>
      <c r="BB2010" t="inlineStr">
        <is>
          <t>N/A</t>
        </is>
      </c>
      <c r="BC2010" t="inlineStr">
        <is>
          <t>N/A</t>
        </is>
      </c>
      <c r="BD2010" t="inlineStr">
        <is>
          <t>N/A</t>
        </is>
      </c>
      <c r="BE2010" t="inlineStr">
        <is>
          <t>N/A</t>
        </is>
      </c>
    </row>
    <row r="2011">
      <c r="A2011" t="inlineStr">
        <is>
          <t>WI211277143</t>
        </is>
      </c>
      <c r="B2011" t="inlineStr">
        <is>
          <t>DATA_VALIDATION</t>
        </is>
      </c>
      <c r="C2011" t="inlineStr">
        <is>
          <t>201330004300</t>
        </is>
      </c>
      <c r="D2011" t="inlineStr">
        <is>
          <t>Folder</t>
        </is>
      </c>
      <c r="E2011" s="2">
        <f>HYPERLINK("capsilon://?command=openfolder&amp;siteaddress=FAM.docvelocity-na8.net&amp;folderid=FXF62EFA64-F252-3AEB-0F65-E97AE3F6DADA","FX211210493")</f>
        <v>0.0</v>
      </c>
      <c r="F2011" t="inlineStr">
        <is>
          <t/>
        </is>
      </c>
      <c r="G2011" t="inlineStr">
        <is>
          <t/>
        </is>
      </c>
      <c r="H2011" t="inlineStr">
        <is>
          <t>Mailitem</t>
        </is>
      </c>
      <c r="I2011" t="inlineStr">
        <is>
          <t>MI2112814821</t>
        </is>
      </c>
      <c r="J2011" t="n">
        <v>28.0</v>
      </c>
      <c r="K2011" t="inlineStr">
        <is>
          <t>COMPLETED</t>
        </is>
      </c>
      <c r="L2011" t="inlineStr">
        <is>
          <t>MARK_AS_COMPLETED</t>
        </is>
      </c>
      <c r="M2011" t="inlineStr">
        <is>
          <t>Queue</t>
        </is>
      </c>
      <c r="N2011" t="n">
        <v>2.0</v>
      </c>
      <c r="O2011" s="1" t="n">
        <v>44553.5375462963</v>
      </c>
      <c r="P2011" s="1" t="n">
        <v>44553.547627314816</v>
      </c>
      <c r="Q2011" t="n">
        <v>615.0</v>
      </c>
      <c r="R2011" t="n">
        <v>256.0</v>
      </c>
      <c r="S2011" t="b">
        <v>0</v>
      </c>
      <c r="T2011" t="inlineStr">
        <is>
          <t>N/A</t>
        </is>
      </c>
      <c r="U2011" t="b">
        <v>0</v>
      </c>
      <c r="V2011" t="inlineStr">
        <is>
          <t>Sumit Jarhad</t>
        </is>
      </c>
      <c r="W2011" s="1" t="n">
        <v>44553.5444212963</v>
      </c>
      <c r="X2011" t="n">
        <v>107.0</v>
      </c>
      <c r="Y2011" t="n">
        <v>21.0</v>
      </c>
      <c r="Z2011" t="n">
        <v>0.0</v>
      </c>
      <c r="AA2011" t="n">
        <v>21.0</v>
      </c>
      <c r="AB2011" t="n">
        <v>0.0</v>
      </c>
      <c r="AC2011" t="n">
        <v>5.0</v>
      </c>
      <c r="AD2011" t="n">
        <v>7.0</v>
      </c>
      <c r="AE2011" t="n">
        <v>0.0</v>
      </c>
      <c r="AF2011" t="n">
        <v>0.0</v>
      </c>
      <c r="AG2011" t="n">
        <v>0.0</v>
      </c>
      <c r="AH2011" t="inlineStr">
        <is>
          <t>Rohit Mawal</t>
        </is>
      </c>
      <c r="AI2011" s="1" t="n">
        <v>44553.547627314816</v>
      </c>
      <c r="AJ2011" t="n">
        <v>149.0</v>
      </c>
      <c r="AK2011" t="n">
        <v>0.0</v>
      </c>
      <c r="AL2011" t="n">
        <v>0.0</v>
      </c>
      <c r="AM2011" t="n">
        <v>0.0</v>
      </c>
      <c r="AN2011" t="n">
        <v>0.0</v>
      </c>
      <c r="AO2011" t="n">
        <v>0.0</v>
      </c>
      <c r="AP2011" t="n">
        <v>7.0</v>
      </c>
      <c r="AQ2011" t="n">
        <v>0.0</v>
      </c>
      <c r="AR2011" t="n">
        <v>0.0</v>
      </c>
      <c r="AS2011" t="n">
        <v>0.0</v>
      </c>
      <c r="AT2011" t="inlineStr">
        <is>
          <t>N/A</t>
        </is>
      </c>
      <c r="AU2011" t="inlineStr">
        <is>
          <t>N/A</t>
        </is>
      </c>
      <c r="AV2011" t="inlineStr">
        <is>
          <t>N/A</t>
        </is>
      </c>
      <c r="AW2011" t="inlineStr">
        <is>
          <t>N/A</t>
        </is>
      </c>
      <c r="AX2011" t="inlineStr">
        <is>
          <t>N/A</t>
        </is>
      </c>
      <c r="AY2011" t="inlineStr">
        <is>
          <t>N/A</t>
        </is>
      </c>
      <c r="AZ2011" t="inlineStr">
        <is>
          <t>N/A</t>
        </is>
      </c>
      <c r="BA2011" t="inlineStr">
        <is>
          <t>N/A</t>
        </is>
      </c>
      <c r="BB2011" t="inlineStr">
        <is>
          <t>N/A</t>
        </is>
      </c>
      <c r="BC2011" t="inlineStr">
        <is>
          <t>N/A</t>
        </is>
      </c>
      <c r="BD2011" t="inlineStr">
        <is>
          <t>N/A</t>
        </is>
      </c>
      <c r="BE2011" t="inlineStr">
        <is>
          <t>N/A</t>
        </is>
      </c>
    </row>
    <row r="2012">
      <c r="A2012" t="inlineStr">
        <is>
          <t>WI211277150</t>
        </is>
      </c>
      <c r="B2012" t="inlineStr">
        <is>
          <t>DATA_VALIDATION</t>
        </is>
      </c>
      <c r="C2012" t="inlineStr">
        <is>
          <t>201330004300</t>
        </is>
      </c>
      <c r="D2012" t="inlineStr">
        <is>
          <t>Folder</t>
        </is>
      </c>
      <c r="E2012" s="2">
        <f>HYPERLINK("capsilon://?command=openfolder&amp;siteaddress=FAM.docvelocity-na8.net&amp;folderid=FXF62EFA64-F252-3AEB-0F65-E97AE3F6DADA","FX211210493")</f>
        <v>0.0</v>
      </c>
      <c r="F2012" t="inlineStr">
        <is>
          <t/>
        </is>
      </c>
      <c r="G2012" t="inlineStr">
        <is>
          <t/>
        </is>
      </c>
      <c r="H2012" t="inlineStr">
        <is>
          <t>Mailitem</t>
        </is>
      </c>
      <c r="I2012" t="inlineStr">
        <is>
          <t>MI2112814827</t>
        </is>
      </c>
      <c r="J2012" t="n">
        <v>72.0</v>
      </c>
      <c r="K2012" t="inlineStr">
        <is>
          <t>COMPLETED</t>
        </is>
      </c>
      <c r="L2012" t="inlineStr">
        <is>
          <t>MARK_AS_COMPLETED</t>
        </is>
      </c>
      <c r="M2012" t="inlineStr">
        <is>
          <t>Queue</t>
        </is>
      </c>
      <c r="N2012" t="n">
        <v>2.0</v>
      </c>
      <c r="O2012" s="1" t="n">
        <v>44553.5391087963</v>
      </c>
      <c r="P2012" s="1" t="n">
        <v>44553.55287037037</v>
      </c>
      <c r="Q2012" t="n">
        <v>616.0</v>
      </c>
      <c r="R2012" t="n">
        <v>573.0</v>
      </c>
      <c r="S2012" t="b">
        <v>0</v>
      </c>
      <c r="T2012" t="inlineStr">
        <is>
          <t>N/A</t>
        </is>
      </c>
      <c r="U2012" t="b">
        <v>0</v>
      </c>
      <c r="V2012" t="inlineStr">
        <is>
          <t>Supriya Khape</t>
        </is>
      </c>
      <c r="W2012" s="1" t="n">
        <v>44553.54450231481</v>
      </c>
      <c r="X2012" t="n">
        <v>92.0</v>
      </c>
      <c r="Y2012" t="n">
        <v>52.0</v>
      </c>
      <c r="Z2012" t="n">
        <v>0.0</v>
      </c>
      <c r="AA2012" t="n">
        <v>52.0</v>
      </c>
      <c r="AB2012" t="n">
        <v>0.0</v>
      </c>
      <c r="AC2012" t="n">
        <v>2.0</v>
      </c>
      <c r="AD2012" t="n">
        <v>20.0</v>
      </c>
      <c r="AE2012" t="n">
        <v>0.0</v>
      </c>
      <c r="AF2012" t="n">
        <v>0.0</v>
      </c>
      <c r="AG2012" t="n">
        <v>0.0</v>
      </c>
      <c r="AH2012" t="inlineStr">
        <is>
          <t>Vikash Suryakanth Parmar</t>
        </is>
      </c>
      <c r="AI2012" s="1" t="n">
        <v>44553.55287037037</v>
      </c>
      <c r="AJ2012" t="n">
        <v>481.0</v>
      </c>
      <c r="AK2012" t="n">
        <v>0.0</v>
      </c>
      <c r="AL2012" t="n">
        <v>0.0</v>
      </c>
      <c r="AM2012" t="n">
        <v>0.0</v>
      </c>
      <c r="AN2012" t="n">
        <v>0.0</v>
      </c>
      <c r="AO2012" t="n">
        <v>0.0</v>
      </c>
      <c r="AP2012" t="n">
        <v>20.0</v>
      </c>
      <c r="AQ2012" t="n">
        <v>0.0</v>
      </c>
      <c r="AR2012" t="n">
        <v>0.0</v>
      </c>
      <c r="AS2012" t="n">
        <v>0.0</v>
      </c>
      <c r="AT2012" t="inlineStr">
        <is>
          <t>N/A</t>
        </is>
      </c>
      <c r="AU2012" t="inlineStr">
        <is>
          <t>N/A</t>
        </is>
      </c>
      <c r="AV2012" t="inlineStr">
        <is>
          <t>N/A</t>
        </is>
      </c>
      <c r="AW2012" t="inlineStr">
        <is>
          <t>N/A</t>
        </is>
      </c>
      <c r="AX2012" t="inlineStr">
        <is>
          <t>N/A</t>
        </is>
      </c>
      <c r="AY2012" t="inlineStr">
        <is>
          <t>N/A</t>
        </is>
      </c>
      <c r="AZ2012" t="inlineStr">
        <is>
          <t>N/A</t>
        </is>
      </c>
      <c r="BA2012" t="inlineStr">
        <is>
          <t>N/A</t>
        </is>
      </c>
      <c r="BB2012" t="inlineStr">
        <is>
          <t>N/A</t>
        </is>
      </c>
      <c r="BC2012" t="inlineStr">
        <is>
          <t>N/A</t>
        </is>
      </c>
      <c r="BD2012" t="inlineStr">
        <is>
          <t>N/A</t>
        </is>
      </c>
      <c r="BE2012" t="inlineStr">
        <is>
          <t>N/A</t>
        </is>
      </c>
    </row>
    <row r="2013">
      <c r="A2013" t="inlineStr">
        <is>
          <t>WI211277155</t>
        </is>
      </c>
      <c r="B2013" t="inlineStr">
        <is>
          <t>DATA_VALIDATION</t>
        </is>
      </c>
      <c r="C2013" t="inlineStr">
        <is>
          <t>201330004300</t>
        </is>
      </c>
      <c r="D2013" t="inlineStr">
        <is>
          <t>Folder</t>
        </is>
      </c>
      <c r="E2013" s="2">
        <f>HYPERLINK("capsilon://?command=openfolder&amp;siteaddress=FAM.docvelocity-na8.net&amp;folderid=FXF62EFA64-F252-3AEB-0F65-E97AE3F6DADA","FX211210493")</f>
        <v>0.0</v>
      </c>
      <c r="F2013" t="inlineStr">
        <is>
          <t/>
        </is>
      </c>
      <c r="G2013" t="inlineStr">
        <is>
          <t/>
        </is>
      </c>
      <c r="H2013" t="inlineStr">
        <is>
          <t>Mailitem</t>
        </is>
      </c>
      <c r="I2013" t="inlineStr">
        <is>
          <t>MI2112814828</t>
        </is>
      </c>
      <c r="J2013" t="n">
        <v>72.0</v>
      </c>
      <c r="K2013" t="inlineStr">
        <is>
          <t>COMPLETED</t>
        </is>
      </c>
      <c r="L2013" t="inlineStr">
        <is>
          <t>MARK_AS_COMPLETED</t>
        </is>
      </c>
      <c r="M2013" t="inlineStr">
        <is>
          <t>Queue</t>
        </is>
      </c>
      <c r="N2013" t="n">
        <v>2.0</v>
      </c>
      <c r="O2013" s="1" t="n">
        <v>44553.54021990741</v>
      </c>
      <c r="P2013" s="1" t="n">
        <v>44553.590891203705</v>
      </c>
      <c r="Q2013" t="n">
        <v>1510.0</v>
      </c>
      <c r="R2013" t="n">
        <v>2868.0</v>
      </c>
      <c r="S2013" t="b">
        <v>0</v>
      </c>
      <c r="T2013" t="inlineStr">
        <is>
          <t>N/A</t>
        </is>
      </c>
      <c r="U2013" t="b">
        <v>0</v>
      </c>
      <c r="V2013" t="inlineStr">
        <is>
          <t>Ketan Pathak</t>
        </is>
      </c>
      <c r="W2013" s="1" t="n">
        <v>44553.57376157407</v>
      </c>
      <c r="X2013" t="n">
        <v>2537.0</v>
      </c>
      <c r="Y2013" t="n">
        <v>52.0</v>
      </c>
      <c r="Z2013" t="n">
        <v>0.0</v>
      </c>
      <c r="AA2013" t="n">
        <v>52.0</v>
      </c>
      <c r="AB2013" t="n">
        <v>0.0</v>
      </c>
      <c r="AC2013" t="n">
        <v>1.0</v>
      </c>
      <c r="AD2013" t="n">
        <v>20.0</v>
      </c>
      <c r="AE2013" t="n">
        <v>0.0</v>
      </c>
      <c r="AF2013" t="n">
        <v>0.0</v>
      </c>
      <c r="AG2013" t="n">
        <v>0.0</v>
      </c>
      <c r="AH2013" t="inlineStr">
        <is>
          <t>Dashrath Soren</t>
        </is>
      </c>
      <c r="AI2013" s="1" t="n">
        <v>44553.590891203705</v>
      </c>
      <c r="AJ2013" t="n">
        <v>331.0</v>
      </c>
      <c r="AK2013" t="n">
        <v>0.0</v>
      </c>
      <c r="AL2013" t="n">
        <v>0.0</v>
      </c>
      <c r="AM2013" t="n">
        <v>0.0</v>
      </c>
      <c r="AN2013" t="n">
        <v>0.0</v>
      </c>
      <c r="AO2013" t="n">
        <v>0.0</v>
      </c>
      <c r="AP2013" t="n">
        <v>20.0</v>
      </c>
      <c r="AQ2013" t="n">
        <v>0.0</v>
      </c>
      <c r="AR2013" t="n">
        <v>0.0</v>
      </c>
      <c r="AS2013" t="n">
        <v>0.0</v>
      </c>
      <c r="AT2013" t="inlineStr">
        <is>
          <t>N/A</t>
        </is>
      </c>
      <c r="AU2013" t="inlineStr">
        <is>
          <t>N/A</t>
        </is>
      </c>
      <c r="AV2013" t="inlineStr">
        <is>
          <t>N/A</t>
        </is>
      </c>
      <c r="AW2013" t="inlineStr">
        <is>
          <t>N/A</t>
        </is>
      </c>
      <c r="AX2013" t="inlineStr">
        <is>
          <t>N/A</t>
        </is>
      </c>
      <c r="AY2013" t="inlineStr">
        <is>
          <t>N/A</t>
        </is>
      </c>
      <c r="AZ2013" t="inlineStr">
        <is>
          <t>N/A</t>
        </is>
      </c>
      <c r="BA2013" t="inlineStr">
        <is>
          <t>N/A</t>
        </is>
      </c>
      <c r="BB2013" t="inlineStr">
        <is>
          <t>N/A</t>
        </is>
      </c>
      <c r="BC2013" t="inlineStr">
        <is>
          <t>N/A</t>
        </is>
      </c>
      <c r="BD2013" t="inlineStr">
        <is>
          <t>N/A</t>
        </is>
      </c>
      <c r="BE2013" t="inlineStr">
        <is>
          <t>N/A</t>
        </is>
      </c>
    </row>
    <row r="2014">
      <c r="A2014" t="inlineStr">
        <is>
          <t>WI211277158</t>
        </is>
      </c>
      <c r="B2014" t="inlineStr">
        <is>
          <t>DATA_VALIDATION</t>
        </is>
      </c>
      <c r="C2014" t="inlineStr">
        <is>
          <t>201330004300</t>
        </is>
      </c>
      <c r="D2014" t="inlineStr">
        <is>
          <t>Folder</t>
        </is>
      </c>
      <c r="E2014" s="2">
        <f>HYPERLINK("capsilon://?command=openfolder&amp;siteaddress=FAM.docvelocity-na8.net&amp;folderid=FXF62EFA64-F252-3AEB-0F65-E97AE3F6DADA","FX211210493")</f>
        <v>0.0</v>
      </c>
      <c r="F2014" t="inlineStr">
        <is>
          <t/>
        </is>
      </c>
      <c r="G2014" t="inlineStr">
        <is>
          <t/>
        </is>
      </c>
      <c r="H2014" t="inlineStr">
        <is>
          <t>Mailitem</t>
        </is>
      </c>
      <c r="I2014" t="inlineStr">
        <is>
          <t>MI2112814844</t>
        </is>
      </c>
      <c r="J2014" t="n">
        <v>28.0</v>
      </c>
      <c r="K2014" t="inlineStr">
        <is>
          <t>COMPLETED</t>
        </is>
      </c>
      <c r="L2014" t="inlineStr">
        <is>
          <t>MARK_AS_COMPLETED</t>
        </is>
      </c>
      <c r="M2014" t="inlineStr">
        <is>
          <t>Queue</t>
        </is>
      </c>
      <c r="N2014" t="n">
        <v>2.0</v>
      </c>
      <c r="O2014" s="1" t="n">
        <v>44553.54054398148</v>
      </c>
      <c r="P2014" s="1" t="n">
        <v>44553.54943287037</v>
      </c>
      <c r="Q2014" t="n">
        <v>535.0</v>
      </c>
      <c r="R2014" t="n">
        <v>233.0</v>
      </c>
      <c r="S2014" t="b">
        <v>0</v>
      </c>
      <c r="T2014" t="inlineStr">
        <is>
          <t>N/A</t>
        </is>
      </c>
      <c r="U2014" t="b">
        <v>0</v>
      </c>
      <c r="V2014" t="inlineStr">
        <is>
          <t>Supriya Khape</t>
        </is>
      </c>
      <c r="W2014" s="1" t="n">
        <v>44553.54541666667</v>
      </c>
      <c r="X2014" t="n">
        <v>78.0</v>
      </c>
      <c r="Y2014" t="n">
        <v>21.0</v>
      </c>
      <c r="Z2014" t="n">
        <v>0.0</v>
      </c>
      <c r="AA2014" t="n">
        <v>21.0</v>
      </c>
      <c r="AB2014" t="n">
        <v>0.0</v>
      </c>
      <c r="AC2014" t="n">
        <v>4.0</v>
      </c>
      <c r="AD2014" t="n">
        <v>7.0</v>
      </c>
      <c r="AE2014" t="n">
        <v>0.0</v>
      </c>
      <c r="AF2014" t="n">
        <v>0.0</v>
      </c>
      <c r="AG2014" t="n">
        <v>0.0</v>
      </c>
      <c r="AH2014" t="inlineStr">
        <is>
          <t>Rohit Mawal</t>
        </is>
      </c>
      <c r="AI2014" s="1" t="n">
        <v>44553.54943287037</v>
      </c>
      <c r="AJ2014" t="n">
        <v>155.0</v>
      </c>
      <c r="AK2014" t="n">
        <v>0.0</v>
      </c>
      <c r="AL2014" t="n">
        <v>0.0</v>
      </c>
      <c r="AM2014" t="n">
        <v>0.0</v>
      </c>
      <c r="AN2014" t="n">
        <v>0.0</v>
      </c>
      <c r="AO2014" t="n">
        <v>0.0</v>
      </c>
      <c r="AP2014" t="n">
        <v>7.0</v>
      </c>
      <c r="AQ2014" t="n">
        <v>0.0</v>
      </c>
      <c r="AR2014" t="n">
        <v>0.0</v>
      </c>
      <c r="AS2014" t="n">
        <v>0.0</v>
      </c>
      <c r="AT2014" t="inlineStr">
        <is>
          <t>N/A</t>
        </is>
      </c>
      <c r="AU2014" t="inlineStr">
        <is>
          <t>N/A</t>
        </is>
      </c>
      <c r="AV2014" t="inlineStr">
        <is>
          <t>N/A</t>
        </is>
      </c>
      <c r="AW2014" t="inlineStr">
        <is>
          <t>N/A</t>
        </is>
      </c>
      <c r="AX2014" t="inlineStr">
        <is>
          <t>N/A</t>
        </is>
      </c>
      <c r="AY2014" t="inlineStr">
        <is>
          <t>N/A</t>
        </is>
      </c>
      <c r="AZ2014" t="inlineStr">
        <is>
          <t>N/A</t>
        </is>
      </c>
      <c r="BA2014" t="inlineStr">
        <is>
          <t>N/A</t>
        </is>
      </c>
      <c r="BB2014" t="inlineStr">
        <is>
          <t>N/A</t>
        </is>
      </c>
      <c r="BC2014" t="inlineStr">
        <is>
          <t>N/A</t>
        </is>
      </c>
      <c r="BD2014" t="inlineStr">
        <is>
          <t>N/A</t>
        </is>
      </c>
      <c r="BE2014" t="inlineStr">
        <is>
          <t>N/A</t>
        </is>
      </c>
    </row>
    <row r="2015">
      <c r="A2015" t="inlineStr">
        <is>
          <t>WI211277162</t>
        </is>
      </c>
      <c r="B2015" t="inlineStr">
        <is>
          <t>DATA_VALIDATION</t>
        </is>
      </c>
      <c r="C2015" t="inlineStr">
        <is>
          <t>201330004300</t>
        </is>
      </c>
      <c r="D2015" t="inlineStr">
        <is>
          <t>Folder</t>
        </is>
      </c>
      <c r="E2015" s="2">
        <f>HYPERLINK("capsilon://?command=openfolder&amp;siteaddress=FAM.docvelocity-na8.net&amp;folderid=FXF62EFA64-F252-3AEB-0F65-E97AE3F6DADA","FX211210493")</f>
        <v>0.0</v>
      </c>
      <c r="F2015" t="inlineStr">
        <is>
          <t/>
        </is>
      </c>
      <c r="G2015" t="inlineStr">
        <is>
          <t/>
        </is>
      </c>
      <c r="H2015" t="inlineStr">
        <is>
          <t>Mailitem</t>
        </is>
      </c>
      <c r="I2015" t="inlineStr">
        <is>
          <t>MI2112814851</t>
        </is>
      </c>
      <c r="J2015" t="n">
        <v>28.0</v>
      </c>
      <c r="K2015" t="inlineStr">
        <is>
          <t>COMPLETED</t>
        </is>
      </c>
      <c r="L2015" t="inlineStr">
        <is>
          <t>MARK_AS_COMPLETED</t>
        </is>
      </c>
      <c r="M2015" t="inlineStr">
        <is>
          <t>Queue</t>
        </is>
      </c>
      <c r="N2015" t="n">
        <v>2.0</v>
      </c>
      <c r="O2015" s="1" t="n">
        <v>44553.5408912037</v>
      </c>
      <c r="P2015" s="1" t="n">
        <v>44553.55422453704</v>
      </c>
      <c r="Q2015" t="n">
        <v>945.0</v>
      </c>
      <c r="R2015" t="n">
        <v>207.0</v>
      </c>
      <c r="S2015" t="b">
        <v>0</v>
      </c>
      <c r="T2015" t="inlineStr">
        <is>
          <t>N/A</t>
        </is>
      </c>
      <c r="U2015" t="b">
        <v>0</v>
      </c>
      <c r="V2015" t="inlineStr">
        <is>
          <t>Sumit Jarhad</t>
        </is>
      </c>
      <c r="W2015" s="1" t="n">
        <v>44553.545648148145</v>
      </c>
      <c r="X2015" t="n">
        <v>91.0</v>
      </c>
      <c r="Y2015" t="n">
        <v>21.0</v>
      </c>
      <c r="Z2015" t="n">
        <v>0.0</v>
      </c>
      <c r="AA2015" t="n">
        <v>21.0</v>
      </c>
      <c r="AB2015" t="n">
        <v>0.0</v>
      </c>
      <c r="AC2015" t="n">
        <v>5.0</v>
      </c>
      <c r="AD2015" t="n">
        <v>7.0</v>
      </c>
      <c r="AE2015" t="n">
        <v>0.0</v>
      </c>
      <c r="AF2015" t="n">
        <v>0.0</v>
      </c>
      <c r="AG2015" t="n">
        <v>0.0</v>
      </c>
      <c r="AH2015" t="inlineStr">
        <is>
          <t>Vikash Suryakanth Parmar</t>
        </is>
      </c>
      <c r="AI2015" s="1" t="n">
        <v>44553.55422453704</v>
      </c>
      <c r="AJ2015" t="n">
        <v>116.0</v>
      </c>
      <c r="AK2015" t="n">
        <v>0.0</v>
      </c>
      <c r="AL2015" t="n">
        <v>0.0</v>
      </c>
      <c r="AM2015" t="n">
        <v>0.0</v>
      </c>
      <c r="AN2015" t="n">
        <v>0.0</v>
      </c>
      <c r="AO2015" t="n">
        <v>0.0</v>
      </c>
      <c r="AP2015" t="n">
        <v>7.0</v>
      </c>
      <c r="AQ2015" t="n">
        <v>0.0</v>
      </c>
      <c r="AR2015" t="n">
        <v>0.0</v>
      </c>
      <c r="AS2015" t="n">
        <v>0.0</v>
      </c>
      <c r="AT2015" t="inlineStr">
        <is>
          <t>N/A</t>
        </is>
      </c>
      <c r="AU2015" t="inlineStr">
        <is>
          <t>N/A</t>
        </is>
      </c>
      <c r="AV2015" t="inlineStr">
        <is>
          <t>N/A</t>
        </is>
      </c>
      <c r="AW2015" t="inlineStr">
        <is>
          <t>N/A</t>
        </is>
      </c>
      <c r="AX2015" t="inlineStr">
        <is>
          <t>N/A</t>
        </is>
      </c>
      <c r="AY2015" t="inlineStr">
        <is>
          <t>N/A</t>
        </is>
      </c>
      <c r="AZ2015" t="inlineStr">
        <is>
          <t>N/A</t>
        </is>
      </c>
      <c r="BA2015" t="inlineStr">
        <is>
          <t>N/A</t>
        </is>
      </c>
      <c r="BB2015" t="inlineStr">
        <is>
          <t>N/A</t>
        </is>
      </c>
      <c r="BC2015" t="inlineStr">
        <is>
          <t>N/A</t>
        </is>
      </c>
      <c r="BD2015" t="inlineStr">
        <is>
          <t>N/A</t>
        </is>
      </c>
      <c r="BE2015" t="inlineStr">
        <is>
          <t>N/A</t>
        </is>
      </c>
    </row>
    <row r="2016">
      <c r="A2016" t="inlineStr">
        <is>
          <t>WI211277167</t>
        </is>
      </c>
      <c r="B2016" t="inlineStr">
        <is>
          <t>DATA_VALIDATION</t>
        </is>
      </c>
      <c r="C2016" t="inlineStr">
        <is>
          <t>201330004319</t>
        </is>
      </c>
      <c r="D2016" t="inlineStr">
        <is>
          <t>Folder</t>
        </is>
      </c>
      <c r="E2016" s="2">
        <f>HYPERLINK("capsilon://?command=openfolder&amp;siteaddress=FAM.docvelocity-na8.net&amp;folderid=FXF620DC1C-AAFA-8573-190B-F334A9AE0BEA","FX211211057")</f>
        <v>0.0</v>
      </c>
      <c r="F2016" t="inlineStr">
        <is>
          <t/>
        </is>
      </c>
      <c r="G2016" t="inlineStr">
        <is>
          <t/>
        </is>
      </c>
      <c r="H2016" t="inlineStr">
        <is>
          <t>Mailitem</t>
        </is>
      </c>
      <c r="I2016" t="inlineStr">
        <is>
          <t>MI2112815239</t>
        </is>
      </c>
      <c r="J2016" t="n">
        <v>63.0</v>
      </c>
      <c r="K2016" t="inlineStr">
        <is>
          <t>COMPLETED</t>
        </is>
      </c>
      <c r="L2016" t="inlineStr">
        <is>
          <t>MARK_AS_COMPLETED</t>
        </is>
      </c>
      <c r="M2016" t="inlineStr">
        <is>
          <t>Queue</t>
        </is>
      </c>
      <c r="N2016" t="n">
        <v>1.0</v>
      </c>
      <c r="O2016" s="1" t="n">
        <v>44553.54255787037</v>
      </c>
      <c r="P2016" s="1" t="n">
        <v>44553.5475</v>
      </c>
      <c r="Q2016" t="n">
        <v>267.0</v>
      </c>
      <c r="R2016" t="n">
        <v>160.0</v>
      </c>
      <c r="S2016" t="b">
        <v>0</v>
      </c>
      <c r="T2016" t="inlineStr">
        <is>
          <t>N/A</t>
        </is>
      </c>
      <c r="U2016" t="b">
        <v>0</v>
      </c>
      <c r="V2016" t="inlineStr">
        <is>
          <t>Sumit Jarhad</t>
        </is>
      </c>
      <c r="W2016" s="1" t="n">
        <v>44553.5475</v>
      </c>
      <c r="X2016" t="n">
        <v>160.0</v>
      </c>
      <c r="Y2016" t="n">
        <v>0.0</v>
      </c>
      <c r="Z2016" t="n">
        <v>0.0</v>
      </c>
      <c r="AA2016" t="n">
        <v>0.0</v>
      </c>
      <c r="AB2016" t="n">
        <v>0.0</v>
      </c>
      <c r="AC2016" t="n">
        <v>0.0</v>
      </c>
      <c r="AD2016" t="n">
        <v>63.0</v>
      </c>
      <c r="AE2016" t="n">
        <v>58.0</v>
      </c>
      <c r="AF2016" t="n">
        <v>0.0</v>
      </c>
      <c r="AG2016" t="n">
        <v>2.0</v>
      </c>
      <c r="AH2016" t="inlineStr">
        <is>
          <t>N/A</t>
        </is>
      </c>
      <c r="AI2016" t="inlineStr">
        <is>
          <t>N/A</t>
        </is>
      </c>
      <c r="AJ2016" t="inlineStr">
        <is>
          <t>N/A</t>
        </is>
      </c>
      <c r="AK2016" t="inlineStr">
        <is>
          <t>N/A</t>
        </is>
      </c>
      <c r="AL2016" t="inlineStr">
        <is>
          <t>N/A</t>
        </is>
      </c>
      <c r="AM2016" t="inlineStr">
        <is>
          <t>N/A</t>
        </is>
      </c>
      <c r="AN2016" t="inlineStr">
        <is>
          <t>N/A</t>
        </is>
      </c>
      <c r="AO2016" t="inlineStr">
        <is>
          <t>N/A</t>
        </is>
      </c>
      <c r="AP2016" t="inlineStr">
        <is>
          <t>N/A</t>
        </is>
      </c>
      <c r="AQ2016" t="inlineStr">
        <is>
          <t>N/A</t>
        </is>
      </c>
      <c r="AR2016" t="inlineStr">
        <is>
          <t>N/A</t>
        </is>
      </c>
      <c r="AS2016" t="inlineStr">
        <is>
          <t>N/A</t>
        </is>
      </c>
      <c r="AT2016" t="inlineStr">
        <is>
          <t>N/A</t>
        </is>
      </c>
      <c r="AU2016" t="inlineStr">
        <is>
          <t>N/A</t>
        </is>
      </c>
      <c r="AV2016" t="inlineStr">
        <is>
          <t>N/A</t>
        </is>
      </c>
      <c r="AW2016" t="inlineStr">
        <is>
          <t>N/A</t>
        </is>
      </c>
      <c r="AX2016" t="inlineStr">
        <is>
          <t>N/A</t>
        </is>
      </c>
      <c r="AY2016" t="inlineStr">
        <is>
          <t>N/A</t>
        </is>
      </c>
      <c r="AZ2016" t="inlineStr">
        <is>
          <t>N/A</t>
        </is>
      </c>
      <c r="BA2016" t="inlineStr">
        <is>
          <t>N/A</t>
        </is>
      </c>
      <c r="BB2016" t="inlineStr">
        <is>
          <t>N/A</t>
        </is>
      </c>
      <c r="BC2016" t="inlineStr">
        <is>
          <t>N/A</t>
        </is>
      </c>
      <c r="BD2016" t="inlineStr">
        <is>
          <t>N/A</t>
        </is>
      </c>
      <c r="BE2016" t="inlineStr">
        <is>
          <t>N/A</t>
        </is>
      </c>
    </row>
    <row r="2017">
      <c r="A2017" t="inlineStr">
        <is>
          <t>WI211277173</t>
        </is>
      </c>
      <c r="B2017" t="inlineStr">
        <is>
          <t>DATA_VALIDATION</t>
        </is>
      </c>
      <c r="C2017" t="inlineStr">
        <is>
          <t>201330004319</t>
        </is>
      </c>
      <c r="D2017" t="inlineStr">
        <is>
          <t>Folder</t>
        </is>
      </c>
      <c r="E2017" s="2">
        <f>HYPERLINK("capsilon://?command=openfolder&amp;siteaddress=FAM.docvelocity-na8.net&amp;folderid=FXF620DC1C-AAFA-8573-190B-F334A9AE0BEA","FX211211057")</f>
        <v>0.0</v>
      </c>
      <c r="F2017" t="inlineStr">
        <is>
          <t/>
        </is>
      </c>
      <c r="G2017" t="inlineStr">
        <is>
          <t/>
        </is>
      </c>
      <c r="H2017" t="inlineStr">
        <is>
          <t>Mailitem</t>
        </is>
      </c>
      <c r="I2017" t="inlineStr">
        <is>
          <t>MI2112815293</t>
        </is>
      </c>
      <c r="J2017" t="n">
        <v>28.0</v>
      </c>
      <c r="K2017" t="inlineStr">
        <is>
          <t>COMPLETED</t>
        </is>
      </c>
      <c r="L2017" t="inlineStr">
        <is>
          <t>MARK_AS_COMPLETED</t>
        </is>
      </c>
      <c r="M2017" t="inlineStr">
        <is>
          <t>Queue</t>
        </is>
      </c>
      <c r="N2017" t="n">
        <v>1.0</v>
      </c>
      <c r="O2017" s="1" t="n">
        <v>44553.5440625</v>
      </c>
      <c r="P2017" s="1" t="n">
        <v>44553.55354166667</v>
      </c>
      <c r="Q2017" t="n">
        <v>445.0</v>
      </c>
      <c r="R2017" t="n">
        <v>374.0</v>
      </c>
      <c r="S2017" t="b">
        <v>0</v>
      </c>
      <c r="T2017" t="inlineStr">
        <is>
          <t>N/A</t>
        </is>
      </c>
      <c r="U2017" t="b">
        <v>0</v>
      </c>
      <c r="V2017" t="inlineStr">
        <is>
          <t>Sumit Jarhad</t>
        </is>
      </c>
      <c r="W2017" s="1" t="n">
        <v>44553.55354166667</v>
      </c>
      <c r="X2017" t="n">
        <v>85.0</v>
      </c>
      <c r="Y2017" t="n">
        <v>0.0</v>
      </c>
      <c r="Z2017" t="n">
        <v>0.0</v>
      </c>
      <c r="AA2017" t="n">
        <v>0.0</v>
      </c>
      <c r="AB2017" t="n">
        <v>0.0</v>
      </c>
      <c r="AC2017" t="n">
        <v>0.0</v>
      </c>
      <c r="AD2017" t="n">
        <v>28.0</v>
      </c>
      <c r="AE2017" t="n">
        <v>21.0</v>
      </c>
      <c r="AF2017" t="n">
        <v>0.0</v>
      </c>
      <c r="AG2017" t="n">
        <v>2.0</v>
      </c>
      <c r="AH2017" t="inlineStr">
        <is>
          <t>N/A</t>
        </is>
      </c>
      <c r="AI2017" t="inlineStr">
        <is>
          <t>N/A</t>
        </is>
      </c>
      <c r="AJ2017" t="inlineStr">
        <is>
          <t>N/A</t>
        </is>
      </c>
      <c r="AK2017" t="inlineStr">
        <is>
          <t>N/A</t>
        </is>
      </c>
      <c r="AL2017" t="inlineStr">
        <is>
          <t>N/A</t>
        </is>
      </c>
      <c r="AM2017" t="inlineStr">
        <is>
          <t>N/A</t>
        </is>
      </c>
      <c r="AN2017" t="inlineStr">
        <is>
          <t>N/A</t>
        </is>
      </c>
      <c r="AO2017" t="inlineStr">
        <is>
          <t>N/A</t>
        </is>
      </c>
      <c r="AP2017" t="inlineStr">
        <is>
          <t>N/A</t>
        </is>
      </c>
      <c r="AQ2017" t="inlineStr">
        <is>
          <t>N/A</t>
        </is>
      </c>
      <c r="AR2017" t="inlineStr">
        <is>
          <t>N/A</t>
        </is>
      </c>
      <c r="AS2017" t="inlineStr">
        <is>
          <t>N/A</t>
        </is>
      </c>
      <c r="AT2017" t="inlineStr">
        <is>
          <t>N/A</t>
        </is>
      </c>
      <c r="AU2017" t="inlineStr">
        <is>
          <t>N/A</t>
        </is>
      </c>
      <c r="AV2017" t="inlineStr">
        <is>
          <t>N/A</t>
        </is>
      </c>
      <c r="AW2017" t="inlineStr">
        <is>
          <t>N/A</t>
        </is>
      </c>
      <c r="AX2017" t="inlineStr">
        <is>
          <t>N/A</t>
        </is>
      </c>
      <c r="AY2017" t="inlineStr">
        <is>
          <t>N/A</t>
        </is>
      </c>
      <c r="AZ2017" t="inlineStr">
        <is>
          <t>N/A</t>
        </is>
      </c>
      <c r="BA2017" t="inlineStr">
        <is>
          <t>N/A</t>
        </is>
      </c>
      <c r="BB2017" t="inlineStr">
        <is>
          <t>N/A</t>
        </is>
      </c>
      <c r="BC2017" t="inlineStr">
        <is>
          <t>N/A</t>
        </is>
      </c>
      <c r="BD2017" t="inlineStr">
        <is>
          <t>N/A</t>
        </is>
      </c>
      <c r="BE2017" t="inlineStr">
        <is>
          <t>N/A</t>
        </is>
      </c>
    </row>
    <row r="2018">
      <c r="A2018" t="inlineStr">
        <is>
          <t>WI211277176</t>
        </is>
      </c>
      <c r="B2018" t="inlineStr">
        <is>
          <t>DATA_VALIDATION</t>
        </is>
      </c>
      <c r="C2018" t="inlineStr">
        <is>
          <t>201330004343</t>
        </is>
      </c>
      <c r="D2018" t="inlineStr">
        <is>
          <t>Folder</t>
        </is>
      </c>
      <c r="E2018" s="2">
        <f>HYPERLINK("capsilon://?command=openfolder&amp;siteaddress=FAM.docvelocity-na8.net&amp;folderid=FX49C361E0-C4EE-BAC9-479D-7359B3C7F21D","FX211211508")</f>
        <v>0.0</v>
      </c>
      <c r="F2018" t="inlineStr">
        <is>
          <t/>
        </is>
      </c>
      <c r="G2018" t="inlineStr">
        <is>
          <t/>
        </is>
      </c>
      <c r="H2018" t="inlineStr">
        <is>
          <t>Mailitem</t>
        </is>
      </c>
      <c r="I2018" t="inlineStr">
        <is>
          <t>MI2112814673</t>
        </is>
      </c>
      <c r="J2018" t="n">
        <v>84.0</v>
      </c>
      <c r="K2018" t="inlineStr">
        <is>
          <t>COMPLETED</t>
        </is>
      </c>
      <c r="L2018" t="inlineStr">
        <is>
          <t>MARK_AS_COMPLETED</t>
        </is>
      </c>
      <c r="M2018" t="inlineStr">
        <is>
          <t>Queue</t>
        </is>
      </c>
      <c r="N2018" t="n">
        <v>2.0</v>
      </c>
      <c r="O2018" s="1" t="n">
        <v>44553.54440972222</v>
      </c>
      <c r="P2018" s="1" t="n">
        <v>44553.55354166667</v>
      </c>
      <c r="Q2018" t="n">
        <v>137.0</v>
      </c>
      <c r="R2018" t="n">
        <v>652.0</v>
      </c>
      <c r="S2018" t="b">
        <v>0</v>
      </c>
      <c r="T2018" t="inlineStr">
        <is>
          <t>N/A</t>
        </is>
      </c>
      <c r="U2018" t="b">
        <v>1</v>
      </c>
      <c r="V2018" t="inlineStr">
        <is>
          <t>Supriya Khape</t>
        </is>
      </c>
      <c r="W2018" s="1" t="n">
        <v>44553.54871527778</v>
      </c>
      <c r="X2018" t="n">
        <v>285.0</v>
      </c>
      <c r="Y2018" t="n">
        <v>63.0</v>
      </c>
      <c r="Z2018" t="n">
        <v>0.0</v>
      </c>
      <c r="AA2018" t="n">
        <v>63.0</v>
      </c>
      <c r="AB2018" t="n">
        <v>0.0</v>
      </c>
      <c r="AC2018" t="n">
        <v>20.0</v>
      </c>
      <c r="AD2018" t="n">
        <v>21.0</v>
      </c>
      <c r="AE2018" t="n">
        <v>0.0</v>
      </c>
      <c r="AF2018" t="n">
        <v>0.0</v>
      </c>
      <c r="AG2018" t="n">
        <v>0.0</v>
      </c>
      <c r="AH2018" t="inlineStr">
        <is>
          <t>Rohit Mawal</t>
        </is>
      </c>
      <c r="AI2018" s="1" t="n">
        <v>44553.55354166667</v>
      </c>
      <c r="AJ2018" t="n">
        <v>354.0</v>
      </c>
      <c r="AK2018" t="n">
        <v>0.0</v>
      </c>
      <c r="AL2018" t="n">
        <v>0.0</v>
      </c>
      <c r="AM2018" t="n">
        <v>0.0</v>
      </c>
      <c r="AN2018" t="n">
        <v>0.0</v>
      </c>
      <c r="AO2018" t="n">
        <v>0.0</v>
      </c>
      <c r="AP2018" t="n">
        <v>21.0</v>
      </c>
      <c r="AQ2018" t="n">
        <v>0.0</v>
      </c>
      <c r="AR2018" t="n">
        <v>0.0</v>
      </c>
      <c r="AS2018" t="n">
        <v>0.0</v>
      </c>
      <c r="AT2018" t="inlineStr">
        <is>
          <t>N/A</t>
        </is>
      </c>
      <c r="AU2018" t="inlineStr">
        <is>
          <t>N/A</t>
        </is>
      </c>
      <c r="AV2018" t="inlineStr">
        <is>
          <t>N/A</t>
        </is>
      </c>
      <c r="AW2018" t="inlineStr">
        <is>
          <t>N/A</t>
        </is>
      </c>
      <c r="AX2018" t="inlineStr">
        <is>
          <t>N/A</t>
        </is>
      </c>
      <c r="AY2018" t="inlineStr">
        <is>
          <t>N/A</t>
        </is>
      </c>
      <c r="AZ2018" t="inlineStr">
        <is>
          <t>N/A</t>
        </is>
      </c>
      <c r="BA2018" t="inlineStr">
        <is>
          <t>N/A</t>
        </is>
      </c>
      <c r="BB2018" t="inlineStr">
        <is>
          <t>N/A</t>
        </is>
      </c>
      <c r="BC2018" t="inlineStr">
        <is>
          <t>N/A</t>
        </is>
      </c>
      <c r="BD2018" t="inlineStr">
        <is>
          <t>N/A</t>
        </is>
      </c>
      <c r="BE2018" t="inlineStr">
        <is>
          <t>N/A</t>
        </is>
      </c>
    </row>
    <row r="2019">
      <c r="A2019" t="inlineStr">
        <is>
          <t>WI211277177</t>
        </is>
      </c>
      <c r="B2019" t="inlineStr">
        <is>
          <t>DATA_VALIDATION</t>
        </is>
      </c>
      <c r="C2019" t="inlineStr">
        <is>
          <t>201300020484</t>
        </is>
      </c>
      <c r="D2019" t="inlineStr">
        <is>
          <t>Folder</t>
        </is>
      </c>
      <c r="E2019" s="2">
        <f>HYPERLINK("capsilon://?command=openfolder&amp;siteaddress=FAM.docvelocity-na8.net&amp;folderid=FX2D093B62-2D09-D73C-A6CD-12090D914971","FX211211119")</f>
        <v>0.0</v>
      </c>
      <c r="F2019" t="inlineStr">
        <is>
          <t/>
        </is>
      </c>
      <c r="G2019" t="inlineStr">
        <is>
          <t/>
        </is>
      </c>
      <c r="H2019" t="inlineStr">
        <is>
          <t>Mailitem</t>
        </is>
      </c>
      <c r="I2019" t="inlineStr">
        <is>
          <t>MI2112815327</t>
        </is>
      </c>
      <c r="J2019" t="n">
        <v>42.0</v>
      </c>
      <c r="K2019" t="inlineStr">
        <is>
          <t>COMPLETED</t>
        </is>
      </c>
      <c r="L2019" t="inlineStr">
        <is>
          <t>MARK_AS_COMPLETED</t>
        </is>
      </c>
      <c r="M2019" t="inlineStr">
        <is>
          <t>Queue</t>
        </is>
      </c>
      <c r="N2019" t="n">
        <v>2.0</v>
      </c>
      <c r="O2019" s="1" t="n">
        <v>44553.54456018518</v>
      </c>
      <c r="P2019" s="1" t="n">
        <v>44553.557175925926</v>
      </c>
      <c r="Q2019" t="n">
        <v>603.0</v>
      </c>
      <c r="R2019" t="n">
        <v>487.0</v>
      </c>
      <c r="S2019" t="b">
        <v>0</v>
      </c>
      <c r="T2019" t="inlineStr">
        <is>
          <t>N/A</t>
        </is>
      </c>
      <c r="U2019" t="b">
        <v>0</v>
      </c>
      <c r="V2019" t="inlineStr">
        <is>
          <t>Sumit Jarhad</t>
        </is>
      </c>
      <c r="W2019" s="1" t="n">
        <v>44553.54996527778</v>
      </c>
      <c r="X2019" t="n">
        <v>212.0</v>
      </c>
      <c r="Y2019" t="n">
        <v>9.0</v>
      </c>
      <c r="Z2019" t="n">
        <v>0.0</v>
      </c>
      <c r="AA2019" t="n">
        <v>9.0</v>
      </c>
      <c r="AB2019" t="n">
        <v>0.0</v>
      </c>
      <c r="AC2019" t="n">
        <v>3.0</v>
      </c>
      <c r="AD2019" t="n">
        <v>33.0</v>
      </c>
      <c r="AE2019" t="n">
        <v>0.0</v>
      </c>
      <c r="AF2019" t="n">
        <v>0.0</v>
      </c>
      <c r="AG2019" t="n">
        <v>0.0</v>
      </c>
      <c r="AH2019" t="inlineStr">
        <is>
          <t>Vikash Suryakanth Parmar</t>
        </is>
      </c>
      <c r="AI2019" s="1" t="n">
        <v>44553.557175925926</v>
      </c>
      <c r="AJ2019" t="n">
        <v>100.0</v>
      </c>
      <c r="AK2019" t="n">
        <v>0.0</v>
      </c>
      <c r="AL2019" t="n">
        <v>0.0</v>
      </c>
      <c r="AM2019" t="n">
        <v>0.0</v>
      </c>
      <c r="AN2019" t="n">
        <v>0.0</v>
      </c>
      <c r="AO2019" t="n">
        <v>0.0</v>
      </c>
      <c r="AP2019" t="n">
        <v>33.0</v>
      </c>
      <c r="AQ2019" t="n">
        <v>0.0</v>
      </c>
      <c r="AR2019" t="n">
        <v>0.0</v>
      </c>
      <c r="AS2019" t="n">
        <v>0.0</v>
      </c>
      <c r="AT2019" t="inlineStr">
        <is>
          <t>N/A</t>
        </is>
      </c>
      <c r="AU2019" t="inlineStr">
        <is>
          <t>N/A</t>
        </is>
      </c>
      <c r="AV2019" t="inlineStr">
        <is>
          <t>N/A</t>
        </is>
      </c>
      <c r="AW2019" t="inlineStr">
        <is>
          <t>N/A</t>
        </is>
      </c>
      <c r="AX2019" t="inlineStr">
        <is>
          <t>N/A</t>
        </is>
      </c>
      <c r="AY2019" t="inlineStr">
        <is>
          <t>N/A</t>
        </is>
      </c>
      <c r="AZ2019" t="inlineStr">
        <is>
          <t>N/A</t>
        </is>
      </c>
      <c r="BA2019" t="inlineStr">
        <is>
          <t>N/A</t>
        </is>
      </c>
      <c r="BB2019" t="inlineStr">
        <is>
          <t>N/A</t>
        </is>
      </c>
      <c r="BC2019" t="inlineStr">
        <is>
          <t>N/A</t>
        </is>
      </c>
      <c r="BD2019" t="inlineStr">
        <is>
          <t>N/A</t>
        </is>
      </c>
      <c r="BE2019" t="inlineStr">
        <is>
          <t>N/A</t>
        </is>
      </c>
    </row>
    <row r="2020">
      <c r="A2020" t="inlineStr">
        <is>
          <t>WI211277180</t>
        </is>
      </c>
      <c r="B2020" t="inlineStr">
        <is>
          <t>DATA_VALIDATION</t>
        </is>
      </c>
      <c r="C2020" t="inlineStr">
        <is>
          <t>201300020484</t>
        </is>
      </c>
      <c r="D2020" t="inlineStr">
        <is>
          <t>Folder</t>
        </is>
      </c>
      <c r="E2020" s="2">
        <f>HYPERLINK("capsilon://?command=openfolder&amp;siteaddress=FAM.docvelocity-na8.net&amp;folderid=FX2D093B62-2D09-D73C-A6CD-12090D914971","FX211211119")</f>
        <v>0.0</v>
      </c>
      <c r="F2020" t="inlineStr">
        <is>
          <t/>
        </is>
      </c>
      <c r="G2020" t="inlineStr">
        <is>
          <t/>
        </is>
      </c>
      <c r="H2020" t="inlineStr">
        <is>
          <t>Mailitem</t>
        </is>
      </c>
      <c r="I2020" t="inlineStr">
        <is>
          <t>MI2112815508</t>
        </is>
      </c>
      <c r="J2020" t="n">
        <v>42.0</v>
      </c>
      <c r="K2020" t="inlineStr">
        <is>
          <t>COMPLETED</t>
        </is>
      </c>
      <c r="L2020" t="inlineStr">
        <is>
          <t>MARK_AS_COMPLETED</t>
        </is>
      </c>
      <c r="M2020" t="inlineStr">
        <is>
          <t>Queue</t>
        </is>
      </c>
      <c r="N2020" t="n">
        <v>2.0</v>
      </c>
      <c r="O2020" s="1" t="n">
        <v>44553.54482638889</v>
      </c>
      <c r="P2020" s="1" t="n">
        <v>44553.556180555555</v>
      </c>
      <c r="Q2020" t="n">
        <v>718.0</v>
      </c>
      <c r="R2020" t="n">
        <v>263.0</v>
      </c>
      <c r="S2020" t="b">
        <v>0</v>
      </c>
      <c r="T2020" t="inlineStr">
        <is>
          <t>N/A</t>
        </is>
      </c>
      <c r="U2020" t="b">
        <v>0</v>
      </c>
      <c r="V2020" t="inlineStr">
        <is>
          <t>Supriya Khape</t>
        </is>
      </c>
      <c r="W2020" s="1" t="n">
        <v>44553.54975694444</v>
      </c>
      <c r="X2020" t="n">
        <v>89.0</v>
      </c>
      <c r="Y2020" t="n">
        <v>9.0</v>
      </c>
      <c r="Z2020" t="n">
        <v>0.0</v>
      </c>
      <c r="AA2020" t="n">
        <v>9.0</v>
      </c>
      <c r="AB2020" t="n">
        <v>0.0</v>
      </c>
      <c r="AC2020" t="n">
        <v>1.0</v>
      </c>
      <c r="AD2020" t="n">
        <v>33.0</v>
      </c>
      <c r="AE2020" t="n">
        <v>0.0</v>
      </c>
      <c r="AF2020" t="n">
        <v>0.0</v>
      </c>
      <c r="AG2020" t="n">
        <v>0.0</v>
      </c>
      <c r="AH2020" t="inlineStr">
        <is>
          <t>Dashrath Soren</t>
        </is>
      </c>
      <c r="AI2020" s="1" t="n">
        <v>44553.556180555555</v>
      </c>
      <c r="AJ2020" t="n">
        <v>148.0</v>
      </c>
      <c r="AK2020" t="n">
        <v>0.0</v>
      </c>
      <c r="AL2020" t="n">
        <v>0.0</v>
      </c>
      <c r="AM2020" t="n">
        <v>0.0</v>
      </c>
      <c r="AN2020" t="n">
        <v>0.0</v>
      </c>
      <c r="AO2020" t="n">
        <v>2.0</v>
      </c>
      <c r="AP2020" t="n">
        <v>33.0</v>
      </c>
      <c r="AQ2020" t="n">
        <v>0.0</v>
      </c>
      <c r="AR2020" t="n">
        <v>0.0</v>
      </c>
      <c r="AS2020" t="n">
        <v>0.0</v>
      </c>
      <c r="AT2020" t="inlineStr">
        <is>
          <t>N/A</t>
        </is>
      </c>
      <c r="AU2020" t="inlineStr">
        <is>
          <t>N/A</t>
        </is>
      </c>
      <c r="AV2020" t="inlineStr">
        <is>
          <t>N/A</t>
        </is>
      </c>
      <c r="AW2020" t="inlineStr">
        <is>
          <t>N/A</t>
        </is>
      </c>
      <c r="AX2020" t="inlineStr">
        <is>
          <t>N/A</t>
        </is>
      </c>
      <c r="AY2020" t="inlineStr">
        <is>
          <t>N/A</t>
        </is>
      </c>
      <c r="AZ2020" t="inlineStr">
        <is>
          <t>N/A</t>
        </is>
      </c>
      <c r="BA2020" t="inlineStr">
        <is>
          <t>N/A</t>
        </is>
      </c>
      <c r="BB2020" t="inlineStr">
        <is>
          <t>N/A</t>
        </is>
      </c>
      <c r="BC2020" t="inlineStr">
        <is>
          <t>N/A</t>
        </is>
      </c>
      <c r="BD2020" t="inlineStr">
        <is>
          <t>N/A</t>
        </is>
      </c>
      <c r="BE2020" t="inlineStr">
        <is>
          <t>N/A</t>
        </is>
      </c>
    </row>
    <row r="2021">
      <c r="A2021" t="inlineStr">
        <is>
          <t>WI211277214</t>
        </is>
      </c>
      <c r="B2021" t="inlineStr">
        <is>
          <t>DATA_VALIDATION</t>
        </is>
      </c>
      <c r="C2021" t="inlineStr">
        <is>
          <t>201330004350</t>
        </is>
      </c>
      <c r="D2021" t="inlineStr">
        <is>
          <t>Folder</t>
        </is>
      </c>
      <c r="E2021" s="2">
        <f>HYPERLINK("capsilon://?command=openfolder&amp;siteaddress=FAM.docvelocity-na8.net&amp;folderid=FXD1049DD9-2496-4521-B156-04AED9125C93","FX211211681")</f>
        <v>0.0</v>
      </c>
      <c r="F2021" t="inlineStr">
        <is>
          <t/>
        </is>
      </c>
      <c r="G2021" t="inlineStr">
        <is>
          <t/>
        </is>
      </c>
      <c r="H2021" t="inlineStr">
        <is>
          <t>Mailitem</t>
        </is>
      </c>
      <c r="I2021" t="inlineStr">
        <is>
          <t>MI2112816613</t>
        </is>
      </c>
      <c r="J2021" t="n">
        <v>65.0</v>
      </c>
      <c r="K2021" t="inlineStr">
        <is>
          <t>COMPLETED</t>
        </is>
      </c>
      <c r="L2021" t="inlineStr">
        <is>
          <t>MARK_AS_COMPLETED</t>
        </is>
      </c>
      <c r="M2021" t="inlineStr">
        <is>
          <t>Queue</t>
        </is>
      </c>
      <c r="N2021" t="n">
        <v>1.0</v>
      </c>
      <c r="O2021" s="1" t="n">
        <v>44553.54783564815</v>
      </c>
      <c r="P2021" s="1" t="n">
        <v>44553.5525462963</v>
      </c>
      <c r="Q2021" t="n">
        <v>166.0</v>
      </c>
      <c r="R2021" t="n">
        <v>241.0</v>
      </c>
      <c r="S2021" t="b">
        <v>0</v>
      </c>
      <c r="T2021" t="inlineStr">
        <is>
          <t>N/A</t>
        </is>
      </c>
      <c r="U2021" t="b">
        <v>0</v>
      </c>
      <c r="V2021" t="inlineStr">
        <is>
          <t>Sumit Jarhad</t>
        </is>
      </c>
      <c r="W2021" s="1" t="n">
        <v>44553.5525462963</v>
      </c>
      <c r="X2021" t="n">
        <v>222.0</v>
      </c>
      <c r="Y2021" t="n">
        <v>0.0</v>
      </c>
      <c r="Z2021" t="n">
        <v>0.0</v>
      </c>
      <c r="AA2021" t="n">
        <v>0.0</v>
      </c>
      <c r="AB2021" t="n">
        <v>0.0</v>
      </c>
      <c r="AC2021" t="n">
        <v>0.0</v>
      </c>
      <c r="AD2021" t="n">
        <v>65.0</v>
      </c>
      <c r="AE2021" t="n">
        <v>53.0</v>
      </c>
      <c r="AF2021" t="n">
        <v>0.0</v>
      </c>
      <c r="AG2021" t="n">
        <v>5.0</v>
      </c>
      <c r="AH2021" t="inlineStr">
        <is>
          <t>N/A</t>
        </is>
      </c>
      <c r="AI2021" t="inlineStr">
        <is>
          <t>N/A</t>
        </is>
      </c>
      <c r="AJ2021" t="inlineStr">
        <is>
          <t>N/A</t>
        </is>
      </c>
      <c r="AK2021" t="inlineStr">
        <is>
          <t>N/A</t>
        </is>
      </c>
      <c r="AL2021" t="inlineStr">
        <is>
          <t>N/A</t>
        </is>
      </c>
      <c r="AM2021" t="inlineStr">
        <is>
          <t>N/A</t>
        </is>
      </c>
      <c r="AN2021" t="inlineStr">
        <is>
          <t>N/A</t>
        </is>
      </c>
      <c r="AO2021" t="inlineStr">
        <is>
          <t>N/A</t>
        </is>
      </c>
      <c r="AP2021" t="inlineStr">
        <is>
          <t>N/A</t>
        </is>
      </c>
      <c r="AQ2021" t="inlineStr">
        <is>
          <t>N/A</t>
        </is>
      </c>
      <c r="AR2021" t="inlineStr">
        <is>
          <t>N/A</t>
        </is>
      </c>
      <c r="AS2021" t="inlineStr">
        <is>
          <t>N/A</t>
        </is>
      </c>
      <c r="AT2021" t="inlineStr">
        <is>
          <t>N/A</t>
        </is>
      </c>
      <c r="AU2021" t="inlineStr">
        <is>
          <t>N/A</t>
        </is>
      </c>
      <c r="AV2021" t="inlineStr">
        <is>
          <t>N/A</t>
        </is>
      </c>
      <c r="AW2021" t="inlineStr">
        <is>
          <t>N/A</t>
        </is>
      </c>
      <c r="AX2021" t="inlineStr">
        <is>
          <t>N/A</t>
        </is>
      </c>
      <c r="AY2021" t="inlineStr">
        <is>
          <t>N/A</t>
        </is>
      </c>
      <c r="AZ2021" t="inlineStr">
        <is>
          <t>N/A</t>
        </is>
      </c>
      <c r="BA2021" t="inlineStr">
        <is>
          <t>N/A</t>
        </is>
      </c>
      <c r="BB2021" t="inlineStr">
        <is>
          <t>N/A</t>
        </is>
      </c>
      <c r="BC2021" t="inlineStr">
        <is>
          <t>N/A</t>
        </is>
      </c>
      <c r="BD2021" t="inlineStr">
        <is>
          <t>N/A</t>
        </is>
      </c>
      <c r="BE2021" t="inlineStr">
        <is>
          <t>N/A</t>
        </is>
      </c>
    </row>
    <row r="2022">
      <c r="A2022" t="inlineStr">
        <is>
          <t>WI211277219</t>
        </is>
      </c>
      <c r="B2022" t="inlineStr">
        <is>
          <t>DATA_VALIDATION</t>
        </is>
      </c>
      <c r="C2022" t="inlineStr">
        <is>
          <t>201330004319</t>
        </is>
      </c>
      <c r="D2022" t="inlineStr">
        <is>
          <t>Folder</t>
        </is>
      </c>
      <c r="E2022" s="2">
        <f>HYPERLINK("capsilon://?command=openfolder&amp;siteaddress=FAM.docvelocity-na8.net&amp;folderid=FXF620DC1C-AAFA-8573-190B-F334A9AE0BEA","FX211211057")</f>
        <v>0.0</v>
      </c>
      <c r="F2022" t="inlineStr">
        <is>
          <t/>
        </is>
      </c>
      <c r="G2022" t="inlineStr">
        <is>
          <t/>
        </is>
      </c>
      <c r="H2022" t="inlineStr">
        <is>
          <t>Mailitem</t>
        </is>
      </c>
      <c r="I2022" t="inlineStr">
        <is>
          <t>MI2112815239</t>
        </is>
      </c>
      <c r="J2022" t="n">
        <v>126.0</v>
      </c>
      <c r="K2022" t="inlineStr">
        <is>
          <t>COMPLETED</t>
        </is>
      </c>
      <c r="L2022" t="inlineStr">
        <is>
          <t>MARK_AS_COMPLETED</t>
        </is>
      </c>
      <c r="M2022" t="inlineStr">
        <is>
          <t>Queue</t>
        </is>
      </c>
      <c r="N2022" t="n">
        <v>2.0</v>
      </c>
      <c r="O2022" s="1" t="n">
        <v>44553.54907407407</v>
      </c>
      <c r="P2022" s="1" t="n">
        <v>44553.58704861111</v>
      </c>
      <c r="Q2022" t="n">
        <v>87.0</v>
      </c>
      <c r="R2022" t="n">
        <v>3194.0</v>
      </c>
      <c r="S2022" t="b">
        <v>0</v>
      </c>
      <c r="T2022" t="inlineStr">
        <is>
          <t>N/A</t>
        </is>
      </c>
      <c r="U2022" t="b">
        <v>1</v>
      </c>
      <c r="V2022" t="inlineStr">
        <is>
          <t>Amruta Erande</t>
        </is>
      </c>
      <c r="W2022" s="1" t="n">
        <v>44553.579050925924</v>
      </c>
      <c r="X2022" t="n">
        <v>2558.0</v>
      </c>
      <c r="Y2022" t="n">
        <v>116.0</v>
      </c>
      <c r="Z2022" t="n">
        <v>0.0</v>
      </c>
      <c r="AA2022" t="n">
        <v>116.0</v>
      </c>
      <c r="AB2022" t="n">
        <v>0.0</v>
      </c>
      <c r="AC2022" t="n">
        <v>32.0</v>
      </c>
      <c r="AD2022" t="n">
        <v>10.0</v>
      </c>
      <c r="AE2022" t="n">
        <v>0.0</v>
      </c>
      <c r="AF2022" t="n">
        <v>0.0</v>
      </c>
      <c r="AG2022" t="n">
        <v>0.0</v>
      </c>
      <c r="AH2022" t="inlineStr">
        <is>
          <t>Dashrath Soren</t>
        </is>
      </c>
      <c r="AI2022" s="1" t="n">
        <v>44553.58704861111</v>
      </c>
      <c r="AJ2022" t="n">
        <v>636.0</v>
      </c>
      <c r="AK2022" t="n">
        <v>0.0</v>
      </c>
      <c r="AL2022" t="n">
        <v>0.0</v>
      </c>
      <c r="AM2022" t="n">
        <v>0.0</v>
      </c>
      <c r="AN2022" t="n">
        <v>0.0</v>
      </c>
      <c r="AO2022" t="n">
        <v>0.0</v>
      </c>
      <c r="AP2022" t="n">
        <v>10.0</v>
      </c>
      <c r="AQ2022" t="n">
        <v>0.0</v>
      </c>
      <c r="AR2022" t="n">
        <v>0.0</v>
      </c>
      <c r="AS2022" t="n">
        <v>0.0</v>
      </c>
      <c r="AT2022" t="inlineStr">
        <is>
          <t>N/A</t>
        </is>
      </c>
      <c r="AU2022" t="inlineStr">
        <is>
          <t>N/A</t>
        </is>
      </c>
      <c r="AV2022" t="inlineStr">
        <is>
          <t>N/A</t>
        </is>
      </c>
      <c r="AW2022" t="inlineStr">
        <is>
          <t>N/A</t>
        </is>
      </c>
      <c r="AX2022" t="inlineStr">
        <is>
          <t>N/A</t>
        </is>
      </c>
      <c r="AY2022" t="inlineStr">
        <is>
          <t>N/A</t>
        </is>
      </c>
      <c r="AZ2022" t="inlineStr">
        <is>
          <t>N/A</t>
        </is>
      </c>
      <c r="BA2022" t="inlineStr">
        <is>
          <t>N/A</t>
        </is>
      </c>
      <c r="BB2022" t="inlineStr">
        <is>
          <t>N/A</t>
        </is>
      </c>
      <c r="BC2022" t="inlineStr">
        <is>
          <t>N/A</t>
        </is>
      </c>
      <c r="BD2022" t="inlineStr">
        <is>
          <t>N/A</t>
        </is>
      </c>
      <c r="BE2022" t="inlineStr">
        <is>
          <t>N/A</t>
        </is>
      </c>
    </row>
    <row r="2023">
      <c r="A2023" t="inlineStr">
        <is>
          <t>WI211277294</t>
        </is>
      </c>
      <c r="B2023" t="inlineStr">
        <is>
          <t>DATA_VALIDATION</t>
        </is>
      </c>
      <c r="C2023" t="inlineStr">
        <is>
          <t>201330004350</t>
        </is>
      </c>
      <c r="D2023" t="inlineStr">
        <is>
          <t>Folder</t>
        </is>
      </c>
      <c r="E2023" s="2">
        <f>HYPERLINK("capsilon://?command=openfolder&amp;siteaddress=FAM.docvelocity-na8.net&amp;folderid=FXD1049DD9-2496-4521-B156-04AED9125C93","FX211211681")</f>
        <v>0.0</v>
      </c>
      <c r="F2023" t="inlineStr">
        <is>
          <t/>
        </is>
      </c>
      <c r="G2023" t="inlineStr">
        <is>
          <t/>
        </is>
      </c>
      <c r="H2023" t="inlineStr">
        <is>
          <t>Mailitem</t>
        </is>
      </c>
      <c r="I2023" t="inlineStr">
        <is>
          <t>MI2112816613</t>
        </is>
      </c>
      <c r="J2023" t="n">
        <v>176.0</v>
      </c>
      <c r="K2023" t="inlineStr">
        <is>
          <t>COMPLETED</t>
        </is>
      </c>
      <c r="L2023" t="inlineStr">
        <is>
          <t>MARK_AS_COMPLETED</t>
        </is>
      </c>
      <c r="M2023" t="inlineStr">
        <is>
          <t>Queue</t>
        </is>
      </c>
      <c r="N2023" t="n">
        <v>2.0</v>
      </c>
      <c r="O2023" s="1" t="n">
        <v>44553.55401620371</v>
      </c>
      <c r="P2023" s="1" t="n">
        <v>44553.58956018519</v>
      </c>
      <c r="Q2023" t="n">
        <v>1787.0</v>
      </c>
      <c r="R2023" t="n">
        <v>1284.0</v>
      </c>
      <c r="S2023" t="b">
        <v>0</v>
      </c>
      <c r="T2023" t="inlineStr">
        <is>
          <t>N/A</t>
        </is>
      </c>
      <c r="U2023" t="b">
        <v>1</v>
      </c>
      <c r="V2023" t="inlineStr">
        <is>
          <t>Sanjay Kharade</t>
        </is>
      </c>
      <c r="W2023" s="1" t="n">
        <v>44553.56681712963</v>
      </c>
      <c r="X2023" t="n">
        <v>633.0</v>
      </c>
      <c r="Y2023" t="n">
        <v>209.0</v>
      </c>
      <c r="Z2023" t="n">
        <v>0.0</v>
      </c>
      <c r="AA2023" t="n">
        <v>209.0</v>
      </c>
      <c r="AB2023" t="n">
        <v>0.0</v>
      </c>
      <c r="AC2023" t="n">
        <v>96.0</v>
      </c>
      <c r="AD2023" t="n">
        <v>-33.0</v>
      </c>
      <c r="AE2023" t="n">
        <v>0.0</v>
      </c>
      <c r="AF2023" t="n">
        <v>0.0</v>
      </c>
      <c r="AG2023" t="n">
        <v>0.0</v>
      </c>
      <c r="AH2023" t="inlineStr">
        <is>
          <t>Vikash Suryakanth Parmar</t>
        </is>
      </c>
      <c r="AI2023" s="1" t="n">
        <v>44553.58956018519</v>
      </c>
      <c r="AJ2023" t="n">
        <v>622.0</v>
      </c>
      <c r="AK2023" t="n">
        <v>0.0</v>
      </c>
      <c r="AL2023" t="n">
        <v>0.0</v>
      </c>
      <c r="AM2023" t="n">
        <v>0.0</v>
      </c>
      <c r="AN2023" t="n">
        <v>0.0</v>
      </c>
      <c r="AO2023" t="n">
        <v>0.0</v>
      </c>
      <c r="AP2023" t="n">
        <v>-33.0</v>
      </c>
      <c r="AQ2023" t="n">
        <v>0.0</v>
      </c>
      <c r="AR2023" t="n">
        <v>0.0</v>
      </c>
      <c r="AS2023" t="n">
        <v>0.0</v>
      </c>
      <c r="AT2023" t="inlineStr">
        <is>
          <t>N/A</t>
        </is>
      </c>
      <c r="AU2023" t="inlineStr">
        <is>
          <t>N/A</t>
        </is>
      </c>
      <c r="AV2023" t="inlineStr">
        <is>
          <t>N/A</t>
        </is>
      </c>
      <c r="AW2023" t="inlineStr">
        <is>
          <t>N/A</t>
        </is>
      </c>
      <c r="AX2023" t="inlineStr">
        <is>
          <t>N/A</t>
        </is>
      </c>
      <c r="AY2023" t="inlineStr">
        <is>
          <t>N/A</t>
        </is>
      </c>
      <c r="AZ2023" t="inlineStr">
        <is>
          <t>N/A</t>
        </is>
      </c>
      <c r="BA2023" t="inlineStr">
        <is>
          <t>N/A</t>
        </is>
      </c>
      <c r="BB2023" t="inlineStr">
        <is>
          <t>N/A</t>
        </is>
      </c>
      <c r="BC2023" t="inlineStr">
        <is>
          <t>N/A</t>
        </is>
      </c>
      <c r="BD2023" t="inlineStr">
        <is>
          <t>N/A</t>
        </is>
      </c>
      <c r="BE2023" t="inlineStr">
        <is>
          <t>N/A</t>
        </is>
      </c>
    </row>
    <row r="2024">
      <c r="A2024" t="inlineStr">
        <is>
          <t>WI211277312</t>
        </is>
      </c>
      <c r="B2024" t="inlineStr">
        <is>
          <t>DATA_VALIDATION</t>
        </is>
      </c>
      <c r="C2024" t="inlineStr">
        <is>
          <t>201330004319</t>
        </is>
      </c>
      <c r="D2024" t="inlineStr">
        <is>
          <t>Folder</t>
        </is>
      </c>
      <c r="E2024" s="2">
        <f>HYPERLINK("capsilon://?command=openfolder&amp;siteaddress=FAM.docvelocity-na8.net&amp;folderid=FXF620DC1C-AAFA-8573-190B-F334A9AE0BEA","FX211211057")</f>
        <v>0.0</v>
      </c>
      <c r="F2024" t="inlineStr">
        <is>
          <t/>
        </is>
      </c>
      <c r="G2024" t="inlineStr">
        <is>
          <t/>
        </is>
      </c>
      <c r="H2024" t="inlineStr">
        <is>
          <t>Mailitem</t>
        </is>
      </c>
      <c r="I2024" t="inlineStr">
        <is>
          <t>MI2112815293</t>
        </is>
      </c>
      <c r="J2024" t="n">
        <v>56.0</v>
      </c>
      <c r="K2024" t="inlineStr">
        <is>
          <t>COMPLETED</t>
        </is>
      </c>
      <c r="L2024" t="inlineStr">
        <is>
          <t>MARK_AS_COMPLETED</t>
        </is>
      </c>
      <c r="M2024" t="inlineStr">
        <is>
          <t>Queue</t>
        </is>
      </c>
      <c r="N2024" t="n">
        <v>2.0</v>
      </c>
      <c r="O2024" s="1" t="n">
        <v>44553.555439814816</v>
      </c>
      <c r="P2024" s="1" t="n">
        <v>44553.58971064815</v>
      </c>
      <c r="Q2024" t="n">
        <v>2435.0</v>
      </c>
      <c r="R2024" t="n">
        <v>526.0</v>
      </c>
      <c r="S2024" t="b">
        <v>0</v>
      </c>
      <c r="T2024" t="inlineStr">
        <is>
          <t>N/A</t>
        </is>
      </c>
      <c r="U2024" t="b">
        <v>1</v>
      </c>
      <c r="V2024" t="inlineStr">
        <is>
          <t>Supriya Khape</t>
        </is>
      </c>
      <c r="W2024" s="1" t="n">
        <v>44553.565833333334</v>
      </c>
      <c r="X2024" t="n">
        <v>232.0</v>
      </c>
      <c r="Y2024" t="n">
        <v>42.0</v>
      </c>
      <c r="Z2024" t="n">
        <v>0.0</v>
      </c>
      <c r="AA2024" t="n">
        <v>42.0</v>
      </c>
      <c r="AB2024" t="n">
        <v>0.0</v>
      </c>
      <c r="AC2024" t="n">
        <v>14.0</v>
      </c>
      <c r="AD2024" t="n">
        <v>14.0</v>
      </c>
      <c r="AE2024" t="n">
        <v>0.0</v>
      </c>
      <c r="AF2024" t="n">
        <v>0.0</v>
      </c>
      <c r="AG2024" t="n">
        <v>0.0</v>
      </c>
      <c r="AH2024" t="inlineStr">
        <is>
          <t>Rohit Mawal</t>
        </is>
      </c>
      <c r="AI2024" s="1" t="n">
        <v>44553.58971064815</v>
      </c>
      <c r="AJ2024" t="n">
        <v>277.0</v>
      </c>
      <c r="AK2024" t="n">
        <v>0.0</v>
      </c>
      <c r="AL2024" t="n">
        <v>0.0</v>
      </c>
      <c r="AM2024" t="n">
        <v>0.0</v>
      </c>
      <c r="AN2024" t="n">
        <v>0.0</v>
      </c>
      <c r="AO2024" t="n">
        <v>0.0</v>
      </c>
      <c r="AP2024" t="n">
        <v>14.0</v>
      </c>
      <c r="AQ2024" t="n">
        <v>0.0</v>
      </c>
      <c r="AR2024" t="n">
        <v>0.0</v>
      </c>
      <c r="AS2024" t="n">
        <v>0.0</v>
      </c>
      <c r="AT2024" t="inlineStr">
        <is>
          <t>N/A</t>
        </is>
      </c>
      <c r="AU2024" t="inlineStr">
        <is>
          <t>N/A</t>
        </is>
      </c>
      <c r="AV2024" t="inlineStr">
        <is>
          <t>N/A</t>
        </is>
      </c>
      <c r="AW2024" t="inlineStr">
        <is>
          <t>N/A</t>
        </is>
      </c>
      <c r="AX2024" t="inlineStr">
        <is>
          <t>N/A</t>
        </is>
      </c>
      <c r="AY2024" t="inlineStr">
        <is>
          <t>N/A</t>
        </is>
      </c>
      <c r="AZ2024" t="inlineStr">
        <is>
          <t>N/A</t>
        </is>
      </c>
      <c r="BA2024" t="inlineStr">
        <is>
          <t>N/A</t>
        </is>
      </c>
      <c r="BB2024" t="inlineStr">
        <is>
          <t>N/A</t>
        </is>
      </c>
      <c r="BC2024" t="inlineStr">
        <is>
          <t>N/A</t>
        </is>
      </c>
      <c r="BD2024" t="inlineStr">
        <is>
          <t>N/A</t>
        </is>
      </c>
      <c r="BE2024" t="inlineStr">
        <is>
          <t>N/A</t>
        </is>
      </c>
    </row>
    <row r="2025">
      <c r="A2025" t="inlineStr">
        <is>
          <t>WI211277327</t>
        </is>
      </c>
      <c r="B2025" t="inlineStr">
        <is>
          <t>DATA_VALIDATION</t>
        </is>
      </c>
      <c r="C2025" t="inlineStr">
        <is>
          <t>201340000497</t>
        </is>
      </c>
      <c r="D2025" t="inlineStr">
        <is>
          <t>Folder</t>
        </is>
      </c>
      <c r="E2025" s="2">
        <f>HYPERLINK("capsilon://?command=openfolder&amp;siteaddress=FAM.docvelocity-na8.net&amp;folderid=FX5D217B64-1AE5-A3AA-689F-03CA62D49C02","FX21128676")</f>
        <v>0.0</v>
      </c>
      <c r="F2025" t="inlineStr">
        <is>
          <t/>
        </is>
      </c>
      <c r="G2025" t="inlineStr">
        <is>
          <t/>
        </is>
      </c>
      <c r="H2025" t="inlineStr">
        <is>
          <t>Mailitem</t>
        </is>
      </c>
      <c r="I2025" t="inlineStr">
        <is>
          <t>MI2112817799</t>
        </is>
      </c>
      <c r="J2025" t="n">
        <v>202.0</v>
      </c>
      <c r="K2025" t="inlineStr">
        <is>
          <t>COMPLETED</t>
        </is>
      </c>
      <c r="L2025" t="inlineStr">
        <is>
          <t>MARK_AS_COMPLETED</t>
        </is>
      </c>
      <c r="M2025" t="inlineStr">
        <is>
          <t>Queue</t>
        </is>
      </c>
      <c r="N2025" t="n">
        <v>1.0</v>
      </c>
      <c r="O2025" s="1" t="n">
        <v>44553.55832175926</v>
      </c>
      <c r="P2025" s="1" t="n">
        <v>44553.5828125</v>
      </c>
      <c r="Q2025" t="n">
        <v>1647.0</v>
      </c>
      <c r="R2025" t="n">
        <v>469.0</v>
      </c>
      <c r="S2025" t="b">
        <v>0</v>
      </c>
      <c r="T2025" t="inlineStr">
        <is>
          <t>N/A</t>
        </is>
      </c>
      <c r="U2025" t="b">
        <v>0</v>
      </c>
      <c r="V2025" t="inlineStr">
        <is>
          <t>Sumit Jarhad</t>
        </is>
      </c>
      <c r="W2025" s="1" t="n">
        <v>44553.5828125</v>
      </c>
      <c r="X2025" t="n">
        <v>153.0</v>
      </c>
      <c r="Y2025" t="n">
        <v>0.0</v>
      </c>
      <c r="Z2025" t="n">
        <v>0.0</v>
      </c>
      <c r="AA2025" t="n">
        <v>0.0</v>
      </c>
      <c r="AB2025" t="n">
        <v>0.0</v>
      </c>
      <c r="AC2025" t="n">
        <v>0.0</v>
      </c>
      <c r="AD2025" t="n">
        <v>202.0</v>
      </c>
      <c r="AE2025" t="n">
        <v>178.0</v>
      </c>
      <c r="AF2025" t="n">
        <v>0.0</v>
      </c>
      <c r="AG2025" t="n">
        <v>9.0</v>
      </c>
      <c r="AH2025" t="inlineStr">
        <is>
          <t>N/A</t>
        </is>
      </c>
      <c r="AI2025" t="inlineStr">
        <is>
          <t>N/A</t>
        </is>
      </c>
      <c r="AJ2025" t="inlineStr">
        <is>
          <t>N/A</t>
        </is>
      </c>
      <c r="AK2025" t="inlineStr">
        <is>
          <t>N/A</t>
        </is>
      </c>
      <c r="AL2025" t="inlineStr">
        <is>
          <t>N/A</t>
        </is>
      </c>
      <c r="AM2025" t="inlineStr">
        <is>
          <t>N/A</t>
        </is>
      </c>
      <c r="AN2025" t="inlineStr">
        <is>
          <t>N/A</t>
        </is>
      </c>
      <c r="AO2025" t="inlineStr">
        <is>
          <t>N/A</t>
        </is>
      </c>
      <c r="AP2025" t="inlineStr">
        <is>
          <t>N/A</t>
        </is>
      </c>
      <c r="AQ2025" t="inlineStr">
        <is>
          <t>N/A</t>
        </is>
      </c>
      <c r="AR2025" t="inlineStr">
        <is>
          <t>N/A</t>
        </is>
      </c>
      <c r="AS2025" t="inlineStr">
        <is>
          <t>N/A</t>
        </is>
      </c>
      <c r="AT2025" t="inlineStr">
        <is>
          <t>N/A</t>
        </is>
      </c>
      <c r="AU2025" t="inlineStr">
        <is>
          <t>N/A</t>
        </is>
      </c>
      <c r="AV2025" t="inlineStr">
        <is>
          <t>N/A</t>
        </is>
      </c>
      <c r="AW2025" t="inlineStr">
        <is>
          <t>N/A</t>
        </is>
      </c>
      <c r="AX2025" t="inlineStr">
        <is>
          <t>N/A</t>
        </is>
      </c>
      <c r="AY2025" t="inlineStr">
        <is>
          <t>N/A</t>
        </is>
      </c>
      <c r="AZ2025" t="inlineStr">
        <is>
          <t>N/A</t>
        </is>
      </c>
      <c r="BA2025" t="inlineStr">
        <is>
          <t>N/A</t>
        </is>
      </c>
      <c r="BB2025" t="inlineStr">
        <is>
          <t>N/A</t>
        </is>
      </c>
      <c r="BC2025" t="inlineStr">
        <is>
          <t>N/A</t>
        </is>
      </c>
      <c r="BD2025" t="inlineStr">
        <is>
          <t>N/A</t>
        </is>
      </c>
      <c r="BE2025" t="inlineStr">
        <is>
          <t>N/A</t>
        </is>
      </c>
    </row>
    <row r="2026">
      <c r="A2026" t="inlineStr">
        <is>
          <t>WI211277337</t>
        </is>
      </c>
      <c r="B2026" t="inlineStr">
        <is>
          <t>DATA_VALIDATION</t>
        </is>
      </c>
      <c r="C2026" t="inlineStr">
        <is>
          <t>201130013002</t>
        </is>
      </c>
      <c r="D2026" t="inlineStr">
        <is>
          <t>Folder</t>
        </is>
      </c>
      <c r="E2026" s="2">
        <f>HYPERLINK("capsilon://?command=openfolder&amp;siteaddress=FAM.docvelocity-na8.net&amp;folderid=FX36B1699C-F1A3-F570-E0A5-513B1A65C2DA","FX211211710")</f>
        <v>0.0</v>
      </c>
      <c r="F2026" t="inlineStr">
        <is>
          <t/>
        </is>
      </c>
      <c r="G2026" t="inlineStr">
        <is>
          <t/>
        </is>
      </c>
      <c r="H2026" t="inlineStr">
        <is>
          <t>Mailitem</t>
        </is>
      </c>
      <c r="I2026" t="inlineStr">
        <is>
          <t>MI2112817981</t>
        </is>
      </c>
      <c r="J2026" t="n">
        <v>138.0</v>
      </c>
      <c r="K2026" t="inlineStr">
        <is>
          <t>COMPLETED</t>
        </is>
      </c>
      <c r="L2026" t="inlineStr">
        <is>
          <t>MARK_AS_COMPLETED</t>
        </is>
      </c>
      <c r="M2026" t="inlineStr">
        <is>
          <t>Queue</t>
        </is>
      </c>
      <c r="N2026" t="n">
        <v>1.0</v>
      </c>
      <c r="O2026" s="1" t="n">
        <v>44553.55988425926</v>
      </c>
      <c r="P2026" s="1" t="n">
        <v>44553.581030092595</v>
      </c>
      <c r="Q2026" t="n">
        <v>1573.0</v>
      </c>
      <c r="R2026" t="n">
        <v>254.0</v>
      </c>
      <c r="S2026" t="b">
        <v>0</v>
      </c>
      <c r="T2026" t="inlineStr">
        <is>
          <t>N/A</t>
        </is>
      </c>
      <c r="U2026" t="b">
        <v>0</v>
      </c>
      <c r="V2026" t="inlineStr">
        <is>
          <t>Sumit Jarhad</t>
        </is>
      </c>
      <c r="W2026" s="1" t="n">
        <v>44553.581030092595</v>
      </c>
      <c r="X2026" t="n">
        <v>141.0</v>
      </c>
      <c r="Y2026" t="n">
        <v>0.0</v>
      </c>
      <c r="Z2026" t="n">
        <v>0.0</v>
      </c>
      <c r="AA2026" t="n">
        <v>0.0</v>
      </c>
      <c r="AB2026" t="n">
        <v>0.0</v>
      </c>
      <c r="AC2026" t="n">
        <v>0.0</v>
      </c>
      <c r="AD2026" t="n">
        <v>138.0</v>
      </c>
      <c r="AE2026" t="n">
        <v>112.0</v>
      </c>
      <c r="AF2026" t="n">
        <v>0.0</v>
      </c>
      <c r="AG2026" t="n">
        <v>5.0</v>
      </c>
      <c r="AH2026" t="inlineStr">
        <is>
          <t>N/A</t>
        </is>
      </c>
      <c r="AI2026" t="inlineStr">
        <is>
          <t>N/A</t>
        </is>
      </c>
      <c r="AJ2026" t="inlineStr">
        <is>
          <t>N/A</t>
        </is>
      </c>
      <c r="AK2026" t="inlineStr">
        <is>
          <t>N/A</t>
        </is>
      </c>
      <c r="AL2026" t="inlineStr">
        <is>
          <t>N/A</t>
        </is>
      </c>
      <c r="AM2026" t="inlineStr">
        <is>
          <t>N/A</t>
        </is>
      </c>
      <c r="AN2026" t="inlineStr">
        <is>
          <t>N/A</t>
        </is>
      </c>
      <c r="AO2026" t="inlineStr">
        <is>
          <t>N/A</t>
        </is>
      </c>
      <c r="AP2026" t="inlineStr">
        <is>
          <t>N/A</t>
        </is>
      </c>
      <c r="AQ2026" t="inlineStr">
        <is>
          <t>N/A</t>
        </is>
      </c>
      <c r="AR2026" t="inlineStr">
        <is>
          <t>N/A</t>
        </is>
      </c>
      <c r="AS2026" t="inlineStr">
        <is>
          <t>N/A</t>
        </is>
      </c>
      <c r="AT2026" t="inlineStr">
        <is>
          <t>N/A</t>
        </is>
      </c>
      <c r="AU2026" t="inlineStr">
        <is>
          <t>N/A</t>
        </is>
      </c>
      <c r="AV2026" t="inlineStr">
        <is>
          <t>N/A</t>
        </is>
      </c>
      <c r="AW2026" t="inlineStr">
        <is>
          <t>N/A</t>
        </is>
      </c>
      <c r="AX2026" t="inlineStr">
        <is>
          <t>N/A</t>
        </is>
      </c>
      <c r="AY2026" t="inlineStr">
        <is>
          <t>N/A</t>
        </is>
      </c>
      <c r="AZ2026" t="inlineStr">
        <is>
          <t>N/A</t>
        </is>
      </c>
      <c r="BA2026" t="inlineStr">
        <is>
          <t>N/A</t>
        </is>
      </c>
      <c r="BB2026" t="inlineStr">
        <is>
          <t>N/A</t>
        </is>
      </c>
      <c r="BC2026" t="inlineStr">
        <is>
          <t>N/A</t>
        </is>
      </c>
      <c r="BD2026" t="inlineStr">
        <is>
          <t>N/A</t>
        </is>
      </c>
      <c r="BE2026" t="inlineStr">
        <is>
          <t>N/A</t>
        </is>
      </c>
    </row>
    <row r="2027">
      <c r="A2027" t="inlineStr">
        <is>
          <t>WI211277389</t>
        </is>
      </c>
      <c r="B2027" t="inlineStr">
        <is>
          <t>DATA_VALIDATION</t>
        </is>
      </c>
      <c r="C2027" t="inlineStr">
        <is>
          <t>201308007966</t>
        </is>
      </c>
      <c r="D2027" t="inlineStr">
        <is>
          <t>Folder</t>
        </is>
      </c>
      <c r="E2027" s="2">
        <f>HYPERLINK("capsilon://?command=openfolder&amp;siteaddress=FAM.docvelocity-na8.net&amp;folderid=FX7EF3C705-48B7-322E-3A7D-EA6ABD79FFEA","FX21128854")</f>
        <v>0.0</v>
      </c>
      <c r="F2027" t="inlineStr">
        <is>
          <t/>
        </is>
      </c>
      <c r="G2027" t="inlineStr">
        <is>
          <t/>
        </is>
      </c>
      <c r="H2027" t="inlineStr">
        <is>
          <t>Mailitem</t>
        </is>
      </c>
      <c r="I2027" t="inlineStr">
        <is>
          <t>MI2112818618</t>
        </is>
      </c>
      <c r="J2027" t="n">
        <v>73.0</v>
      </c>
      <c r="K2027" t="inlineStr">
        <is>
          <t>COMPLETED</t>
        </is>
      </c>
      <c r="L2027" t="inlineStr">
        <is>
          <t>MARK_AS_COMPLETED</t>
        </is>
      </c>
      <c r="M2027" t="inlineStr">
        <is>
          <t>Queue</t>
        </is>
      </c>
      <c r="N2027" t="n">
        <v>2.0</v>
      </c>
      <c r="O2027" s="1" t="n">
        <v>44553.567037037035</v>
      </c>
      <c r="P2027" s="1" t="n">
        <v>44553.59197916667</v>
      </c>
      <c r="Q2027" t="n">
        <v>1747.0</v>
      </c>
      <c r="R2027" t="n">
        <v>408.0</v>
      </c>
      <c r="S2027" t="b">
        <v>0</v>
      </c>
      <c r="T2027" t="inlineStr">
        <is>
          <t>N/A</t>
        </is>
      </c>
      <c r="U2027" t="b">
        <v>0</v>
      </c>
      <c r="V2027" t="inlineStr">
        <is>
          <t>Sanjay Kharade</t>
        </is>
      </c>
      <c r="W2027" s="1" t="n">
        <v>44553.57408564815</v>
      </c>
      <c r="X2027" t="n">
        <v>186.0</v>
      </c>
      <c r="Y2027" t="n">
        <v>63.0</v>
      </c>
      <c r="Z2027" t="n">
        <v>0.0</v>
      </c>
      <c r="AA2027" t="n">
        <v>63.0</v>
      </c>
      <c r="AB2027" t="n">
        <v>0.0</v>
      </c>
      <c r="AC2027" t="n">
        <v>17.0</v>
      </c>
      <c r="AD2027" t="n">
        <v>10.0</v>
      </c>
      <c r="AE2027" t="n">
        <v>0.0</v>
      </c>
      <c r="AF2027" t="n">
        <v>0.0</v>
      </c>
      <c r="AG2027" t="n">
        <v>0.0</v>
      </c>
      <c r="AH2027" t="inlineStr">
        <is>
          <t>Vikash Suryakanth Parmar</t>
        </is>
      </c>
      <c r="AI2027" s="1" t="n">
        <v>44553.59197916667</v>
      </c>
      <c r="AJ2027" t="n">
        <v>208.0</v>
      </c>
      <c r="AK2027" t="n">
        <v>0.0</v>
      </c>
      <c r="AL2027" t="n">
        <v>0.0</v>
      </c>
      <c r="AM2027" t="n">
        <v>0.0</v>
      </c>
      <c r="AN2027" t="n">
        <v>0.0</v>
      </c>
      <c r="AO2027" t="n">
        <v>0.0</v>
      </c>
      <c r="AP2027" t="n">
        <v>10.0</v>
      </c>
      <c r="AQ2027" t="n">
        <v>0.0</v>
      </c>
      <c r="AR2027" t="n">
        <v>0.0</v>
      </c>
      <c r="AS2027" t="n">
        <v>0.0</v>
      </c>
      <c r="AT2027" t="inlineStr">
        <is>
          <t>N/A</t>
        </is>
      </c>
      <c r="AU2027" t="inlineStr">
        <is>
          <t>N/A</t>
        </is>
      </c>
      <c r="AV2027" t="inlineStr">
        <is>
          <t>N/A</t>
        </is>
      </c>
      <c r="AW2027" t="inlineStr">
        <is>
          <t>N/A</t>
        </is>
      </c>
      <c r="AX2027" t="inlineStr">
        <is>
          <t>N/A</t>
        </is>
      </c>
      <c r="AY2027" t="inlineStr">
        <is>
          <t>N/A</t>
        </is>
      </c>
      <c r="AZ2027" t="inlineStr">
        <is>
          <t>N/A</t>
        </is>
      </c>
      <c r="BA2027" t="inlineStr">
        <is>
          <t>N/A</t>
        </is>
      </c>
      <c r="BB2027" t="inlineStr">
        <is>
          <t>N/A</t>
        </is>
      </c>
      <c r="BC2027" t="inlineStr">
        <is>
          <t>N/A</t>
        </is>
      </c>
      <c r="BD2027" t="inlineStr">
        <is>
          <t>N/A</t>
        </is>
      </c>
      <c r="BE2027" t="inlineStr">
        <is>
          <t>N/A</t>
        </is>
      </c>
    </row>
    <row r="2028">
      <c r="A2028" t="inlineStr">
        <is>
          <t>WI211277430</t>
        </is>
      </c>
      <c r="B2028" t="inlineStr">
        <is>
          <t>DATA_VALIDATION</t>
        </is>
      </c>
      <c r="C2028" t="inlineStr">
        <is>
          <t>201308007966</t>
        </is>
      </c>
      <c r="D2028" t="inlineStr">
        <is>
          <t>Folder</t>
        </is>
      </c>
      <c r="E2028" s="2">
        <f>HYPERLINK("capsilon://?command=openfolder&amp;siteaddress=FAM.docvelocity-na8.net&amp;folderid=FX7EF3C705-48B7-322E-3A7D-EA6ABD79FFEA","FX21128854")</f>
        <v>0.0</v>
      </c>
      <c r="F2028" t="inlineStr">
        <is>
          <t/>
        </is>
      </c>
      <c r="G2028" t="inlineStr">
        <is>
          <t/>
        </is>
      </c>
      <c r="H2028" t="inlineStr">
        <is>
          <t>Mailitem</t>
        </is>
      </c>
      <c r="I2028" t="inlineStr">
        <is>
          <t>MI2112818652</t>
        </is>
      </c>
      <c r="J2028" t="n">
        <v>83.0</v>
      </c>
      <c r="K2028" t="inlineStr">
        <is>
          <t>COMPLETED</t>
        </is>
      </c>
      <c r="L2028" t="inlineStr">
        <is>
          <t>MARK_AS_COMPLETED</t>
        </is>
      </c>
      <c r="M2028" t="inlineStr">
        <is>
          <t>Queue</t>
        </is>
      </c>
      <c r="N2028" t="n">
        <v>2.0</v>
      </c>
      <c r="O2028" s="1" t="n">
        <v>44553.5694212963</v>
      </c>
      <c r="P2028" s="1" t="n">
        <v>44553.593819444446</v>
      </c>
      <c r="Q2028" t="n">
        <v>1360.0</v>
      </c>
      <c r="R2028" t="n">
        <v>748.0</v>
      </c>
      <c r="S2028" t="b">
        <v>0</v>
      </c>
      <c r="T2028" t="inlineStr">
        <is>
          <t>N/A</t>
        </is>
      </c>
      <c r="U2028" t="b">
        <v>0</v>
      </c>
      <c r="V2028" t="inlineStr">
        <is>
          <t>Suraj Toradmal</t>
        </is>
      </c>
      <c r="W2028" s="1" t="n">
        <v>44553.57827546296</v>
      </c>
      <c r="X2028" t="n">
        <v>393.0</v>
      </c>
      <c r="Y2028" t="n">
        <v>73.0</v>
      </c>
      <c r="Z2028" t="n">
        <v>0.0</v>
      </c>
      <c r="AA2028" t="n">
        <v>73.0</v>
      </c>
      <c r="AB2028" t="n">
        <v>0.0</v>
      </c>
      <c r="AC2028" t="n">
        <v>37.0</v>
      </c>
      <c r="AD2028" t="n">
        <v>10.0</v>
      </c>
      <c r="AE2028" t="n">
        <v>0.0</v>
      </c>
      <c r="AF2028" t="n">
        <v>0.0</v>
      </c>
      <c r="AG2028" t="n">
        <v>0.0</v>
      </c>
      <c r="AH2028" t="inlineStr">
        <is>
          <t>Rohit Mawal</t>
        </is>
      </c>
      <c r="AI2028" s="1" t="n">
        <v>44553.593819444446</v>
      </c>
      <c r="AJ2028" t="n">
        <v>355.0</v>
      </c>
      <c r="AK2028" t="n">
        <v>0.0</v>
      </c>
      <c r="AL2028" t="n">
        <v>0.0</v>
      </c>
      <c r="AM2028" t="n">
        <v>0.0</v>
      </c>
      <c r="AN2028" t="n">
        <v>0.0</v>
      </c>
      <c r="AO2028" t="n">
        <v>0.0</v>
      </c>
      <c r="AP2028" t="n">
        <v>10.0</v>
      </c>
      <c r="AQ2028" t="n">
        <v>0.0</v>
      </c>
      <c r="AR2028" t="n">
        <v>0.0</v>
      </c>
      <c r="AS2028" t="n">
        <v>0.0</v>
      </c>
      <c r="AT2028" t="inlineStr">
        <is>
          <t>N/A</t>
        </is>
      </c>
      <c r="AU2028" t="inlineStr">
        <is>
          <t>N/A</t>
        </is>
      </c>
      <c r="AV2028" t="inlineStr">
        <is>
          <t>N/A</t>
        </is>
      </c>
      <c r="AW2028" t="inlineStr">
        <is>
          <t>N/A</t>
        </is>
      </c>
      <c r="AX2028" t="inlineStr">
        <is>
          <t>N/A</t>
        </is>
      </c>
      <c r="AY2028" t="inlineStr">
        <is>
          <t>N/A</t>
        </is>
      </c>
      <c r="AZ2028" t="inlineStr">
        <is>
          <t>N/A</t>
        </is>
      </c>
      <c r="BA2028" t="inlineStr">
        <is>
          <t>N/A</t>
        </is>
      </c>
      <c r="BB2028" t="inlineStr">
        <is>
          <t>N/A</t>
        </is>
      </c>
      <c r="BC2028" t="inlineStr">
        <is>
          <t>N/A</t>
        </is>
      </c>
      <c r="BD2028" t="inlineStr">
        <is>
          <t>N/A</t>
        </is>
      </c>
      <c r="BE2028" t="inlineStr">
        <is>
          <t>N/A</t>
        </is>
      </c>
    </row>
    <row r="2029">
      <c r="A2029" t="inlineStr">
        <is>
          <t>WI211277549</t>
        </is>
      </c>
      <c r="B2029" t="inlineStr">
        <is>
          <t>DATA_VALIDATION</t>
        </is>
      </c>
      <c r="C2029" t="inlineStr">
        <is>
          <t>201130013002</t>
        </is>
      </c>
      <c r="D2029" t="inlineStr">
        <is>
          <t>Folder</t>
        </is>
      </c>
      <c r="E2029" s="2">
        <f>HYPERLINK("capsilon://?command=openfolder&amp;siteaddress=FAM.docvelocity-na8.net&amp;folderid=FX36B1699C-F1A3-F570-E0A5-513B1A65C2DA","FX211211710")</f>
        <v>0.0</v>
      </c>
      <c r="F2029" t="inlineStr">
        <is>
          <t/>
        </is>
      </c>
      <c r="G2029" t="inlineStr">
        <is>
          <t/>
        </is>
      </c>
      <c r="H2029" t="inlineStr">
        <is>
          <t>Mailitem</t>
        </is>
      </c>
      <c r="I2029" t="inlineStr">
        <is>
          <t>MI2112817981</t>
        </is>
      </c>
      <c r="J2029" t="n">
        <v>204.0</v>
      </c>
      <c r="K2029" t="inlineStr">
        <is>
          <t>COMPLETED</t>
        </is>
      </c>
      <c r="L2029" t="inlineStr">
        <is>
          <t>MARK_AS_COMPLETED</t>
        </is>
      </c>
      <c r="M2029" t="inlineStr">
        <is>
          <t>Queue</t>
        </is>
      </c>
      <c r="N2029" t="n">
        <v>2.0</v>
      </c>
      <c r="O2029" s="1" t="n">
        <v>44553.58221064815</v>
      </c>
      <c r="P2029" s="1" t="n">
        <v>44553.660416666666</v>
      </c>
      <c r="Q2029" t="n">
        <v>170.0</v>
      </c>
      <c r="R2029" t="n">
        <v>6587.0</v>
      </c>
      <c r="S2029" t="b">
        <v>0</v>
      </c>
      <c r="T2029" t="inlineStr">
        <is>
          <t>N/A</t>
        </is>
      </c>
      <c r="U2029" t="b">
        <v>1</v>
      </c>
      <c r="V2029" t="inlineStr">
        <is>
          <t>Amruta Erande</t>
        </is>
      </c>
      <c r="W2029" s="1" t="n">
        <v>44553.64623842593</v>
      </c>
      <c r="X2029" t="n">
        <v>5527.0</v>
      </c>
      <c r="Y2029" t="n">
        <v>172.0</v>
      </c>
      <c r="Z2029" t="n">
        <v>0.0</v>
      </c>
      <c r="AA2029" t="n">
        <v>172.0</v>
      </c>
      <c r="AB2029" t="n">
        <v>0.0</v>
      </c>
      <c r="AC2029" t="n">
        <v>100.0</v>
      </c>
      <c r="AD2029" t="n">
        <v>32.0</v>
      </c>
      <c r="AE2029" t="n">
        <v>0.0</v>
      </c>
      <c r="AF2029" t="n">
        <v>0.0</v>
      </c>
      <c r="AG2029" t="n">
        <v>0.0</v>
      </c>
      <c r="AH2029" t="inlineStr">
        <is>
          <t>Dashrath Soren</t>
        </is>
      </c>
      <c r="AI2029" s="1" t="n">
        <v>44553.660416666666</v>
      </c>
      <c r="AJ2029" t="n">
        <v>1060.0</v>
      </c>
      <c r="AK2029" t="n">
        <v>4.0</v>
      </c>
      <c r="AL2029" t="n">
        <v>0.0</v>
      </c>
      <c r="AM2029" t="n">
        <v>4.0</v>
      </c>
      <c r="AN2029" t="n">
        <v>0.0</v>
      </c>
      <c r="AO2029" t="n">
        <v>4.0</v>
      </c>
      <c r="AP2029" t="n">
        <v>28.0</v>
      </c>
      <c r="AQ2029" t="n">
        <v>0.0</v>
      </c>
      <c r="AR2029" t="n">
        <v>0.0</v>
      </c>
      <c r="AS2029" t="n">
        <v>0.0</v>
      </c>
      <c r="AT2029" t="inlineStr">
        <is>
          <t>N/A</t>
        </is>
      </c>
      <c r="AU2029" t="inlineStr">
        <is>
          <t>N/A</t>
        </is>
      </c>
      <c r="AV2029" t="inlineStr">
        <is>
          <t>N/A</t>
        </is>
      </c>
      <c r="AW2029" t="inlineStr">
        <is>
          <t>N/A</t>
        </is>
      </c>
      <c r="AX2029" t="inlineStr">
        <is>
          <t>N/A</t>
        </is>
      </c>
      <c r="AY2029" t="inlineStr">
        <is>
          <t>N/A</t>
        </is>
      </c>
      <c r="AZ2029" t="inlineStr">
        <is>
          <t>N/A</t>
        </is>
      </c>
      <c r="BA2029" t="inlineStr">
        <is>
          <t>N/A</t>
        </is>
      </c>
      <c r="BB2029" t="inlineStr">
        <is>
          <t>N/A</t>
        </is>
      </c>
      <c r="BC2029" t="inlineStr">
        <is>
          <t>N/A</t>
        </is>
      </c>
      <c r="BD2029" t="inlineStr">
        <is>
          <t>N/A</t>
        </is>
      </c>
      <c r="BE2029" t="inlineStr">
        <is>
          <t>N/A</t>
        </is>
      </c>
    </row>
    <row r="2030">
      <c r="A2030" t="inlineStr">
        <is>
          <t>WI211277559</t>
        </is>
      </c>
      <c r="B2030" t="inlineStr">
        <is>
          <t>DATA_VALIDATION</t>
        </is>
      </c>
      <c r="C2030" t="inlineStr">
        <is>
          <t>201340000497</t>
        </is>
      </c>
      <c r="D2030" t="inlineStr">
        <is>
          <t>Folder</t>
        </is>
      </c>
      <c r="E2030" s="2">
        <f>HYPERLINK("capsilon://?command=openfolder&amp;siteaddress=FAM.docvelocity-na8.net&amp;folderid=FX5D217B64-1AE5-A3AA-689F-03CA62D49C02","FX21128676")</f>
        <v>0.0</v>
      </c>
      <c r="F2030" t="inlineStr">
        <is>
          <t/>
        </is>
      </c>
      <c r="G2030" t="inlineStr">
        <is>
          <t/>
        </is>
      </c>
      <c r="H2030" t="inlineStr">
        <is>
          <t>Mailitem</t>
        </is>
      </c>
      <c r="I2030" t="inlineStr">
        <is>
          <t>MI2112817799</t>
        </is>
      </c>
      <c r="J2030" t="n">
        <v>383.0</v>
      </c>
      <c r="K2030" t="inlineStr">
        <is>
          <t>COMPLETED</t>
        </is>
      </c>
      <c r="L2030" t="inlineStr">
        <is>
          <t>MARK_AS_COMPLETED</t>
        </is>
      </c>
      <c r="M2030" t="inlineStr">
        <is>
          <t>Queue</t>
        </is>
      </c>
      <c r="N2030" t="n">
        <v>2.0</v>
      </c>
      <c r="O2030" s="1" t="n">
        <v>44553.58429398148</v>
      </c>
      <c r="P2030" s="1" t="n">
        <v>44553.69824074074</v>
      </c>
      <c r="Q2030" t="n">
        <v>2116.0</v>
      </c>
      <c r="R2030" t="n">
        <v>7729.0</v>
      </c>
      <c r="S2030" t="b">
        <v>0</v>
      </c>
      <c r="T2030" t="inlineStr">
        <is>
          <t>N/A</t>
        </is>
      </c>
      <c r="U2030" t="b">
        <v>1</v>
      </c>
      <c r="V2030" t="inlineStr">
        <is>
          <t>Ketan Pathak</t>
        </is>
      </c>
      <c r="W2030" s="1" t="n">
        <v>44553.68025462963</v>
      </c>
      <c r="X2030" t="n">
        <v>6710.0</v>
      </c>
      <c r="Y2030" t="n">
        <v>316.0</v>
      </c>
      <c r="Z2030" t="n">
        <v>0.0</v>
      </c>
      <c r="AA2030" t="n">
        <v>316.0</v>
      </c>
      <c r="AB2030" t="n">
        <v>0.0</v>
      </c>
      <c r="AC2030" t="n">
        <v>163.0</v>
      </c>
      <c r="AD2030" t="n">
        <v>67.0</v>
      </c>
      <c r="AE2030" t="n">
        <v>0.0</v>
      </c>
      <c r="AF2030" t="n">
        <v>0.0</v>
      </c>
      <c r="AG2030" t="n">
        <v>0.0</v>
      </c>
      <c r="AH2030" t="inlineStr">
        <is>
          <t>Vikash Suryakanth Parmar</t>
        </is>
      </c>
      <c r="AI2030" s="1" t="n">
        <v>44553.69824074074</v>
      </c>
      <c r="AJ2030" t="n">
        <v>934.0</v>
      </c>
      <c r="AK2030" t="n">
        <v>0.0</v>
      </c>
      <c r="AL2030" t="n">
        <v>0.0</v>
      </c>
      <c r="AM2030" t="n">
        <v>0.0</v>
      </c>
      <c r="AN2030" t="n">
        <v>0.0</v>
      </c>
      <c r="AO2030" t="n">
        <v>0.0</v>
      </c>
      <c r="AP2030" t="n">
        <v>67.0</v>
      </c>
      <c r="AQ2030" t="n">
        <v>0.0</v>
      </c>
      <c r="AR2030" t="n">
        <v>0.0</v>
      </c>
      <c r="AS2030" t="n">
        <v>0.0</v>
      </c>
      <c r="AT2030" t="inlineStr">
        <is>
          <t>N/A</t>
        </is>
      </c>
      <c r="AU2030" t="inlineStr">
        <is>
          <t>N/A</t>
        </is>
      </c>
      <c r="AV2030" t="inlineStr">
        <is>
          <t>N/A</t>
        </is>
      </c>
      <c r="AW2030" t="inlineStr">
        <is>
          <t>N/A</t>
        </is>
      </c>
      <c r="AX2030" t="inlineStr">
        <is>
          <t>N/A</t>
        </is>
      </c>
      <c r="AY2030" t="inlineStr">
        <is>
          <t>N/A</t>
        </is>
      </c>
      <c r="AZ2030" t="inlineStr">
        <is>
          <t>N/A</t>
        </is>
      </c>
      <c r="BA2030" t="inlineStr">
        <is>
          <t>N/A</t>
        </is>
      </c>
      <c r="BB2030" t="inlineStr">
        <is>
          <t>N/A</t>
        </is>
      </c>
      <c r="BC2030" t="inlineStr">
        <is>
          <t>N/A</t>
        </is>
      </c>
      <c r="BD2030" t="inlineStr">
        <is>
          <t>N/A</t>
        </is>
      </c>
      <c r="BE2030" t="inlineStr">
        <is>
          <t>N/A</t>
        </is>
      </c>
    </row>
    <row r="2031">
      <c r="A2031" t="inlineStr">
        <is>
          <t>WI211277737</t>
        </is>
      </c>
      <c r="B2031" t="inlineStr">
        <is>
          <t>DATA_VALIDATION</t>
        </is>
      </c>
      <c r="C2031" t="inlineStr">
        <is>
          <t>201300020189</t>
        </is>
      </c>
      <c r="D2031" t="inlineStr">
        <is>
          <t>Folder</t>
        </is>
      </c>
      <c r="E2031" s="2">
        <f>HYPERLINK("capsilon://?command=openfolder&amp;siteaddress=FAM.docvelocity-na8.net&amp;folderid=FXEB3DBED7-252B-E200-60E6-D4F498252A5B","FX21126011")</f>
        <v>0.0</v>
      </c>
      <c r="F2031" t="inlineStr">
        <is>
          <t/>
        </is>
      </c>
      <c r="G2031" t="inlineStr">
        <is>
          <t/>
        </is>
      </c>
      <c r="H2031" t="inlineStr">
        <is>
          <t>Mailitem</t>
        </is>
      </c>
      <c r="I2031" t="inlineStr">
        <is>
          <t>MI2112821952</t>
        </is>
      </c>
      <c r="J2031" t="n">
        <v>30.0</v>
      </c>
      <c r="K2031" t="inlineStr">
        <is>
          <t>COMPLETED</t>
        </is>
      </c>
      <c r="L2031" t="inlineStr">
        <is>
          <t>MARK_AS_COMPLETED</t>
        </is>
      </c>
      <c r="M2031" t="inlineStr">
        <is>
          <t>Queue</t>
        </is>
      </c>
      <c r="N2031" t="n">
        <v>2.0</v>
      </c>
      <c r="O2031" s="1" t="n">
        <v>44553.600960648146</v>
      </c>
      <c r="P2031" s="1" t="n">
        <v>44553.60952546296</v>
      </c>
      <c r="Q2031" t="n">
        <v>483.0</v>
      </c>
      <c r="R2031" t="n">
        <v>257.0</v>
      </c>
      <c r="S2031" t="b">
        <v>0</v>
      </c>
      <c r="T2031" t="inlineStr">
        <is>
          <t>N/A</t>
        </is>
      </c>
      <c r="U2031" t="b">
        <v>0</v>
      </c>
      <c r="V2031" t="inlineStr">
        <is>
          <t>Sanjay Kharade</t>
        </is>
      </c>
      <c r="W2031" s="1" t="n">
        <v>44553.60407407407</v>
      </c>
      <c r="X2031" t="n">
        <v>46.0</v>
      </c>
      <c r="Y2031" t="n">
        <v>9.0</v>
      </c>
      <c r="Z2031" t="n">
        <v>0.0</v>
      </c>
      <c r="AA2031" t="n">
        <v>9.0</v>
      </c>
      <c r="AB2031" t="n">
        <v>0.0</v>
      </c>
      <c r="AC2031" t="n">
        <v>1.0</v>
      </c>
      <c r="AD2031" t="n">
        <v>21.0</v>
      </c>
      <c r="AE2031" t="n">
        <v>0.0</v>
      </c>
      <c r="AF2031" t="n">
        <v>0.0</v>
      </c>
      <c r="AG2031" t="n">
        <v>0.0</v>
      </c>
      <c r="AH2031" t="inlineStr">
        <is>
          <t>Mohini Shinde</t>
        </is>
      </c>
      <c r="AI2031" s="1" t="n">
        <v>44553.60952546296</v>
      </c>
      <c r="AJ2031" t="n">
        <v>211.0</v>
      </c>
      <c r="AK2031" t="n">
        <v>0.0</v>
      </c>
      <c r="AL2031" t="n">
        <v>0.0</v>
      </c>
      <c r="AM2031" t="n">
        <v>0.0</v>
      </c>
      <c r="AN2031" t="n">
        <v>0.0</v>
      </c>
      <c r="AO2031" t="n">
        <v>2.0</v>
      </c>
      <c r="AP2031" t="n">
        <v>21.0</v>
      </c>
      <c r="AQ2031" t="n">
        <v>0.0</v>
      </c>
      <c r="AR2031" t="n">
        <v>0.0</v>
      </c>
      <c r="AS2031" t="n">
        <v>0.0</v>
      </c>
      <c r="AT2031" t="inlineStr">
        <is>
          <t>N/A</t>
        </is>
      </c>
      <c r="AU2031" t="inlineStr">
        <is>
          <t>N/A</t>
        </is>
      </c>
      <c r="AV2031" t="inlineStr">
        <is>
          <t>N/A</t>
        </is>
      </c>
      <c r="AW2031" t="inlineStr">
        <is>
          <t>N/A</t>
        </is>
      </c>
      <c r="AX2031" t="inlineStr">
        <is>
          <t>N/A</t>
        </is>
      </c>
      <c r="AY2031" t="inlineStr">
        <is>
          <t>N/A</t>
        </is>
      </c>
      <c r="AZ2031" t="inlineStr">
        <is>
          <t>N/A</t>
        </is>
      </c>
      <c r="BA2031" t="inlineStr">
        <is>
          <t>N/A</t>
        </is>
      </c>
      <c r="BB2031" t="inlineStr">
        <is>
          <t>N/A</t>
        </is>
      </c>
      <c r="BC2031" t="inlineStr">
        <is>
          <t>N/A</t>
        </is>
      </c>
      <c r="BD2031" t="inlineStr">
        <is>
          <t>N/A</t>
        </is>
      </c>
      <c r="BE2031" t="inlineStr">
        <is>
          <t>N/A</t>
        </is>
      </c>
    </row>
    <row r="2032">
      <c r="A2032" t="inlineStr">
        <is>
          <t>WI21127776</t>
        </is>
      </c>
      <c r="B2032" t="inlineStr">
        <is>
          <t>DATA_VALIDATION</t>
        </is>
      </c>
      <c r="C2032" t="inlineStr">
        <is>
          <t>201308007896</t>
        </is>
      </c>
      <c r="D2032" t="inlineStr">
        <is>
          <t>Folder</t>
        </is>
      </c>
      <c r="E2032" s="2">
        <f>HYPERLINK("capsilon://?command=openfolder&amp;siteaddress=FAM.docvelocity-na8.net&amp;folderid=FX5ABFBD6D-81E1-E487-54B2-E6B18D9FA9E9","FX21123304")</f>
        <v>0.0</v>
      </c>
      <c r="F2032" t="inlineStr">
        <is>
          <t/>
        </is>
      </c>
      <c r="G2032" t="inlineStr">
        <is>
          <t/>
        </is>
      </c>
      <c r="H2032" t="inlineStr">
        <is>
          <t>Mailitem</t>
        </is>
      </c>
      <c r="I2032" t="inlineStr">
        <is>
          <t>MI211284645</t>
        </is>
      </c>
      <c r="J2032" t="n">
        <v>60.0</v>
      </c>
      <c r="K2032" t="inlineStr">
        <is>
          <t>COMPLETED</t>
        </is>
      </c>
      <c r="L2032" t="inlineStr">
        <is>
          <t>MARK_AS_COMPLETED</t>
        </is>
      </c>
      <c r="M2032" t="inlineStr">
        <is>
          <t>Queue</t>
        </is>
      </c>
      <c r="N2032" t="n">
        <v>1.0</v>
      </c>
      <c r="O2032" s="1" t="n">
        <v>44532.61150462963</v>
      </c>
      <c r="P2032" s="1" t="n">
        <v>44532.747615740744</v>
      </c>
      <c r="Q2032" t="n">
        <v>11595.0</v>
      </c>
      <c r="R2032" t="n">
        <v>165.0</v>
      </c>
      <c r="S2032" t="b">
        <v>0</v>
      </c>
      <c r="T2032" t="inlineStr">
        <is>
          <t>N/A</t>
        </is>
      </c>
      <c r="U2032" t="b">
        <v>0</v>
      </c>
      <c r="V2032" t="inlineStr">
        <is>
          <t>Sumit Jarhad</t>
        </is>
      </c>
      <c r="W2032" s="1" t="n">
        <v>44532.747615740744</v>
      </c>
      <c r="X2032" t="n">
        <v>100.0</v>
      </c>
      <c r="Y2032" t="n">
        <v>0.0</v>
      </c>
      <c r="Z2032" t="n">
        <v>0.0</v>
      </c>
      <c r="AA2032" t="n">
        <v>0.0</v>
      </c>
      <c r="AB2032" t="n">
        <v>0.0</v>
      </c>
      <c r="AC2032" t="n">
        <v>0.0</v>
      </c>
      <c r="AD2032" t="n">
        <v>60.0</v>
      </c>
      <c r="AE2032" t="n">
        <v>48.0</v>
      </c>
      <c r="AF2032" t="n">
        <v>0.0</v>
      </c>
      <c r="AG2032" t="n">
        <v>4.0</v>
      </c>
      <c r="AH2032" t="inlineStr">
        <is>
          <t>N/A</t>
        </is>
      </c>
      <c r="AI2032" t="inlineStr">
        <is>
          <t>N/A</t>
        </is>
      </c>
      <c r="AJ2032" t="inlineStr">
        <is>
          <t>N/A</t>
        </is>
      </c>
      <c r="AK2032" t="inlineStr">
        <is>
          <t>N/A</t>
        </is>
      </c>
      <c r="AL2032" t="inlineStr">
        <is>
          <t>N/A</t>
        </is>
      </c>
      <c r="AM2032" t="inlineStr">
        <is>
          <t>N/A</t>
        </is>
      </c>
      <c r="AN2032" t="inlineStr">
        <is>
          <t>N/A</t>
        </is>
      </c>
      <c r="AO2032" t="inlineStr">
        <is>
          <t>N/A</t>
        </is>
      </c>
      <c r="AP2032" t="inlineStr">
        <is>
          <t>N/A</t>
        </is>
      </c>
      <c r="AQ2032" t="inlineStr">
        <is>
          <t>N/A</t>
        </is>
      </c>
      <c r="AR2032" t="inlineStr">
        <is>
          <t>N/A</t>
        </is>
      </c>
      <c r="AS2032" t="inlineStr">
        <is>
          <t>N/A</t>
        </is>
      </c>
      <c r="AT2032" t="inlineStr">
        <is>
          <t>N/A</t>
        </is>
      </c>
      <c r="AU2032" t="inlineStr">
        <is>
          <t>N/A</t>
        </is>
      </c>
      <c r="AV2032" t="inlineStr">
        <is>
          <t>N/A</t>
        </is>
      </c>
      <c r="AW2032" t="inlineStr">
        <is>
          <t>N/A</t>
        </is>
      </c>
      <c r="AX2032" t="inlineStr">
        <is>
          <t>N/A</t>
        </is>
      </c>
      <c r="AY2032" t="inlineStr">
        <is>
          <t>N/A</t>
        </is>
      </c>
      <c r="AZ2032" t="inlineStr">
        <is>
          <t>N/A</t>
        </is>
      </c>
      <c r="BA2032" t="inlineStr">
        <is>
          <t>N/A</t>
        </is>
      </c>
      <c r="BB2032" t="inlineStr">
        <is>
          <t>N/A</t>
        </is>
      </c>
      <c r="BC2032" t="inlineStr">
        <is>
          <t>N/A</t>
        </is>
      </c>
      <c r="BD2032" t="inlineStr">
        <is>
          <t>N/A</t>
        </is>
      </c>
      <c r="BE2032" t="inlineStr">
        <is>
          <t>N/A</t>
        </is>
      </c>
    </row>
    <row r="2033">
      <c r="A2033" t="inlineStr">
        <is>
          <t>WI211277824</t>
        </is>
      </c>
      <c r="B2033" t="inlineStr">
        <is>
          <t>DATA_VALIDATION</t>
        </is>
      </c>
      <c r="C2033" t="inlineStr">
        <is>
          <t>201330004345</t>
        </is>
      </c>
      <c r="D2033" t="inlineStr">
        <is>
          <t>Folder</t>
        </is>
      </c>
      <c r="E2033" s="2">
        <f>HYPERLINK("capsilon://?command=openfolder&amp;siteaddress=FAM.docvelocity-na8.net&amp;folderid=FXEF81F70F-EAB6-99DA-C84A-8D599EFC8A74","FX211211617")</f>
        <v>0.0</v>
      </c>
      <c r="F2033" t="inlineStr">
        <is>
          <t/>
        </is>
      </c>
      <c r="G2033" t="inlineStr">
        <is>
          <t/>
        </is>
      </c>
      <c r="H2033" t="inlineStr">
        <is>
          <t>Mailitem</t>
        </is>
      </c>
      <c r="I2033" t="inlineStr">
        <is>
          <t>MI2112822710</t>
        </is>
      </c>
      <c r="J2033" t="n">
        <v>42.0</v>
      </c>
      <c r="K2033" t="inlineStr">
        <is>
          <t>COMPLETED</t>
        </is>
      </c>
      <c r="L2033" t="inlineStr">
        <is>
          <t>MARK_AS_COMPLETED</t>
        </is>
      </c>
      <c r="M2033" t="inlineStr">
        <is>
          <t>Queue</t>
        </is>
      </c>
      <c r="N2033" t="n">
        <v>2.0</v>
      </c>
      <c r="O2033" s="1" t="n">
        <v>44553.610983796294</v>
      </c>
      <c r="P2033" s="1" t="n">
        <v>44553.61969907407</v>
      </c>
      <c r="Q2033" t="n">
        <v>36.0</v>
      </c>
      <c r="R2033" t="n">
        <v>717.0</v>
      </c>
      <c r="S2033" t="b">
        <v>0</v>
      </c>
      <c r="T2033" t="inlineStr">
        <is>
          <t>N/A</t>
        </is>
      </c>
      <c r="U2033" t="b">
        <v>0</v>
      </c>
      <c r="V2033" t="inlineStr">
        <is>
          <t>Sanjay Kharade</t>
        </is>
      </c>
      <c r="W2033" s="1" t="n">
        <v>44553.615625</v>
      </c>
      <c r="X2033" t="n">
        <v>377.0</v>
      </c>
      <c r="Y2033" t="n">
        <v>33.0</v>
      </c>
      <c r="Z2033" t="n">
        <v>0.0</v>
      </c>
      <c r="AA2033" t="n">
        <v>33.0</v>
      </c>
      <c r="AB2033" t="n">
        <v>0.0</v>
      </c>
      <c r="AC2033" t="n">
        <v>21.0</v>
      </c>
      <c r="AD2033" t="n">
        <v>9.0</v>
      </c>
      <c r="AE2033" t="n">
        <v>0.0</v>
      </c>
      <c r="AF2033" t="n">
        <v>0.0</v>
      </c>
      <c r="AG2033" t="n">
        <v>0.0</v>
      </c>
      <c r="AH2033" t="inlineStr">
        <is>
          <t>Mohini Shinde</t>
        </is>
      </c>
      <c r="AI2033" s="1" t="n">
        <v>44553.61969907407</v>
      </c>
      <c r="AJ2033" t="n">
        <v>340.0</v>
      </c>
      <c r="AK2033" t="n">
        <v>0.0</v>
      </c>
      <c r="AL2033" t="n">
        <v>0.0</v>
      </c>
      <c r="AM2033" t="n">
        <v>0.0</v>
      </c>
      <c r="AN2033" t="n">
        <v>0.0</v>
      </c>
      <c r="AO2033" t="n">
        <v>0.0</v>
      </c>
      <c r="AP2033" t="n">
        <v>9.0</v>
      </c>
      <c r="AQ2033" t="n">
        <v>0.0</v>
      </c>
      <c r="AR2033" t="n">
        <v>0.0</v>
      </c>
      <c r="AS2033" t="n">
        <v>0.0</v>
      </c>
      <c r="AT2033" t="inlineStr">
        <is>
          <t>N/A</t>
        </is>
      </c>
      <c r="AU2033" t="inlineStr">
        <is>
          <t>N/A</t>
        </is>
      </c>
      <c r="AV2033" t="inlineStr">
        <is>
          <t>N/A</t>
        </is>
      </c>
      <c r="AW2033" t="inlineStr">
        <is>
          <t>N/A</t>
        </is>
      </c>
      <c r="AX2033" t="inlineStr">
        <is>
          <t>N/A</t>
        </is>
      </c>
      <c r="AY2033" t="inlineStr">
        <is>
          <t>N/A</t>
        </is>
      </c>
      <c r="AZ2033" t="inlineStr">
        <is>
          <t>N/A</t>
        </is>
      </c>
      <c r="BA2033" t="inlineStr">
        <is>
          <t>N/A</t>
        </is>
      </c>
      <c r="BB2033" t="inlineStr">
        <is>
          <t>N/A</t>
        </is>
      </c>
      <c r="BC2033" t="inlineStr">
        <is>
          <t>N/A</t>
        </is>
      </c>
      <c r="BD2033" t="inlineStr">
        <is>
          <t>N/A</t>
        </is>
      </c>
      <c r="BE2033" t="inlineStr">
        <is>
          <t>N/A</t>
        </is>
      </c>
    </row>
    <row r="2034">
      <c r="A2034" t="inlineStr">
        <is>
          <t>WI211277832</t>
        </is>
      </c>
      <c r="B2034" t="inlineStr">
        <is>
          <t>DATA_VALIDATION</t>
        </is>
      </c>
      <c r="C2034" t="inlineStr">
        <is>
          <t>201330004345</t>
        </is>
      </c>
      <c r="D2034" t="inlineStr">
        <is>
          <t>Folder</t>
        </is>
      </c>
      <c r="E2034" s="2">
        <f>HYPERLINK("capsilon://?command=openfolder&amp;siteaddress=FAM.docvelocity-na8.net&amp;folderid=FXEF81F70F-EAB6-99DA-C84A-8D599EFC8A74","FX211211617")</f>
        <v>0.0</v>
      </c>
      <c r="F2034" t="inlineStr">
        <is>
          <t/>
        </is>
      </c>
      <c r="G2034" t="inlineStr">
        <is>
          <t/>
        </is>
      </c>
      <c r="H2034" t="inlineStr">
        <is>
          <t>Mailitem</t>
        </is>
      </c>
      <c r="I2034" t="inlineStr">
        <is>
          <t>MI2112822811</t>
        </is>
      </c>
      <c r="J2034" t="n">
        <v>47.0</v>
      </c>
      <c r="K2034" t="inlineStr">
        <is>
          <t>COMPLETED</t>
        </is>
      </c>
      <c r="L2034" t="inlineStr">
        <is>
          <t>MARK_AS_COMPLETED</t>
        </is>
      </c>
      <c r="M2034" t="inlineStr">
        <is>
          <t>Queue</t>
        </is>
      </c>
      <c r="N2034" t="n">
        <v>2.0</v>
      </c>
      <c r="O2034" s="1" t="n">
        <v>44553.61201388889</v>
      </c>
      <c r="P2034" s="1" t="n">
        <v>44553.62746527778</v>
      </c>
      <c r="Q2034" t="n">
        <v>591.0</v>
      </c>
      <c r="R2034" t="n">
        <v>744.0</v>
      </c>
      <c r="S2034" t="b">
        <v>0</v>
      </c>
      <c r="T2034" t="inlineStr">
        <is>
          <t>N/A</t>
        </is>
      </c>
      <c r="U2034" t="b">
        <v>0</v>
      </c>
      <c r="V2034" t="inlineStr">
        <is>
          <t>Sanjay Kharade</t>
        </is>
      </c>
      <c r="W2034" s="1" t="n">
        <v>44553.61864583333</v>
      </c>
      <c r="X2034" t="n">
        <v>260.0</v>
      </c>
      <c r="Y2034" t="n">
        <v>40.0</v>
      </c>
      <c r="Z2034" t="n">
        <v>0.0</v>
      </c>
      <c r="AA2034" t="n">
        <v>40.0</v>
      </c>
      <c r="AB2034" t="n">
        <v>0.0</v>
      </c>
      <c r="AC2034" t="n">
        <v>25.0</v>
      </c>
      <c r="AD2034" t="n">
        <v>7.0</v>
      </c>
      <c r="AE2034" t="n">
        <v>0.0</v>
      </c>
      <c r="AF2034" t="n">
        <v>0.0</v>
      </c>
      <c r="AG2034" t="n">
        <v>0.0</v>
      </c>
      <c r="AH2034" t="inlineStr">
        <is>
          <t>Vikash Suryakanth Parmar</t>
        </is>
      </c>
      <c r="AI2034" s="1" t="n">
        <v>44553.62746527778</v>
      </c>
      <c r="AJ2034" t="n">
        <v>140.0</v>
      </c>
      <c r="AK2034" t="n">
        <v>0.0</v>
      </c>
      <c r="AL2034" t="n">
        <v>0.0</v>
      </c>
      <c r="AM2034" t="n">
        <v>0.0</v>
      </c>
      <c r="AN2034" t="n">
        <v>0.0</v>
      </c>
      <c r="AO2034" t="n">
        <v>0.0</v>
      </c>
      <c r="AP2034" t="n">
        <v>7.0</v>
      </c>
      <c r="AQ2034" t="n">
        <v>0.0</v>
      </c>
      <c r="AR2034" t="n">
        <v>0.0</v>
      </c>
      <c r="AS2034" t="n">
        <v>0.0</v>
      </c>
      <c r="AT2034" t="inlineStr">
        <is>
          <t>N/A</t>
        </is>
      </c>
      <c r="AU2034" t="inlineStr">
        <is>
          <t>N/A</t>
        </is>
      </c>
      <c r="AV2034" t="inlineStr">
        <is>
          <t>N/A</t>
        </is>
      </c>
      <c r="AW2034" t="inlineStr">
        <is>
          <t>N/A</t>
        </is>
      </c>
      <c r="AX2034" t="inlineStr">
        <is>
          <t>N/A</t>
        </is>
      </c>
      <c r="AY2034" t="inlineStr">
        <is>
          <t>N/A</t>
        </is>
      </c>
      <c r="AZ2034" t="inlineStr">
        <is>
          <t>N/A</t>
        </is>
      </c>
      <c r="BA2034" t="inlineStr">
        <is>
          <t>N/A</t>
        </is>
      </c>
      <c r="BB2034" t="inlineStr">
        <is>
          <t>N/A</t>
        </is>
      </c>
      <c r="BC2034" t="inlineStr">
        <is>
          <t>N/A</t>
        </is>
      </c>
      <c r="BD2034" t="inlineStr">
        <is>
          <t>N/A</t>
        </is>
      </c>
      <c r="BE2034" t="inlineStr">
        <is>
          <t>N/A</t>
        </is>
      </c>
    </row>
    <row r="2035">
      <c r="A2035" t="inlineStr">
        <is>
          <t>WI211277863</t>
        </is>
      </c>
      <c r="B2035" t="inlineStr">
        <is>
          <t>DATA_VALIDATION</t>
        </is>
      </c>
      <c r="C2035" t="inlineStr">
        <is>
          <t>201330004345</t>
        </is>
      </c>
      <c r="D2035" t="inlineStr">
        <is>
          <t>Folder</t>
        </is>
      </c>
      <c r="E2035" s="2">
        <f>HYPERLINK("capsilon://?command=openfolder&amp;siteaddress=FAM.docvelocity-na8.net&amp;folderid=FXEF81F70F-EAB6-99DA-C84A-8D599EFC8A74","FX211211617")</f>
        <v>0.0</v>
      </c>
      <c r="F2035" t="inlineStr">
        <is>
          <t/>
        </is>
      </c>
      <c r="G2035" t="inlineStr">
        <is>
          <t/>
        </is>
      </c>
      <c r="H2035" t="inlineStr">
        <is>
          <t>Mailitem</t>
        </is>
      </c>
      <c r="I2035" t="inlineStr">
        <is>
          <t>MI2112823205</t>
        </is>
      </c>
      <c r="J2035" t="n">
        <v>28.0</v>
      </c>
      <c r="K2035" t="inlineStr">
        <is>
          <t>COMPLETED</t>
        </is>
      </c>
      <c r="L2035" t="inlineStr">
        <is>
          <t>MARK_AS_COMPLETED</t>
        </is>
      </c>
      <c r="M2035" t="inlineStr">
        <is>
          <t>Queue</t>
        </is>
      </c>
      <c r="N2035" t="n">
        <v>2.0</v>
      </c>
      <c r="O2035" s="1" t="n">
        <v>44553.61451388889</v>
      </c>
      <c r="P2035" s="1" t="n">
        <v>44553.62724537037</v>
      </c>
      <c r="Q2035" t="n">
        <v>625.0</v>
      </c>
      <c r="R2035" t="n">
        <v>475.0</v>
      </c>
      <c r="S2035" t="b">
        <v>0</v>
      </c>
      <c r="T2035" t="inlineStr">
        <is>
          <t>N/A</t>
        </is>
      </c>
      <c r="U2035" t="b">
        <v>0</v>
      </c>
      <c r="V2035" t="inlineStr">
        <is>
          <t>Sanjay Kharade</t>
        </is>
      </c>
      <c r="W2035" s="1" t="n">
        <v>44553.61974537037</v>
      </c>
      <c r="X2035" t="n">
        <v>94.0</v>
      </c>
      <c r="Y2035" t="n">
        <v>21.0</v>
      </c>
      <c r="Z2035" t="n">
        <v>0.0</v>
      </c>
      <c r="AA2035" t="n">
        <v>21.0</v>
      </c>
      <c r="AB2035" t="n">
        <v>0.0</v>
      </c>
      <c r="AC2035" t="n">
        <v>1.0</v>
      </c>
      <c r="AD2035" t="n">
        <v>7.0</v>
      </c>
      <c r="AE2035" t="n">
        <v>0.0</v>
      </c>
      <c r="AF2035" t="n">
        <v>0.0</v>
      </c>
      <c r="AG2035" t="n">
        <v>0.0</v>
      </c>
      <c r="AH2035" t="inlineStr">
        <is>
          <t>Mohini Shinde</t>
        </is>
      </c>
      <c r="AI2035" s="1" t="n">
        <v>44553.62724537037</v>
      </c>
      <c r="AJ2035" t="n">
        <v>359.0</v>
      </c>
      <c r="AK2035" t="n">
        <v>0.0</v>
      </c>
      <c r="AL2035" t="n">
        <v>0.0</v>
      </c>
      <c r="AM2035" t="n">
        <v>0.0</v>
      </c>
      <c r="AN2035" t="n">
        <v>0.0</v>
      </c>
      <c r="AO2035" t="n">
        <v>0.0</v>
      </c>
      <c r="AP2035" t="n">
        <v>7.0</v>
      </c>
      <c r="AQ2035" t="n">
        <v>0.0</v>
      </c>
      <c r="AR2035" t="n">
        <v>0.0</v>
      </c>
      <c r="AS2035" t="n">
        <v>0.0</v>
      </c>
      <c r="AT2035" t="inlineStr">
        <is>
          <t>N/A</t>
        </is>
      </c>
      <c r="AU2035" t="inlineStr">
        <is>
          <t>N/A</t>
        </is>
      </c>
      <c r="AV2035" t="inlineStr">
        <is>
          <t>N/A</t>
        </is>
      </c>
      <c r="AW2035" t="inlineStr">
        <is>
          <t>N/A</t>
        </is>
      </c>
      <c r="AX2035" t="inlineStr">
        <is>
          <t>N/A</t>
        </is>
      </c>
      <c r="AY2035" t="inlineStr">
        <is>
          <t>N/A</t>
        </is>
      </c>
      <c r="AZ2035" t="inlineStr">
        <is>
          <t>N/A</t>
        </is>
      </c>
      <c r="BA2035" t="inlineStr">
        <is>
          <t>N/A</t>
        </is>
      </c>
      <c r="BB2035" t="inlineStr">
        <is>
          <t>N/A</t>
        </is>
      </c>
      <c r="BC2035" t="inlineStr">
        <is>
          <t>N/A</t>
        </is>
      </c>
      <c r="BD2035" t="inlineStr">
        <is>
          <t>N/A</t>
        </is>
      </c>
      <c r="BE2035" t="inlineStr">
        <is>
          <t>N/A</t>
        </is>
      </c>
    </row>
    <row r="2036">
      <c r="A2036" t="inlineStr">
        <is>
          <t>WI211277870</t>
        </is>
      </c>
      <c r="B2036" t="inlineStr">
        <is>
          <t>DATA_VALIDATION</t>
        </is>
      </c>
      <c r="C2036" t="inlineStr">
        <is>
          <t>201330004345</t>
        </is>
      </c>
      <c r="D2036" t="inlineStr">
        <is>
          <t>Folder</t>
        </is>
      </c>
      <c r="E2036" s="2">
        <f>HYPERLINK("capsilon://?command=openfolder&amp;siteaddress=FAM.docvelocity-na8.net&amp;folderid=FXEF81F70F-EAB6-99DA-C84A-8D599EFC8A74","FX211211617")</f>
        <v>0.0</v>
      </c>
      <c r="F2036" t="inlineStr">
        <is>
          <t/>
        </is>
      </c>
      <c r="G2036" t="inlineStr">
        <is>
          <t/>
        </is>
      </c>
      <c r="H2036" t="inlineStr">
        <is>
          <t>Mailitem</t>
        </is>
      </c>
      <c r="I2036" t="inlineStr">
        <is>
          <t>MI2112823224</t>
        </is>
      </c>
      <c r="J2036" t="n">
        <v>47.0</v>
      </c>
      <c r="K2036" t="inlineStr">
        <is>
          <t>COMPLETED</t>
        </is>
      </c>
      <c r="L2036" t="inlineStr">
        <is>
          <t>MARK_AS_COMPLETED</t>
        </is>
      </c>
      <c r="M2036" t="inlineStr">
        <is>
          <t>Queue</t>
        </is>
      </c>
      <c r="N2036" t="n">
        <v>2.0</v>
      </c>
      <c r="O2036" s="1" t="n">
        <v>44553.61554398148</v>
      </c>
      <c r="P2036" s="1" t="n">
        <v>44553.631898148145</v>
      </c>
      <c r="Q2036" t="n">
        <v>589.0</v>
      </c>
      <c r="R2036" t="n">
        <v>824.0</v>
      </c>
      <c r="S2036" t="b">
        <v>0</v>
      </c>
      <c r="T2036" t="inlineStr">
        <is>
          <t>N/A</t>
        </is>
      </c>
      <c r="U2036" t="b">
        <v>0</v>
      </c>
      <c r="V2036" t="inlineStr">
        <is>
          <t>Sanjay Kharade</t>
        </is>
      </c>
      <c r="W2036" s="1" t="n">
        <v>44553.626597222225</v>
      </c>
      <c r="X2036" t="n">
        <v>354.0</v>
      </c>
      <c r="Y2036" t="n">
        <v>43.0</v>
      </c>
      <c r="Z2036" t="n">
        <v>0.0</v>
      </c>
      <c r="AA2036" t="n">
        <v>43.0</v>
      </c>
      <c r="AB2036" t="n">
        <v>0.0</v>
      </c>
      <c r="AC2036" t="n">
        <v>28.0</v>
      </c>
      <c r="AD2036" t="n">
        <v>4.0</v>
      </c>
      <c r="AE2036" t="n">
        <v>0.0</v>
      </c>
      <c r="AF2036" t="n">
        <v>0.0</v>
      </c>
      <c r="AG2036" t="n">
        <v>0.0</v>
      </c>
      <c r="AH2036" t="inlineStr">
        <is>
          <t>Dashrath Soren</t>
        </is>
      </c>
      <c r="AI2036" s="1" t="n">
        <v>44553.631898148145</v>
      </c>
      <c r="AJ2036" t="n">
        <v>449.0</v>
      </c>
      <c r="AK2036" t="n">
        <v>0.0</v>
      </c>
      <c r="AL2036" t="n">
        <v>0.0</v>
      </c>
      <c r="AM2036" t="n">
        <v>0.0</v>
      </c>
      <c r="AN2036" t="n">
        <v>0.0</v>
      </c>
      <c r="AO2036" t="n">
        <v>0.0</v>
      </c>
      <c r="AP2036" t="n">
        <v>4.0</v>
      </c>
      <c r="AQ2036" t="n">
        <v>0.0</v>
      </c>
      <c r="AR2036" t="n">
        <v>0.0</v>
      </c>
      <c r="AS2036" t="n">
        <v>0.0</v>
      </c>
      <c r="AT2036" t="inlineStr">
        <is>
          <t>N/A</t>
        </is>
      </c>
      <c r="AU2036" t="inlineStr">
        <is>
          <t>N/A</t>
        </is>
      </c>
      <c r="AV2036" t="inlineStr">
        <is>
          <t>N/A</t>
        </is>
      </c>
      <c r="AW2036" t="inlineStr">
        <is>
          <t>N/A</t>
        </is>
      </c>
      <c r="AX2036" t="inlineStr">
        <is>
          <t>N/A</t>
        </is>
      </c>
      <c r="AY2036" t="inlineStr">
        <is>
          <t>N/A</t>
        </is>
      </c>
      <c r="AZ2036" t="inlineStr">
        <is>
          <t>N/A</t>
        </is>
      </c>
      <c r="BA2036" t="inlineStr">
        <is>
          <t>N/A</t>
        </is>
      </c>
      <c r="BB2036" t="inlineStr">
        <is>
          <t>N/A</t>
        </is>
      </c>
      <c r="BC2036" t="inlineStr">
        <is>
          <t>N/A</t>
        </is>
      </c>
      <c r="BD2036" t="inlineStr">
        <is>
          <t>N/A</t>
        </is>
      </c>
      <c r="BE2036" t="inlineStr">
        <is>
          <t>N/A</t>
        </is>
      </c>
    </row>
    <row r="2037">
      <c r="A2037" t="inlineStr">
        <is>
          <t>WI211277875</t>
        </is>
      </c>
      <c r="B2037" t="inlineStr">
        <is>
          <t>DATA_VALIDATION</t>
        </is>
      </c>
      <c r="C2037" t="inlineStr">
        <is>
          <t>201330004345</t>
        </is>
      </c>
      <c r="D2037" t="inlineStr">
        <is>
          <t>Folder</t>
        </is>
      </c>
      <c r="E2037" s="2">
        <f>HYPERLINK("capsilon://?command=openfolder&amp;siteaddress=FAM.docvelocity-na8.net&amp;folderid=FXEF81F70F-EAB6-99DA-C84A-8D599EFC8A74","FX211211617")</f>
        <v>0.0</v>
      </c>
      <c r="F2037" t="inlineStr">
        <is>
          <t/>
        </is>
      </c>
      <c r="G2037" t="inlineStr">
        <is>
          <t/>
        </is>
      </c>
      <c r="H2037" t="inlineStr">
        <is>
          <t>Mailitem</t>
        </is>
      </c>
      <c r="I2037" t="inlineStr">
        <is>
          <t>MI2112823236</t>
        </is>
      </c>
      <c r="J2037" t="n">
        <v>42.0</v>
      </c>
      <c r="K2037" t="inlineStr">
        <is>
          <t>COMPLETED</t>
        </is>
      </c>
      <c r="L2037" t="inlineStr">
        <is>
          <t>MARK_AS_COMPLETED</t>
        </is>
      </c>
      <c r="M2037" t="inlineStr">
        <is>
          <t>Queue</t>
        </is>
      </c>
      <c r="N2037" t="n">
        <v>2.0</v>
      </c>
      <c r="O2037" s="1" t="n">
        <v>44553.61653935185</v>
      </c>
      <c r="P2037" s="1" t="n">
        <v>44553.63670138889</v>
      </c>
      <c r="Q2037" t="n">
        <v>1489.0</v>
      </c>
      <c r="R2037" t="n">
        <v>253.0</v>
      </c>
      <c r="S2037" t="b">
        <v>0</v>
      </c>
      <c r="T2037" t="inlineStr">
        <is>
          <t>N/A</t>
        </is>
      </c>
      <c r="U2037" t="b">
        <v>0</v>
      </c>
      <c r="V2037" t="inlineStr">
        <is>
          <t>Sanjay Kharade</t>
        </is>
      </c>
      <c r="W2037" s="1" t="n">
        <v>44553.633252314816</v>
      </c>
      <c r="X2037" t="n">
        <v>122.0</v>
      </c>
      <c r="Y2037" t="n">
        <v>33.0</v>
      </c>
      <c r="Z2037" t="n">
        <v>0.0</v>
      </c>
      <c r="AA2037" t="n">
        <v>33.0</v>
      </c>
      <c r="AB2037" t="n">
        <v>0.0</v>
      </c>
      <c r="AC2037" t="n">
        <v>19.0</v>
      </c>
      <c r="AD2037" t="n">
        <v>9.0</v>
      </c>
      <c r="AE2037" t="n">
        <v>0.0</v>
      </c>
      <c r="AF2037" t="n">
        <v>0.0</v>
      </c>
      <c r="AG2037" t="n">
        <v>0.0</v>
      </c>
      <c r="AH2037" t="inlineStr">
        <is>
          <t>Vikash Suryakanth Parmar</t>
        </is>
      </c>
      <c r="AI2037" s="1" t="n">
        <v>44553.63670138889</v>
      </c>
      <c r="AJ2037" t="n">
        <v>116.0</v>
      </c>
      <c r="AK2037" t="n">
        <v>0.0</v>
      </c>
      <c r="AL2037" t="n">
        <v>0.0</v>
      </c>
      <c r="AM2037" t="n">
        <v>0.0</v>
      </c>
      <c r="AN2037" t="n">
        <v>0.0</v>
      </c>
      <c r="AO2037" t="n">
        <v>0.0</v>
      </c>
      <c r="AP2037" t="n">
        <v>9.0</v>
      </c>
      <c r="AQ2037" t="n">
        <v>0.0</v>
      </c>
      <c r="AR2037" t="n">
        <v>0.0</v>
      </c>
      <c r="AS2037" t="n">
        <v>0.0</v>
      </c>
      <c r="AT2037" t="inlineStr">
        <is>
          <t>N/A</t>
        </is>
      </c>
      <c r="AU2037" t="inlineStr">
        <is>
          <t>N/A</t>
        </is>
      </c>
      <c r="AV2037" t="inlineStr">
        <is>
          <t>N/A</t>
        </is>
      </c>
      <c r="AW2037" t="inlineStr">
        <is>
          <t>N/A</t>
        </is>
      </c>
      <c r="AX2037" t="inlineStr">
        <is>
          <t>N/A</t>
        </is>
      </c>
      <c r="AY2037" t="inlineStr">
        <is>
          <t>N/A</t>
        </is>
      </c>
      <c r="AZ2037" t="inlineStr">
        <is>
          <t>N/A</t>
        </is>
      </c>
      <c r="BA2037" t="inlineStr">
        <is>
          <t>N/A</t>
        </is>
      </c>
      <c r="BB2037" t="inlineStr">
        <is>
          <t>N/A</t>
        </is>
      </c>
      <c r="BC2037" t="inlineStr">
        <is>
          <t>N/A</t>
        </is>
      </c>
      <c r="BD2037" t="inlineStr">
        <is>
          <t>N/A</t>
        </is>
      </c>
      <c r="BE2037" t="inlineStr">
        <is>
          <t>N/A</t>
        </is>
      </c>
    </row>
    <row r="2038">
      <c r="A2038" t="inlineStr">
        <is>
          <t>WI211277879</t>
        </is>
      </c>
      <c r="B2038" t="inlineStr">
        <is>
          <t>DATA_VALIDATION</t>
        </is>
      </c>
      <c r="C2038" t="inlineStr">
        <is>
          <t>201330004345</t>
        </is>
      </c>
      <c r="D2038" t="inlineStr">
        <is>
          <t>Folder</t>
        </is>
      </c>
      <c r="E2038" s="2">
        <f>HYPERLINK("capsilon://?command=openfolder&amp;siteaddress=FAM.docvelocity-na8.net&amp;folderid=FXEF81F70F-EAB6-99DA-C84A-8D599EFC8A74","FX211211617")</f>
        <v>0.0</v>
      </c>
      <c r="F2038" t="inlineStr">
        <is>
          <t/>
        </is>
      </c>
      <c r="G2038" t="inlineStr">
        <is>
          <t/>
        </is>
      </c>
      <c r="H2038" t="inlineStr">
        <is>
          <t>Mailitem</t>
        </is>
      </c>
      <c r="I2038" t="inlineStr">
        <is>
          <t>MI2112823284</t>
        </is>
      </c>
      <c r="J2038" t="n">
        <v>47.0</v>
      </c>
      <c r="K2038" t="inlineStr">
        <is>
          <t>COMPLETED</t>
        </is>
      </c>
      <c r="L2038" t="inlineStr">
        <is>
          <t>MARK_AS_COMPLETED</t>
        </is>
      </c>
      <c r="M2038" t="inlineStr">
        <is>
          <t>Queue</t>
        </is>
      </c>
      <c r="N2038" t="n">
        <v>2.0</v>
      </c>
      <c r="O2038" s="1" t="n">
        <v>44553.61759259259</v>
      </c>
      <c r="P2038" s="1" t="n">
        <v>44553.63836805556</v>
      </c>
      <c r="Q2038" t="n">
        <v>1436.0</v>
      </c>
      <c r="R2038" t="n">
        <v>359.0</v>
      </c>
      <c r="S2038" t="b">
        <v>0</v>
      </c>
      <c r="T2038" t="inlineStr">
        <is>
          <t>N/A</t>
        </is>
      </c>
      <c r="U2038" t="b">
        <v>0</v>
      </c>
      <c r="V2038" t="inlineStr">
        <is>
          <t>Sanjay Kharade</t>
        </is>
      </c>
      <c r="W2038" s="1" t="n">
        <v>44553.63570601852</v>
      </c>
      <c r="X2038" t="n">
        <v>211.0</v>
      </c>
      <c r="Y2038" t="n">
        <v>43.0</v>
      </c>
      <c r="Z2038" t="n">
        <v>0.0</v>
      </c>
      <c r="AA2038" t="n">
        <v>43.0</v>
      </c>
      <c r="AB2038" t="n">
        <v>0.0</v>
      </c>
      <c r="AC2038" t="n">
        <v>27.0</v>
      </c>
      <c r="AD2038" t="n">
        <v>4.0</v>
      </c>
      <c r="AE2038" t="n">
        <v>0.0</v>
      </c>
      <c r="AF2038" t="n">
        <v>0.0</v>
      </c>
      <c r="AG2038" t="n">
        <v>0.0</v>
      </c>
      <c r="AH2038" t="inlineStr">
        <is>
          <t>Vikash Suryakanth Parmar</t>
        </is>
      </c>
      <c r="AI2038" s="1" t="n">
        <v>44553.63836805556</v>
      </c>
      <c r="AJ2038" t="n">
        <v>143.0</v>
      </c>
      <c r="AK2038" t="n">
        <v>0.0</v>
      </c>
      <c r="AL2038" t="n">
        <v>0.0</v>
      </c>
      <c r="AM2038" t="n">
        <v>0.0</v>
      </c>
      <c r="AN2038" t="n">
        <v>0.0</v>
      </c>
      <c r="AO2038" t="n">
        <v>0.0</v>
      </c>
      <c r="AP2038" t="n">
        <v>4.0</v>
      </c>
      <c r="AQ2038" t="n">
        <v>0.0</v>
      </c>
      <c r="AR2038" t="n">
        <v>0.0</v>
      </c>
      <c r="AS2038" t="n">
        <v>0.0</v>
      </c>
      <c r="AT2038" t="inlineStr">
        <is>
          <t>N/A</t>
        </is>
      </c>
      <c r="AU2038" t="inlineStr">
        <is>
          <t>N/A</t>
        </is>
      </c>
      <c r="AV2038" t="inlineStr">
        <is>
          <t>N/A</t>
        </is>
      </c>
      <c r="AW2038" t="inlineStr">
        <is>
          <t>N/A</t>
        </is>
      </c>
      <c r="AX2038" t="inlineStr">
        <is>
          <t>N/A</t>
        </is>
      </c>
      <c r="AY2038" t="inlineStr">
        <is>
          <t>N/A</t>
        </is>
      </c>
      <c r="AZ2038" t="inlineStr">
        <is>
          <t>N/A</t>
        </is>
      </c>
      <c r="BA2038" t="inlineStr">
        <is>
          <t>N/A</t>
        </is>
      </c>
      <c r="BB2038" t="inlineStr">
        <is>
          <t>N/A</t>
        </is>
      </c>
      <c r="BC2038" t="inlineStr">
        <is>
          <t>N/A</t>
        </is>
      </c>
      <c r="BD2038" t="inlineStr">
        <is>
          <t>N/A</t>
        </is>
      </c>
      <c r="BE2038" t="inlineStr">
        <is>
          <t>N/A</t>
        </is>
      </c>
    </row>
    <row r="2039">
      <c r="A2039" t="inlineStr">
        <is>
          <t>WI211277882</t>
        </is>
      </c>
      <c r="B2039" t="inlineStr">
        <is>
          <t>DATA_VALIDATION</t>
        </is>
      </c>
      <c r="C2039" t="inlineStr">
        <is>
          <t>201330004345</t>
        </is>
      </c>
      <c r="D2039" t="inlineStr">
        <is>
          <t>Folder</t>
        </is>
      </c>
      <c r="E2039" s="2">
        <f>HYPERLINK("capsilon://?command=openfolder&amp;siteaddress=FAM.docvelocity-na8.net&amp;folderid=FXEF81F70F-EAB6-99DA-C84A-8D599EFC8A74","FX211211617")</f>
        <v>0.0</v>
      </c>
      <c r="F2039" t="inlineStr">
        <is>
          <t/>
        </is>
      </c>
      <c r="G2039" t="inlineStr">
        <is>
          <t/>
        </is>
      </c>
      <c r="H2039" t="inlineStr">
        <is>
          <t>Mailitem</t>
        </is>
      </c>
      <c r="I2039" t="inlineStr">
        <is>
          <t>MI2112823436</t>
        </is>
      </c>
      <c r="J2039" t="n">
        <v>28.0</v>
      </c>
      <c r="K2039" t="inlineStr">
        <is>
          <t>COMPLETED</t>
        </is>
      </c>
      <c r="L2039" t="inlineStr">
        <is>
          <t>MARK_AS_COMPLETED</t>
        </is>
      </c>
      <c r="M2039" t="inlineStr">
        <is>
          <t>Queue</t>
        </is>
      </c>
      <c r="N2039" t="n">
        <v>2.0</v>
      </c>
      <c r="O2039" s="1" t="n">
        <v>44553.618159722224</v>
      </c>
      <c r="P2039" s="1" t="n">
        <v>44553.62583333333</v>
      </c>
      <c r="Q2039" t="n">
        <v>444.0</v>
      </c>
      <c r="R2039" t="n">
        <v>219.0</v>
      </c>
      <c r="S2039" t="b">
        <v>0</v>
      </c>
      <c r="T2039" t="inlineStr">
        <is>
          <t>N/A</t>
        </is>
      </c>
      <c r="U2039" t="b">
        <v>0</v>
      </c>
      <c r="V2039" t="inlineStr">
        <is>
          <t>Sumit Jarhad</t>
        </is>
      </c>
      <c r="W2039" s="1" t="n">
        <v>44553.62063657407</v>
      </c>
      <c r="X2039" t="n">
        <v>95.0</v>
      </c>
      <c r="Y2039" t="n">
        <v>21.0</v>
      </c>
      <c r="Z2039" t="n">
        <v>0.0</v>
      </c>
      <c r="AA2039" t="n">
        <v>21.0</v>
      </c>
      <c r="AB2039" t="n">
        <v>0.0</v>
      </c>
      <c r="AC2039" t="n">
        <v>5.0</v>
      </c>
      <c r="AD2039" t="n">
        <v>7.0</v>
      </c>
      <c r="AE2039" t="n">
        <v>0.0</v>
      </c>
      <c r="AF2039" t="n">
        <v>0.0</v>
      </c>
      <c r="AG2039" t="n">
        <v>0.0</v>
      </c>
      <c r="AH2039" t="inlineStr">
        <is>
          <t>Vikash Suryakanth Parmar</t>
        </is>
      </c>
      <c r="AI2039" s="1" t="n">
        <v>44553.62583333333</v>
      </c>
      <c r="AJ2039" t="n">
        <v>124.0</v>
      </c>
      <c r="AK2039" t="n">
        <v>0.0</v>
      </c>
      <c r="AL2039" t="n">
        <v>0.0</v>
      </c>
      <c r="AM2039" t="n">
        <v>0.0</v>
      </c>
      <c r="AN2039" t="n">
        <v>0.0</v>
      </c>
      <c r="AO2039" t="n">
        <v>0.0</v>
      </c>
      <c r="AP2039" t="n">
        <v>7.0</v>
      </c>
      <c r="AQ2039" t="n">
        <v>0.0</v>
      </c>
      <c r="AR2039" t="n">
        <v>0.0</v>
      </c>
      <c r="AS2039" t="n">
        <v>0.0</v>
      </c>
      <c r="AT2039" t="inlineStr">
        <is>
          <t>N/A</t>
        </is>
      </c>
      <c r="AU2039" t="inlineStr">
        <is>
          <t>N/A</t>
        </is>
      </c>
      <c r="AV2039" t="inlineStr">
        <is>
          <t>N/A</t>
        </is>
      </c>
      <c r="AW2039" t="inlineStr">
        <is>
          <t>N/A</t>
        </is>
      </c>
      <c r="AX2039" t="inlineStr">
        <is>
          <t>N/A</t>
        </is>
      </c>
      <c r="AY2039" t="inlineStr">
        <is>
          <t>N/A</t>
        </is>
      </c>
      <c r="AZ2039" t="inlineStr">
        <is>
          <t>N/A</t>
        </is>
      </c>
      <c r="BA2039" t="inlineStr">
        <is>
          <t>N/A</t>
        </is>
      </c>
      <c r="BB2039" t="inlineStr">
        <is>
          <t>N/A</t>
        </is>
      </c>
      <c r="BC2039" t="inlineStr">
        <is>
          <t>N/A</t>
        </is>
      </c>
      <c r="BD2039" t="inlineStr">
        <is>
          <t>N/A</t>
        </is>
      </c>
      <c r="BE2039" t="inlineStr">
        <is>
          <t>N/A</t>
        </is>
      </c>
    </row>
    <row r="2040">
      <c r="A2040" t="inlineStr">
        <is>
          <t>WI211277886</t>
        </is>
      </c>
      <c r="B2040" t="inlineStr">
        <is>
          <t>DATA_VALIDATION</t>
        </is>
      </c>
      <c r="C2040" t="inlineStr">
        <is>
          <t>201300020531</t>
        </is>
      </c>
      <c r="D2040" t="inlineStr">
        <is>
          <t>Folder</t>
        </is>
      </c>
      <c r="E2040" s="2">
        <f>HYPERLINK("capsilon://?command=openfolder&amp;siteaddress=FAM.docvelocity-na8.net&amp;folderid=FX77BC5EEB-BAD4-1C24-6997-8DFAB614CA74","FX211211914")</f>
        <v>0.0</v>
      </c>
      <c r="F2040" t="inlineStr">
        <is>
          <t/>
        </is>
      </c>
      <c r="G2040" t="inlineStr">
        <is>
          <t/>
        </is>
      </c>
      <c r="H2040" t="inlineStr">
        <is>
          <t>Mailitem</t>
        </is>
      </c>
      <c r="I2040" t="inlineStr">
        <is>
          <t>MI2112823511</t>
        </is>
      </c>
      <c r="J2040" t="n">
        <v>98.0</v>
      </c>
      <c r="K2040" t="inlineStr">
        <is>
          <t>COMPLETED</t>
        </is>
      </c>
      <c r="L2040" t="inlineStr">
        <is>
          <t>MARK_AS_COMPLETED</t>
        </is>
      </c>
      <c r="M2040" t="inlineStr">
        <is>
          <t>Queue</t>
        </is>
      </c>
      <c r="N2040" t="n">
        <v>1.0</v>
      </c>
      <c r="O2040" s="1" t="n">
        <v>44553.619375</v>
      </c>
      <c r="P2040" s="1" t="n">
        <v>44553.62164351852</v>
      </c>
      <c r="Q2040" t="n">
        <v>110.0</v>
      </c>
      <c r="R2040" t="n">
        <v>86.0</v>
      </c>
      <c r="S2040" t="b">
        <v>0</v>
      </c>
      <c r="T2040" t="inlineStr">
        <is>
          <t>N/A</t>
        </is>
      </c>
      <c r="U2040" t="b">
        <v>0</v>
      </c>
      <c r="V2040" t="inlineStr">
        <is>
          <t>Sumit Jarhad</t>
        </is>
      </c>
      <c r="W2040" s="1" t="n">
        <v>44553.62164351852</v>
      </c>
      <c r="X2040" t="n">
        <v>86.0</v>
      </c>
      <c r="Y2040" t="n">
        <v>0.0</v>
      </c>
      <c r="Z2040" t="n">
        <v>0.0</v>
      </c>
      <c r="AA2040" t="n">
        <v>0.0</v>
      </c>
      <c r="AB2040" t="n">
        <v>0.0</v>
      </c>
      <c r="AC2040" t="n">
        <v>0.0</v>
      </c>
      <c r="AD2040" t="n">
        <v>98.0</v>
      </c>
      <c r="AE2040" t="n">
        <v>79.0</v>
      </c>
      <c r="AF2040" t="n">
        <v>0.0</v>
      </c>
      <c r="AG2040" t="n">
        <v>3.0</v>
      </c>
      <c r="AH2040" t="inlineStr">
        <is>
          <t>N/A</t>
        </is>
      </c>
      <c r="AI2040" t="inlineStr">
        <is>
          <t>N/A</t>
        </is>
      </c>
      <c r="AJ2040" t="inlineStr">
        <is>
          <t>N/A</t>
        </is>
      </c>
      <c r="AK2040" t="inlineStr">
        <is>
          <t>N/A</t>
        </is>
      </c>
      <c r="AL2040" t="inlineStr">
        <is>
          <t>N/A</t>
        </is>
      </c>
      <c r="AM2040" t="inlineStr">
        <is>
          <t>N/A</t>
        </is>
      </c>
      <c r="AN2040" t="inlineStr">
        <is>
          <t>N/A</t>
        </is>
      </c>
      <c r="AO2040" t="inlineStr">
        <is>
          <t>N/A</t>
        </is>
      </c>
      <c r="AP2040" t="inlineStr">
        <is>
          <t>N/A</t>
        </is>
      </c>
      <c r="AQ2040" t="inlineStr">
        <is>
          <t>N/A</t>
        </is>
      </c>
      <c r="AR2040" t="inlineStr">
        <is>
          <t>N/A</t>
        </is>
      </c>
      <c r="AS2040" t="inlineStr">
        <is>
          <t>N/A</t>
        </is>
      </c>
      <c r="AT2040" t="inlineStr">
        <is>
          <t>N/A</t>
        </is>
      </c>
      <c r="AU2040" t="inlineStr">
        <is>
          <t>N/A</t>
        </is>
      </c>
      <c r="AV2040" t="inlineStr">
        <is>
          <t>N/A</t>
        </is>
      </c>
      <c r="AW2040" t="inlineStr">
        <is>
          <t>N/A</t>
        </is>
      </c>
      <c r="AX2040" t="inlineStr">
        <is>
          <t>N/A</t>
        </is>
      </c>
      <c r="AY2040" t="inlineStr">
        <is>
          <t>N/A</t>
        </is>
      </c>
      <c r="AZ2040" t="inlineStr">
        <is>
          <t>N/A</t>
        </is>
      </c>
      <c r="BA2040" t="inlineStr">
        <is>
          <t>N/A</t>
        </is>
      </c>
      <c r="BB2040" t="inlineStr">
        <is>
          <t>N/A</t>
        </is>
      </c>
      <c r="BC2040" t="inlineStr">
        <is>
          <t>N/A</t>
        </is>
      </c>
      <c r="BD2040" t="inlineStr">
        <is>
          <t>N/A</t>
        </is>
      </c>
      <c r="BE2040" t="inlineStr">
        <is>
          <t>N/A</t>
        </is>
      </c>
    </row>
    <row r="2041">
      <c r="A2041" t="inlineStr">
        <is>
          <t>WI211277898</t>
        </is>
      </c>
      <c r="B2041" t="inlineStr">
        <is>
          <t>DATA_VALIDATION</t>
        </is>
      </c>
      <c r="C2041" t="inlineStr">
        <is>
          <t>201100014350</t>
        </is>
      </c>
      <c r="D2041" t="inlineStr">
        <is>
          <t>Folder</t>
        </is>
      </c>
      <c r="E2041" s="2">
        <f>HYPERLINK("capsilon://?command=openfolder&amp;siteaddress=FAM.docvelocity-na8.net&amp;folderid=FXB687B8CB-0BE6-B17A-2B0F-9E396C0BBF9E","FX21128954")</f>
        <v>0.0</v>
      </c>
      <c r="F2041" t="inlineStr">
        <is>
          <t/>
        </is>
      </c>
      <c r="G2041" t="inlineStr">
        <is>
          <t/>
        </is>
      </c>
      <c r="H2041" t="inlineStr">
        <is>
          <t>Mailitem</t>
        </is>
      </c>
      <c r="I2041" t="inlineStr">
        <is>
          <t>MI2112823567</t>
        </is>
      </c>
      <c r="J2041" t="n">
        <v>126.0</v>
      </c>
      <c r="K2041" t="inlineStr">
        <is>
          <t>COMPLETED</t>
        </is>
      </c>
      <c r="L2041" t="inlineStr">
        <is>
          <t>MARK_AS_COMPLETED</t>
        </is>
      </c>
      <c r="M2041" t="inlineStr">
        <is>
          <t>Queue</t>
        </is>
      </c>
      <c r="N2041" t="n">
        <v>1.0</v>
      </c>
      <c r="O2041" s="1" t="n">
        <v>44553.6209375</v>
      </c>
      <c r="P2041" s="1" t="n">
        <v>44553.62347222222</v>
      </c>
      <c r="Q2041" t="n">
        <v>62.0</v>
      </c>
      <c r="R2041" t="n">
        <v>157.0</v>
      </c>
      <c r="S2041" t="b">
        <v>0</v>
      </c>
      <c r="T2041" t="inlineStr">
        <is>
          <t>N/A</t>
        </is>
      </c>
      <c r="U2041" t="b">
        <v>0</v>
      </c>
      <c r="V2041" t="inlineStr">
        <is>
          <t>Sumit Jarhad</t>
        </is>
      </c>
      <c r="W2041" s="1" t="n">
        <v>44553.62347222222</v>
      </c>
      <c r="X2041" t="n">
        <v>157.0</v>
      </c>
      <c r="Y2041" t="n">
        <v>0.0</v>
      </c>
      <c r="Z2041" t="n">
        <v>0.0</v>
      </c>
      <c r="AA2041" t="n">
        <v>0.0</v>
      </c>
      <c r="AB2041" t="n">
        <v>0.0</v>
      </c>
      <c r="AC2041" t="n">
        <v>0.0</v>
      </c>
      <c r="AD2041" t="n">
        <v>126.0</v>
      </c>
      <c r="AE2041" t="n">
        <v>114.0</v>
      </c>
      <c r="AF2041" t="n">
        <v>0.0</v>
      </c>
      <c r="AG2041" t="n">
        <v>4.0</v>
      </c>
      <c r="AH2041" t="inlineStr">
        <is>
          <t>N/A</t>
        </is>
      </c>
      <c r="AI2041" t="inlineStr">
        <is>
          <t>N/A</t>
        </is>
      </c>
      <c r="AJ2041" t="inlineStr">
        <is>
          <t>N/A</t>
        </is>
      </c>
      <c r="AK2041" t="inlineStr">
        <is>
          <t>N/A</t>
        </is>
      </c>
      <c r="AL2041" t="inlineStr">
        <is>
          <t>N/A</t>
        </is>
      </c>
      <c r="AM2041" t="inlineStr">
        <is>
          <t>N/A</t>
        </is>
      </c>
      <c r="AN2041" t="inlineStr">
        <is>
          <t>N/A</t>
        </is>
      </c>
      <c r="AO2041" t="inlineStr">
        <is>
          <t>N/A</t>
        </is>
      </c>
      <c r="AP2041" t="inlineStr">
        <is>
          <t>N/A</t>
        </is>
      </c>
      <c r="AQ2041" t="inlineStr">
        <is>
          <t>N/A</t>
        </is>
      </c>
      <c r="AR2041" t="inlineStr">
        <is>
          <t>N/A</t>
        </is>
      </c>
      <c r="AS2041" t="inlineStr">
        <is>
          <t>N/A</t>
        </is>
      </c>
      <c r="AT2041" t="inlineStr">
        <is>
          <t>N/A</t>
        </is>
      </c>
      <c r="AU2041" t="inlineStr">
        <is>
          <t>N/A</t>
        </is>
      </c>
      <c r="AV2041" t="inlineStr">
        <is>
          <t>N/A</t>
        </is>
      </c>
      <c r="AW2041" t="inlineStr">
        <is>
          <t>N/A</t>
        </is>
      </c>
      <c r="AX2041" t="inlineStr">
        <is>
          <t>N/A</t>
        </is>
      </c>
      <c r="AY2041" t="inlineStr">
        <is>
          <t>N/A</t>
        </is>
      </c>
      <c r="AZ2041" t="inlineStr">
        <is>
          <t>N/A</t>
        </is>
      </c>
      <c r="BA2041" t="inlineStr">
        <is>
          <t>N/A</t>
        </is>
      </c>
      <c r="BB2041" t="inlineStr">
        <is>
          <t>N/A</t>
        </is>
      </c>
      <c r="BC2041" t="inlineStr">
        <is>
          <t>N/A</t>
        </is>
      </c>
      <c r="BD2041" t="inlineStr">
        <is>
          <t>N/A</t>
        </is>
      </c>
      <c r="BE2041" t="inlineStr">
        <is>
          <t>N/A</t>
        </is>
      </c>
    </row>
    <row r="2042">
      <c r="A2042" t="inlineStr">
        <is>
          <t>WI211277910</t>
        </is>
      </c>
      <c r="B2042" t="inlineStr">
        <is>
          <t>DATA_VALIDATION</t>
        </is>
      </c>
      <c r="C2042" t="inlineStr">
        <is>
          <t>201300020531</t>
        </is>
      </c>
      <c r="D2042" t="inlineStr">
        <is>
          <t>Folder</t>
        </is>
      </c>
      <c r="E2042" s="2">
        <f>HYPERLINK("capsilon://?command=openfolder&amp;siteaddress=FAM.docvelocity-na8.net&amp;folderid=FX77BC5EEB-BAD4-1C24-6997-8DFAB614CA74","FX211211914")</f>
        <v>0.0</v>
      </c>
      <c r="F2042" t="inlineStr">
        <is>
          <t/>
        </is>
      </c>
      <c r="G2042" t="inlineStr">
        <is>
          <t/>
        </is>
      </c>
      <c r="H2042" t="inlineStr">
        <is>
          <t>Mailitem</t>
        </is>
      </c>
      <c r="I2042" t="inlineStr">
        <is>
          <t>MI2112823511</t>
        </is>
      </c>
      <c r="J2042" t="n">
        <v>130.0</v>
      </c>
      <c r="K2042" t="inlineStr">
        <is>
          <t>COMPLETED</t>
        </is>
      </c>
      <c r="L2042" t="inlineStr">
        <is>
          <t>MARK_AS_COMPLETED</t>
        </is>
      </c>
      <c r="M2042" t="inlineStr">
        <is>
          <t>Queue</t>
        </is>
      </c>
      <c r="N2042" t="n">
        <v>2.0</v>
      </c>
      <c r="O2042" s="1" t="n">
        <v>44553.622453703705</v>
      </c>
      <c r="P2042" s="1" t="n">
        <v>44553.65956018519</v>
      </c>
      <c r="Q2042" t="n">
        <v>837.0</v>
      </c>
      <c r="R2042" t="n">
        <v>2369.0</v>
      </c>
      <c r="S2042" t="b">
        <v>0</v>
      </c>
      <c r="T2042" t="inlineStr">
        <is>
          <t>N/A</t>
        </is>
      </c>
      <c r="U2042" t="b">
        <v>1</v>
      </c>
      <c r="V2042" t="inlineStr">
        <is>
          <t>Supriya Khape</t>
        </is>
      </c>
      <c r="W2042" s="1" t="n">
        <v>44553.638657407406</v>
      </c>
      <c r="X2042" t="n">
        <v>1390.0</v>
      </c>
      <c r="Y2042" t="n">
        <v>142.0</v>
      </c>
      <c r="Z2042" t="n">
        <v>0.0</v>
      </c>
      <c r="AA2042" t="n">
        <v>142.0</v>
      </c>
      <c r="AB2042" t="n">
        <v>0.0</v>
      </c>
      <c r="AC2042" t="n">
        <v>113.0</v>
      </c>
      <c r="AD2042" t="n">
        <v>-12.0</v>
      </c>
      <c r="AE2042" t="n">
        <v>0.0</v>
      </c>
      <c r="AF2042" t="n">
        <v>0.0</v>
      </c>
      <c r="AG2042" t="n">
        <v>0.0</v>
      </c>
      <c r="AH2042" t="inlineStr">
        <is>
          <t>Vikash Suryakanth Parmar</t>
        </is>
      </c>
      <c r="AI2042" s="1" t="n">
        <v>44553.65956018519</v>
      </c>
      <c r="AJ2042" t="n">
        <v>979.0</v>
      </c>
      <c r="AK2042" t="n">
        <v>8.0</v>
      </c>
      <c r="AL2042" t="n">
        <v>0.0</v>
      </c>
      <c r="AM2042" t="n">
        <v>8.0</v>
      </c>
      <c r="AN2042" t="n">
        <v>0.0</v>
      </c>
      <c r="AO2042" t="n">
        <v>8.0</v>
      </c>
      <c r="AP2042" t="n">
        <v>-20.0</v>
      </c>
      <c r="AQ2042" t="n">
        <v>0.0</v>
      </c>
      <c r="AR2042" t="n">
        <v>0.0</v>
      </c>
      <c r="AS2042" t="n">
        <v>0.0</v>
      </c>
      <c r="AT2042" t="inlineStr">
        <is>
          <t>N/A</t>
        </is>
      </c>
      <c r="AU2042" t="inlineStr">
        <is>
          <t>N/A</t>
        </is>
      </c>
      <c r="AV2042" t="inlineStr">
        <is>
          <t>N/A</t>
        </is>
      </c>
      <c r="AW2042" t="inlineStr">
        <is>
          <t>N/A</t>
        </is>
      </c>
      <c r="AX2042" t="inlineStr">
        <is>
          <t>N/A</t>
        </is>
      </c>
      <c r="AY2042" t="inlineStr">
        <is>
          <t>N/A</t>
        </is>
      </c>
      <c r="AZ2042" t="inlineStr">
        <is>
          <t>N/A</t>
        </is>
      </c>
      <c r="BA2042" t="inlineStr">
        <is>
          <t>N/A</t>
        </is>
      </c>
      <c r="BB2042" t="inlineStr">
        <is>
          <t>N/A</t>
        </is>
      </c>
      <c r="BC2042" t="inlineStr">
        <is>
          <t>N/A</t>
        </is>
      </c>
      <c r="BD2042" t="inlineStr">
        <is>
          <t>N/A</t>
        </is>
      </c>
      <c r="BE2042" t="inlineStr">
        <is>
          <t>N/A</t>
        </is>
      </c>
    </row>
    <row r="2043">
      <c r="A2043" t="inlineStr">
        <is>
          <t>WI211277945</t>
        </is>
      </c>
      <c r="B2043" t="inlineStr">
        <is>
          <t>DATA_VALIDATION</t>
        </is>
      </c>
      <c r="C2043" t="inlineStr">
        <is>
          <t>201100014350</t>
        </is>
      </c>
      <c r="D2043" t="inlineStr">
        <is>
          <t>Folder</t>
        </is>
      </c>
      <c r="E2043" s="2">
        <f>HYPERLINK("capsilon://?command=openfolder&amp;siteaddress=FAM.docvelocity-na8.net&amp;folderid=FXB687B8CB-0BE6-B17A-2B0F-9E396C0BBF9E","FX21128954")</f>
        <v>0.0</v>
      </c>
      <c r="F2043" t="inlineStr">
        <is>
          <t/>
        </is>
      </c>
      <c r="G2043" t="inlineStr">
        <is>
          <t/>
        </is>
      </c>
      <c r="H2043" t="inlineStr">
        <is>
          <t>Mailitem</t>
        </is>
      </c>
      <c r="I2043" t="inlineStr">
        <is>
          <t>MI2112823567</t>
        </is>
      </c>
      <c r="J2043" t="n">
        <v>195.0</v>
      </c>
      <c r="K2043" t="inlineStr">
        <is>
          <t>COMPLETED</t>
        </is>
      </c>
      <c r="L2043" t="inlineStr">
        <is>
          <t>MARK_AS_COMPLETED</t>
        </is>
      </c>
      <c r="M2043" t="inlineStr">
        <is>
          <t>Queue</t>
        </is>
      </c>
      <c r="N2043" t="n">
        <v>2.0</v>
      </c>
      <c r="O2043" s="1" t="n">
        <v>44553.626226851855</v>
      </c>
      <c r="P2043" s="1" t="n">
        <v>44553.739953703705</v>
      </c>
      <c r="Q2043" t="n">
        <v>3647.0</v>
      </c>
      <c r="R2043" t="n">
        <v>6179.0</v>
      </c>
      <c r="S2043" t="b">
        <v>0</v>
      </c>
      <c r="T2043" t="inlineStr">
        <is>
          <t>N/A</t>
        </is>
      </c>
      <c r="U2043" t="b">
        <v>1</v>
      </c>
      <c r="V2043" t="inlineStr">
        <is>
          <t>Amruta Erande</t>
        </is>
      </c>
      <c r="W2043" s="1" t="n">
        <v>44553.71574074074</v>
      </c>
      <c r="X2043" t="n">
        <v>4122.0</v>
      </c>
      <c r="Y2043" t="n">
        <v>216.0</v>
      </c>
      <c r="Z2043" t="n">
        <v>0.0</v>
      </c>
      <c r="AA2043" t="n">
        <v>216.0</v>
      </c>
      <c r="AB2043" t="n">
        <v>0.0</v>
      </c>
      <c r="AC2043" t="n">
        <v>120.0</v>
      </c>
      <c r="AD2043" t="n">
        <v>-21.0</v>
      </c>
      <c r="AE2043" t="n">
        <v>0.0</v>
      </c>
      <c r="AF2043" t="n">
        <v>0.0</v>
      </c>
      <c r="AG2043" t="n">
        <v>0.0</v>
      </c>
      <c r="AH2043" t="inlineStr">
        <is>
          <t>Dashrath Soren</t>
        </is>
      </c>
      <c r="AI2043" s="1" t="n">
        <v>44553.739953703705</v>
      </c>
      <c r="AJ2043" t="n">
        <v>1781.0</v>
      </c>
      <c r="AK2043" t="n">
        <v>1.0</v>
      </c>
      <c r="AL2043" t="n">
        <v>0.0</v>
      </c>
      <c r="AM2043" t="n">
        <v>1.0</v>
      </c>
      <c r="AN2043" t="n">
        <v>0.0</v>
      </c>
      <c r="AO2043" t="n">
        <v>1.0</v>
      </c>
      <c r="AP2043" t="n">
        <v>-22.0</v>
      </c>
      <c r="AQ2043" t="n">
        <v>0.0</v>
      </c>
      <c r="AR2043" t="n">
        <v>0.0</v>
      </c>
      <c r="AS2043" t="n">
        <v>0.0</v>
      </c>
      <c r="AT2043" t="inlineStr">
        <is>
          <t>N/A</t>
        </is>
      </c>
      <c r="AU2043" t="inlineStr">
        <is>
          <t>N/A</t>
        </is>
      </c>
      <c r="AV2043" t="inlineStr">
        <is>
          <t>N/A</t>
        </is>
      </c>
      <c r="AW2043" t="inlineStr">
        <is>
          <t>N/A</t>
        </is>
      </c>
      <c r="AX2043" t="inlineStr">
        <is>
          <t>N/A</t>
        </is>
      </c>
      <c r="AY2043" t="inlineStr">
        <is>
          <t>N/A</t>
        </is>
      </c>
      <c r="AZ2043" t="inlineStr">
        <is>
          <t>N/A</t>
        </is>
      </c>
      <c r="BA2043" t="inlineStr">
        <is>
          <t>N/A</t>
        </is>
      </c>
      <c r="BB2043" t="inlineStr">
        <is>
          <t>N/A</t>
        </is>
      </c>
      <c r="BC2043" t="inlineStr">
        <is>
          <t>N/A</t>
        </is>
      </c>
      <c r="BD2043" t="inlineStr">
        <is>
          <t>N/A</t>
        </is>
      </c>
      <c r="BE2043" t="inlineStr">
        <is>
          <t>N/A</t>
        </is>
      </c>
    </row>
    <row r="2044">
      <c r="A2044" t="inlineStr">
        <is>
          <t>WI211278091</t>
        </is>
      </c>
      <c r="B2044" t="inlineStr">
        <is>
          <t>DATA_VALIDATION</t>
        </is>
      </c>
      <c r="C2044" t="inlineStr">
        <is>
          <t>201300020505</t>
        </is>
      </c>
      <c r="D2044" t="inlineStr">
        <is>
          <t>Folder</t>
        </is>
      </c>
      <c r="E2044" s="2">
        <f>HYPERLINK("capsilon://?command=openfolder&amp;siteaddress=FAM.docvelocity-na8.net&amp;folderid=FX9CBE7447-3127-9CF1-4AB0-FC9AC595DFE0","FX211211412")</f>
        <v>0.0</v>
      </c>
      <c r="F2044" t="inlineStr">
        <is>
          <t/>
        </is>
      </c>
      <c r="G2044" t="inlineStr">
        <is>
          <t/>
        </is>
      </c>
      <c r="H2044" t="inlineStr">
        <is>
          <t>Mailitem</t>
        </is>
      </c>
      <c r="I2044" t="inlineStr">
        <is>
          <t>MI2112825651</t>
        </is>
      </c>
      <c r="J2044" t="n">
        <v>83.0</v>
      </c>
      <c r="K2044" t="inlineStr">
        <is>
          <t>COMPLETED</t>
        </is>
      </c>
      <c r="L2044" t="inlineStr">
        <is>
          <t>MARK_AS_COMPLETED</t>
        </is>
      </c>
      <c r="M2044" t="inlineStr">
        <is>
          <t>Queue</t>
        </is>
      </c>
      <c r="N2044" t="n">
        <v>2.0</v>
      </c>
      <c r="O2044" s="1" t="n">
        <v>44553.64310185185</v>
      </c>
      <c r="P2044" s="1" t="n">
        <v>44553.70134259259</v>
      </c>
      <c r="Q2044" t="n">
        <v>4137.0</v>
      </c>
      <c r="R2044" t="n">
        <v>895.0</v>
      </c>
      <c r="S2044" t="b">
        <v>0</v>
      </c>
      <c r="T2044" t="inlineStr">
        <is>
          <t>N/A</t>
        </is>
      </c>
      <c r="U2044" t="b">
        <v>0</v>
      </c>
      <c r="V2044" t="inlineStr">
        <is>
          <t>Supriya Khape</t>
        </is>
      </c>
      <c r="W2044" s="1" t="n">
        <v>44553.67616898148</v>
      </c>
      <c r="X2044" t="n">
        <v>306.0</v>
      </c>
      <c r="Y2044" t="n">
        <v>62.0</v>
      </c>
      <c r="Z2044" t="n">
        <v>0.0</v>
      </c>
      <c r="AA2044" t="n">
        <v>62.0</v>
      </c>
      <c r="AB2044" t="n">
        <v>0.0</v>
      </c>
      <c r="AC2044" t="n">
        <v>16.0</v>
      </c>
      <c r="AD2044" t="n">
        <v>21.0</v>
      </c>
      <c r="AE2044" t="n">
        <v>0.0</v>
      </c>
      <c r="AF2044" t="n">
        <v>0.0</v>
      </c>
      <c r="AG2044" t="n">
        <v>0.0</v>
      </c>
      <c r="AH2044" t="inlineStr">
        <is>
          <t>Vikash Suryakanth Parmar</t>
        </is>
      </c>
      <c r="AI2044" s="1" t="n">
        <v>44553.70134259259</v>
      </c>
      <c r="AJ2044" t="n">
        <v>267.0</v>
      </c>
      <c r="AK2044" t="n">
        <v>1.0</v>
      </c>
      <c r="AL2044" t="n">
        <v>0.0</v>
      </c>
      <c r="AM2044" t="n">
        <v>1.0</v>
      </c>
      <c r="AN2044" t="n">
        <v>0.0</v>
      </c>
      <c r="AO2044" t="n">
        <v>1.0</v>
      </c>
      <c r="AP2044" t="n">
        <v>20.0</v>
      </c>
      <c r="AQ2044" t="n">
        <v>0.0</v>
      </c>
      <c r="AR2044" t="n">
        <v>0.0</v>
      </c>
      <c r="AS2044" t="n">
        <v>0.0</v>
      </c>
      <c r="AT2044" t="inlineStr">
        <is>
          <t>N/A</t>
        </is>
      </c>
      <c r="AU2044" t="inlineStr">
        <is>
          <t>N/A</t>
        </is>
      </c>
      <c r="AV2044" t="inlineStr">
        <is>
          <t>N/A</t>
        </is>
      </c>
      <c r="AW2044" t="inlineStr">
        <is>
          <t>N/A</t>
        </is>
      </c>
      <c r="AX2044" t="inlineStr">
        <is>
          <t>N/A</t>
        </is>
      </c>
      <c r="AY2044" t="inlineStr">
        <is>
          <t>N/A</t>
        </is>
      </c>
      <c r="AZ2044" t="inlineStr">
        <is>
          <t>N/A</t>
        </is>
      </c>
      <c r="BA2044" t="inlineStr">
        <is>
          <t>N/A</t>
        </is>
      </c>
      <c r="BB2044" t="inlineStr">
        <is>
          <t>N/A</t>
        </is>
      </c>
      <c r="BC2044" t="inlineStr">
        <is>
          <t>N/A</t>
        </is>
      </c>
      <c r="BD2044" t="inlineStr">
        <is>
          <t>N/A</t>
        </is>
      </c>
      <c r="BE2044" t="inlineStr">
        <is>
          <t>N/A</t>
        </is>
      </c>
    </row>
    <row r="2045">
      <c r="A2045" t="inlineStr">
        <is>
          <t>WI211278093</t>
        </is>
      </c>
      <c r="B2045" t="inlineStr">
        <is>
          <t>DATA_VALIDATION</t>
        </is>
      </c>
      <c r="C2045" t="inlineStr">
        <is>
          <t>201300020525</t>
        </is>
      </c>
      <c r="D2045" t="inlineStr">
        <is>
          <t>Folder</t>
        </is>
      </c>
      <c r="E2045" s="2">
        <f>HYPERLINK("capsilon://?command=openfolder&amp;siteaddress=FAM.docvelocity-na8.net&amp;folderid=FX41DD0FC3-C5C7-D8B2-AC35-D2A048421834","FX211211773")</f>
        <v>0.0</v>
      </c>
      <c r="F2045" t="inlineStr">
        <is>
          <t/>
        </is>
      </c>
      <c r="G2045" t="inlineStr">
        <is>
          <t/>
        </is>
      </c>
      <c r="H2045" t="inlineStr">
        <is>
          <t>Mailitem</t>
        </is>
      </c>
      <c r="I2045" t="inlineStr">
        <is>
          <t>MI2112825664</t>
        </is>
      </c>
      <c r="J2045" t="n">
        <v>28.0</v>
      </c>
      <c r="K2045" t="inlineStr">
        <is>
          <t>COMPLETED</t>
        </is>
      </c>
      <c r="L2045" t="inlineStr">
        <is>
          <t>MARK_AS_COMPLETED</t>
        </is>
      </c>
      <c r="M2045" t="inlineStr">
        <is>
          <t>Queue</t>
        </is>
      </c>
      <c r="N2045" t="n">
        <v>2.0</v>
      </c>
      <c r="O2045" s="1" t="n">
        <v>44553.64340277778</v>
      </c>
      <c r="P2045" s="1" t="n">
        <v>44553.70253472222</v>
      </c>
      <c r="Q2045" t="n">
        <v>4890.0</v>
      </c>
      <c r="R2045" t="n">
        <v>219.0</v>
      </c>
      <c r="S2045" t="b">
        <v>0</v>
      </c>
      <c r="T2045" t="inlineStr">
        <is>
          <t>N/A</t>
        </is>
      </c>
      <c r="U2045" t="b">
        <v>0</v>
      </c>
      <c r="V2045" t="inlineStr">
        <is>
          <t>Supriya Khape</t>
        </is>
      </c>
      <c r="W2045" s="1" t="n">
        <v>44553.67773148148</v>
      </c>
      <c r="X2045" t="n">
        <v>116.0</v>
      </c>
      <c r="Y2045" t="n">
        <v>21.0</v>
      </c>
      <c r="Z2045" t="n">
        <v>0.0</v>
      </c>
      <c r="AA2045" t="n">
        <v>21.0</v>
      </c>
      <c r="AB2045" t="n">
        <v>0.0</v>
      </c>
      <c r="AC2045" t="n">
        <v>8.0</v>
      </c>
      <c r="AD2045" t="n">
        <v>7.0</v>
      </c>
      <c r="AE2045" t="n">
        <v>0.0</v>
      </c>
      <c r="AF2045" t="n">
        <v>0.0</v>
      </c>
      <c r="AG2045" t="n">
        <v>0.0</v>
      </c>
      <c r="AH2045" t="inlineStr">
        <is>
          <t>Vikash Suryakanth Parmar</t>
        </is>
      </c>
      <c r="AI2045" s="1" t="n">
        <v>44553.70253472222</v>
      </c>
      <c r="AJ2045" t="n">
        <v>103.0</v>
      </c>
      <c r="AK2045" t="n">
        <v>0.0</v>
      </c>
      <c r="AL2045" t="n">
        <v>0.0</v>
      </c>
      <c r="AM2045" t="n">
        <v>0.0</v>
      </c>
      <c r="AN2045" t="n">
        <v>0.0</v>
      </c>
      <c r="AO2045" t="n">
        <v>0.0</v>
      </c>
      <c r="AP2045" t="n">
        <v>7.0</v>
      </c>
      <c r="AQ2045" t="n">
        <v>0.0</v>
      </c>
      <c r="AR2045" t="n">
        <v>0.0</v>
      </c>
      <c r="AS2045" t="n">
        <v>0.0</v>
      </c>
      <c r="AT2045" t="inlineStr">
        <is>
          <t>N/A</t>
        </is>
      </c>
      <c r="AU2045" t="inlineStr">
        <is>
          <t>N/A</t>
        </is>
      </c>
      <c r="AV2045" t="inlineStr">
        <is>
          <t>N/A</t>
        </is>
      </c>
      <c r="AW2045" t="inlineStr">
        <is>
          <t>N/A</t>
        </is>
      </c>
      <c r="AX2045" t="inlineStr">
        <is>
          <t>N/A</t>
        </is>
      </c>
      <c r="AY2045" t="inlineStr">
        <is>
          <t>N/A</t>
        </is>
      </c>
      <c r="AZ2045" t="inlineStr">
        <is>
          <t>N/A</t>
        </is>
      </c>
      <c r="BA2045" t="inlineStr">
        <is>
          <t>N/A</t>
        </is>
      </c>
      <c r="BB2045" t="inlineStr">
        <is>
          <t>N/A</t>
        </is>
      </c>
      <c r="BC2045" t="inlineStr">
        <is>
          <t>N/A</t>
        </is>
      </c>
      <c r="BD2045" t="inlineStr">
        <is>
          <t>N/A</t>
        </is>
      </c>
      <c r="BE2045" t="inlineStr">
        <is>
          <t>N/A</t>
        </is>
      </c>
    </row>
    <row r="2046">
      <c r="A2046" t="inlineStr">
        <is>
          <t>WI211278095</t>
        </is>
      </c>
      <c r="B2046" t="inlineStr">
        <is>
          <t>DATA_VALIDATION</t>
        </is>
      </c>
      <c r="C2046" t="inlineStr">
        <is>
          <t>201300020525</t>
        </is>
      </c>
      <c r="D2046" t="inlineStr">
        <is>
          <t>Folder</t>
        </is>
      </c>
      <c r="E2046" s="2">
        <f>HYPERLINK("capsilon://?command=openfolder&amp;siteaddress=FAM.docvelocity-na8.net&amp;folderid=FX41DD0FC3-C5C7-D8B2-AC35-D2A048421834","FX211211773")</f>
        <v>0.0</v>
      </c>
      <c r="F2046" t="inlineStr">
        <is>
          <t/>
        </is>
      </c>
      <c r="G2046" t="inlineStr">
        <is>
          <t/>
        </is>
      </c>
      <c r="H2046" t="inlineStr">
        <is>
          <t>Mailitem</t>
        </is>
      </c>
      <c r="I2046" t="inlineStr">
        <is>
          <t>MI2112825684</t>
        </is>
      </c>
      <c r="J2046" t="n">
        <v>28.0</v>
      </c>
      <c r="K2046" t="inlineStr">
        <is>
          <t>COMPLETED</t>
        </is>
      </c>
      <c r="L2046" t="inlineStr">
        <is>
          <t>MARK_AS_COMPLETED</t>
        </is>
      </c>
      <c r="M2046" t="inlineStr">
        <is>
          <t>Queue</t>
        </is>
      </c>
      <c r="N2046" t="n">
        <v>2.0</v>
      </c>
      <c r="O2046" s="1" t="n">
        <v>44553.6437037037</v>
      </c>
      <c r="P2046" s="1" t="n">
        <v>44553.70480324074</v>
      </c>
      <c r="Q2046" t="n">
        <v>4405.0</v>
      </c>
      <c r="R2046" t="n">
        <v>874.0</v>
      </c>
      <c r="S2046" t="b">
        <v>0</v>
      </c>
      <c r="T2046" t="inlineStr">
        <is>
          <t>N/A</t>
        </is>
      </c>
      <c r="U2046" t="b">
        <v>0</v>
      </c>
      <c r="V2046" t="inlineStr">
        <is>
          <t>Supriya Khape</t>
        </is>
      </c>
      <c r="W2046" s="1" t="n">
        <v>44553.68560185185</v>
      </c>
      <c r="X2046" t="n">
        <v>679.0</v>
      </c>
      <c r="Y2046" t="n">
        <v>21.0</v>
      </c>
      <c r="Z2046" t="n">
        <v>0.0</v>
      </c>
      <c r="AA2046" t="n">
        <v>21.0</v>
      </c>
      <c r="AB2046" t="n">
        <v>0.0</v>
      </c>
      <c r="AC2046" t="n">
        <v>5.0</v>
      </c>
      <c r="AD2046" t="n">
        <v>7.0</v>
      </c>
      <c r="AE2046" t="n">
        <v>0.0</v>
      </c>
      <c r="AF2046" t="n">
        <v>0.0</v>
      </c>
      <c r="AG2046" t="n">
        <v>0.0</v>
      </c>
      <c r="AH2046" t="inlineStr">
        <is>
          <t>Vikash Suryakanth Parmar</t>
        </is>
      </c>
      <c r="AI2046" s="1" t="n">
        <v>44553.70480324074</v>
      </c>
      <c r="AJ2046" t="n">
        <v>195.0</v>
      </c>
      <c r="AK2046" t="n">
        <v>0.0</v>
      </c>
      <c r="AL2046" t="n">
        <v>0.0</v>
      </c>
      <c r="AM2046" t="n">
        <v>0.0</v>
      </c>
      <c r="AN2046" t="n">
        <v>0.0</v>
      </c>
      <c r="AO2046" t="n">
        <v>0.0</v>
      </c>
      <c r="AP2046" t="n">
        <v>7.0</v>
      </c>
      <c r="AQ2046" t="n">
        <v>0.0</v>
      </c>
      <c r="AR2046" t="n">
        <v>0.0</v>
      </c>
      <c r="AS2046" t="n">
        <v>0.0</v>
      </c>
      <c r="AT2046" t="inlineStr">
        <is>
          <t>N/A</t>
        </is>
      </c>
      <c r="AU2046" t="inlineStr">
        <is>
          <t>N/A</t>
        </is>
      </c>
      <c r="AV2046" t="inlineStr">
        <is>
          <t>N/A</t>
        </is>
      </c>
      <c r="AW2046" t="inlineStr">
        <is>
          <t>N/A</t>
        </is>
      </c>
      <c r="AX2046" t="inlineStr">
        <is>
          <t>N/A</t>
        </is>
      </c>
      <c r="AY2046" t="inlineStr">
        <is>
          <t>N/A</t>
        </is>
      </c>
      <c r="AZ2046" t="inlineStr">
        <is>
          <t>N/A</t>
        </is>
      </c>
      <c r="BA2046" t="inlineStr">
        <is>
          <t>N/A</t>
        </is>
      </c>
      <c r="BB2046" t="inlineStr">
        <is>
          <t>N/A</t>
        </is>
      </c>
      <c r="BC2046" t="inlineStr">
        <is>
          <t>N/A</t>
        </is>
      </c>
      <c r="BD2046" t="inlineStr">
        <is>
          <t>N/A</t>
        </is>
      </c>
      <c r="BE2046" t="inlineStr">
        <is>
          <t>N/A</t>
        </is>
      </c>
    </row>
    <row r="2047">
      <c r="A2047" t="inlineStr">
        <is>
          <t>WI211278119</t>
        </is>
      </c>
      <c r="B2047" t="inlineStr">
        <is>
          <t>DATA_VALIDATION</t>
        </is>
      </c>
      <c r="C2047" t="inlineStr">
        <is>
          <t>201300020525</t>
        </is>
      </c>
      <c r="D2047" t="inlineStr">
        <is>
          <t>Folder</t>
        </is>
      </c>
      <c r="E2047" s="2">
        <f>HYPERLINK("capsilon://?command=openfolder&amp;siteaddress=FAM.docvelocity-na8.net&amp;folderid=FX41DD0FC3-C5C7-D8B2-AC35-D2A048421834","FX211211773")</f>
        <v>0.0</v>
      </c>
      <c r="F2047" t="inlineStr">
        <is>
          <t/>
        </is>
      </c>
      <c r="G2047" t="inlineStr">
        <is>
          <t/>
        </is>
      </c>
      <c r="H2047" t="inlineStr">
        <is>
          <t>Mailitem</t>
        </is>
      </c>
      <c r="I2047" t="inlineStr">
        <is>
          <t>MI2112825718</t>
        </is>
      </c>
      <c r="J2047" t="n">
        <v>68.0</v>
      </c>
      <c r="K2047" t="inlineStr">
        <is>
          <t>COMPLETED</t>
        </is>
      </c>
      <c r="L2047" t="inlineStr">
        <is>
          <t>MARK_AS_COMPLETED</t>
        </is>
      </c>
      <c r="M2047" t="inlineStr">
        <is>
          <t>Queue</t>
        </is>
      </c>
      <c r="N2047" t="n">
        <v>1.0</v>
      </c>
      <c r="O2047" s="1" t="n">
        <v>44553.645219907405</v>
      </c>
      <c r="P2047" s="1" t="n">
        <v>44553.74150462963</v>
      </c>
      <c r="Q2047" t="n">
        <v>7903.0</v>
      </c>
      <c r="R2047" t="n">
        <v>416.0</v>
      </c>
      <c r="S2047" t="b">
        <v>0</v>
      </c>
      <c r="T2047" t="inlineStr">
        <is>
          <t>N/A</t>
        </is>
      </c>
      <c r="U2047" t="b">
        <v>0</v>
      </c>
      <c r="V2047" t="inlineStr">
        <is>
          <t>Sumit Jarhad</t>
        </is>
      </c>
      <c r="W2047" s="1" t="n">
        <v>44553.74150462963</v>
      </c>
      <c r="X2047" t="n">
        <v>85.0</v>
      </c>
      <c r="Y2047" t="n">
        <v>0.0</v>
      </c>
      <c r="Z2047" t="n">
        <v>0.0</v>
      </c>
      <c r="AA2047" t="n">
        <v>0.0</v>
      </c>
      <c r="AB2047" t="n">
        <v>0.0</v>
      </c>
      <c r="AC2047" t="n">
        <v>0.0</v>
      </c>
      <c r="AD2047" t="n">
        <v>68.0</v>
      </c>
      <c r="AE2047" t="n">
        <v>63.0</v>
      </c>
      <c r="AF2047" t="n">
        <v>0.0</v>
      </c>
      <c r="AG2047" t="n">
        <v>2.0</v>
      </c>
      <c r="AH2047" t="inlineStr">
        <is>
          <t>N/A</t>
        </is>
      </c>
      <c r="AI2047" t="inlineStr">
        <is>
          <t>N/A</t>
        </is>
      </c>
      <c r="AJ2047" t="inlineStr">
        <is>
          <t>N/A</t>
        </is>
      </c>
      <c r="AK2047" t="inlineStr">
        <is>
          <t>N/A</t>
        </is>
      </c>
      <c r="AL2047" t="inlineStr">
        <is>
          <t>N/A</t>
        </is>
      </c>
      <c r="AM2047" t="inlineStr">
        <is>
          <t>N/A</t>
        </is>
      </c>
      <c r="AN2047" t="inlineStr">
        <is>
          <t>N/A</t>
        </is>
      </c>
      <c r="AO2047" t="inlineStr">
        <is>
          <t>N/A</t>
        </is>
      </c>
      <c r="AP2047" t="inlineStr">
        <is>
          <t>N/A</t>
        </is>
      </c>
      <c r="AQ2047" t="inlineStr">
        <is>
          <t>N/A</t>
        </is>
      </c>
      <c r="AR2047" t="inlineStr">
        <is>
          <t>N/A</t>
        </is>
      </c>
      <c r="AS2047" t="inlineStr">
        <is>
          <t>N/A</t>
        </is>
      </c>
      <c r="AT2047" t="inlineStr">
        <is>
          <t>N/A</t>
        </is>
      </c>
      <c r="AU2047" t="inlineStr">
        <is>
          <t>N/A</t>
        </is>
      </c>
      <c r="AV2047" t="inlineStr">
        <is>
          <t>N/A</t>
        </is>
      </c>
      <c r="AW2047" t="inlineStr">
        <is>
          <t>N/A</t>
        </is>
      </c>
      <c r="AX2047" t="inlineStr">
        <is>
          <t>N/A</t>
        </is>
      </c>
      <c r="AY2047" t="inlineStr">
        <is>
          <t>N/A</t>
        </is>
      </c>
      <c r="AZ2047" t="inlineStr">
        <is>
          <t>N/A</t>
        </is>
      </c>
      <c r="BA2047" t="inlineStr">
        <is>
          <t>N/A</t>
        </is>
      </c>
      <c r="BB2047" t="inlineStr">
        <is>
          <t>N/A</t>
        </is>
      </c>
      <c r="BC2047" t="inlineStr">
        <is>
          <t>N/A</t>
        </is>
      </c>
      <c r="BD2047" t="inlineStr">
        <is>
          <t>N/A</t>
        </is>
      </c>
      <c r="BE2047" t="inlineStr">
        <is>
          <t>N/A</t>
        </is>
      </c>
    </row>
    <row r="2048">
      <c r="A2048" t="inlineStr">
        <is>
          <t>WI211278127</t>
        </is>
      </c>
      <c r="B2048" t="inlineStr">
        <is>
          <t>DATA_VALIDATION</t>
        </is>
      </c>
      <c r="C2048" t="inlineStr">
        <is>
          <t>201308007920</t>
        </is>
      </c>
      <c r="D2048" t="inlineStr">
        <is>
          <t>Folder</t>
        </is>
      </c>
      <c r="E2048" s="2">
        <f>HYPERLINK("capsilon://?command=openfolder&amp;siteaddress=FAM.docvelocity-na8.net&amp;folderid=FX5689EB5B-4C06-C0E1-D0FF-862DCDCE9E8F","FX21125274")</f>
        <v>0.0</v>
      </c>
      <c r="F2048" t="inlineStr">
        <is>
          <t/>
        </is>
      </c>
      <c r="G2048" t="inlineStr">
        <is>
          <t/>
        </is>
      </c>
      <c r="H2048" t="inlineStr">
        <is>
          <t>Mailitem</t>
        </is>
      </c>
      <c r="I2048" t="inlineStr">
        <is>
          <t>MI2112825946</t>
        </is>
      </c>
      <c r="J2048" t="n">
        <v>66.0</v>
      </c>
      <c r="K2048" t="inlineStr">
        <is>
          <t>COMPLETED</t>
        </is>
      </c>
      <c r="L2048" t="inlineStr">
        <is>
          <t>MARK_AS_COMPLETED</t>
        </is>
      </c>
      <c r="M2048" t="inlineStr">
        <is>
          <t>Queue</t>
        </is>
      </c>
      <c r="N2048" t="n">
        <v>2.0</v>
      </c>
      <c r="O2048" s="1" t="n">
        <v>44553.646099537036</v>
      </c>
      <c r="P2048" s="1" t="n">
        <v>44553.708032407405</v>
      </c>
      <c r="Q2048" t="n">
        <v>4528.0</v>
      </c>
      <c r="R2048" t="n">
        <v>823.0</v>
      </c>
      <c r="S2048" t="b">
        <v>0</v>
      </c>
      <c r="T2048" t="inlineStr">
        <is>
          <t>N/A</t>
        </is>
      </c>
      <c r="U2048" t="b">
        <v>0</v>
      </c>
      <c r="V2048" t="inlineStr">
        <is>
          <t>Supriya Khape</t>
        </is>
      </c>
      <c r="W2048" s="1" t="n">
        <v>44553.69228009259</v>
      </c>
      <c r="X2048" t="n">
        <v>517.0</v>
      </c>
      <c r="Y2048" t="n">
        <v>52.0</v>
      </c>
      <c r="Z2048" t="n">
        <v>0.0</v>
      </c>
      <c r="AA2048" t="n">
        <v>52.0</v>
      </c>
      <c r="AB2048" t="n">
        <v>0.0</v>
      </c>
      <c r="AC2048" t="n">
        <v>35.0</v>
      </c>
      <c r="AD2048" t="n">
        <v>14.0</v>
      </c>
      <c r="AE2048" t="n">
        <v>0.0</v>
      </c>
      <c r="AF2048" t="n">
        <v>0.0</v>
      </c>
      <c r="AG2048" t="n">
        <v>0.0</v>
      </c>
      <c r="AH2048" t="inlineStr">
        <is>
          <t>Rohit Mawal</t>
        </is>
      </c>
      <c r="AI2048" s="1" t="n">
        <v>44553.708032407405</v>
      </c>
      <c r="AJ2048" t="n">
        <v>295.0</v>
      </c>
      <c r="AK2048" t="n">
        <v>0.0</v>
      </c>
      <c r="AL2048" t="n">
        <v>0.0</v>
      </c>
      <c r="AM2048" t="n">
        <v>0.0</v>
      </c>
      <c r="AN2048" t="n">
        <v>0.0</v>
      </c>
      <c r="AO2048" t="n">
        <v>1.0</v>
      </c>
      <c r="AP2048" t="n">
        <v>14.0</v>
      </c>
      <c r="AQ2048" t="n">
        <v>0.0</v>
      </c>
      <c r="AR2048" t="n">
        <v>0.0</v>
      </c>
      <c r="AS2048" t="n">
        <v>0.0</v>
      </c>
      <c r="AT2048" t="inlineStr">
        <is>
          <t>N/A</t>
        </is>
      </c>
      <c r="AU2048" t="inlineStr">
        <is>
          <t>N/A</t>
        </is>
      </c>
      <c r="AV2048" t="inlineStr">
        <is>
          <t>N/A</t>
        </is>
      </c>
      <c r="AW2048" t="inlineStr">
        <is>
          <t>N/A</t>
        </is>
      </c>
      <c r="AX2048" t="inlineStr">
        <is>
          <t>N/A</t>
        </is>
      </c>
      <c r="AY2048" t="inlineStr">
        <is>
          <t>N/A</t>
        </is>
      </c>
      <c r="AZ2048" t="inlineStr">
        <is>
          <t>N/A</t>
        </is>
      </c>
      <c r="BA2048" t="inlineStr">
        <is>
          <t>N/A</t>
        </is>
      </c>
      <c r="BB2048" t="inlineStr">
        <is>
          <t>N/A</t>
        </is>
      </c>
      <c r="BC2048" t="inlineStr">
        <is>
          <t>N/A</t>
        </is>
      </c>
      <c r="BD2048" t="inlineStr">
        <is>
          <t>N/A</t>
        </is>
      </c>
      <c r="BE2048" t="inlineStr">
        <is>
          <t>N/A</t>
        </is>
      </c>
    </row>
    <row r="2049">
      <c r="A2049" t="inlineStr">
        <is>
          <t>WI21127817</t>
        </is>
      </c>
      <c r="B2049" t="inlineStr">
        <is>
          <t>DATA_VALIDATION</t>
        </is>
      </c>
      <c r="C2049" t="inlineStr">
        <is>
          <t>201308007718</t>
        </is>
      </c>
      <c r="D2049" t="inlineStr">
        <is>
          <t>Folder</t>
        </is>
      </c>
      <c r="E2049" s="2">
        <f>HYPERLINK("capsilon://?command=openfolder&amp;siteaddress=FAM.docvelocity-na8.net&amp;folderid=FX63761464-F011-CC45-456A-FD4FB7F15B67","FX21113352")</f>
        <v>0.0</v>
      </c>
      <c r="F2049" t="inlineStr">
        <is>
          <t/>
        </is>
      </c>
      <c r="G2049" t="inlineStr">
        <is>
          <t/>
        </is>
      </c>
      <c r="H2049" t="inlineStr">
        <is>
          <t>Mailitem</t>
        </is>
      </c>
      <c r="I2049" t="inlineStr">
        <is>
          <t>MI211284969</t>
        </is>
      </c>
      <c r="J2049" t="n">
        <v>38.0</v>
      </c>
      <c r="K2049" t="inlineStr">
        <is>
          <t>COMPLETED</t>
        </is>
      </c>
      <c r="L2049" t="inlineStr">
        <is>
          <t>MARK_AS_COMPLETED</t>
        </is>
      </c>
      <c r="M2049" t="inlineStr">
        <is>
          <t>Queue</t>
        </is>
      </c>
      <c r="N2049" t="n">
        <v>2.0</v>
      </c>
      <c r="O2049" s="1" t="n">
        <v>44532.61478009259</v>
      </c>
      <c r="P2049" s="1" t="n">
        <v>44533.16280092593</v>
      </c>
      <c r="Q2049" t="n">
        <v>46344.0</v>
      </c>
      <c r="R2049" t="n">
        <v>1005.0</v>
      </c>
      <c r="S2049" t="b">
        <v>0</v>
      </c>
      <c r="T2049" t="inlineStr">
        <is>
          <t>N/A</t>
        </is>
      </c>
      <c r="U2049" t="b">
        <v>0</v>
      </c>
      <c r="V2049" t="inlineStr">
        <is>
          <t>Suraj Toradmal</t>
        </is>
      </c>
      <c r="W2049" s="1" t="n">
        <v>44532.730625</v>
      </c>
      <c r="X2049" t="n">
        <v>284.0</v>
      </c>
      <c r="Y2049" t="n">
        <v>37.0</v>
      </c>
      <c r="Z2049" t="n">
        <v>0.0</v>
      </c>
      <c r="AA2049" t="n">
        <v>37.0</v>
      </c>
      <c r="AB2049" t="n">
        <v>0.0</v>
      </c>
      <c r="AC2049" t="n">
        <v>21.0</v>
      </c>
      <c r="AD2049" t="n">
        <v>1.0</v>
      </c>
      <c r="AE2049" t="n">
        <v>0.0</v>
      </c>
      <c r="AF2049" t="n">
        <v>0.0</v>
      </c>
      <c r="AG2049" t="n">
        <v>0.0</v>
      </c>
      <c r="AH2049" t="inlineStr">
        <is>
          <t>Ashish Sutar</t>
        </is>
      </c>
      <c r="AI2049" s="1" t="n">
        <v>44533.16280092593</v>
      </c>
      <c r="AJ2049" t="n">
        <v>256.0</v>
      </c>
      <c r="AK2049" t="n">
        <v>0.0</v>
      </c>
      <c r="AL2049" t="n">
        <v>0.0</v>
      </c>
      <c r="AM2049" t="n">
        <v>0.0</v>
      </c>
      <c r="AN2049" t="n">
        <v>0.0</v>
      </c>
      <c r="AO2049" t="n">
        <v>0.0</v>
      </c>
      <c r="AP2049" t="n">
        <v>1.0</v>
      </c>
      <c r="AQ2049" t="n">
        <v>37.0</v>
      </c>
      <c r="AR2049" t="n">
        <v>0.0</v>
      </c>
      <c r="AS2049" t="n">
        <v>2.0</v>
      </c>
      <c r="AT2049" t="inlineStr">
        <is>
          <t>N/A</t>
        </is>
      </c>
      <c r="AU2049" t="inlineStr">
        <is>
          <t>N/A</t>
        </is>
      </c>
      <c r="AV2049" t="inlineStr">
        <is>
          <t>N/A</t>
        </is>
      </c>
      <c r="AW2049" t="inlineStr">
        <is>
          <t>N/A</t>
        </is>
      </c>
      <c r="AX2049" t="inlineStr">
        <is>
          <t>N/A</t>
        </is>
      </c>
      <c r="AY2049" t="inlineStr">
        <is>
          <t>N/A</t>
        </is>
      </c>
      <c r="AZ2049" t="inlineStr">
        <is>
          <t>N/A</t>
        </is>
      </c>
      <c r="BA2049" t="inlineStr">
        <is>
          <t>N/A</t>
        </is>
      </c>
      <c r="BB2049" t="inlineStr">
        <is>
          <t>N/A</t>
        </is>
      </c>
      <c r="BC2049" t="inlineStr">
        <is>
          <t>N/A</t>
        </is>
      </c>
      <c r="BD2049" t="inlineStr">
        <is>
          <t>N/A</t>
        </is>
      </c>
      <c r="BE2049" t="inlineStr">
        <is>
          <t>N/A</t>
        </is>
      </c>
    </row>
    <row r="2050">
      <c r="A2050" t="inlineStr">
        <is>
          <t>WI211278479</t>
        </is>
      </c>
      <c r="B2050" t="inlineStr">
        <is>
          <t>DATA_VALIDATION</t>
        </is>
      </c>
      <c r="C2050" t="inlineStr">
        <is>
          <t>201308007873</t>
        </is>
      </c>
      <c r="D2050" t="inlineStr">
        <is>
          <t>Folder</t>
        </is>
      </c>
      <c r="E2050" s="2">
        <f>HYPERLINK("capsilon://?command=openfolder&amp;siteaddress=FAM.docvelocity-na8.net&amp;folderid=FX06658A55-DF0D-D651-1B15-ACE58D4A1BF1","FX211114405")</f>
        <v>0.0</v>
      </c>
      <c r="F2050" t="inlineStr">
        <is>
          <t/>
        </is>
      </c>
      <c r="G2050" t="inlineStr">
        <is>
          <t/>
        </is>
      </c>
      <c r="H2050" t="inlineStr">
        <is>
          <t>Mailitem</t>
        </is>
      </c>
      <c r="I2050" t="inlineStr">
        <is>
          <t>MI2112829989</t>
        </is>
      </c>
      <c r="J2050" t="n">
        <v>38.0</v>
      </c>
      <c r="K2050" t="inlineStr">
        <is>
          <t>COMPLETED</t>
        </is>
      </c>
      <c r="L2050" t="inlineStr">
        <is>
          <t>MARK_AS_COMPLETED</t>
        </is>
      </c>
      <c r="M2050" t="inlineStr">
        <is>
          <t>Queue</t>
        </is>
      </c>
      <c r="N2050" t="n">
        <v>2.0</v>
      </c>
      <c r="O2050" s="1" t="n">
        <v>44553.6983912037</v>
      </c>
      <c r="P2050" s="1" t="n">
        <v>44553.71994212963</v>
      </c>
      <c r="Q2050" t="n">
        <v>1589.0</v>
      </c>
      <c r="R2050" t="n">
        <v>273.0</v>
      </c>
      <c r="S2050" t="b">
        <v>0</v>
      </c>
      <c r="T2050" t="inlineStr">
        <is>
          <t>N/A</t>
        </is>
      </c>
      <c r="U2050" t="b">
        <v>0</v>
      </c>
      <c r="V2050" t="inlineStr">
        <is>
          <t>Amruta Erande</t>
        </is>
      </c>
      <c r="W2050" s="1" t="n">
        <v>44553.71927083333</v>
      </c>
      <c r="X2050" t="n">
        <v>255.0</v>
      </c>
      <c r="Y2050" t="n">
        <v>0.0</v>
      </c>
      <c r="Z2050" t="n">
        <v>0.0</v>
      </c>
      <c r="AA2050" t="n">
        <v>0.0</v>
      </c>
      <c r="AB2050" t="n">
        <v>37.0</v>
      </c>
      <c r="AC2050" t="n">
        <v>0.0</v>
      </c>
      <c r="AD2050" t="n">
        <v>38.0</v>
      </c>
      <c r="AE2050" t="n">
        <v>0.0</v>
      </c>
      <c r="AF2050" t="n">
        <v>0.0</v>
      </c>
      <c r="AG2050" t="n">
        <v>0.0</v>
      </c>
      <c r="AH2050" t="inlineStr">
        <is>
          <t>Vikash Suryakanth Parmar</t>
        </is>
      </c>
      <c r="AI2050" s="1" t="n">
        <v>44553.71994212963</v>
      </c>
      <c r="AJ2050" t="n">
        <v>18.0</v>
      </c>
      <c r="AK2050" t="n">
        <v>0.0</v>
      </c>
      <c r="AL2050" t="n">
        <v>0.0</v>
      </c>
      <c r="AM2050" t="n">
        <v>0.0</v>
      </c>
      <c r="AN2050" t="n">
        <v>37.0</v>
      </c>
      <c r="AO2050" t="n">
        <v>0.0</v>
      </c>
      <c r="AP2050" t="n">
        <v>38.0</v>
      </c>
      <c r="AQ2050" t="n">
        <v>0.0</v>
      </c>
      <c r="AR2050" t="n">
        <v>0.0</v>
      </c>
      <c r="AS2050" t="n">
        <v>0.0</v>
      </c>
      <c r="AT2050" t="inlineStr">
        <is>
          <t>N/A</t>
        </is>
      </c>
      <c r="AU2050" t="inlineStr">
        <is>
          <t>N/A</t>
        </is>
      </c>
      <c r="AV2050" t="inlineStr">
        <is>
          <t>N/A</t>
        </is>
      </c>
      <c r="AW2050" t="inlineStr">
        <is>
          <t>N/A</t>
        </is>
      </c>
      <c r="AX2050" t="inlineStr">
        <is>
          <t>N/A</t>
        </is>
      </c>
      <c r="AY2050" t="inlineStr">
        <is>
          <t>N/A</t>
        </is>
      </c>
      <c r="AZ2050" t="inlineStr">
        <is>
          <t>N/A</t>
        </is>
      </c>
      <c r="BA2050" t="inlineStr">
        <is>
          <t>N/A</t>
        </is>
      </c>
      <c r="BB2050" t="inlineStr">
        <is>
          <t>N/A</t>
        </is>
      </c>
      <c r="BC2050" t="inlineStr">
        <is>
          <t>N/A</t>
        </is>
      </c>
      <c r="BD2050" t="inlineStr">
        <is>
          <t>N/A</t>
        </is>
      </c>
      <c r="BE2050" t="inlineStr">
        <is>
          <t>N/A</t>
        </is>
      </c>
    </row>
    <row r="2051">
      <c r="A2051" t="inlineStr">
        <is>
          <t>WI211278536</t>
        </is>
      </c>
      <c r="B2051" t="inlineStr">
        <is>
          <t>DATA_VALIDATION</t>
        </is>
      </c>
      <c r="C2051" t="inlineStr">
        <is>
          <t>201130012992</t>
        </is>
      </c>
      <c r="D2051" t="inlineStr">
        <is>
          <t>Folder</t>
        </is>
      </c>
      <c r="E2051" s="2">
        <f>HYPERLINK("capsilon://?command=openfolder&amp;siteaddress=FAM.docvelocity-na8.net&amp;folderid=FXE28C4BBA-2655-2A1E-4661-20D4E4D45DE9","FX211211271")</f>
        <v>0.0</v>
      </c>
      <c r="F2051" t="inlineStr">
        <is>
          <t/>
        </is>
      </c>
      <c r="G2051" t="inlineStr">
        <is>
          <t/>
        </is>
      </c>
      <c r="H2051" t="inlineStr">
        <is>
          <t>Mailitem</t>
        </is>
      </c>
      <c r="I2051" t="inlineStr">
        <is>
          <t>MI2112830692</t>
        </is>
      </c>
      <c r="J2051" t="n">
        <v>75.0</v>
      </c>
      <c r="K2051" t="inlineStr">
        <is>
          <t>COMPLETED</t>
        </is>
      </c>
      <c r="L2051" t="inlineStr">
        <is>
          <t>MARK_AS_COMPLETED</t>
        </is>
      </c>
      <c r="M2051" t="inlineStr">
        <is>
          <t>Queue</t>
        </is>
      </c>
      <c r="N2051" t="n">
        <v>1.0</v>
      </c>
      <c r="O2051" s="1" t="n">
        <v>44553.70974537037</v>
      </c>
      <c r="P2051" s="1" t="n">
        <v>44553.743252314816</v>
      </c>
      <c r="Q2051" t="n">
        <v>2521.0</v>
      </c>
      <c r="R2051" t="n">
        <v>374.0</v>
      </c>
      <c r="S2051" t="b">
        <v>0</v>
      </c>
      <c r="T2051" t="inlineStr">
        <is>
          <t>N/A</t>
        </is>
      </c>
      <c r="U2051" t="b">
        <v>0</v>
      </c>
      <c r="V2051" t="inlineStr">
        <is>
          <t>Sumit Jarhad</t>
        </is>
      </c>
      <c r="W2051" s="1" t="n">
        <v>44553.743252314816</v>
      </c>
      <c r="X2051" t="n">
        <v>150.0</v>
      </c>
      <c r="Y2051" t="n">
        <v>21.0</v>
      </c>
      <c r="Z2051" t="n">
        <v>0.0</v>
      </c>
      <c r="AA2051" t="n">
        <v>21.0</v>
      </c>
      <c r="AB2051" t="n">
        <v>0.0</v>
      </c>
      <c r="AC2051" t="n">
        <v>0.0</v>
      </c>
      <c r="AD2051" t="n">
        <v>54.0</v>
      </c>
      <c r="AE2051" t="n">
        <v>42.0</v>
      </c>
      <c r="AF2051" t="n">
        <v>0.0</v>
      </c>
      <c r="AG2051" t="n">
        <v>3.0</v>
      </c>
      <c r="AH2051" t="inlineStr">
        <is>
          <t>N/A</t>
        </is>
      </c>
      <c r="AI2051" t="inlineStr">
        <is>
          <t>N/A</t>
        </is>
      </c>
      <c r="AJ2051" t="inlineStr">
        <is>
          <t>N/A</t>
        </is>
      </c>
      <c r="AK2051" t="inlineStr">
        <is>
          <t>N/A</t>
        </is>
      </c>
      <c r="AL2051" t="inlineStr">
        <is>
          <t>N/A</t>
        </is>
      </c>
      <c r="AM2051" t="inlineStr">
        <is>
          <t>N/A</t>
        </is>
      </c>
      <c r="AN2051" t="inlineStr">
        <is>
          <t>N/A</t>
        </is>
      </c>
      <c r="AO2051" t="inlineStr">
        <is>
          <t>N/A</t>
        </is>
      </c>
      <c r="AP2051" t="inlineStr">
        <is>
          <t>N/A</t>
        </is>
      </c>
      <c r="AQ2051" t="inlineStr">
        <is>
          <t>N/A</t>
        </is>
      </c>
      <c r="AR2051" t="inlineStr">
        <is>
          <t>N/A</t>
        </is>
      </c>
      <c r="AS2051" t="inlineStr">
        <is>
          <t>N/A</t>
        </is>
      </c>
      <c r="AT2051" t="inlineStr">
        <is>
          <t>N/A</t>
        </is>
      </c>
      <c r="AU2051" t="inlineStr">
        <is>
          <t>N/A</t>
        </is>
      </c>
      <c r="AV2051" t="inlineStr">
        <is>
          <t>N/A</t>
        </is>
      </c>
      <c r="AW2051" t="inlineStr">
        <is>
          <t>N/A</t>
        </is>
      </c>
      <c r="AX2051" t="inlineStr">
        <is>
          <t>N/A</t>
        </is>
      </c>
      <c r="AY2051" t="inlineStr">
        <is>
          <t>N/A</t>
        </is>
      </c>
      <c r="AZ2051" t="inlineStr">
        <is>
          <t>N/A</t>
        </is>
      </c>
      <c r="BA2051" t="inlineStr">
        <is>
          <t>N/A</t>
        </is>
      </c>
      <c r="BB2051" t="inlineStr">
        <is>
          <t>N/A</t>
        </is>
      </c>
      <c r="BC2051" t="inlineStr">
        <is>
          <t>N/A</t>
        </is>
      </c>
      <c r="BD2051" t="inlineStr">
        <is>
          <t>N/A</t>
        </is>
      </c>
      <c r="BE2051" t="inlineStr">
        <is>
          <t>N/A</t>
        </is>
      </c>
    </row>
    <row r="2052">
      <c r="A2052" t="inlineStr">
        <is>
          <t>WI211278547</t>
        </is>
      </c>
      <c r="B2052" t="inlineStr">
        <is>
          <t>DATA_VALIDATION</t>
        </is>
      </c>
      <c r="C2052" t="inlineStr">
        <is>
          <t>201338000086</t>
        </is>
      </c>
      <c r="D2052" t="inlineStr">
        <is>
          <t>Folder</t>
        </is>
      </c>
      <c r="E2052" s="2">
        <f>HYPERLINK("capsilon://?command=openfolder&amp;siteaddress=FAM.docvelocity-na8.net&amp;folderid=FXA28F6FE4-AE18-3C9E-97DC-F34A2CF2FC9F","FX21125491")</f>
        <v>0.0</v>
      </c>
      <c r="F2052" t="inlineStr">
        <is>
          <t/>
        </is>
      </c>
      <c r="G2052" t="inlineStr">
        <is>
          <t/>
        </is>
      </c>
      <c r="H2052" t="inlineStr">
        <is>
          <t>Mailitem</t>
        </is>
      </c>
      <c r="I2052" t="inlineStr">
        <is>
          <t>MI2112830958</t>
        </is>
      </c>
      <c r="J2052" t="n">
        <v>76.0</v>
      </c>
      <c r="K2052" t="inlineStr">
        <is>
          <t>COMPLETED</t>
        </is>
      </c>
      <c r="L2052" t="inlineStr">
        <is>
          <t>MARK_AS_COMPLETED</t>
        </is>
      </c>
      <c r="M2052" t="inlineStr">
        <is>
          <t>Queue</t>
        </is>
      </c>
      <c r="N2052" t="n">
        <v>2.0</v>
      </c>
      <c r="O2052" s="1" t="n">
        <v>44553.71236111111</v>
      </c>
      <c r="P2052" s="1" t="n">
        <v>44553.72625</v>
      </c>
      <c r="Q2052" t="n">
        <v>981.0</v>
      </c>
      <c r="R2052" t="n">
        <v>219.0</v>
      </c>
      <c r="S2052" t="b">
        <v>0</v>
      </c>
      <c r="T2052" t="inlineStr">
        <is>
          <t>N/A</t>
        </is>
      </c>
      <c r="U2052" t="b">
        <v>0</v>
      </c>
      <c r="V2052" t="inlineStr">
        <is>
          <t>Amruta Erande</t>
        </is>
      </c>
      <c r="W2052" s="1" t="n">
        <v>44553.723275462966</v>
      </c>
      <c r="X2052" t="n">
        <v>192.0</v>
      </c>
      <c r="Y2052" t="n">
        <v>0.0</v>
      </c>
      <c r="Z2052" t="n">
        <v>0.0</v>
      </c>
      <c r="AA2052" t="n">
        <v>0.0</v>
      </c>
      <c r="AB2052" t="n">
        <v>74.0</v>
      </c>
      <c r="AC2052" t="n">
        <v>0.0</v>
      </c>
      <c r="AD2052" t="n">
        <v>76.0</v>
      </c>
      <c r="AE2052" t="n">
        <v>0.0</v>
      </c>
      <c r="AF2052" t="n">
        <v>0.0</v>
      </c>
      <c r="AG2052" t="n">
        <v>0.0</v>
      </c>
      <c r="AH2052" t="inlineStr">
        <is>
          <t>Rohit Mawal</t>
        </is>
      </c>
      <c r="AI2052" s="1" t="n">
        <v>44553.72625</v>
      </c>
      <c r="AJ2052" t="n">
        <v>27.0</v>
      </c>
      <c r="AK2052" t="n">
        <v>0.0</v>
      </c>
      <c r="AL2052" t="n">
        <v>0.0</v>
      </c>
      <c r="AM2052" t="n">
        <v>0.0</v>
      </c>
      <c r="AN2052" t="n">
        <v>74.0</v>
      </c>
      <c r="AO2052" t="n">
        <v>0.0</v>
      </c>
      <c r="AP2052" t="n">
        <v>76.0</v>
      </c>
      <c r="AQ2052" t="n">
        <v>0.0</v>
      </c>
      <c r="AR2052" t="n">
        <v>0.0</v>
      </c>
      <c r="AS2052" t="n">
        <v>0.0</v>
      </c>
      <c r="AT2052" t="inlineStr">
        <is>
          <t>N/A</t>
        </is>
      </c>
      <c r="AU2052" t="inlineStr">
        <is>
          <t>N/A</t>
        </is>
      </c>
      <c r="AV2052" t="inlineStr">
        <is>
          <t>N/A</t>
        </is>
      </c>
      <c r="AW2052" t="inlineStr">
        <is>
          <t>N/A</t>
        </is>
      </c>
      <c r="AX2052" t="inlineStr">
        <is>
          <t>N/A</t>
        </is>
      </c>
      <c r="AY2052" t="inlineStr">
        <is>
          <t>N/A</t>
        </is>
      </c>
      <c r="AZ2052" t="inlineStr">
        <is>
          <t>N/A</t>
        </is>
      </c>
      <c r="BA2052" t="inlineStr">
        <is>
          <t>N/A</t>
        </is>
      </c>
      <c r="BB2052" t="inlineStr">
        <is>
          <t>N/A</t>
        </is>
      </c>
      <c r="BC2052" t="inlineStr">
        <is>
          <t>N/A</t>
        </is>
      </c>
      <c r="BD2052" t="inlineStr">
        <is>
          <t>N/A</t>
        </is>
      </c>
      <c r="BE2052" t="inlineStr">
        <is>
          <t>N/A</t>
        </is>
      </c>
    </row>
    <row r="2053">
      <c r="A2053" t="inlineStr">
        <is>
          <t>WI21127858</t>
        </is>
      </c>
      <c r="B2053" t="inlineStr">
        <is>
          <t>DATA_VALIDATION</t>
        </is>
      </c>
      <c r="C2053" t="inlineStr">
        <is>
          <t>201300020009</t>
        </is>
      </c>
      <c r="D2053" t="inlineStr">
        <is>
          <t>Folder</t>
        </is>
      </c>
      <c r="E2053" s="2">
        <f>HYPERLINK("capsilon://?command=openfolder&amp;siteaddress=FAM.docvelocity-na8.net&amp;folderid=FXCA52ECD6-D3B9-DA77-56A4-D23334CFD821","FX211291")</f>
        <v>0.0</v>
      </c>
      <c r="F2053" t="inlineStr">
        <is>
          <t/>
        </is>
      </c>
      <c r="G2053" t="inlineStr">
        <is>
          <t/>
        </is>
      </c>
      <c r="H2053" t="inlineStr">
        <is>
          <t>Mailitem</t>
        </is>
      </c>
      <c r="I2053" t="inlineStr">
        <is>
          <t>MI211285693</t>
        </is>
      </c>
      <c r="J2053" t="n">
        <v>30.0</v>
      </c>
      <c r="K2053" t="inlineStr">
        <is>
          <t>COMPLETED</t>
        </is>
      </c>
      <c r="L2053" t="inlineStr">
        <is>
          <t>MARK_AS_COMPLETED</t>
        </is>
      </c>
      <c r="M2053" t="inlineStr">
        <is>
          <t>Queue</t>
        </is>
      </c>
      <c r="N2053" t="n">
        <v>2.0</v>
      </c>
      <c r="O2053" s="1" t="n">
        <v>44532.61840277778</v>
      </c>
      <c r="P2053" s="1" t="n">
        <v>44532.67989583333</v>
      </c>
      <c r="Q2053" t="n">
        <v>5172.0</v>
      </c>
      <c r="R2053" t="n">
        <v>141.0</v>
      </c>
      <c r="S2053" t="b">
        <v>0</v>
      </c>
      <c r="T2053" t="inlineStr">
        <is>
          <t>N/A</t>
        </is>
      </c>
      <c r="U2053" t="b">
        <v>0</v>
      </c>
      <c r="V2053" t="inlineStr">
        <is>
          <t>Sanjay Kharade</t>
        </is>
      </c>
      <c r="W2053" s="1" t="n">
        <v>44532.657638888886</v>
      </c>
      <c r="X2053" t="n">
        <v>54.0</v>
      </c>
      <c r="Y2053" t="n">
        <v>9.0</v>
      </c>
      <c r="Z2053" t="n">
        <v>0.0</v>
      </c>
      <c r="AA2053" t="n">
        <v>9.0</v>
      </c>
      <c r="AB2053" t="n">
        <v>0.0</v>
      </c>
      <c r="AC2053" t="n">
        <v>1.0</v>
      </c>
      <c r="AD2053" t="n">
        <v>21.0</v>
      </c>
      <c r="AE2053" t="n">
        <v>0.0</v>
      </c>
      <c r="AF2053" t="n">
        <v>0.0</v>
      </c>
      <c r="AG2053" t="n">
        <v>0.0</v>
      </c>
      <c r="AH2053" t="inlineStr">
        <is>
          <t>Vikash Suryakanth Parmar</t>
        </is>
      </c>
      <c r="AI2053" s="1" t="n">
        <v>44532.67989583333</v>
      </c>
      <c r="AJ2053" t="n">
        <v>87.0</v>
      </c>
      <c r="AK2053" t="n">
        <v>0.0</v>
      </c>
      <c r="AL2053" t="n">
        <v>0.0</v>
      </c>
      <c r="AM2053" t="n">
        <v>0.0</v>
      </c>
      <c r="AN2053" t="n">
        <v>0.0</v>
      </c>
      <c r="AO2053" t="n">
        <v>0.0</v>
      </c>
      <c r="AP2053" t="n">
        <v>21.0</v>
      </c>
      <c r="AQ2053" t="n">
        <v>0.0</v>
      </c>
      <c r="AR2053" t="n">
        <v>0.0</v>
      </c>
      <c r="AS2053" t="n">
        <v>0.0</v>
      </c>
      <c r="AT2053" t="inlineStr">
        <is>
          <t>N/A</t>
        </is>
      </c>
      <c r="AU2053" t="inlineStr">
        <is>
          <t>N/A</t>
        </is>
      </c>
      <c r="AV2053" t="inlineStr">
        <is>
          <t>N/A</t>
        </is>
      </c>
      <c r="AW2053" t="inlineStr">
        <is>
          <t>N/A</t>
        </is>
      </c>
      <c r="AX2053" t="inlineStr">
        <is>
          <t>N/A</t>
        </is>
      </c>
      <c r="AY2053" t="inlineStr">
        <is>
          <t>N/A</t>
        </is>
      </c>
      <c r="AZ2053" t="inlineStr">
        <is>
          <t>N/A</t>
        </is>
      </c>
      <c r="BA2053" t="inlineStr">
        <is>
          <t>N/A</t>
        </is>
      </c>
      <c r="BB2053" t="inlineStr">
        <is>
          <t>N/A</t>
        </is>
      </c>
      <c r="BC2053" t="inlineStr">
        <is>
          <t>N/A</t>
        </is>
      </c>
      <c r="BD2053" t="inlineStr">
        <is>
          <t>N/A</t>
        </is>
      </c>
      <c r="BE2053" t="inlineStr">
        <is>
          <t>N/A</t>
        </is>
      </c>
    </row>
    <row r="2054">
      <c r="A2054" t="inlineStr">
        <is>
          <t>WI211278811</t>
        </is>
      </c>
      <c r="B2054" t="inlineStr">
        <is>
          <t>DATA_VALIDATION</t>
        </is>
      </c>
      <c r="C2054" t="inlineStr">
        <is>
          <t>201300020525</t>
        </is>
      </c>
      <c r="D2054" t="inlineStr">
        <is>
          <t>Folder</t>
        </is>
      </c>
      <c r="E2054" s="2">
        <f>HYPERLINK("capsilon://?command=openfolder&amp;siteaddress=FAM.docvelocity-na8.net&amp;folderid=FX41DD0FC3-C5C7-D8B2-AC35-D2A048421834","FX211211773")</f>
        <v>0.0</v>
      </c>
      <c r="F2054" t="inlineStr">
        <is>
          <t/>
        </is>
      </c>
      <c r="G2054" t="inlineStr">
        <is>
          <t/>
        </is>
      </c>
      <c r="H2054" t="inlineStr">
        <is>
          <t>Mailitem</t>
        </is>
      </c>
      <c r="I2054" t="inlineStr">
        <is>
          <t>MI2112825718</t>
        </is>
      </c>
      <c r="J2054" t="n">
        <v>136.0</v>
      </c>
      <c r="K2054" t="inlineStr">
        <is>
          <t>COMPLETED</t>
        </is>
      </c>
      <c r="L2054" t="inlineStr">
        <is>
          <t>MARK_AS_COMPLETED</t>
        </is>
      </c>
      <c r="M2054" t="inlineStr">
        <is>
          <t>Queue</t>
        </is>
      </c>
      <c r="N2054" t="n">
        <v>2.0</v>
      </c>
      <c r="O2054" s="1" t="n">
        <v>44553.742476851854</v>
      </c>
      <c r="P2054" s="1" t="n">
        <v>44553.803078703706</v>
      </c>
      <c r="Q2054" t="n">
        <v>785.0</v>
      </c>
      <c r="R2054" t="n">
        <v>4451.0</v>
      </c>
      <c r="S2054" t="b">
        <v>0</v>
      </c>
      <c r="T2054" t="inlineStr">
        <is>
          <t>N/A</t>
        </is>
      </c>
      <c r="U2054" t="b">
        <v>1</v>
      </c>
      <c r="V2054" t="inlineStr">
        <is>
          <t>Ujwala Ajabe</t>
        </is>
      </c>
      <c r="W2054" s="1" t="n">
        <v>44553.785416666666</v>
      </c>
      <c r="X2054" t="n">
        <v>3703.0</v>
      </c>
      <c r="Y2054" t="n">
        <v>81.0</v>
      </c>
      <c r="Z2054" t="n">
        <v>0.0</v>
      </c>
      <c r="AA2054" t="n">
        <v>81.0</v>
      </c>
      <c r="AB2054" t="n">
        <v>0.0</v>
      </c>
      <c r="AC2054" t="n">
        <v>29.0</v>
      </c>
      <c r="AD2054" t="n">
        <v>55.0</v>
      </c>
      <c r="AE2054" t="n">
        <v>0.0</v>
      </c>
      <c r="AF2054" t="n">
        <v>0.0</v>
      </c>
      <c r="AG2054" t="n">
        <v>0.0</v>
      </c>
      <c r="AH2054" t="inlineStr">
        <is>
          <t>Dashrath Soren</t>
        </is>
      </c>
      <c r="AI2054" s="1" t="n">
        <v>44553.803078703706</v>
      </c>
      <c r="AJ2054" t="n">
        <v>748.0</v>
      </c>
      <c r="AK2054" t="n">
        <v>0.0</v>
      </c>
      <c r="AL2054" t="n">
        <v>0.0</v>
      </c>
      <c r="AM2054" t="n">
        <v>0.0</v>
      </c>
      <c r="AN2054" t="n">
        <v>0.0</v>
      </c>
      <c r="AO2054" t="n">
        <v>0.0</v>
      </c>
      <c r="AP2054" t="n">
        <v>55.0</v>
      </c>
      <c r="AQ2054" t="n">
        <v>0.0</v>
      </c>
      <c r="AR2054" t="n">
        <v>0.0</v>
      </c>
      <c r="AS2054" t="n">
        <v>0.0</v>
      </c>
      <c r="AT2054" t="inlineStr">
        <is>
          <t>N/A</t>
        </is>
      </c>
      <c r="AU2054" t="inlineStr">
        <is>
          <t>N/A</t>
        </is>
      </c>
      <c r="AV2054" t="inlineStr">
        <is>
          <t>N/A</t>
        </is>
      </c>
      <c r="AW2054" t="inlineStr">
        <is>
          <t>N/A</t>
        </is>
      </c>
      <c r="AX2054" t="inlineStr">
        <is>
          <t>N/A</t>
        </is>
      </c>
      <c r="AY2054" t="inlineStr">
        <is>
          <t>N/A</t>
        </is>
      </c>
      <c r="AZ2054" t="inlineStr">
        <is>
          <t>N/A</t>
        </is>
      </c>
      <c r="BA2054" t="inlineStr">
        <is>
          <t>N/A</t>
        </is>
      </c>
      <c r="BB2054" t="inlineStr">
        <is>
          <t>N/A</t>
        </is>
      </c>
      <c r="BC2054" t="inlineStr">
        <is>
          <t>N/A</t>
        </is>
      </c>
      <c r="BD2054" t="inlineStr">
        <is>
          <t>N/A</t>
        </is>
      </c>
      <c r="BE2054" t="inlineStr">
        <is>
          <t>N/A</t>
        </is>
      </c>
    </row>
    <row r="2055">
      <c r="A2055" t="inlineStr">
        <is>
          <t>WI211278818</t>
        </is>
      </c>
      <c r="B2055" t="inlineStr">
        <is>
          <t>DATA_VALIDATION</t>
        </is>
      </c>
      <c r="C2055" t="inlineStr">
        <is>
          <t>201130012992</t>
        </is>
      </c>
      <c r="D2055" t="inlineStr">
        <is>
          <t>Folder</t>
        </is>
      </c>
      <c r="E2055" s="2">
        <f>HYPERLINK("capsilon://?command=openfolder&amp;siteaddress=FAM.docvelocity-na8.net&amp;folderid=FXE28C4BBA-2655-2A1E-4661-20D4E4D45DE9","FX211211271")</f>
        <v>0.0</v>
      </c>
      <c r="F2055" t="inlineStr">
        <is>
          <t/>
        </is>
      </c>
      <c r="G2055" t="inlineStr">
        <is>
          <t/>
        </is>
      </c>
      <c r="H2055" t="inlineStr">
        <is>
          <t>Mailitem</t>
        </is>
      </c>
      <c r="I2055" t="inlineStr">
        <is>
          <t>MI2112830692</t>
        </is>
      </c>
      <c r="J2055" t="n">
        <v>141.0</v>
      </c>
      <c r="K2055" t="inlineStr">
        <is>
          <t>COMPLETED</t>
        </is>
      </c>
      <c r="L2055" t="inlineStr">
        <is>
          <t>MARK_AS_COMPLETED</t>
        </is>
      </c>
      <c r="M2055" t="inlineStr">
        <is>
          <t>Queue</t>
        </is>
      </c>
      <c r="N2055" t="n">
        <v>2.0</v>
      </c>
      <c r="O2055" s="1" t="n">
        <v>44553.744155092594</v>
      </c>
      <c r="P2055" s="1" t="n">
        <v>44553.83509259259</v>
      </c>
      <c r="Q2055" t="n">
        <v>4749.0</v>
      </c>
      <c r="R2055" t="n">
        <v>3108.0</v>
      </c>
      <c r="S2055" t="b">
        <v>0</v>
      </c>
      <c r="T2055" t="inlineStr">
        <is>
          <t>N/A</t>
        </is>
      </c>
      <c r="U2055" t="b">
        <v>1</v>
      </c>
      <c r="V2055" t="inlineStr">
        <is>
          <t>Ujwala Ajabe</t>
        </is>
      </c>
      <c r="W2055" s="1" t="n">
        <v>44553.81521990741</v>
      </c>
      <c r="X2055" t="n">
        <v>2574.0</v>
      </c>
      <c r="Y2055" t="n">
        <v>123.0</v>
      </c>
      <c r="Z2055" t="n">
        <v>0.0</v>
      </c>
      <c r="AA2055" t="n">
        <v>123.0</v>
      </c>
      <c r="AB2055" t="n">
        <v>0.0</v>
      </c>
      <c r="AC2055" t="n">
        <v>64.0</v>
      </c>
      <c r="AD2055" t="n">
        <v>18.0</v>
      </c>
      <c r="AE2055" t="n">
        <v>0.0</v>
      </c>
      <c r="AF2055" t="n">
        <v>0.0</v>
      </c>
      <c r="AG2055" t="n">
        <v>0.0</v>
      </c>
      <c r="AH2055" t="inlineStr">
        <is>
          <t>Vikash Suryakanth Parmar</t>
        </is>
      </c>
      <c r="AI2055" s="1" t="n">
        <v>44553.83509259259</v>
      </c>
      <c r="AJ2055" t="n">
        <v>462.0</v>
      </c>
      <c r="AK2055" t="n">
        <v>0.0</v>
      </c>
      <c r="AL2055" t="n">
        <v>0.0</v>
      </c>
      <c r="AM2055" t="n">
        <v>0.0</v>
      </c>
      <c r="AN2055" t="n">
        <v>0.0</v>
      </c>
      <c r="AO2055" t="n">
        <v>0.0</v>
      </c>
      <c r="AP2055" t="n">
        <v>18.0</v>
      </c>
      <c r="AQ2055" t="n">
        <v>0.0</v>
      </c>
      <c r="AR2055" t="n">
        <v>0.0</v>
      </c>
      <c r="AS2055" t="n">
        <v>0.0</v>
      </c>
      <c r="AT2055" t="inlineStr">
        <is>
          <t>N/A</t>
        </is>
      </c>
      <c r="AU2055" t="inlineStr">
        <is>
          <t>N/A</t>
        </is>
      </c>
      <c r="AV2055" t="inlineStr">
        <is>
          <t>N/A</t>
        </is>
      </c>
      <c r="AW2055" t="inlineStr">
        <is>
          <t>N/A</t>
        </is>
      </c>
      <c r="AX2055" t="inlineStr">
        <is>
          <t>N/A</t>
        </is>
      </c>
      <c r="AY2055" t="inlineStr">
        <is>
          <t>N/A</t>
        </is>
      </c>
      <c r="AZ2055" t="inlineStr">
        <is>
          <t>N/A</t>
        </is>
      </c>
      <c r="BA2055" t="inlineStr">
        <is>
          <t>N/A</t>
        </is>
      </c>
      <c r="BB2055" t="inlineStr">
        <is>
          <t>N/A</t>
        </is>
      </c>
      <c r="BC2055" t="inlineStr">
        <is>
          <t>N/A</t>
        </is>
      </c>
      <c r="BD2055" t="inlineStr">
        <is>
          <t>N/A</t>
        </is>
      </c>
      <c r="BE2055" t="inlineStr">
        <is>
          <t>N/A</t>
        </is>
      </c>
    </row>
    <row r="2056">
      <c r="A2056" t="inlineStr">
        <is>
          <t>WI211278882</t>
        </is>
      </c>
      <c r="B2056" t="inlineStr">
        <is>
          <t>DATA_VALIDATION</t>
        </is>
      </c>
      <c r="C2056" t="inlineStr">
        <is>
          <t>201300020246</t>
        </is>
      </c>
      <c r="D2056" t="inlineStr">
        <is>
          <t>Folder</t>
        </is>
      </c>
      <c r="E2056" s="2">
        <f>HYPERLINK("capsilon://?command=openfolder&amp;siteaddress=FAM.docvelocity-na8.net&amp;folderid=FX2E5F78F0-EF9C-44C3-6F4E-527B5A0DDA24","FX21126820")</f>
        <v>0.0</v>
      </c>
      <c r="F2056" t="inlineStr">
        <is>
          <t/>
        </is>
      </c>
      <c r="G2056" t="inlineStr">
        <is>
          <t/>
        </is>
      </c>
      <c r="H2056" t="inlineStr">
        <is>
          <t>Mailitem</t>
        </is>
      </c>
      <c r="I2056" t="inlineStr">
        <is>
          <t>MI2112834388</t>
        </is>
      </c>
      <c r="J2056" t="n">
        <v>125.0</v>
      </c>
      <c r="K2056" t="inlineStr">
        <is>
          <t>COMPLETED</t>
        </is>
      </c>
      <c r="L2056" t="inlineStr">
        <is>
          <t>MARK_AS_COMPLETED</t>
        </is>
      </c>
      <c r="M2056" t="inlineStr">
        <is>
          <t>Queue</t>
        </is>
      </c>
      <c r="N2056" t="n">
        <v>1.0</v>
      </c>
      <c r="O2056" s="1" t="n">
        <v>44553.76903935185</v>
      </c>
      <c r="P2056" s="1" t="n">
        <v>44553.7725462963</v>
      </c>
      <c r="Q2056" t="n">
        <v>77.0</v>
      </c>
      <c r="R2056" t="n">
        <v>226.0</v>
      </c>
      <c r="S2056" t="b">
        <v>0</v>
      </c>
      <c r="T2056" t="inlineStr">
        <is>
          <t>N/A</t>
        </is>
      </c>
      <c r="U2056" t="b">
        <v>0</v>
      </c>
      <c r="V2056" t="inlineStr">
        <is>
          <t>Sumit Jarhad</t>
        </is>
      </c>
      <c r="W2056" s="1" t="n">
        <v>44553.7725462963</v>
      </c>
      <c r="X2056" t="n">
        <v>226.0</v>
      </c>
      <c r="Y2056" t="n">
        <v>0.0</v>
      </c>
      <c r="Z2056" t="n">
        <v>0.0</v>
      </c>
      <c r="AA2056" t="n">
        <v>0.0</v>
      </c>
      <c r="AB2056" t="n">
        <v>0.0</v>
      </c>
      <c r="AC2056" t="n">
        <v>0.0</v>
      </c>
      <c r="AD2056" t="n">
        <v>125.0</v>
      </c>
      <c r="AE2056" t="n">
        <v>106.0</v>
      </c>
      <c r="AF2056" t="n">
        <v>0.0</v>
      </c>
      <c r="AG2056" t="n">
        <v>5.0</v>
      </c>
      <c r="AH2056" t="inlineStr">
        <is>
          <t>N/A</t>
        </is>
      </c>
      <c r="AI2056" t="inlineStr">
        <is>
          <t>N/A</t>
        </is>
      </c>
      <c r="AJ2056" t="inlineStr">
        <is>
          <t>N/A</t>
        </is>
      </c>
      <c r="AK2056" t="inlineStr">
        <is>
          <t>N/A</t>
        </is>
      </c>
      <c r="AL2056" t="inlineStr">
        <is>
          <t>N/A</t>
        </is>
      </c>
      <c r="AM2056" t="inlineStr">
        <is>
          <t>N/A</t>
        </is>
      </c>
      <c r="AN2056" t="inlineStr">
        <is>
          <t>N/A</t>
        </is>
      </c>
      <c r="AO2056" t="inlineStr">
        <is>
          <t>N/A</t>
        </is>
      </c>
      <c r="AP2056" t="inlineStr">
        <is>
          <t>N/A</t>
        </is>
      </c>
      <c r="AQ2056" t="inlineStr">
        <is>
          <t>N/A</t>
        </is>
      </c>
      <c r="AR2056" t="inlineStr">
        <is>
          <t>N/A</t>
        </is>
      </c>
      <c r="AS2056" t="inlineStr">
        <is>
          <t>N/A</t>
        </is>
      </c>
      <c r="AT2056" t="inlineStr">
        <is>
          <t>N/A</t>
        </is>
      </c>
      <c r="AU2056" t="inlineStr">
        <is>
          <t>N/A</t>
        </is>
      </c>
      <c r="AV2056" t="inlineStr">
        <is>
          <t>N/A</t>
        </is>
      </c>
      <c r="AW2056" t="inlineStr">
        <is>
          <t>N/A</t>
        </is>
      </c>
      <c r="AX2056" t="inlineStr">
        <is>
          <t>N/A</t>
        </is>
      </c>
      <c r="AY2056" t="inlineStr">
        <is>
          <t>N/A</t>
        </is>
      </c>
      <c r="AZ2056" t="inlineStr">
        <is>
          <t>N/A</t>
        </is>
      </c>
      <c r="BA2056" t="inlineStr">
        <is>
          <t>N/A</t>
        </is>
      </c>
      <c r="BB2056" t="inlineStr">
        <is>
          <t>N/A</t>
        </is>
      </c>
      <c r="BC2056" t="inlineStr">
        <is>
          <t>N/A</t>
        </is>
      </c>
      <c r="BD2056" t="inlineStr">
        <is>
          <t>N/A</t>
        </is>
      </c>
      <c r="BE2056" t="inlineStr">
        <is>
          <t>N/A</t>
        </is>
      </c>
    </row>
    <row r="2057">
      <c r="A2057" t="inlineStr">
        <is>
          <t>WI211278892</t>
        </is>
      </c>
      <c r="B2057" t="inlineStr">
        <is>
          <t>DATA_VALIDATION</t>
        </is>
      </c>
      <c r="C2057" t="inlineStr">
        <is>
          <t>201300020246</t>
        </is>
      </c>
      <c r="D2057" t="inlineStr">
        <is>
          <t>Folder</t>
        </is>
      </c>
      <c r="E2057" s="2">
        <f>HYPERLINK("capsilon://?command=openfolder&amp;siteaddress=FAM.docvelocity-na8.net&amp;folderid=FX2E5F78F0-EF9C-44C3-6F4E-527B5A0DDA24","FX21126820")</f>
        <v>0.0</v>
      </c>
      <c r="F2057" t="inlineStr">
        <is>
          <t/>
        </is>
      </c>
      <c r="G2057" t="inlineStr">
        <is>
          <t/>
        </is>
      </c>
      <c r="H2057" t="inlineStr">
        <is>
          <t>Mailitem</t>
        </is>
      </c>
      <c r="I2057" t="inlineStr">
        <is>
          <t>MI2112834388</t>
        </is>
      </c>
      <c r="J2057" t="n">
        <v>254.0</v>
      </c>
      <c r="K2057" t="inlineStr">
        <is>
          <t>COMPLETED</t>
        </is>
      </c>
      <c r="L2057" t="inlineStr">
        <is>
          <t>MARK_AS_COMPLETED</t>
        </is>
      </c>
      <c r="M2057" t="inlineStr">
        <is>
          <t>Queue</t>
        </is>
      </c>
      <c r="N2057" t="n">
        <v>2.0</v>
      </c>
      <c r="O2057" s="1" t="n">
        <v>44553.773831018516</v>
      </c>
      <c r="P2057" s="1" t="n">
        <v>44553.81469907407</v>
      </c>
      <c r="Q2057" t="n">
        <v>1082.0</v>
      </c>
      <c r="R2057" t="n">
        <v>2449.0</v>
      </c>
      <c r="S2057" t="b">
        <v>0</v>
      </c>
      <c r="T2057" t="inlineStr">
        <is>
          <t>N/A</t>
        </is>
      </c>
      <c r="U2057" t="b">
        <v>1</v>
      </c>
      <c r="V2057" t="inlineStr">
        <is>
          <t>Sumit Jarhad</t>
        </is>
      </c>
      <c r="W2057" s="1" t="n">
        <v>44553.78236111111</v>
      </c>
      <c r="X2057" t="n">
        <v>702.0</v>
      </c>
      <c r="Y2057" t="n">
        <v>198.0</v>
      </c>
      <c r="Z2057" t="n">
        <v>0.0</v>
      </c>
      <c r="AA2057" t="n">
        <v>198.0</v>
      </c>
      <c r="AB2057" t="n">
        <v>0.0</v>
      </c>
      <c r="AC2057" t="n">
        <v>51.0</v>
      </c>
      <c r="AD2057" t="n">
        <v>56.0</v>
      </c>
      <c r="AE2057" t="n">
        <v>0.0</v>
      </c>
      <c r="AF2057" t="n">
        <v>0.0</v>
      </c>
      <c r="AG2057" t="n">
        <v>0.0</v>
      </c>
      <c r="AH2057" t="inlineStr">
        <is>
          <t>Mohini Shinde</t>
        </is>
      </c>
      <c r="AI2057" s="1" t="n">
        <v>44553.81469907407</v>
      </c>
      <c r="AJ2057" t="n">
        <v>1741.0</v>
      </c>
      <c r="AK2057" t="n">
        <v>0.0</v>
      </c>
      <c r="AL2057" t="n">
        <v>0.0</v>
      </c>
      <c r="AM2057" t="n">
        <v>0.0</v>
      </c>
      <c r="AN2057" t="n">
        <v>0.0</v>
      </c>
      <c r="AO2057" t="n">
        <v>0.0</v>
      </c>
      <c r="AP2057" t="n">
        <v>56.0</v>
      </c>
      <c r="AQ2057" t="n">
        <v>0.0</v>
      </c>
      <c r="AR2057" t="n">
        <v>0.0</v>
      </c>
      <c r="AS2057" t="n">
        <v>0.0</v>
      </c>
      <c r="AT2057" t="inlineStr">
        <is>
          <t>N/A</t>
        </is>
      </c>
      <c r="AU2057" t="inlineStr">
        <is>
          <t>N/A</t>
        </is>
      </c>
      <c r="AV2057" t="inlineStr">
        <is>
          <t>N/A</t>
        </is>
      </c>
      <c r="AW2057" t="inlineStr">
        <is>
          <t>N/A</t>
        </is>
      </c>
      <c r="AX2057" t="inlineStr">
        <is>
          <t>N/A</t>
        </is>
      </c>
      <c r="AY2057" t="inlineStr">
        <is>
          <t>N/A</t>
        </is>
      </c>
      <c r="AZ2057" t="inlineStr">
        <is>
          <t>N/A</t>
        </is>
      </c>
      <c r="BA2057" t="inlineStr">
        <is>
          <t>N/A</t>
        </is>
      </c>
      <c r="BB2057" t="inlineStr">
        <is>
          <t>N/A</t>
        </is>
      </c>
      <c r="BC2057" t="inlineStr">
        <is>
          <t>N/A</t>
        </is>
      </c>
      <c r="BD2057" t="inlineStr">
        <is>
          <t>N/A</t>
        </is>
      </c>
      <c r="BE2057" t="inlineStr">
        <is>
          <t>N/A</t>
        </is>
      </c>
    </row>
    <row r="2058">
      <c r="A2058" t="inlineStr">
        <is>
          <t>WI211278973</t>
        </is>
      </c>
      <c r="B2058" t="inlineStr">
        <is>
          <t>DATA_VALIDATION</t>
        </is>
      </c>
      <c r="C2058" t="inlineStr">
        <is>
          <t>201100014337</t>
        </is>
      </c>
      <c r="D2058" t="inlineStr">
        <is>
          <t>Folder</t>
        </is>
      </c>
      <c r="E2058" s="2">
        <f>HYPERLINK("capsilon://?command=openfolder&amp;siteaddress=FAM.docvelocity-na8.net&amp;folderid=FXA4E5F561-4A9C-2260-C163-395BC8537C29","FX21128088")</f>
        <v>0.0</v>
      </c>
      <c r="F2058" t="inlineStr">
        <is>
          <t/>
        </is>
      </c>
      <c r="G2058" t="inlineStr">
        <is>
          <t/>
        </is>
      </c>
      <c r="H2058" t="inlineStr">
        <is>
          <t>Mailitem</t>
        </is>
      </c>
      <c r="I2058" t="inlineStr">
        <is>
          <t>MI2112835686</t>
        </is>
      </c>
      <c r="J2058" t="n">
        <v>33.0</v>
      </c>
      <c r="K2058" t="inlineStr">
        <is>
          <t>COMPLETED</t>
        </is>
      </c>
      <c r="L2058" t="inlineStr">
        <is>
          <t>MARK_AS_COMPLETED</t>
        </is>
      </c>
      <c r="M2058" t="inlineStr">
        <is>
          <t>Queue</t>
        </is>
      </c>
      <c r="N2058" t="n">
        <v>2.0</v>
      </c>
      <c r="O2058" s="1" t="n">
        <v>44553.80079861111</v>
      </c>
      <c r="P2058" s="1" t="n">
        <v>44553.80486111111</v>
      </c>
      <c r="Q2058" t="n">
        <v>152.0</v>
      </c>
      <c r="R2058" t="n">
        <v>199.0</v>
      </c>
      <c r="S2058" t="b">
        <v>0</v>
      </c>
      <c r="T2058" t="inlineStr">
        <is>
          <t>N/A</t>
        </is>
      </c>
      <c r="U2058" t="b">
        <v>0</v>
      </c>
      <c r="V2058" t="inlineStr">
        <is>
          <t>Sanjay Kharade</t>
        </is>
      </c>
      <c r="W2058" s="1" t="n">
        <v>44553.801724537036</v>
      </c>
      <c r="X2058" t="n">
        <v>46.0</v>
      </c>
      <c r="Y2058" t="n">
        <v>9.0</v>
      </c>
      <c r="Z2058" t="n">
        <v>0.0</v>
      </c>
      <c r="AA2058" t="n">
        <v>9.0</v>
      </c>
      <c r="AB2058" t="n">
        <v>0.0</v>
      </c>
      <c r="AC2058" t="n">
        <v>1.0</v>
      </c>
      <c r="AD2058" t="n">
        <v>24.0</v>
      </c>
      <c r="AE2058" t="n">
        <v>0.0</v>
      </c>
      <c r="AF2058" t="n">
        <v>0.0</v>
      </c>
      <c r="AG2058" t="n">
        <v>0.0</v>
      </c>
      <c r="AH2058" t="inlineStr">
        <is>
          <t>Dashrath Soren</t>
        </is>
      </c>
      <c r="AI2058" s="1" t="n">
        <v>44553.80486111111</v>
      </c>
      <c r="AJ2058" t="n">
        <v>153.0</v>
      </c>
      <c r="AK2058" t="n">
        <v>0.0</v>
      </c>
      <c r="AL2058" t="n">
        <v>0.0</v>
      </c>
      <c r="AM2058" t="n">
        <v>0.0</v>
      </c>
      <c r="AN2058" t="n">
        <v>0.0</v>
      </c>
      <c r="AO2058" t="n">
        <v>0.0</v>
      </c>
      <c r="AP2058" t="n">
        <v>24.0</v>
      </c>
      <c r="AQ2058" t="n">
        <v>0.0</v>
      </c>
      <c r="AR2058" t="n">
        <v>0.0</v>
      </c>
      <c r="AS2058" t="n">
        <v>0.0</v>
      </c>
      <c r="AT2058" t="inlineStr">
        <is>
          <t>N/A</t>
        </is>
      </c>
      <c r="AU2058" t="inlineStr">
        <is>
          <t>N/A</t>
        </is>
      </c>
      <c r="AV2058" t="inlineStr">
        <is>
          <t>N/A</t>
        </is>
      </c>
      <c r="AW2058" t="inlineStr">
        <is>
          <t>N/A</t>
        </is>
      </c>
      <c r="AX2058" t="inlineStr">
        <is>
          <t>N/A</t>
        </is>
      </c>
      <c r="AY2058" t="inlineStr">
        <is>
          <t>N/A</t>
        </is>
      </c>
      <c r="AZ2058" t="inlineStr">
        <is>
          <t>N/A</t>
        </is>
      </c>
      <c r="BA2058" t="inlineStr">
        <is>
          <t>N/A</t>
        </is>
      </c>
      <c r="BB2058" t="inlineStr">
        <is>
          <t>N/A</t>
        </is>
      </c>
      <c r="BC2058" t="inlineStr">
        <is>
          <t>N/A</t>
        </is>
      </c>
      <c r="BD2058" t="inlineStr">
        <is>
          <t>N/A</t>
        </is>
      </c>
      <c r="BE2058" t="inlineStr">
        <is>
          <t>N/A</t>
        </is>
      </c>
    </row>
    <row r="2059">
      <c r="A2059" t="inlineStr">
        <is>
          <t>WI211278985</t>
        </is>
      </c>
      <c r="B2059" t="inlineStr">
        <is>
          <t>DATA_VALIDATION</t>
        </is>
      </c>
      <c r="C2059" t="inlineStr">
        <is>
          <t>201330004321</t>
        </is>
      </c>
      <c r="D2059" t="inlineStr">
        <is>
          <t>Folder</t>
        </is>
      </c>
      <c r="E2059" s="2">
        <f>HYPERLINK("capsilon://?command=openfolder&amp;siteaddress=FAM.docvelocity-na8.net&amp;folderid=FXBF94D5A6-DBA8-1E51-0BD2-38F11318B788","FX211211094")</f>
        <v>0.0</v>
      </c>
      <c r="F2059" t="inlineStr">
        <is>
          <t/>
        </is>
      </c>
      <c r="G2059" t="inlineStr">
        <is>
          <t/>
        </is>
      </c>
      <c r="H2059" t="inlineStr">
        <is>
          <t>Mailitem</t>
        </is>
      </c>
      <c r="I2059" t="inlineStr">
        <is>
          <t>MI2112835706</t>
        </is>
      </c>
      <c r="J2059" t="n">
        <v>42.0</v>
      </c>
      <c r="K2059" t="inlineStr">
        <is>
          <t>COMPLETED</t>
        </is>
      </c>
      <c r="L2059" t="inlineStr">
        <is>
          <t>MARK_AS_COMPLETED</t>
        </is>
      </c>
      <c r="M2059" t="inlineStr">
        <is>
          <t>Queue</t>
        </is>
      </c>
      <c r="N2059" t="n">
        <v>1.0</v>
      </c>
      <c r="O2059" s="1" t="n">
        <v>44553.80265046296</v>
      </c>
      <c r="P2059" s="1" t="n">
        <v>44557.16190972222</v>
      </c>
      <c r="Q2059" t="n">
        <v>289674.0</v>
      </c>
      <c r="R2059" t="n">
        <v>566.0</v>
      </c>
      <c r="S2059" t="b">
        <v>0</v>
      </c>
      <c r="T2059" t="inlineStr">
        <is>
          <t>N/A</t>
        </is>
      </c>
      <c r="U2059" t="b">
        <v>0</v>
      </c>
      <c r="V2059" t="inlineStr">
        <is>
          <t>Hemanshi Deshlahara</t>
        </is>
      </c>
      <c r="W2059" s="1" t="n">
        <v>44557.16190972222</v>
      </c>
      <c r="X2059" t="n">
        <v>304.0</v>
      </c>
      <c r="Y2059" t="n">
        <v>0.0</v>
      </c>
      <c r="Z2059" t="n">
        <v>0.0</v>
      </c>
      <c r="AA2059" t="n">
        <v>0.0</v>
      </c>
      <c r="AB2059" t="n">
        <v>0.0</v>
      </c>
      <c r="AC2059" t="n">
        <v>0.0</v>
      </c>
      <c r="AD2059" t="n">
        <v>42.0</v>
      </c>
      <c r="AE2059" t="n">
        <v>37.0</v>
      </c>
      <c r="AF2059" t="n">
        <v>0.0</v>
      </c>
      <c r="AG2059" t="n">
        <v>2.0</v>
      </c>
      <c r="AH2059" t="inlineStr">
        <is>
          <t>N/A</t>
        </is>
      </c>
      <c r="AI2059" t="inlineStr">
        <is>
          <t>N/A</t>
        </is>
      </c>
      <c r="AJ2059" t="inlineStr">
        <is>
          <t>N/A</t>
        </is>
      </c>
      <c r="AK2059" t="inlineStr">
        <is>
          <t>N/A</t>
        </is>
      </c>
      <c r="AL2059" t="inlineStr">
        <is>
          <t>N/A</t>
        </is>
      </c>
      <c r="AM2059" t="inlineStr">
        <is>
          <t>N/A</t>
        </is>
      </c>
      <c r="AN2059" t="inlineStr">
        <is>
          <t>N/A</t>
        </is>
      </c>
      <c r="AO2059" t="inlineStr">
        <is>
          <t>N/A</t>
        </is>
      </c>
      <c r="AP2059" t="inlineStr">
        <is>
          <t>N/A</t>
        </is>
      </c>
      <c r="AQ2059" t="inlineStr">
        <is>
          <t>N/A</t>
        </is>
      </c>
      <c r="AR2059" t="inlineStr">
        <is>
          <t>N/A</t>
        </is>
      </c>
      <c r="AS2059" t="inlineStr">
        <is>
          <t>N/A</t>
        </is>
      </c>
      <c r="AT2059" t="inlineStr">
        <is>
          <t>N/A</t>
        </is>
      </c>
      <c r="AU2059" t="inlineStr">
        <is>
          <t>N/A</t>
        </is>
      </c>
      <c r="AV2059" t="inlineStr">
        <is>
          <t>N/A</t>
        </is>
      </c>
      <c r="AW2059" t="inlineStr">
        <is>
          <t>N/A</t>
        </is>
      </c>
      <c r="AX2059" t="inlineStr">
        <is>
          <t>N/A</t>
        </is>
      </c>
      <c r="AY2059" t="inlineStr">
        <is>
          <t>N/A</t>
        </is>
      </c>
      <c r="AZ2059" t="inlineStr">
        <is>
          <t>N/A</t>
        </is>
      </c>
      <c r="BA2059" t="inlineStr">
        <is>
          <t>N/A</t>
        </is>
      </c>
      <c r="BB2059" t="inlineStr">
        <is>
          <t>N/A</t>
        </is>
      </c>
      <c r="BC2059" t="inlineStr">
        <is>
          <t>N/A</t>
        </is>
      </c>
      <c r="BD2059" t="inlineStr">
        <is>
          <t>N/A</t>
        </is>
      </c>
      <c r="BE2059" t="inlineStr">
        <is>
          <t>N/A</t>
        </is>
      </c>
    </row>
    <row r="2060">
      <c r="A2060" t="inlineStr">
        <is>
          <t>WI211279048</t>
        </is>
      </c>
      <c r="B2060" t="inlineStr">
        <is>
          <t>DATA_VALIDATION</t>
        </is>
      </c>
      <c r="C2060" t="inlineStr">
        <is>
          <t>201330004362</t>
        </is>
      </c>
      <c r="D2060" t="inlineStr">
        <is>
          <t>Folder</t>
        </is>
      </c>
      <c r="E2060" s="2">
        <f>HYPERLINK("capsilon://?command=openfolder&amp;siteaddress=FAM.docvelocity-na8.net&amp;folderid=FX1653500B-7A24-9A57-CBD9-A1024DA67871","FX211211892")</f>
        <v>0.0</v>
      </c>
      <c r="F2060" t="inlineStr">
        <is>
          <t/>
        </is>
      </c>
      <c r="G2060" t="inlineStr">
        <is>
          <t/>
        </is>
      </c>
      <c r="H2060" t="inlineStr">
        <is>
          <t>Mailitem</t>
        </is>
      </c>
      <c r="I2060" t="inlineStr">
        <is>
          <t>MI2112836309</t>
        </is>
      </c>
      <c r="J2060" t="n">
        <v>120.0</v>
      </c>
      <c r="K2060" t="inlineStr">
        <is>
          <t>COMPLETED</t>
        </is>
      </c>
      <c r="L2060" t="inlineStr">
        <is>
          <t>MARK_AS_COMPLETED</t>
        </is>
      </c>
      <c r="M2060" t="inlineStr">
        <is>
          <t>Queue</t>
        </is>
      </c>
      <c r="N2060" t="n">
        <v>1.0</v>
      </c>
      <c r="O2060" s="1" t="n">
        <v>44553.82361111111</v>
      </c>
      <c r="P2060" s="1" t="n">
        <v>44557.18001157408</v>
      </c>
      <c r="Q2060" t="n">
        <v>289115.0</v>
      </c>
      <c r="R2060" t="n">
        <v>878.0</v>
      </c>
      <c r="S2060" t="b">
        <v>0</v>
      </c>
      <c r="T2060" t="inlineStr">
        <is>
          <t>N/A</t>
        </is>
      </c>
      <c r="U2060" t="b">
        <v>0</v>
      </c>
      <c r="V2060" t="inlineStr">
        <is>
          <t>Hemanshi Deshlahara</t>
        </is>
      </c>
      <c r="W2060" s="1" t="n">
        <v>44557.18001157408</v>
      </c>
      <c r="X2060" t="n">
        <v>689.0</v>
      </c>
      <c r="Y2060" t="n">
        <v>0.0</v>
      </c>
      <c r="Z2060" t="n">
        <v>0.0</v>
      </c>
      <c r="AA2060" t="n">
        <v>0.0</v>
      </c>
      <c r="AB2060" t="n">
        <v>0.0</v>
      </c>
      <c r="AC2060" t="n">
        <v>0.0</v>
      </c>
      <c r="AD2060" t="n">
        <v>120.0</v>
      </c>
      <c r="AE2060" t="n">
        <v>96.0</v>
      </c>
      <c r="AF2060" t="n">
        <v>0.0</v>
      </c>
      <c r="AG2060" t="n">
        <v>7.0</v>
      </c>
      <c r="AH2060" t="inlineStr">
        <is>
          <t>N/A</t>
        </is>
      </c>
      <c r="AI2060" t="inlineStr">
        <is>
          <t>N/A</t>
        </is>
      </c>
      <c r="AJ2060" t="inlineStr">
        <is>
          <t>N/A</t>
        </is>
      </c>
      <c r="AK2060" t="inlineStr">
        <is>
          <t>N/A</t>
        </is>
      </c>
      <c r="AL2060" t="inlineStr">
        <is>
          <t>N/A</t>
        </is>
      </c>
      <c r="AM2060" t="inlineStr">
        <is>
          <t>N/A</t>
        </is>
      </c>
      <c r="AN2060" t="inlineStr">
        <is>
          <t>N/A</t>
        </is>
      </c>
      <c r="AO2060" t="inlineStr">
        <is>
          <t>N/A</t>
        </is>
      </c>
      <c r="AP2060" t="inlineStr">
        <is>
          <t>N/A</t>
        </is>
      </c>
      <c r="AQ2060" t="inlineStr">
        <is>
          <t>N/A</t>
        </is>
      </c>
      <c r="AR2060" t="inlineStr">
        <is>
          <t>N/A</t>
        </is>
      </c>
      <c r="AS2060" t="inlineStr">
        <is>
          <t>N/A</t>
        </is>
      </c>
      <c r="AT2060" t="inlineStr">
        <is>
          <t>N/A</t>
        </is>
      </c>
      <c r="AU2060" t="inlineStr">
        <is>
          <t>N/A</t>
        </is>
      </c>
      <c r="AV2060" t="inlineStr">
        <is>
          <t>N/A</t>
        </is>
      </c>
      <c r="AW2060" t="inlineStr">
        <is>
          <t>N/A</t>
        </is>
      </c>
      <c r="AX2060" t="inlineStr">
        <is>
          <t>N/A</t>
        </is>
      </c>
      <c r="AY2060" t="inlineStr">
        <is>
          <t>N/A</t>
        </is>
      </c>
      <c r="AZ2060" t="inlineStr">
        <is>
          <t>N/A</t>
        </is>
      </c>
      <c r="BA2060" t="inlineStr">
        <is>
          <t>N/A</t>
        </is>
      </c>
      <c r="BB2060" t="inlineStr">
        <is>
          <t>N/A</t>
        </is>
      </c>
      <c r="BC2060" t="inlineStr">
        <is>
          <t>N/A</t>
        </is>
      </c>
      <c r="BD2060" t="inlineStr">
        <is>
          <t>N/A</t>
        </is>
      </c>
      <c r="BE2060" t="inlineStr">
        <is>
          <t>N/A</t>
        </is>
      </c>
    </row>
    <row r="2061">
      <c r="A2061" t="inlineStr">
        <is>
          <t>WI21127929</t>
        </is>
      </c>
      <c r="B2061" t="inlineStr">
        <is>
          <t>DATA_VALIDATION</t>
        </is>
      </c>
      <c r="C2061" t="inlineStr">
        <is>
          <t>201100014215</t>
        </is>
      </c>
      <c r="D2061" t="inlineStr">
        <is>
          <t>Folder</t>
        </is>
      </c>
      <c r="E2061" s="2">
        <f>HYPERLINK("capsilon://?command=openfolder&amp;siteaddress=FAM.docvelocity-na8.net&amp;folderid=FX343A2F68-74BC-A256-6FBE-89FBC98C4F0A","FX211112904")</f>
        <v>0.0</v>
      </c>
      <c r="F2061" t="inlineStr">
        <is>
          <t/>
        </is>
      </c>
      <c r="G2061" t="inlineStr">
        <is>
          <t/>
        </is>
      </c>
      <c r="H2061" t="inlineStr">
        <is>
          <t>Mailitem</t>
        </is>
      </c>
      <c r="I2061" t="inlineStr">
        <is>
          <t>MI211286503</t>
        </is>
      </c>
      <c r="J2061" t="n">
        <v>30.0</v>
      </c>
      <c r="K2061" t="inlineStr">
        <is>
          <t>COMPLETED</t>
        </is>
      </c>
      <c r="L2061" t="inlineStr">
        <is>
          <t>MARK_AS_COMPLETED</t>
        </is>
      </c>
      <c r="M2061" t="inlineStr">
        <is>
          <t>Queue</t>
        </is>
      </c>
      <c r="N2061" t="n">
        <v>2.0</v>
      </c>
      <c r="O2061" s="1" t="n">
        <v>44532.62600694445</v>
      </c>
      <c r="P2061" s="1" t="n">
        <v>44532.68164351852</v>
      </c>
      <c r="Q2061" t="n">
        <v>4572.0</v>
      </c>
      <c r="R2061" t="n">
        <v>235.0</v>
      </c>
      <c r="S2061" t="b">
        <v>0</v>
      </c>
      <c r="T2061" t="inlineStr">
        <is>
          <t>N/A</t>
        </is>
      </c>
      <c r="U2061" t="b">
        <v>0</v>
      </c>
      <c r="V2061" t="inlineStr">
        <is>
          <t>Poonam Patil</t>
        </is>
      </c>
      <c r="W2061" s="1" t="n">
        <v>44532.65783564815</v>
      </c>
      <c r="X2061" t="n">
        <v>33.0</v>
      </c>
      <c r="Y2061" t="n">
        <v>9.0</v>
      </c>
      <c r="Z2061" t="n">
        <v>0.0</v>
      </c>
      <c r="AA2061" t="n">
        <v>9.0</v>
      </c>
      <c r="AB2061" t="n">
        <v>0.0</v>
      </c>
      <c r="AC2061" t="n">
        <v>1.0</v>
      </c>
      <c r="AD2061" t="n">
        <v>21.0</v>
      </c>
      <c r="AE2061" t="n">
        <v>0.0</v>
      </c>
      <c r="AF2061" t="n">
        <v>0.0</v>
      </c>
      <c r="AG2061" t="n">
        <v>0.0</v>
      </c>
      <c r="AH2061" t="inlineStr">
        <is>
          <t>Rohit Mawal</t>
        </is>
      </c>
      <c r="AI2061" s="1" t="n">
        <v>44532.68164351852</v>
      </c>
      <c r="AJ2061" t="n">
        <v>202.0</v>
      </c>
      <c r="AK2061" t="n">
        <v>0.0</v>
      </c>
      <c r="AL2061" t="n">
        <v>0.0</v>
      </c>
      <c r="AM2061" t="n">
        <v>0.0</v>
      </c>
      <c r="AN2061" t="n">
        <v>0.0</v>
      </c>
      <c r="AO2061" t="n">
        <v>0.0</v>
      </c>
      <c r="AP2061" t="n">
        <v>21.0</v>
      </c>
      <c r="AQ2061" t="n">
        <v>0.0</v>
      </c>
      <c r="AR2061" t="n">
        <v>0.0</v>
      </c>
      <c r="AS2061" t="n">
        <v>0.0</v>
      </c>
      <c r="AT2061" t="inlineStr">
        <is>
          <t>N/A</t>
        </is>
      </c>
      <c r="AU2061" t="inlineStr">
        <is>
          <t>N/A</t>
        </is>
      </c>
      <c r="AV2061" t="inlineStr">
        <is>
          <t>N/A</t>
        </is>
      </c>
      <c r="AW2061" t="inlineStr">
        <is>
          <t>N/A</t>
        </is>
      </c>
      <c r="AX2061" t="inlineStr">
        <is>
          <t>N/A</t>
        </is>
      </c>
      <c r="AY2061" t="inlineStr">
        <is>
          <t>N/A</t>
        </is>
      </c>
      <c r="AZ2061" t="inlineStr">
        <is>
          <t>N/A</t>
        </is>
      </c>
      <c r="BA2061" t="inlineStr">
        <is>
          <t>N/A</t>
        </is>
      </c>
      <c r="BB2061" t="inlineStr">
        <is>
          <t>N/A</t>
        </is>
      </c>
      <c r="BC2061" t="inlineStr">
        <is>
          <t>N/A</t>
        </is>
      </c>
      <c r="BD2061" t="inlineStr">
        <is>
          <t>N/A</t>
        </is>
      </c>
      <c r="BE2061" t="inlineStr">
        <is>
          <t>N/A</t>
        </is>
      </c>
    </row>
    <row r="2062">
      <c r="A2062" t="inlineStr">
        <is>
          <t>WI211279714</t>
        </is>
      </c>
      <c r="B2062" t="inlineStr">
        <is>
          <t>DATA_VALIDATION</t>
        </is>
      </c>
      <c r="C2062" t="inlineStr">
        <is>
          <t>201330004321</t>
        </is>
      </c>
      <c r="D2062" t="inlineStr">
        <is>
          <t>Folder</t>
        </is>
      </c>
      <c r="E2062" s="2">
        <f>HYPERLINK("capsilon://?command=openfolder&amp;siteaddress=FAM.docvelocity-na8.net&amp;folderid=FXBF94D5A6-DBA8-1E51-0BD2-38F11318B788","FX211211094")</f>
        <v>0.0</v>
      </c>
      <c r="F2062" t="inlineStr">
        <is>
          <t/>
        </is>
      </c>
      <c r="G2062" t="inlineStr">
        <is>
          <t/>
        </is>
      </c>
      <c r="H2062" t="inlineStr">
        <is>
          <t>Mailitem</t>
        </is>
      </c>
      <c r="I2062" t="inlineStr">
        <is>
          <t>MI2112835706</t>
        </is>
      </c>
      <c r="J2062" t="n">
        <v>94.0</v>
      </c>
      <c r="K2062" t="inlineStr">
        <is>
          <t>COMPLETED</t>
        </is>
      </c>
      <c r="L2062" t="inlineStr">
        <is>
          <t>MARK_AS_COMPLETED</t>
        </is>
      </c>
      <c r="M2062" t="inlineStr">
        <is>
          <t>Queue</t>
        </is>
      </c>
      <c r="N2062" t="n">
        <v>2.0</v>
      </c>
      <c r="O2062" s="1" t="n">
        <v>44557.16295138889</v>
      </c>
      <c r="P2062" s="1" t="n">
        <v>44557.18015046296</v>
      </c>
      <c r="Q2062" t="n">
        <v>20.0</v>
      </c>
      <c r="R2062" t="n">
        <v>1466.0</v>
      </c>
      <c r="S2062" t="b">
        <v>0</v>
      </c>
      <c r="T2062" t="inlineStr">
        <is>
          <t>N/A</t>
        </is>
      </c>
      <c r="U2062" t="b">
        <v>1</v>
      </c>
      <c r="V2062" t="inlineStr">
        <is>
          <t>Karnal Akhare</t>
        </is>
      </c>
      <c r="W2062" s="1" t="n">
        <v>44557.17157407408</v>
      </c>
      <c r="X2062" t="n">
        <v>729.0</v>
      </c>
      <c r="Y2062" t="n">
        <v>78.0</v>
      </c>
      <c r="Z2062" t="n">
        <v>0.0</v>
      </c>
      <c r="AA2062" t="n">
        <v>78.0</v>
      </c>
      <c r="AB2062" t="n">
        <v>0.0</v>
      </c>
      <c r="AC2062" t="n">
        <v>53.0</v>
      </c>
      <c r="AD2062" t="n">
        <v>16.0</v>
      </c>
      <c r="AE2062" t="n">
        <v>0.0</v>
      </c>
      <c r="AF2062" t="n">
        <v>0.0</v>
      </c>
      <c r="AG2062" t="n">
        <v>0.0</v>
      </c>
      <c r="AH2062" t="inlineStr">
        <is>
          <t>Saloni Uttekar</t>
        </is>
      </c>
      <c r="AI2062" s="1" t="n">
        <v>44557.18015046296</v>
      </c>
      <c r="AJ2062" t="n">
        <v>737.0</v>
      </c>
      <c r="AK2062" t="n">
        <v>1.0</v>
      </c>
      <c r="AL2062" t="n">
        <v>0.0</v>
      </c>
      <c r="AM2062" t="n">
        <v>1.0</v>
      </c>
      <c r="AN2062" t="n">
        <v>0.0</v>
      </c>
      <c r="AO2062" t="n">
        <v>1.0</v>
      </c>
      <c r="AP2062" t="n">
        <v>15.0</v>
      </c>
      <c r="AQ2062" t="n">
        <v>0.0</v>
      </c>
      <c r="AR2062" t="n">
        <v>0.0</v>
      </c>
      <c r="AS2062" t="n">
        <v>0.0</v>
      </c>
      <c r="AT2062" t="inlineStr">
        <is>
          <t>N/A</t>
        </is>
      </c>
      <c r="AU2062" t="inlineStr">
        <is>
          <t>N/A</t>
        </is>
      </c>
      <c r="AV2062" t="inlineStr">
        <is>
          <t>N/A</t>
        </is>
      </c>
      <c r="AW2062" t="inlineStr">
        <is>
          <t>N/A</t>
        </is>
      </c>
      <c r="AX2062" t="inlineStr">
        <is>
          <t>N/A</t>
        </is>
      </c>
      <c r="AY2062" t="inlineStr">
        <is>
          <t>N/A</t>
        </is>
      </c>
      <c r="AZ2062" t="inlineStr">
        <is>
          <t>N/A</t>
        </is>
      </c>
      <c r="BA2062" t="inlineStr">
        <is>
          <t>N/A</t>
        </is>
      </c>
      <c r="BB2062" t="inlineStr">
        <is>
          <t>N/A</t>
        </is>
      </c>
      <c r="BC2062" t="inlineStr">
        <is>
          <t>N/A</t>
        </is>
      </c>
      <c r="BD2062" t="inlineStr">
        <is>
          <t>N/A</t>
        </is>
      </c>
      <c r="BE2062" t="inlineStr">
        <is>
          <t>N/A</t>
        </is>
      </c>
    </row>
    <row r="2063">
      <c r="A2063" t="inlineStr">
        <is>
          <t>WI211279716</t>
        </is>
      </c>
      <c r="B2063" t="inlineStr">
        <is>
          <t>DATA_VALIDATION</t>
        </is>
      </c>
      <c r="C2063" t="inlineStr">
        <is>
          <t>201330004362</t>
        </is>
      </c>
      <c r="D2063" t="inlineStr">
        <is>
          <t>Folder</t>
        </is>
      </c>
      <c r="E2063" s="2">
        <f>HYPERLINK("capsilon://?command=openfolder&amp;siteaddress=FAM.docvelocity-na8.net&amp;folderid=FX1653500B-7A24-9A57-CBD9-A1024DA67871","FX211211892")</f>
        <v>0.0</v>
      </c>
      <c r="F2063" t="inlineStr">
        <is>
          <t/>
        </is>
      </c>
      <c r="G2063" t="inlineStr">
        <is>
          <t/>
        </is>
      </c>
      <c r="H2063" t="inlineStr">
        <is>
          <t>Mailitem</t>
        </is>
      </c>
      <c r="I2063" t="inlineStr">
        <is>
          <t>MI2112836309</t>
        </is>
      </c>
      <c r="J2063" t="n">
        <v>216.0</v>
      </c>
      <c r="K2063" t="inlineStr">
        <is>
          <t>COMPLETED</t>
        </is>
      </c>
      <c r="L2063" t="inlineStr">
        <is>
          <t>MARK_AS_COMPLETED</t>
        </is>
      </c>
      <c r="M2063" t="inlineStr">
        <is>
          <t>Queue</t>
        </is>
      </c>
      <c r="N2063" t="n">
        <v>2.0</v>
      </c>
      <c r="O2063" s="1" t="n">
        <v>44557.18121527778</v>
      </c>
      <c r="P2063" s="1" t="n">
        <v>44557.22986111111</v>
      </c>
      <c r="Q2063" t="n">
        <v>114.0</v>
      </c>
      <c r="R2063" t="n">
        <v>4089.0</v>
      </c>
      <c r="S2063" t="b">
        <v>0</v>
      </c>
      <c r="T2063" t="inlineStr">
        <is>
          <t>N/A</t>
        </is>
      </c>
      <c r="U2063" t="b">
        <v>1</v>
      </c>
      <c r="V2063" t="inlineStr">
        <is>
          <t>Karnal Akhare</t>
        </is>
      </c>
      <c r="W2063" s="1" t="n">
        <v>44557.205347222225</v>
      </c>
      <c r="X2063" t="n">
        <v>2081.0</v>
      </c>
      <c r="Y2063" t="n">
        <v>246.0</v>
      </c>
      <c r="Z2063" t="n">
        <v>0.0</v>
      </c>
      <c r="AA2063" t="n">
        <v>246.0</v>
      </c>
      <c r="AB2063" t="n">
        <v>0.0</v>
      </c>
      <c r="AC2063" t="n">
        <v>154.0</v>
      </c>
      <c r="AD2063" t="n">
        <v>-30.0</v>
      </c>
      <c r="AE2063" t="n">
        <v>0.0</v>
      </c>
      <c r="AF2063" t="n">
        <v>0.0</v>
      </c>
      <c r="AG2063" t="n">
        <v>0.0</v>
      </c>
      <c r="AH2063" t="inlineStr">
        <is>
          <t>Saloni Uttekar</t>
        </is>
      </c>
      <c r="AI2063" s="1" t="n">
        <v>44557.22986111111</v>
      </c>
      <c r="AJ2063" t="n">
        <v>2008.0</v>
      </c>
      <c r="AK2063" t="n">
        <v>2.0</v>
      </c>
      <c r="AL2063" t="n">
        <v>0.0</v>
      </c>
      <c r="AM2063" t="n">
        <v>2.0</v>
      </c>
      <c r="AN2063" t="n">
        <v>0.0</v>
      </c>
      <c r="AO2063" t="n">
        <v>2.0</v>
      </c>
      <c r="AP2063" t="n">
        <v>-32.0</v>
      </c>
      <c r="AQ2063" t="n">
        <v>0.0</v>
      </c>
      <c r="AR2063" t="n">
        <v>0.0</v>
      </c>
      <c r="AS2063" t="n">
        <v>0.0</v>
      </c>
      <c r="AT2063" t="inlineStr">
        <is>
          <t>N/A</t>
        </is>
      </c>
      <c r="AU2063" t="inlineStr">
        <is>
          <t>N/A</t>
        </is>
      </c>
      <c r="AV2063" t="inlineStr">
        <is>
          <t>N/A</t>
        </is>
      </c>
      <c r="AW2063" t="inlineStr">
        <is>
          <t>N/A</t>
        </is>
      </c>
      <c r="AX2063" t="inlineStr">
        <is>
          <t>N/A</t>
        </is>
      </c>
      <c r="AY2063" t="inlineStr">
        <is>
          <t>N/A</t>
        </is>
      </c>
      <c r="AZ2063" t="inlineStr">
        <is>
          <t>N/A</t>
        </is>
      </c>
      <c r="BA2063" t="inlineStr">
        <is>
          <t>N/A</t>
        </is>
      </c>
      <c r="BB2063" t="inlineStr">
        <is>
          <t>N/A</t>
        </is>
      </c>
      <c r="BC2063" t="inlineStr">
        <is>
          <t>N/A</t>
        </is>
      </c>
      <c r="BD2063" t="inlineStr">
        <is>
          <t>N/A</t>
        </is>
      </c>
      <c r="BE2063" t="inlineStr">
        <is>
          <t>N/A</t>
        </is>
      </c>
    </row>
    <row r="2064">
      <c r="A2064" t="inlineStr">
        <is>
          <t>WI21127977</t>
        </is>
      </c>
      <c r="B2064" t="inlineStr">
        <is>
          <t>DATA_VALIDATION</t>
        </is>
      </c>
      <c r="C2064" t="inlineStr">
        <is>
          <t>201300019985</t>
        </is>
      </c>
      <c r="D2064" t="inlineStr">
        <is>
          <t>Folder</t>
        </is>
      </c>
      <c r="E2064" s="2">
        <f>HYPERLINK("capsilon://?command=openfolder&amp;siteaddress=FAM.docvelocity-na8.net&amp;folderid=FXBCBD9A08-B0E8-5913-5186-CB3292E0C85B","FX211114809")</f>
        <v>0.0</v>
      </c>
      <c r="F2064" t="inlineStr">
        <is>
          <t/>
        </is>
      </c>
      <c r="G2064" t="inlineStr">
        <is>
          <t/>
        </is>
      </c>
      <c r="H2064" t="inlineStr">
        <is>
          <t>Mailitem</t>
        </is>
      </c>
      <c r="I2064" t="inlineStr">
        <is>
          <t>MI211287131</t>
        </is>
      </c>
      <c r="J2064" t="n">
        <v>186.0</v>
      </c>
      <c r="K2064" t="inlineStr">
        <is>
          <t>COMPLETED</t>
        </is>
      </c>
      <c r="L2064" t="inlineStr">
        <is>
          <t>MARK_AS_COMPLETED</t>
        </is>
      </c>
      <c r="M2064" t="inlineStr">
        <is>
          <t>Queue</t>
        </is>
      </c>
      <c r="N2064" t="n">
        <v>1.0</v>
      </c>
      <c r="O2064" s="1" t="n">
        <v>44532.634560185186</v>
      </c>
      <c r="P2064" s="1" t="n">
        <v>44533.241423611114</v>
      </c>
      <c r="Q2064" t="n">
        <v>51005.0</v>
      </c>
      <c r="R2064" t="n">
        <v>1428.0</v>
      </c>
      <c r="S2064" t="b">
        <v>0</v>
      </c>
      <c r="T2064" t="inlineStr">
        <is>
          <t>N/A</t>
        </is>
      </c>
      <c r="U2064" t="b">
        <v>0</v>
      </c>
      <c r="V2064" t="inlineStr">
        <is>
          <t>Hemanshi Deshlahara</t>
        </is>
      </c>
      <c r="W2064" s="1" t="n">
        <v>44533.241423611114</v>
      </c>
      <c r="X2064" t="n">
        <v>894.0</v>
      </c>
      <c r="Y2064" t="n">
        <v>0.0</v>
      </c>
      <c r="Z2064" t="n">
        <v>0.0</v>
      </c>
      <c r="AA2064" t="n">
        <v>0.0</v>
      </c>
      <c r="AB2064" t="n">
        <v>0.0</v>
      </c>
      <c r="AC2064" t="n">
        <v>0.0</v>
      </c>
      <c r="AD2064" t="n">
        <v>186.0</v>
      </c>
      <c r="AE2064" t="n">
        <v>148.0</v>
      </c>
      <c r="AF2064" t="n">
        <v>0.0</v>
      </c>
      <c r="AG2064" t="n">
        <v>14.0</v>
      </c>
      <c r="AH2064" t="inlineStr">
        <is>
          <t>N/A</t>
        </is>
      </c>
      <c r="AI2064" t="inlineStr">
        <is>
          <t>N/A</t>
        </is>
      </c>
      <c r="AJ2064" t="inlineStr">
        <is>
          <t>N/A</t>
        </is>
      </c>
      <c r="AK2064" t="inlineStr">
        <is>
          <t>N/A</t>
        </is>
      </c>
      <c r="AL2064" t="inlineStr">
        <is>
          <t>N/A</t>
        </is>
      </c>
      <c r="AM2064" t="inlineStr">
        <is>
          <t>N/A</t>
        </is>
      </c>
      <c r="AN2064" t="inlineStr">
        <is>
          <t>N/A</t>
        </is>
      </c>
      <c r="AO2064" t="inlineStr">
        <is>
          <t>N/A</t>
        </is>
      </c>
      <c r="AP2064" t="inlineStr">
        <is>
          <t>N/A</t>
        </is>
      </c>
      <c r="AQ2064" t="inlineStr">
        <is>
          <t>N/A</t>
        </is>
      </c>
      <c r="AR2064" t="inlineStr">
        <is>
          <t>N/A</t>
        </is>
      </c>
      <c r="AS2064" t="inlineStr">
        <is>
          <t>N/A</t>
        </is>
      </c>
      <c r="AT2064" t="inlineStr">
        <is>
          <t>N/A</t>
        </is>
      </c>
      <c r="AU2064" t="inlineStr">
        <is>
          <t>N/A</t>
        </is>
      </c>
      <c r="AV2064" t="inlineStr">
        <is>
          <t>N/A</t>
        </is>
      </c>
      <c r="AW2064" t="inlineStr">
        <is>
          <t>N/A</t>
        </is>
      </c>
      <c r="AX2064" t="inlineStr">
        <is>
          <t>N/A</t>
        </is>
      </c>
      <c r="AY2064" t="inlineStr">
        <is>
          <t>N/A</t>
        </is>
      </c>
      <c r="AZ2064" t="inlineStr">
        <is>
          <t>N/A</t>
        </is>
      </c>
      <c r="BA2064" t="inlineStr">
        <is>
          <t>N/A</t>
        </is>
      </c>
      <c r="BB2064" t="inlineStr">
        <is>
          <t>N/A</t>
        </is>
      </c>
      <c r="BC2064" t="inlineStr">
        <is>
          <t>N/A</t>
        </is>
      </c>
      <c r="BD2064" t="inlineStr">
        <is>
          <t>N/A</t>
        </is>
      </c>
      <c r="BE2064" t="inlineStr">
        <is>
          <t>N/A</t>
        </is>
      </c>
    </row>
    <row r="2065">
      <c r="A2065" t="inlineStr">
        <is>
          <t>WI21127979</t>
        </is>
      </c>
      <c r="B2065" t="inlineStr">
        <is>
          <t>DATA_VALIDATION</t>
        </is>
      </c>
      <c r="C2065" t="inlineStr">
        <is>
          <t>201308007894</t>
        </is>
      </c>
      <c r="D2065" t="inlineStr">
        <is>
          <t>Folder</t>
        </is>
      </c>
      <c r="E2065" s="2">
        <f>HYPERLINK("capsilon://?command=openfolder&amp;siteaddress=FAM.docvelocity-na8.net&amp;folderid=FX243D7599-EBC1-E151-8BF1-CEDF4ABB612B","FX21123297")</f>
        <v>0.0</v>
      </c>
      <c r="F2065" t="inlineStr">
        <is>
          <t/>
        </is>
      </c>
      <c r="G2065" t="inlineStr">
        <is>
          <t/>
        </is>
      </c>
      <c r="H2065" t="inlineStr">
        <is>
          <t>Mailitem</t>
        </is>
      </c>
      <c r="I2065" t="inlineStr">
        <is>
          <t>MI211287318</t>
        </is>
      </c>
      <c r="J2065" t="n">
        <v>164.0</v>
      </c>
      <c r="K2065" t="inlineStr">
        <is>
          <t>COMPLETED</t>
        </is>
      </c>
      <c r="L2065" t="inlineStr">
        <is>
          <t>MARK_AS_COMPLETED</t>
        </is>
      </c>
      <c r="M2065" t="inlineStr">
        <is>
          <t>Queue</t>
        </is>
      </c>
      <c r="N2065" t="n">
        <v>1.0</v>
      </c>
      <c r="O2065" s="1" t="n">
        <v>44532.6349537037</v>
      </c>
      <c r="P2065" s="1" t="n">
        <v>44533.2556712963</v>
      </c>
      <c r="Q2065" t="n">
        <v>51991.0</v>
      </c>
      <c r="R2065" t="n">
        <v>1639.0</v>
      </c>
      <c r="S2065" t="b">
        <v>0</v>
      </c>
      <c r="T2065" t="inlineStr">
        <is>
          <t>N/A</t>
        </is>
      </c>
      <c r="U2065" t="b">
        <v>0</v>
      </c>
      <c r="V2065" t="inlineStr">
        <is>
          <t>Hemanshi Deshlahara</t>
        </is>
      </c>
      <c r="W2065" s="1" t="n">
        <v>44533.2556712963</v>
      </c>
      <c r="X2065" t="n">
        <v>1230.0</v>
      </c>
      <c r="Y2065" t="n">
        <v>0.0</v>
      </c>
      <c r="Z2065" t="n">
        <v>0.0</v>
      </c>
      <c r="AA2065" t="n">
        <v>0.0</v>
      </c>
      <c r="AB2065" t="n">
        <v>0.0</v>
      </c>
      <c r="AC2065" t="n">
        <v>0.0</v>
      </c>
      <c r="AD2065" t="n">
        <v>164.0</v>
      </c>
      <c r="AE2065" t="n">
        <v>137.0</v>
      </c>
      <c r="AF2065" t="n">
        <v>0.0</v>
      </c>
      <c r="AG2065" t="n">
        <v>22.0</v>
      </c>
      <c r="AH2065" t="inlineStr">
        <is>
          <t>N/A</t>
        </is>
      </c>
      <c r="AI2065" t="inlineStr">
        <is>
          <t>N/A</t>
        </is>
      </c>
      <c r="AJ2065" t="inlineStr">
        <is>
          <t>N/A</t>
        </is>
      </c>
      <c r="AK2065" t="inlineStr">
        <is>
          <t>N/A</t>
        </is>
      </c>
      <c r="AL2065" t="inlineStr">
        <is>
          <t>N/A</t>
        </is>
      </c>
      <c r="AM2065" t="inlineStr">
        <is>
          <t>N/A</t>
        </is>
      </c>
      <c r="AN2065" t="inlineStr">
        <is>
          <t>N/A</t>
        </is>
      </c>
      <c r="AO2065" t="inlineStr">
        <is>
          <t>N/A</t>
        </is>
      </c>
      <c r="AP2065" t="inlineStr">
        <is>
          <t>N/A</t>
        </is>
      </c>
      <c r="AQ2065" t="inlineStr">
        <is>
          <t>N/A</t>
        </is>
      </c>
      <c r="AR2065" t="inlineStr">
        <is>
          <t>N/A</t>
        </is>
      </c>
      <c r="AS2065" t="inlineStr">
        <is>
          <t>N/A</t>
        </is>
      </c>
      <c r="AT2065" t="inlineStr">
        <is>
          <t>N/A</t>
        </is>
      </c>
      <c r="AU2065" t="inlineStr">
        <is>
          <t>N/A</t>
        </is>
      </c>
      <c r="AV2065" t="inlineStr">
        <is>
          <t>N/A</t>
        </is>
      </c>
      <c r="AW2065" t="inlineStr">
        <is>
          <t>N/A</t>
        </is>
      </c>
      <c r="AX2065" t="inlineStr">
        <is>
          <t>N/A</t>
        </is>
      </c>
      <c r="AY2065" t="inlineStr">
        <is>
          <t>N/A</t>
        </is>
      </c>
      <c r="AZ2065" t="inlineStr">
        <is>
          <t>N/A</t>
        </is>
      </c>
      <c r="BA2065" t="inlineStr">
        <is>
          <t>N/A</t>
        </is>
      </c>
      <c r="BB2065" t="inlineStr">
        <is>
          <t>N/A</t>
        </is>
      </c>
      <c r="BC2065" t="inlineStr">
        <is>
          <t>N/A</t>
        </is>
      </c>
      <c r="BD2065" t="inlineStr">
        <is>
          <t>N/A</t>
        </is>
      </c>
      <c r="BE2065" t="inlineStr">
        <is>
          <t>N/A</t>
        </is>
      </c>
    </row>
    <row r="2066">
      <c r="A2066" t="inlineStr">
        <is>
          <t>WI211280026</t>
        </is>
      </c>
      <c r="B2066" t="inlineStr">
        <is>
          <t>DATA_VALIDATION</t>
        </is>
      </c>
      <c r="C2066" t="inlineStr">
        <is>
          <t>201300020435</t>
        </is>
      </c>
      <c r="D2066" t="inlineStr">
        <is>
          <t>Folder</t>
        </is>
      </c>
      <c r="E2066" s="2">
        <f>HYPERLINK("capsilon://?command=openfolder&amp;siteaddress=FAM.docvelocity-na8.net&amp;folderid=FX4ED307A7-98A4-29DE-84FE-DA32F742ED64","FX21129906")</f>
        <v>0.0</v>
      </c>
      <c r="F2066" t="inlineStr">
        <is>
          <t/>
        </is>
      </c>
      <c r="G2066" t="inlineStr">
        <is>
          <t/>
        </is>
      </c>
      <c r="H2066" t="inlineStr">
        <is>
          <t>Mailitem</t>
        </is>
      </c>
      <c r="I2066" t="inlineStr">
        <is>
          <t>MI2112846272</t>
        </is>
      </c>
      <c r="J2066" t="n">
        <v>35.0</v>
      </c>
      <c r="K2066" t="inlineStr">
        <is>
          <t>COMPLETED</t>
        </is>
      </c>
      <c r="L2066" t="inlineStr">
        <is>
          <t>MARK_AS_COMPLETED</t>
        </is>
      </c>
      <c r="M2066" t="inlineStr">
        <is>
          <t>Queue</t>
        </is>
      </c>
      <c r="N2066" t="n">
        <v>2.0</v>
      </c>
      <c r="O2066" s="1" t="n">
        <v>44557.461377314816</v>
      </c>
      <c r="P2066" s="1" t="n">
        <v>44557.480671296296</v>
      </c>
      <c r="Q2066" t="n">
        <v>752.0</v>
      </c>
      <c r="R2066" t="n">
        <v>915.0</v>
      </c>
      <c r="S2066" t="b">
        <v>0</v>
      </c>
      <c r="T2066" t="inlineStr">
        <is>
          <t>N/A</t>
        </is>
      </c>
      <c r="U2066" t="b">
        <v>0</v>
      </c>
      <c r="V2066" t="inlineStr">
        <is>
          <t>Nisha Verma</t>
        </is>
      </c>
      <c r="W2066" s="1" t="n">
        <v>44557.472083333334</v>
      </c>
      <c r="X2066" t="n">
        <v>630.0</v>
      </c>
      <c r="Y2066" t="n">
        <v>65.0</v>
      </c>
      <c r="Z2066" t="n">
        <v>0.0</v>
      </c>
      <c r="AA2066" t="n">
        <v>65.0</v>
      </c>
      <c r="AB2066" t="n">
        <v>0.0</v>
      </c>
      <c r="AC2066" t="n">
        <v>60.0</v>
      </c>
      <c r="AD2066" t="n">
        <v>-30.0</v>
      </c>
      <c r="AE2066" t="n">
        <v>0.0</v>
      </c>
      <c r="AF2066" t="n">
        <v>0.0</v>
      </c>
      <c r="AG2066" t="n">
        <v>0.0</v>
      </c>
      <c r="AH2066" t="inlineStr">
        <is>
          <t>Vikash Suryakanth Parmar</t>
        </is>
      </c>
      <c r="AI2066" s="1" t="n">
        <v>44557.480671296296</v>
      </c>
      <c r="AJ2066" t="n">
        <v>245.0</v>
      </c>
      <c r="AK2066" t="n">
        <v>0.0</v>
      </c>
      <c r="AL2066" t="n">
        <v>0.0</v>
      </c>
      <c r="AM2066" t="n">
        <v>0.0</v>
      </c>
      <c r="AN2066" t="n">
        <v>0.0</v>
      </c>
      <c r="AO2066" t="n">
        <v>0.0</v>
      </c>
      <c r="AP2066" t="n">
        <v>-30.0</v>
      </c>
      <c r="AQ2066" t="n">
        <v>0.0</v>
      </c>
      <c r="AR2066" t="n">
        <v>0.0</v>
      </c>
      <c r="AS2066" t="n">
        <v>0.0</v>
      </c>
      <c r="AT2066" t="inlineStr">
        <is>
          <t>N/A</t>
        </is>
      </c>
      <c r="AU2066" t="inlineStr">
        <is>
          <t>N/A</t>
        </is>
      </c>
      <c r="AV2066" t="inlineStr">
        <is>
          <t>N/A</t>
        </is>
      </c>
      <c r="AW2066" t="inlineStr">
        <is>
          <t>N/A</t>
        </is>
      </c>
      <c r="AX2066" t="inlineStr">
        <is>
          <t>N/A</t>
        </is>
      </c>
      <c r="AY2066" t="inlineStr">
        <is>
          <t>N/A</t>
        </is>
      </c>
      <c r="AZ2066" t="inlineStr">
        <is>
          <t>N/A</t>
        </is>
      </c>
      <c r="BA2066" t="inlineStr">
        <is>
          <t>N/A</t>
        </is>
      </c>
      <c r="BB2066" t="inlineStr">
        <is>
          <t>N/A</t>
        </is>
      </c>
      <c r="BC2066" t="inlineStr">
        <is>
          <t>N/A</t>
        </is>
      </c>
      <c r="BD2066" t="inlineStr">
        <is>
          <t>N/A</t>
        </is>
      </c>
      <c r="BE2066" t="inlineStr">
        <is>
          <t>N/A</t>
        </is>
      </c>
    </row>
    <row r="2067">
      <c r="A2067" t="inlineStr">
        <is>
          <t>WI211280027</t>
        </is>
      </c>
      <c r="B2067" t="inlineStr">
        <is>
          <t>DATA_VALIDATION</t>
        </is>
      </c>
      <c r="C2067" t="inlineStr">
        <is>
          <t>201300020435</t>
        </is>
      </c>
      <c r="D2067" t="inlineStr">
        <is>
          <t>Folder</t>
        </is>
      </c>
      <c r="E2067" s="2">
        <f>HYPERLINK("capsilon://?command=openfolder&amp;siteaddress=FAM.docvelocity-na8.net&amp;folderid=FX4ED307A7-98A4-29DE-84FE-DA32F742ED64","FX21129906")</f>
        <v>0.0</v>
      </c>
      <c r="F2067" t="inlineStr">
        <is>
          <t/>
        </is>
      </c>
      <c r="G2067" t="inlineStr">
        <is>
          <t/>
        </is>
      </c>
      <c r="H2067" t="inlineStr">
        <is>
          <t>Mailitem</t>
        </is>
      </c>
      <c r="I2067" t="inlineStr">
        <is>
          <t>MI2112846273</t>
        </is>
      </c>
      <c r="J2067" t="n">
        <v>47.0</v>
      </c>
      <c r="K2067" t="inlineStr">
        <is>
          <t>COMPLETED</t>
        </is>
      </c>
      <c r="L2067" t="inlineStr">
        <is>
          <t>MARK_AS_COMPLETED</t>
        </is>
      </c>
      <c r="M2067" t="inlineStr">
        <is>
          <t>Queue</t>
        </is>
      </c>
      <c r="N2067" t="n">
        <v>2.0</v>
      </c>
      <c r="O2067" s="1" t="n">
        <v>44557.46141203704</v>
      </c>
      <c r="P2067" s="1" t="n">
        <v>44557.48400462963</v>
      </c>
      <c r="Q2067" t="n">
        <v>1034.0</v>
      </c>
      <c r="R2067" t="n">
        <v>918.0</v>
      </c>
      <c r="S2067" t="b">
        <v>0</v>
      </c>
      <c r="T2067" t="inlineStr">
        <is>
          <t>N/A</t>
        </is>
      </c>
      <c r="U2067" t="b">
        <v>0</v>
      </c>
      <c r="V2067" t="inlineStr">
        <is>
          <t>Karnal Akhare</t>
        </is>
      </c>
      <c r="W2067" s="1" t="n">
        <v>44557.47712962963</v>
      </c>
      <c r="X2067" t="n">
        <v>586.0</v>
      </c>
      <c r="Y2067" t="n">
        <v>65.0</v>
      </c>
      <c r="Z2067" t="n">
        <v>0.0</v>
      </c>
      <c r="AA2067" t="n">
        <v>65.0</v>
      </c>
      <c r="AB2067" t="n">
        <v>0.0</v>
      </c>
      <c r="AC2067" t="n">
        <v>59.0</v>
      </c>
      <c r="AD2067" t="n">
        <v>-18.0</v>
      </c>
      <c r="AE2067" t="n">
        <v>0.0</v>
      </c>
      <c r="AF2067" t="n">
        <v>0.0</v>
      </c>
      <c r="AG2067" t="n">
        <v>0.0</v>
      </c>
      <c r="AH2067" t="inlineStr">
        <is>
          <t>Vikash Suryakanth Parmar</t>
        </is>
      </c>
      <c r="AI2067" s="1" t="n">
        <v>44557.48400462963</v>
      </c>
      <c r="AJ2067" t="n">
        <v>287.0</v>
      </c>
      <c r="AK2067" t="n">
        <v>6.0</v>
      </c>
      <c r="AL2067" t="n">
        <v>0.0</v>
      </c>
      <c r="AM2067" t="n">
        <v>6.0</v>
      </c>
      <c r="AN2067" t="n">
        <v>0.0</v>
      </c>
      <c r="AO2067" t="n">
        <v>6.0</v>
      </c>
      <c r="AP2067" t="n">
        <v>-24.0</v>
      </c>
      <c r="AQ2067" t="n">
        <v>0.0</v>
      </c>
      <c r="AR2067" t="n">
        <v>0.0</v>
      </c>
      <c r="AS2067" t="n">
        <v>0.0</v>
      </c>
      <c r="AT2067" t="inlineStr">
        <is>
          <t>N/A</t>
        </is>
      </c>
      <c r="AU2067" t="inlineStr">
        <is>
          <t>N/A</t>
        </is>
      </c>
      <c r="AV2067" t="inlineStr">
        <is>
          <t>N/A</t>
        </is>
      </c>
      <c r="AW2067" t="inlineStr">
        <is>
          <t>N/A</t>
        </is>
      </c>
      <c r="AX2067" t="inlineStr">
        <is>
          <t>N/A</t>
        </is>
      </c>
      <c r="AY2067" t="inlineStr">
        <is>
          <t>N/A</t>
        </is>
      </c>
      <c r="AZ2067" t="inlineStr">
        <is>
          <t>N/A</t>
        </is>
      </c>
      <c r="BA2067" t="inlineStr">
        <is>
          <t>N/A</t>
        </is>
      </c>
      <c r="BB2067" t="inlineStr">
        <is>
          <t>N/A</t>
        </is>
      </c>
      <c r="BC2067" t="inlineStr">
        <is>
          <t>N/A</t>
        </is>
      </c>
      <c r="BD2067" t="inlineStr">
        <is>
          <t>N/A</t>
        </is>
      </c>
      <c r="BE2067" t="inlineStr">
        <is>
          <t>N/A</t>
        </is>
      </c>
    </row>
    <row r="2068">
      <c r="A2068" t="inlineStr">
        <is>
          <t>WI211280030</t>
        </is>
      </c>
      <c r="B2068" t="inlineStr">
        <is>
          <t>DATA_VALIDATION</t>
        </is>
      </c>
      <c r="C2068" t="inlineStr">
        <is>
          <t>201300020435</t>
        </is>
      </c>
      <c r="D2068" t="inlineStr">
        <is>
          <t>Folder</t>
        </is>
      </c>
      <c r="E2068" s="2">
        <f>HYPERLINK("capsilon://?command=openfolder&amp;siteaddress=FAM.docvelocity-na8.net&amp;folderid=FX4ED307A7-98A4-29DE-84FE-DA32F742ED64","FX21129906")</f>
        <v>0.0</v>
      </c>
      <c r="F2068" t="inlineStr">
        <is>
          <t/>
        </is>
      </c>
      <c r="G2068" t="inlineStr">
        <is>
          <t/>
        </is>
      </c>
      <c r="H2068" t="inlineStr">
        <is>
          <t>Mailitem</t>
        </is>
      </c>
      <c r="I2068" t="inlineStr">
        <is>
          <t>MI2112846280</t>
        </is>
      </c>
      <c r="J2068" t="n">
        <v>35.0</v>
      </c>
      <c r="K2068" t="inlineStr">
        <is>
          <t>COMPLETED</t>
        </is>
      </c>
      <c r="L2068" t="inlineStr">
        <is>
          <t>MARK_AS_COMPLETED</t>
        </is>
      </c>
      <c r="M2068" t="inlineStr">
        <is>
          <t>Queue</t>
        </is>
      </c>
      <c r="N2068" t="n">
        <v>2.0</v>
      </c>
      <c r="O2068" s="1" t="n">
        <v>44557.462488425925</v>
      </c>
      <c r="P2068" s="1" t="n">
        <v>44557.49283564815</v>
      </c>
      <c r="Q2068" t="n">
        <v>1345.0</v>
      </c>
      <c r="R2068" t="n">
        <v>1277.0</v>
      </c>
      <c r="S2068" t="b">
        <v>0</v>
      </c>
      <c r="T2068" t="inlineStr">
        <is>
          <t>N/A</t>
        </is>
      </c>
      <c r="U2068" t="b">
        <v>0</v>
      </c>
      <c r="V2068" t="inlineStr">
        <is>
          <t>Nisha Verma</t>
        </is>
      </c>
      <c r="W2068" s="1" t="n">
        <v>44557.477685185186</v>
      </c>
      <c r="X2068" t="n">
        <v>483.0</v>
      </c>
      <c r="Y2068" t="n">
        <v>65.0</v>
      </c>
      <c r="Z2068" t="n">
        <v>0.0</v>
      </c>
      <c r="AA2068" t="n">
        <v>65.0</v>
      </c>
      <c r="AB2068" t="n">
        <v>0.0</v>
      </c>
      <c r="AC2068" t="n">
        <v>60.0</v>
      </c>
      <c r="AD2068" t="n">
        <v>-30.0</v>
      </c>
      <c r="AE2068" t="n">
        <v>0.0</v>
      </c>
      <c r="AF2068" t="n">
        <v>0.0</v>
      </c>
      <c r="AG2068" t="n">
        <v>0.0</v>
      </c>
      <c r="AH2068" t="inlineStr">
        <is>
          <t>Vikash Suryakanth Parmar</t>
        </is>
      </c>
      <c r="AI2068" s="1" t="n">
        <v>44557.49283564815</v>
      </c>
      <c r="AJ2068" t="n">
        <v>762.0</v>
      </c>
      <c r="AK2068" t="n">
        <v>0.0</v>
      </c>
      <c r="AL2068" t="n">
        <v>0.0</v>
      </c>
      <c r="AM2068" t="n">
        <v>0.0</v>
      </c>
      <c r="AN2068" t="n">
        <v>0.0</v>
      </c>
      <c r="AO2068" t="n">
        <v>0.0</v>
      </c>
      <c r="AP2068" t="n">
        <v>-30.0</v>
      </c>
      <c r="AQ2068" t="n">
        <v>0.0</v>
      </c>
      <c r="AR2068" t="n">
        <v>0.0</v>
      </c>
      <c r="AS2068" t="n">
        <v>0.0</v>
      </c>
      <c r="AT2068" t="inlineStr">
        <is>
          <t>N/A</t>
        </is>
      </c>
      <c r="AU2068" t="inlineStr">
        <is>
          <t>N/A</t>
        </is>
      </c>
      <c r="AV2068" t="inlineStr">
        <is>
          <t>N/A</t>
        </is>
      </c>
      <c r="AW2068" t="inlineStr">
        <is>
          <t>N/A</t>
        </is>
      </c>
      <c r="AX2068" t="inlineStr">
        <is>
          <t>N/A</t>
        </is>
      </c>
      <c r="AY2068" t="inlineStr">
        <is>
          <t>N/A</t>
        </is>
      </c>
      <c r="AZ2068" t="inlineStr">
        <is>
          <t>N/A</t>
        </is>
      </c>
      <c r="BA2068" t="inlineStr">
        <is>
          <t>N/A</t>
        </is>
      </c>
      <c r="BB2068" t="inlineStr">
        <is>
          <t>N/A</t>
        </is>
      </c>
      <c r="BC2068" t="inlineStr">
        <is>
          <t>N/A</t>
        </is>
      </c>
      <c r="BD2068" t="inlineStr">
        <is>
          <t>N/A</t>
        </is>
      </c>
      <c r="BE2068" t="inlineStr">
        <is>
          <t>N/A</t>
        </is>
      </c>
    </row>
    <row r="2069">
      <c r="A2069" t="inlineStr">
        <is>
          <t>WI211280032</t>
        </is>
      </c>
      <c r="B2069" t="inlineStr">
        <is>
          <t>DATA_VALIDATION</t>
        </is>
      </c>
      <c r="C2069" t="inlineStr">
        <is>
          <t>201300020435</t>
        </is>
      </c>
      <c r="D2069" t="inlineStr">
        <is>
          <t>Folder</t>
        </is>
      </c>
      <c r="E2069" s="2">
        <f>HYPERLINK("capsilon://?command=openfolder&amp;siteaddress=FAM.docvelocity-na8.net&amp;folderid=FX4ED307A7-98A4-29DE-84FE-DA32F742ED64","FX21129906")</f>
        <v>0.0</v>
      </c>
      <c r="F2069" t="inlineStr">
        <is>
          <t/>
        </is>
      </c>
      <c r="G2069" t="inlineStr">
        <is>
          <t/>
        </is>
      </c>
      <c r="H2069" t="inlineStr">
        <is>
          <t>Mailitem</t>
        </is>
      </c>
      <c r="I2069" t="inlineStr">
        <is>
          <t>MI2112846283</t>
        </is>
      </c>
      <c r="J2069" t="n">
        <v>35.0</v>
      </c>
      <c r="K2069" t="inlineStr">
        <is>
          <t>COMPLETED</t>
        </is>
      </c>
      <c r="L2069" t="inlineStr">
        <is>
          <t>MARK_AS_COMPLETED</t>
        </is>
      </c>
      <c r="M2069" t="inlineStr">
        <is>
          <t>Queue</t>
        </is>
      </c>
      <c r="N2069" t="n">
        <v>2.0</v>
      </c>
      <c r="O2069" s="1" t="n">
        <v>44557.46283564815</v>
      </c>
      <c r="P2069" s="1" t="n">
        <v>44557.49462962963</v>
      </c>
      <c r="Q2069" t="n">
        <v>1829.0</v>
      </c>
      <c r="R2069" t="n">
        <v>918.0</v>
      </c>
      <c r="S2069" t="b">
        <v>0</v>
      </c>
      <c r="T2069" t="inlineStr">
        <is>
          <t>N/A</t>
        </is>
      </c>
      <c r="U2069" t="b">
        <v>0</v>
      </c>
      <c r="V2069" t="inlineStr">
        <is>
          <t>Archana Bhujbal</t>
        </is>
      </c>
      <c r="W2069" s="1" t="n">
        <v>44557.489895833336</v>
      </c>
      <c r="X2069" t="n">
        <v>748.0</v>
      </c>
      <c r="Y2069" t="n">
        <v>65.0</v>
      </c>
      <c r="Z2069" t="n">
        <v>0.0</v>
      </c>
      <c r="AA2069" t="n">
        <v>65.0</v>
      </c>
      <c r="AB2069" t="n">
        <v>0.0</v>
      </c>
      <c r="AC2069" t="n">
        <v>50.0</v>
      </c>
      <c r="AD2069" t="n">
        <v>-30.0</v>
      </c>
      <c r="AE2069" t="n">
        <v>0.0</v>
      </c>
      <c r="AF2069" t="n">
        <v>0.0</v>
      </c>
      <c r="AG2069" t="n">
        <v>0.0</v>
      </c>
      <c r="AH2069" t="inlineStr">
        <is>
          <t>Vikash Suryakanth Parmar</t>
        </is>
      </c>
      <c r="AI2069" s="1" t="n">
        <v>44557.49462962963</v>
      </c>
      <c r="AJ2069" t="n">
        <v>154.0</v>
      </c>
      <c r="AK2069" t="n">
        <v>1.0</v>
      </c>
      <c r="AL2069" t="n">
        <v>0.0</v>
      </c>
      <c r="AM2069" t="n">
        <v>1.0</v>
      </c>
      <c r="AN2069" t="n">
        <v>0.0</v>
      </c>
      <c r="AO2069" t="n">
        <v>1.0</v>
      </c>
      <c r="AP2069" t="n">
        <v>-31.0</v>
      </c>
      <c r="AQ2069" t="n">
        <v>0.0</v>
      </c>
      <c r="AR2069" t="n">
        <v>0.0</v>
      </c>
      <c r="AS2069" t="n">
        <v>0.0</v>
      </c>
      <c r="AT2069" t="inlineStr">
        <is>
          <t>N/A</t>
        </is>
      </c>
      <c r="AU2069" t="inlineStr">
        <is>
          <t>N/A</t>
        </is>
      </c>
      <c r="AV2069" t="inlineStr">
        <is>
          <t>N/A</t>
        </is>
      </c>
      <c r="AW2069" t="inlineStr">
        <is>
          <t>N/A</t>
        </is>
      </c>
      <c r="AX2069" t="inlineStr">
        <is>
          <t>N/A</t>
        </is>
      </c>
      <c r="AY2069" t="inlineStr">
        <is>
          <t>N/A</t>
        </is>
      </c>
      <c r="AZ2069" t="inlineStr">
        <is>
          <t>N/A</t>
        </is>
      </c>
      <c r="BA2069" t="inlineStr">
        <is>
          <t>N/A</t>
        </is>
      </c>
      <c r="BB2069" t="inlineStr">
        <is>
          <t>N/A</t>
        </is>
      </c>
      <c r="BC2069" t="inlineStr">
        <is>
          <t>N/A</t>
        </is>
      </c>
      <c r="BD2069" t="inlineStr">
        <is>
          <t>N/A</t>
        </is>
      </c>
      <c r="BE2069" t="inlineStr">
        <is>
          <t>N/A</t>
        </is>
      </c>
    </row>
    <row r="2070">
      <c r="A2070" t="inlineStr">
        <is>
          <t>WI211280037</t>
        </is>
      </c>
      <c r="B2070" t="inlineStr">
        <is>
          <t>DATA_VALIDATION</t>
        </is>
      </c>
      <c r="C2070" t="inlineStr">
        <is>
          <t>201300020435</t>
        </is>
      </c>
      <c r="D2070" t="inlineStr">
        <is>
          <t>Folder</t>
        </is>
      </c>
      <c r="E2070" s="2">
        <f>HYPERLINK("capsilon://?command=openfolder&amp;siteaddress=FAM.docvelocity-na8.net&amp;folderid=FX4ED307A7-98A4-29DE-84FE-DA32F742ED64","FX21129906")</f>
        <v>0.0</v>
      </c>
      <c r="F2070" t="inlineStr">
        <is>
          <t/>
        </is>
      </c>
      <c r="G2070" t="inlineStr">
        <is>
          <t/>
        </is>
      </c>
      <c r="H2070" t="inlineStr">
        <is>
          <t>Mailitem</t>
        </is>
      </c>
      <c r="I2070" t="inlineStr">
        <is>
          <t>MI2112846290</t>
        </is>
      </c>
      <c r="J2070" t="n">
        <v>44.0</v>
      </c>
      <c r="K2070" t="inlineStr">
        <is>
          <t>COMPLETED</t>
        </is>
      </c>
      <c r="L2070" t="inlineStr">
        <is>
          <t>MARK_AS_COMPLETED</t>
        </is>
      </c>
      <c r="M2070" t="inlineStr">
        <is>
          <t>Queue</t>
        </is>
      </c>
      <c r="N2070" t="n">
        <v>2.0</v>
      </c>
      <c r="O2070" s="1" t="n">
        <v>44557.46350694444</v>
      </c>
      <c r="P2070" s="1" t="n">
        <v>44557.496296296296</v>
      </c>
      <c r="Q2070" t="n">
        <v>2392.0</v>
      </c>
      <c r="R2070" t="n">
        <v>441.0</v>
      </c>
      <c r="S2070" t="b">
        <v>0</v>
      </c>
      <c r="T2070" t="inlineStr">
        <is>
          <t>N/A</t>
        </is>
      </c>
      <c r="U2070" t="b">
        <v>0</v>
      </c>
      <c r="V2070" t="inlineStr">
        <is>
          <t>Sumit Jarhad</t>
        </is>
      </c>
      <c r="W2070" s="1" t="n">
        <v>44557.493113425924</v>
      </c>
      <c r="X2070" t="n">
        <v>297.0</v>
      </c>
      <c r="Y2070" t="n">
        <v>42.0</v>
      </c>
      <c r="Z2070" t="n">
        <v>0.0</v>
      </c>
      <c r="AA2070" t="n">
        <v>42.0</v>
      </c>
      <c r="AB2070" t="n">
        <v>0.0</v>
      </c>
      <c r="AC2070" t="n">
        <v>24.0</v>
      </c>
      <c r="AD2070" t="n">
        <v>2.0</v>
      </c>
      <c r="AE2070" t="n">
        <v>0.0</v>
      </c>
      <c r="AF2070" t="n">
        <v>0.0</v>
      </c>
      <c r="AG2070" t="n">
        <v>0.0</v>
      </c>
      <c r="AH2070" t="inlineStr">
        <is>
          <t>Vikash Suryakanth Parmar</t>
        </is>
      </c>
      <c r="AI2070" s="1" t="n">
        <v>44557.496296296296</v>
      </c>
      <c r="AJ2070" t="n">
        <v>144.0</v>
      </c>
      <c r="AK2070" t="n">
        <v>0.0</v>
      </c>
      <c r="AL2070" t="n">
        <v>0.0</v>
      </c>
      <c r="AM2070" t="n">
        <v>0.0</v>
      </c>
      <c r="AN2070" t="n">
        <v>0.0</v>
      </c>
      <c r="AO2070" t="n">
        <v>0.0</v>
      </c>
      <c r="AP2070" t="n">
        <v>2.0</v>
      </c>
      <c r="AQ2070" t="n">
        <v>0.0</v>
      </c>
      <c r="AR2070" t="n">
        <v>0.0</v>
      </c>
      <c r="AS2070" t="n">
        <v>0.0</v>
      </c>
      <c r="AT2070" t="inlineStr">
        <is>
          <t>N/A</t>
        </is>
      </c>
      <c r="AU2070" t="inlineStr">
        <is>
          <t>N/A</t>
        </is>
      </c>
      <c r="AV2070" t="inlineStr">
        <is>
          <t>N/A</t>
        </is>
      </c>
      <c r="AW2070" t="inlineStr">
        <is>
          <t>N/A</t>
        </is>
      </c>
      <c r="AX2070" t="inlineStr">
        <is>
          <t>N/A</t>
        </is>
      </c>
      <c r="AY2070" t="inlineStr">
        <is>
          <t>N/A</t>
        </is>
      </c>
      <c r="AZ2070" t="inlineStr">
        <is>
          <t>N/A</t>
        </is>
      </c>
      <c r="BA2070" t="inlineStr">
        <is>
          <t>N/A</t>
        </is>
      </c>
      <c r="BB2070" t="inlineStr">
        <is>
          <t>N/A</t>
        </is>
      </c>
      <c r="BC2070" t="inlineStr">
        <is>
          <t>N/A</t>
        </is>
      </c>
      <c r="BD2070" t="inlineStr">
        <is>
          <t>N/A</t>
        </is>
      </c>
      <c r="BE2070" t="inlineStr">
        <is>
          <t>N/A</t>
        </is>
      </c>
    </row>
    <row r="2071">
      <c r="A2071" t="inlineStr">
        <is>
          <t>WI211280038</t>
        </is>
      </c>
      <c r="B2071" t="inlineStr">
        <is>
          <t>DATA_VALIDATION</t>
        </is>
      </c>
      <c r="C2071" t="inlineStr">
        <is>
          <t>201300020435</t>
        </is>
      </c>
      <c r="D2071" t="inlineStr">
        <is>
          <t>Folder</t>
        </is>
      </c>
      <c r="E2071" s="2">
        <f>HYPERLINK("capsilon://?command=openfolder&amp;siteaddress=FAM.docvelocity-na8.net&amp;folderid=FX4ED307A7-98A4-29DE-84FE-DA32F742ED64","FX21129906")</f>
        <v>0.0</v>
      </c>
      <c r="F2071" t="inlineStr">
        <is>
          <t/>
        </is>
      </c>
      <c r="G2071" t="inlineStr">
        <is>
          <t/>
        </is>
      </c>
      <c r="H2071" t="inlineStr">
        <is>
          <t>Mailitem</t>
        </is>
      </c>
      <c r="I2071" t="inlineStr">
        <is>
          <t>MI2112846294</t>
        </is>
      </c>
      <c r="J2071" t="n">
        <v>47.0</v>
      </c>
      <c r="K2071" t="inlineStr">
        <is>
          <t>COMPLETED</t>
        </is>
      </c>
      <c r="L2071" t="inlineStr">
        <is>
          <t>MARK_AS_COMPLETED</t>
        </is>
      </c>
      <c r="M2071" t="inlineStr">
        <is>
          <t>Queue</t>
        </is>
      </c>
      <c r="N2071" t="n">
        <v>2.0</v>
      </c>
      <c r="O2071" s="1" t="n">
        <v>44557.46398148148</v>
      </c>
      <c r="P2071" s="1" t="n">
        <v>44557.49787037037</v>
      </c>
      <c r="Q2071" t="n">
        <v>2374.0</v>
      </c>
      <c r="R2071" t="n">
        <v>554.0</v>
      </c>
      <c r="S2071" t="b">
        <v>0</v>
      </c>
      <c r="T2071" t="inlineStr">
        <is>
          <t>N/A</t>
        </is>
      </c>
      <c r="U2071" t="b">
        <v>0</v>
      </c>
      <c r="V2071" t="inlineStr">
        <is>
          <t>Archana Bhujbal</t>
        </is>
      </c>
      <c r="W2071" s="1" t="n">
        <v>44557.495717592596</v>
      </c>
      <c r="X2071" t="n">
        <v>411.0</v>
      </c>
      <c r="Y2071" t="n">
        <v>42.0</v>
      </c>
      <c r="Z2071" t="n">
        <v>0.0</v>
      </c>
      <c r="AA2071" t="n">
        <v>42.0</v>
      </c>
      <c r="AB2071" t="n">
        <v>0.0</v>
      </c>
      <c r="AC2071" t="n">
        <v>27.0</v>
      </c>
      <c r="AD2071" t="n">
        <v>5.0</v>
      </c>
      <c r="AE2071" t="n">
        <v>0.0</v>
      </c>
      <c r="AF2071" t="n">
        <v>0.0</v>
      </c>
      <c r="AG2071" t="n">
        <v>0.0</v>
      </c>
      <c r="AH2071" t="inlineStr">
        <is>
          <t>Vikash Suryakanth Parmar</t>
        </is>
      </c>
      <c r="AI2071" s="1" t="n">
        <v>44557.49787037037</v>
      </c>
      <c r="AJ2071" t="n">
        <v>136.0</v>
      </c>
      <c r="AK2071" t="n">
        <v>0.0</v>
      </c>
      <c r="AL2071" t="n">
        <v>0.0</v>
      </c>
      <c r="AM2071" t="n">
        <v>0.0</v>
      </c>
      <c r="AN2071" t="n">
        <v>0.0</v>
      </c>
      <c r="AO2071" t="n">
        <v>0.0</v>
      </c>
      <c r="AP2071" t="n">
        <v>5.0</v>
      </c>
      <c r="AQ2071" t="n">
        <v>0.0</v>
      </c>
      <c r="AR2071" t="n">
        <v>0.0</v>
      </c>
      <c r="AS2071" t="n">
        <v>0.0</v>
      </c>
      <c r="AT2071" t="inlineStr">
        <is>
          <t>N/A</t>
        </is>
      </c>
      <c r="AU2071" t="inlineStr">
        <is>
          <t>N/A</t>
        </is>
      </c>
      <c r="AV2071" t="inlineStr">
        <is>
          <t>N/A</t>
        </is>
      </c>
      <c r="AW2071" t="inlineStr">
        <is>
          <t>N/A</t>
        </is>
      </c>
      <c r="AX2071" t="inlineStr">
        <is>
          <t>N/A</t>
        </is>
      </c>
      <c r="AY2071" t="inlineStr">
        <is>
          <t>N/A</t>
        </is>
      </c>
      <c r="AZ2071" t="inlineStr">
        <is>
          <t>N/A</t>
        </is>
      </c>
      <c r="BA2071" t="inlineStr">
        <is>
          <t>N/A</t>
        </is>
      </c>
      <c r="BB2071" t="inlineStr">
        <is>
          <t>N/A</t>
        </is>
      </c>
      <c r="BC2071" t="inlineStr">
        <is>
          <t>N/A</t>
        </is>
      </c>
      <c r="BD2071" t="inlineStr">
        <is>
          <t>N/A</t>
        </is>
      </c>
      <c r="BE2071" t="inlineStr">
        <is>
          <t>N/A</t>
        </is>
      </c>
    </row>
    <row r="2072">
      <c r="A2072" t="inlineStr">
        <is>
          <t>WI211280039</t>
        </is>
      </c>
      <c r="B2072" t="inlineStr">
        <is>
          <t>DATA_VALIDATION</t>
        </is>
      </c>
      <c r="C2072" t="inlineStr">
        <is>
          <t>201300020435</t>
        </is>
      </c>
      <c r="D2072" t="inlineStr">
        <is>
          <t>Folder</t>
        </is>
      </c>
      <c r="E2072" s="2">
        <f>HYPERLINK("capsilon://?command=openfolder&amp;siteaddress=FAM.docvelocity-na8.net&amp;folderid=FX4ED307A7-98A4-29DE-84FE-DA32F742ED64","FX21129906")</f>
        <v>0.0</v>
      </c>
      <c r="F2072" t="inlineStr">
        <is>
          <t/>
        </is>
      </c>
      <c r="G2072" t="inlineStr">
        <is>
          <t/>
        </is>
      </c>
      <c r="H2072" t="inlineStr">
        <is>
          <t>Mailitem</t>
        </is>
      </c>
      <c r="I2072" t="inlineStr">
        <is>
          <t>MI2112846301</t>
        </is>
      </c>
      <c r="J2072" t="n">
        <v>28.0</v>
      </c>
      <c r="K2072" t="inlineStr">
        <is>
          <t>COMPLETED</t>
        </is>
      </c>
      <c r="L2072" t="inlineStr">
        <is>
          <t>MARK_AS_COMPLETED</t>
        </is>
      </c>
      <c r="M2072" t="inlineStr">
        <is>
          <t>Queue</t>
        </is>
      </c>
      <c r="N2072" t="n">
        <v>2.0</v>
      </c>
      <c r="O2072" s="1" t="n">
        <v>44557.46435185185</v>
      </c>
      <c r="P2072" s="1" t="n">
        <v>44557.499375</v>
      </c>
      <c r="Q2072" t="n">
        <v>2674.0</v>
      </c>
      <c r="R2072" t="n">
        <v>352.0</v>
      </c>
      <c r="S2072" t="b">
        <v>0</v>
      </c>
      <c r="T2072" t="inlineStr">
        <is>
          <t>N/A</t>
        </is>
      </c>
      <c r="U2072" t="b">
        <v>0</v>
      </c>
      <c r="V2072" t="inlineStr">
        <is>
          <t>Sumit Jarhad</t>
        </is>
      </c>
      <c r="W2072" s="1" t="n">
        <v>44557.49424768519</v>
      </c>
      <c r="X2072" t="n">
        <v>97.0</v>
      </c>
      <c r="Y2072" t="n">
        <v>21.0</v>
      </c>
      <c r="Z2072" t="n">
        <v>0.0</v>
      </c>
      <c r="AA2072" t="n">
        <v>21.0</v>
      </c>
      <c r="AB2072" t="n">
        <v>0.0</v>
      </c>
      <c r="AC2072" t="n">
        <v>9.0</v>
      </c>
      <c r="AD2072" t="n">
        <v>7.0</v>
      </c>
      <c r="AE2072" t="n">
        <v>0.0</v>
      </c>
      <c r="AF2072" t="n">
        <v>0.0</v>
      </c>
      <c r="AG2072" t="n">
        <v>0.0</v>
      </c>
      <c r="AH2072" t="inlineStr">
        <is>
          <t>Aparna Chavan</t>
        </is>
      </c>
      <c r="AI2072" s="1" t="n">
        <v>44557.499375</v>
      </c>
      <c r="AJ2072" t="n">
        <v>255.0</v>
      </c>
      <c r="AK2072" t="n">
        <v>0.0</v>
      </c>
      <c r="AL2072" t="n">
        <v>0.0</v>
      </c>
      <c r="AM2072" t="n">
        <v>0.0</v>
      </c>
      <c r="AN2072" t="n">
        <v>0.0</v>
      </c>
      <c r="AO2072" t="n">
        <v>0.0</v>
      </c>
      <c r="AP2072" t="n">
        <v>7.0</v>
      </c>
      <c r="AQ2072" t="n">
        <v>0.0</v>
      </c>
      <c r="AR2072" t="n">
        <v>0.0</v>
      </c>
      <c r="AS2072" t="n">
        <v>0.0</v>
      </c>
      <c r="AT2072" t="inlineStr">
        <is>
          <t>N/A</t>
        </is>
      </c>
      <c r="AU2072" t="inlineStr">
        <is>
          <t>N/A</t>
        </is>
      </c>
      <c r="AV2072" t="inlineStr">
        <is>
          <t>N/A</t>
        </is>
      </c>
      <c r="AW2072" t="inlineStr">
        <is>
          <t>N/A</t>
        </is>
      </c>
      <c r="AX2072" t="inlineStr">
        <is>
          <t>N/A</t>
        </is>
      </c>
      <c r="AY2072" t="inlineStr">
        <is>
          <t>N/A</t>
        </is>
      </c>
      <c r="AZ2072" t="inlineStr">
        <is>
          <t>N/A</t>
        </is>
      </c>
      <c r="BA2072" t="inlineStr">
        <is>
          <t>N/A</t>
        </is>
      </c>
      <c r="BB2072" t="inlineStr">
        <is>
          <t>N/A</t>
        </is>
      </c>
      <c r="BC2072" t="inlineStr">
        <is>
          <t>N/A</t>
        </is>
      </c>
      <c r="BD2072" t="inlineStr">
        <is>
          <t>N/A</t>
        </is>
      </c>
      <c r="BE2072" t="inlineStr">
        <is>
          <t>N/A</t>
        </is>
      </c>
    </row>
    <row r="2073">
      <c r="A2073" t="inlineStr">
        <is>
          <t>WI211280040</t>
        </is>
      </c>
      <c r="B2073" t="inlineStr">
        <is>
          <t>DATA_VALIDATION</t>
        </is>
      </c>
      <c r="C2073" t="inlineStr">
        <is>
          <t>201300020435</t>
        </is>
      </c>
      <c r="D2073" t="inlineStr">
        <is>
          <t>Folder</t>
        </is>
      </c>
      <c r="E2073" s="2">
        <f>HYPERLINK("capsilon://?command=openfolder&amp;siteaddress=FAM.docvelocity-na8.net&amp;folderid=FX4ED307A7-98A4-29DE-84FE-DA32F742ED64","FX21129906")</f>
        <v>0.0</v>
      </c>
      <c r="F2073" t="inlineStr">
        <is>
          <t/>
        </is>
      </c>
      <c r="G2073" t="inlineStr">
        <is>
          <t/>
        </is>
      </c>
      <c r="H2073" t="inlineStr">
        <is>
          <t>Mailitem</t>
        </is>
      </c>
      <c r="I2073" t="inlineStr">
        <is>
          <t>MI2112846299</t>
        </is>
      </c>
      <c r="J2073" t="n">
        <v>44.0</v>
      </c>
      <c r="K2073" t="inlineStr">
        <is>
          <t>COMPLETED</t>
        </is>
      </c>
      <c r="L2073" t="inlineStr">
        <is>
          <t>MARK_AS_COMPLETED</t>
        </is>
      </c>
      <c r="M2073" t="inlineStr">
        <is>
          <t>Queue</t>
        </is>
      </c>
      <c r="N2073" t="n">
        <v>2.0</v>
      </c>
      <c r="O2073" s="1" t="n">
        <v>44557.464467592596</v>
      </c>
      <c r="P2073" s="1" t="n">
        <v>44557.51121527778</v>
      </c>
      <c r="Q2073" t="n">
        <v>2698.0</v>
      </c>
      <c r="R2073" t="n">
        <v>1341.0</v>
      </c>
      <c r="S2073" t="b">
        <v>0</v>
      </c>
      <c r="T2073" t="inlineStr">
        <is>
          <t>N/A</t>
        </is>
      </c>
      <c r="U2073" t="b">
        <v>0</v>
      </c>
      <c r="V2073" t="inlineStr">
        <is>
          <t>Archana Bhujbal</t>
        </is>
      </c>
      <c r="W2073" s="1" t="n">
        <v>44557.50319444444</v>
      </c>
      <c r="X2073" t="n">
        <v>645.0</v>
      </c>
      <c r="Y2073" t="n">
        <v>42.0</v>
      </c>
      <c r="Z2073" t="n">
        <v>0.0</v>
      </c>
      <c r="AA2073" t="n">
        <v>42.0</v>
      </c>
      <c r="AB2073" t="n">
        <v>0.0</v>
      </c>
      <c r="AC2073" t="n">
        <v>33.0</v>
      </c>
      <c r="AD2073" t="n">
        <v>2.0</v>
      </c>
      <c r="AE2073" t="n">
        <v>0.0</v>
      </c>
      <c r="AF2073" t="n">
        <v>0.0</v>
      </c>
      <c r="AG2073" t="n">
        <v>0.0</v>
      </c>
      <c r="AH2073" t="inlineStr">
        <is>
          <t>Mohini Shinde</t>
        </is>
      </c>
      <c r="AI2073" s="1" t="n">
        <v>44557.51121527778</v>
      </c>
      <c r="AJ2073" t="n">
        <v>683.0</v>
      </c>
      <c r="AK2073" t="n">
        <v>1.0</v>
      </c>
      <c r="AL2073" t="n">
        <v>0.0</v>
      </c>
      <c r="AM2073" t="n">
        <v>1.0</v>
      </c>
      <c r="AN2073" t="n">
        <v>0.0</v>
      </c>
      <c r="AO2073" t="n">
        <v>1.0</v>
      </c>
      <c r="AP2073" t="n">
        <v>1.0</v>
      </c>
      <c r="AQ2073" t="n">
        <v>0.0</v>
      </c>
      <c r="AR2073" t="n">
        <v>0.0</v>
      </c>
      <c r="AS2073" t="n">
        <v>0.0</v>
      </c>
      <c r="AT2073" t="inlineStr">
        <is>
          <t>N/A</t>
        </is>
      </c>
      <c r="AU2073" t="inlineStr">
        <is>
          <t>N/A</t>
        </is>
      </c>
      <c r="AV2073" t="inlineStr">
        <is>
          <t>N/A</t>
        </is>
      </c>
      <c r="AW2073" t="inlineStr">
        <is>
          <t>N/A</t>
        </is>
      </c>
      <c r="AX2073" t="inlineStr">
        <is>
          <t>N/A</t>
        </is>
      </c>
      <c r="AY2073" t="inlineStr">
        <is>
          <t>N/A</t>
        </is>
      </c>
      <c r="AZ2073" t="inlineStr">
        <is>
          <t>N/A</t>
        </is>
      </c>
      <c r="BA2073" t="inlineStr">
        <is>
          <t>N/A</t>
        </is>
      </c>
      <c r="BB2073" t="inlineStr">
        <is>
          <t>N/A</t>
        </is>
      </c>
      <c r="BC2073" t="inlineStr">
        <is>
          <t>N/A</t>
        </is>
      </c>
      <c r="BD2073" t="inlineStr">
        <is>
          <t>N/A</t>
        </is>
      </c>
      <c r="BE2073" t="inlineStr">
        <is>
          <t>N/A</t>
        </is>
      </c>
    </row>
    <row r="2074">
      <c r="A2074" t="inlineStr">
        <is>
          <t>WI211280042</t>
        </is>
      </c>
      <c r="B2074" t="inlineStr">
        <is>
          <t>DATA_VALIDATION</t>
        </is>
      </c>
      <c r="C2074" t="inlineStr">
        <is>
          <t>201300020435</t>
        </is>
      </c>
      <c r="D2074" t="inlineStr">
        <is>
          <t>Folder</t>
        </is>
      </c>
      <c r="E2074" s="2">
        <f>HYPERLINK("capsilon://?command=openfolder&amp;siteaddress=FAM.docvelocity-na8.net&amp;folderid=FX4ED307A7-98A4-29DE-84FE-DA32F742ED64","FX21129906")</f>
        <v>0.0</v>
      </c>
      <c r="F2074" t="inlineStr">
        <is>
          <t/>
        </is>
      </c>
      <c r="G2074" t="inlineStr">
        <is>
          <t/>
        </is>
      </c>
      <c r="H2074" t="inlineStr">
        <is>
          <t>Mailitem</t>
        </is>
      </c>
      <c r="I2074" t="inlineStr">
        <is>
          <t>MI2112846312</t>
        </is>
      </c>
      <c r="J2074" t="n">
        <v>28.0</v>
      </c>
      <c r="K2074" t="inlineStr">
        <is>
          <t>COMPLETED</t>
        </is>
      </c>
      <c r="L2074" t="inlineStr">
        <is>
          <t>MARK_AS_COMPLETED</t>
        </is>
      </c>
      <c r="M2074" t="inlineStr">
        <is>
          <t>Queue</t>
        </is>
      </c>
      <c r="N2074" t="n">
        <v>2.0</v>
      </c>
      <c r="O2074" s="1" t="n">
        <v>44557.464953703704</v>
      </c>
      <c r="P2074" s="1" t="n">
        <v>44557.52049768518</v>
      </c>
      <c r="Q2074" t="n">
        <v>3657.0</v>
      </c>
      <c r="R2074" t="n">
        <v>1142.0</v>
      </c>
      <c r="S2074" t="b">
        <v>0</v>
      </c>
      <c r="T2074" t="inlineStr">
        <is>
          <t>N/A</t>
        </is>
      </c>
      <c r="U2074" t="b">
        <v>0</v>
      </c>
      <c r="V2074" t="inlineStr">
        <is>
          <t>Archana Bhujbal</t>
        </is>
      </c>
      <c r="W2074" s="1" t="n">
        <v>44557.50670138889</v>
      </c>
      <c r="X2074" t="n">
        <v>302.0</v>
      </c>
      <c r="Y2074" t="n">
        <v>21.0</v>
      </c>
      <c r="Z2074" t="n">
        <v>0.0</v>
      </c>
      <c r="AA2074" t="n">
        <v>21.0</v>
      </c>
      <c r="AB2074" t="n">
        <v>0.0</v>
      </c>
      <c r="AC2074" t="n">
        <v>17.0</v>
      </c>
      <c r="AD2074" t="n">
        <v>7.0</v>
      </c>
      <c r="AE2074" t="n">
        <v>0.0</v>
      </c>
      <c r="AF2074" t="n">
        <v>0.0</v>
      </c>
      <c r="AG2074" t="n">
        <v>0.0</v>
      </c>
      <c r="AH2074" t="inlineStr">
        <is>
          <t>Mohini Shinde</t>
        </is>
      </c>
      <c r="AI2074" s="1" t="n">
        <v>44557.52049768518</v>
      </c>
      <c r="AJ2074" t="n">
        <v>801.0</v>
      </c>
      <c r="AK2074" t="n">
        <v>0.0</v>
      </c>
      <c r="AL2074" t="n">
        <v>0.0</v>
      </c>
      <c r="AM2074" t="n">
        <v>0.0</v>
      </c>
      <c r="AN2074" t="n">
        <v>0.0</v>
      </c>
      <c r="AO2074" t="n">
        <v>0.0</v>
      </c>
      <c r="AP2074" t="n">
        <v>7.0</v>
      </c>
      <c r="AQ2074" t="n">
        <v>0.0</v>
      </c>
      <c r="AR2074" t="n">
        <v>0.0</v>
      </c>
      <c r="AS2074" t="n">
        <v>0.0</v>
      </c>
      <c r="AT2074" t="inlineStr">
        <is>
          <t>N/A</t>
        </is>
      </c>
      <c r="AU2074" t="inlineStr">
        <is>
          <t>N/A</t>
        </is>
      </c>
      <c r="AV2074" t="inlineStr">
        <is>
          <t>N/A</t>
        </is>
      </c>
      <c r="AW2074" t="inlineStr">
        <is>
          <t>N/A</t>
        </is>
      </c>
      <c r="AX2074" t="inlineStr">
        <is>
          <t>N/A</t>
        </is>
      </c>
      <c r="AY2074" t="inlineStr">
        <is>
          <t>N/A</t>
        </is>
      </c>
      <c r="AZ2074" t="inlineStr">
        <is>
          <t>N/A</t>
        </is>
      </c>
      <c r="BA2074" t="inlineStr">
        <is>
          <t>N/A</t>
        </is>
      </c>
      <c r="BB2074" t="inlineStr">
        <is>
          <t>N/A</t>
        </is>
      </c>
      <c r="BC2074" t="inlineStr">
        <is>
          <t>N/A</t>
        </is>
      </c>
      <c r="BD2074" t="inlineStr">
        <is>
          <t>N/A</t>
        </is>
      </c>
      <c r="BE2074" t="inlineStr">
        <is>
          <t>N/A</t>
        </is>
      </c>
    </row>
    <row r="2075">
      <c r="A2075" t="inlineStr">
        <is>
          <t>WI211280045</t>
        </is>
      </c>
      <c r="B2075" t="inlineStr">
        <is>
          <t>DATA_VALIDATION</t>
        </is>
      </c>
      <c r="C2075" t="inlineStr">
        <is>
          <t>201300020435</t>
        </is>
      </c>
      <c r="D2075" t="inlineStr">
        <is>
          <t>Folder</t>
        </is>
      </c>
      <c r="E2075" s="2">
        <f>HYPERLINK("capsilon://?command=openfolder&amp;siteaddress=FAM.docvelocity-na8.net&amp;folderid=FX4ED307A7-98A4-29DE-84FE-DA32F742ED64","FX21129906")</f>
        <v>0.0</v>
      </c>
      <c r="F2075" t="inlineStr">
        <is>
          <t/>
        </is>
      </c>
      <c r="G2075" t="inlineStr">
        <is>
          <t/>
        </is>
      </c>
      <c r="H2075" t="inlineStr">
        <is>
          <t>Mailitem</t>
        </is>
      </c>
      <c r="I2075" t="inlineStr">
        <is>
          <t>MI2112846305</t>
        </is>
      </c>
      <c r="J2075" t="n">
        <v>47.0</v>
      </c>
      <c r="K2075" t="inlineStr">
        <is>
          <t>COMPLETED</t>
        </is>
      </c>
      <c r="L2075" t="inlineStr">
        <is>
          <t>MARK_AS_COMPLETED</t>
        </is>
      </c>
      <c r="M2075" t="inlineStr">
        <is>
          <t>Queue</t>
        </is>
      </c>
      <c r="N2075" t="n">
        <v>2.0</v>
      </c>
      <c r="O2075" s="1" t="n">
        <v>44557.46539351852</v>
      </c>
      <c r="P2075" s="1" t="n">
        <v>44557.52230324074</v>
      </c>
      <c r="Q2075" t="n">
        <v>4371.0</v>
      </c>
      <c r="R2075" t="n">
        <v>546.0</v>
      </c>
      <c r="S2075" t="b">
        <v>0</v>
      </c>
      <c r="T2075" t="inlineStr">
        <is>
          <t>N/A</t>
        </is>
      </c>
      <c r="U2075" t="b">
        <v>0</v>
      </c>
      <c r="V2075" t="inlineStr">
        <is>
          <t>Archana Bhujbal</t>
        </is>
      </c>
      <c r="W2075" s="1" t="n">
        <v>44557.51449074074</v>
      </c>
      <c r="X2075" t="n">
        <v>301.0</v>
      </c>
      <c r="Y2075" t="n">
        <v>42.0</v>
      </c>
      <c r="Z2075" t="n">
        <v>0.0</v>
      </c>
      <c r="AA2075" t="n">
        <v>42.0</v>
      </c>
      <c r="AB2075" t="n">
        <v>0.0</v>
      </c>
      <c r="AC2075" t="n">
        <v>27.0</v>
      </c>
      <c r="AD2075" t="n">
        <v>5.0</v>
      </c>
      <c r="AE2075" t="n">
        <v>0.0</v>
      </c>
      <c r="AF2075" t="n">
        <v>0.0</v>
      </c>
      <c r="AG2075" t="n">
        <v>0.0</v>
      </c>
      <c r="AH2075" t="inlineStr">
        <is>
          <t>Vikash Suryakanth Parmar</t>
        </is>
      </c>
      <c r="AI2075" s="1" t="n">
        <v>44557.52230324074</v>
      </c>
      <c r="AJ2075" t="n">
        <v>229.0</v>
      </c>
      <c r="AK2075" t="n">
        <v>0.0</v>
      </c>
      <c r="AL2075" t="n">
        <v>0.0</v>
      </c>
      <c r="AM2075" t="n">
        <v>0.0</v>
      </c>
      <c r="AN2075" t="n">
        <v>0.0</v>
      </c>
      <c r="AO2075" t="n">
        <v>0.0</v>
      </c>
      <c r="AP2075" t="n">
        <v>5.0</v>
      </c>
      <c r="AQ2075" t="n">
        <v>0.0</v>
      </c>
      <c r="AR2075" t="n">
        <v>0.0</v>
      </c>
      <c r="AS2075" t="n">
        <v>0.0</v>
      </c>
      <c r="AT2075" t="inlineStr">
        <is>
          <t>N/A</t>
        </is>
      </c>
      <c r="AU2075" t="inlineStr">
        <is>
          <t>N/A</t>
        </is>
      </c>
      <c r="AV2075" t="inlineStr">
        <is>
          <t>N/A</t>
        </is>
      </c>
      <c r="AW2075" t="inlineStr">
        <is>
          <t>N/A</t>
        </is>
      </c>
      <c r="AX2075" t="inlineStr">
        <is>
          <t>N/A</t>
        </is>
      </c>
      <c r="AY2075" t="inlineStr">
        <is>
          <t>N/A</t>
        </is>
      </c>
      <c r="AZ2075" t="inlineStr">
        <is>
          <t>N/A</t>
        </is>
      </c>
      <c r="BA2075" t="inlineStr">
        <is>
          <t>N/A</t>
        </is>
      </c>
      <c r="BB2075" t="inlineStr">
        <is>
          <t>N/A</t>
        </is>
      </c>
      <c r="BC2075" t="inlineStr">
        <is>
          <t>N/A</t>
        </is>
      </c>
      <c r="BD2075" t="inlineStr">
        <is>
          <t>N/A</t>
        </is>
      </c>
      <c r="BE2075" t="inlineStr">
        <is>
          <t>N/A</t>
        </is>
      </c>
    </row>
    <row r="2076">
      <c r="A2076" t="inlineStr">
        <is>
          <t>WI211280049</t>
        </is>
      </c>
      <c r="B2076" t="inlineStr">
        <is>
          <t>DATA_VALIDATION</t>
        </is>
      </c>
      <c r="C2076" t="inlineStr">
        <is>
          <t>201300020435</t>
        </is>
      </c>
      <c r="D2076" t="inlineStr">
        <is>
          <t>Folder</t>
        </is>
      </c>
      <c r="E2076" s="2">
        <f>HYPERLINK("capsilon://?command=openfolder&amp;siteaddress=FAM.docvelocity-na8.net&amp;folderid=FX4ED307A7-98A4-29DE-84FE-DA32F742ED64","FX21129906")</f>
        <v>0.0</v>
      </c>
      <c r="F2076" t="inlineStr">
        <is>
          <t/>
        </is>
      </c>
      <c r="G2076" t="inlineStr">
        <is>
          <t/>
        </is>
      </c>
      <c r="H2076" t="inlineStr">
        <is>
          <t>Mailitem</t>
        </is>
      </c>
      <c r="I2076" t="inlineStr">
        <is>
          <t>MI2112846314</t>
        </is>
      </c>
      <c r="J2076" t="n">
        <v>35.0</v>
      </c>
      <c r="K2076" t="inlineStr">
        <is>
          <t>COMPLETED</t>
        </is>
      </c>
      <c r="L2076" t="inlineStr">
        <is>
          <t>MARK_AS_COMPLETED</t>
        </is>
      </c>
      <c r="M2076" t="inlineStr">
        <is>
          <t>Queue</t>
        </is>
      </c>
      <c r="N2076" t="n">
        <v>2.0</v>
      </c>
      <c r="O2076" s="1" t="n">
        <v>44557.46612268518</v>
      </c>
      <c r="P2076" s="1" t="n">
        <v>44557.526400462964</v>
      </c>
      <c r="Q2076" t="n">
        <v>4247.0</v>
      </c>
      <c r="R2076" t="n">
        <v>961.0</v>
      </c>
      <c r="S2076" t="b">
        <v>0</v>
      </c>
      <c r="T2076" t="inlineStr">
        <is>
          <t>N/A</t>
        </is>
      </c>
      <c r="U2076" t="b">
        <v>0</v>
      </c>
      <c r="V2076" t="inlineStr">
        <is>
          <t>Archana Bhujbal</t>
        </is>
      </c>
      <c r="W2076" s="1" t="n">
        <v>44557.52240740741</v>
      </c>
      <c r="X2076" t="n">
        <v>683.0</v>
      </c>
      <c r="Y2076" t="n">
        <v>65.0</v>
      </c>
      <c r="Z2076" t="n">
        <v>0.0</v>
      </c>
      <c r="AA2076" t="n">
        <v>65.0</v>
      </c>
      <c r="AB2076" t="n">
        <v>0.0</v>
      </c>
      <c r="AC2076" t="n">
        <v>45.0</v>
      </c>
      <c r="AD2076" t="n">
        <v>-30.0</v>
      </c>
      <c r="AE2076" t="n">
        <v>0.0</v>
      </c>
      <c r="AF2076" t="n">
        <v>0.0</v>
      </c>
      <c r="AG2076" t="n">
        <v>0.0</v>
      </c>
      <c r="AH2076" t="inlineStr">
        <is>
          <t>Vikash Suryakanth Parmar</t>
        </is>
      </c>
      <c r="AI2076" s="1" t="n">
        <v>44557.526400462964</v>
      </c>
      <c r="AJ2076" t="n">
        <v>199.0</v>
      </c>
      <c r="AK2076" t="n">
        <v>1.0</v>
      </c>
      <c r="AL2076" t="n">
        <v>0.0</v>
      </c>
      <c r="AM2076" t="n">
        <v>1.0</v>
      </c>
      <c r="AN2076" t="n">
        <v>0.0</v>
      </c>
      <c r="AO2076" t="n">
        <v>1.0</v>
      </c>
      <c r="AP2076" t="n">
        <v>-31.0</v>
      </c>
      <c r="AQ2076" t="n">
        <v>0.0</v>
      </c>
      <c r="AR2076" t="n">
        <v>0.0</v>
      </c>
      <c r="AS2076" t="n">
        <v>0.0</v>
      </c>
      <c r="AT2076" t="inlineStr">
        <is>
          <t>N/A</t>
        </is>
      </c>
      <c r="AU2076" t="inlineStr">
        <is>
          <t>N/A</t>
        </is>
      </c>
      <c r="AV2076" t="inlineStr">
        <is>
          <t>N/A</t>
        </is>
      </c>
      <c r="AW2076" t="inlineStr">
        <is>
          <t>N/A</t>
        </is>
      </c>
      <c r="AX2076" t="inlineStr">
        <is>
          <t>N/A</t>
        </is>
      </c>
      <c r="AY2076" t="inlineStr">
        <is>
          <t>N/A</t>
        </is>
      </c>
      <c r="AZ2076" t="inlineStr">
        <is>
          <t>N/A</t>
        </is>
      </c>
      <c r="BA2076" t="inlineStr">
        <is>
          <t>N/A</t>
        </is>
      </c>
      <c r="BB2076" t="inlineStr">
        <is>
          <t>N/A</t>
        </is>
      </c>
      <c r="BC2076" t="inlineStr">
        <is>
          <t>N/A</t>
        </is>
      </c>
      <c r="BD2076" t="inlineStr">
        <is>
          <t>N/A</t>
        </is>
      </c>
      <c r="BE2076" t="inlineStr">
        <is>
          <t>N/A</t>
        </is>
      </c>
    </row>
    <row r="2077">
      <c r="A2077" t="inlineStr">
        <is>
          <t>WI211280051</t>
        </is>
      </c>
      <c r="B2077" t="inlineStr">
        <is>
          <t>DATA_VALIDATION</t>
        </is>
      </c>
      <c r="C2077" t="inlineStr">
        <is>
          <t>201300020435</t>
        </is>
      </c>
      <c r="D2077" t="inlineStr">
        <is>
          <t>Folder</t>
        </is>
      </c>
      <c r="E2077" s="2">
        <f>HYPERLINK("capsilon://?command=openfolder&amp;siteaddress=FAM.docvelocity-na8.net&amp;folderid=FX4ED307A7-98A4-29DE-84FE-DA32F742ED64","FX21129906")</f>
        <v>0.0</v>
      </c>
      <c r="F2077" t="inlineStr">
        <is>
          <t/>
        </is>
      </c>
      <c r="G2077" t="inlineStr">
        <is>
          <t/>
        </is>
      </c>
      <c r="H2077" t="inlineStr">
        <is>
          <t>Mailitem</t>
        </is>
      </c>
      <c r="I2077" t="inlineStr">
        <is>
          <t>MI2112846320</t>
        </is>
      </c>
      <c r="J2077" t="n">
        <v>47.0</v>
      </c>
      <c r="K2077" t="inlineStr">
        <is>
          <t>COMPLETED</t>
        </is>
      </c>
      <c r="L2077" t="inlineStr">
        <is>
          <t>MARK_AS_COMPLETED</t>
        </is>
      </c>
      <c r="M2077" t="inlineStr">
        <is>
          <t>Queue</t>
        </is>
      </c>
      <c r="N2077" t="n">
        <v>2.0</v>
      </c>
      <c r="O2077" s="1" t="n">
        <v>44557.46644675926</v>
      </c>
      <c r="P2077" s="1" t="n">
        <v>44557.53341435185</v>
      </c>
      <c r="Q2077" t="n">
        <v>4911.0</v>
      </c>
      <c r="R2077" t="n">
        <v>875.0</v>
      </c>
      <c r="S2077" t="b">
        <v>0</v>
      </c>
      <c r="T2077" t="inlineStr">
        <is>
          <t>N/A</t>
        </is>
      </c>
      <c r="U2077" t="b">
        <v>0</v>
      </c>
      <c r="V2077" t="inlineStr">
        <is>
          <t>Archana Bhujbal</t>
        </is>
      </c>
      <c r="W2077" s="1" t="n">
        <v>44557.53025462963</v>
      </c>
      <c r="X2077" t="n">
        <v>677.0</v>
      </c>
      <c r="Y2077" t="n">
        <v>65.0</v>
      </c>
      <c r="Z2077" t="n">
        <v>0.0</v>
      </c>
      <c r="AA2077" t="n">
        <v>65.0</v>
      </c>
      <c r="AB2077" t="n">
        <v>0.0</v>
      </c>
      <c r="AC2077" t="n">
        <v>46.0</v>
      </c>
      <c r="AD2077" t="n">
        <v>-18.0</v>
      </c>
      <c r="AE2077" t="n">
        <v>0.0</v>
      </c>
      <c r="AF2077" t="n">
        <v>0.0</v>
      </c>
      <c r="AG2077" t="n">
        <v>0.0</v>
      </c>
      <c r="AH2077" t="inlineStr">
        <is>
          <t>Vikash Suryakanth Parmar</t>
        </is>
      </c>
      <c r="AI2077" s="1" t="n">
        <v>44557.53341435185</v>
      </c>
      <c r="AJ2077" t="n">
        <v>193.0</v>
      </c>
      <c r="AK2077" t="n">
        <v>2.0</v>
      </c>
      <c r="AL2077" t="n">
        <v>0.0</v>
      </c>
      <c r="AM2077" t="n">
        <v>2.0</v>
      </c>
      <c r="AN2077" t="n">
        <v>0.0</v>
      </c>
      <c r="AO2077" t="n">
        <v>2.0</v>
      </c>
      <c r="AP2077" t="n">
        <v>-20.0</v>
      </c>
      <c r="AQ2077" t="n">
        <v>0.0</v>
      </c>
      <c r="AR2077" t="n">
        <v>0.0</v>
      </c>
      <c r="AS2077" t="n">
        <v>0.0</v>
      </c>
      <c r="AT2077" t="inlineStr">
        <is>
          <t>N/A</t>
        </is>
      </c>
      <c r="AU2077" t="inlineStr">
        <is>
          <t>N/A</t>
        </is>
      </c>
      <c r="AV2077" t="inlineStr">
        <is>
          <t>N/A</t>
        </is>
      </c>
      <c r="AW2077" t="inlineStr">
        <is>
          <t>N/A</t>
        </is>
      </c>
      <c r="AX2077" t="inlineStr">
        <is>
          <t>N/A</t>
        </is>
      </c>
      <c r="AY2077" t="inlineStr">
        <is>
          <t>N/A</t>
        </is>
      </c>
      <c r="AZ2077" t="inlineStr">
        <is>
          <t>N/A</t>
        </is>
      </c>
      <c r="BA2077" t="inlineStr">
        <is>
          <t>N/A</t>
        </is>
      </c>
      <c r="BB2077" t="inlineStr">
        <is>
          <t>N/A</t>
        </is>
      </c>
      <c r="BC2077" t="inlineStr">
        <is>
          <t>N/A</t>
        </is>
      </c>
      <c r="BD2077" t="inlineStr">
        <is>
          <t>N/A</t>
        </is>
      </c>
      <c r="BE2077" t="inlineStr">
        <is>
          <t>N/A</t>
        </is>
      </c>
    </row>
    <row r="2078">
      <c r="A2078" t="inlineStr">
        <is>
          <t>WI211280053</t>
        </is>
      </c>
      <c r="B2078" t="inlineStr">
        <is>
          <t>DATA_VALIDATION</t>
        </is>
      </c>
      <c r="C2078" t="inlineStr">
        <is>
          <t>201300020435</t>
        </is>
      </c>
      <c r="D2078" t="inlineStr">
        <is>
          <t>Folder</t>
        </is>
      </c>
      <c r="E2078" s="2">
        <f>HYPERLINK("capsilon://?command=openfolder&amp;siteaddress=FAM.docvelocity-na8.net&amp;folderid=FX4ED307A7-98A4-29DE-84FE-DA32F742ED64","FX21129906")</f>
        <v>0.0</v>
      </c>
      <c r="F2078" t="inlineStr">
        <is>
          <t/>
        </is>
      </c>
      <c r="G2078" t="inlineStr">
        <is>
          <t/>
        </is>
      </c>
      <c r="H2078" t="inlineStr">
        <is>
          <t>Mailitem</t>
        </is>
      </c>
      <c r="I2078" t="inlineStr">
        <is>
          <t>MI2112846324</t>
        </is>
      </c>
      <c r="J2078" t="n">
        <v>35.0</v>
      </c>
      <c r="K2078" t="inlineStr">
        <is>
          <t>COMPLETED</t>
        </is>
      </c>
      <c r="L2078" t="inlineStr">
        <is>
          <t>MARK_AS_COMPLETED</t>
        </is>
      </c>
      <c r="M2078" t="inlineStr">
        <is>
          <t>Queue</t>
        </is>
      </c>
      <c r="N2078" t="n">
        <v>2.0</v>
      </c>
      <c r="O2078" s="1" t="n">
        <v>44557.46722222222</v>
      </c>
      <c r="P2078" s="1" t="n">
        <v>44557.57703703704</v>
      </c>
      <c r="Q2078" t="n">
        <v>7658.0</v>
      </c>
      <c r="R2078" t="n">
        <v>1830.0</v>
      </c>
      <c r="S2078" t="b">
        <v>0</v>
      </c>
      <c r="T2078" t="inlineStr">
        <is>
          <t>N/A</t>
        </is>
      </c>
      <c r="U2078" t="b">
        <v>0</v>
      </c>
      <c r="V2078" t="inlineStr">
        <is>
          <t>Archana Bhujbal</t>
        </is>
      </c>
      <c r="W2078" s="1" t="n">
        <v>44557.57230324074</v>
      </c>
      <c r="X2078" t="n">
        <v>1587.0</v>
      </c>
      <c r="Y2078" t="n">
        <v>65.0</v>
      </c>
      <c r="Z2078" t="n">
        <v>0.0</v>
      </c>
      <c r="AA2078" t="n">
        <v>65.0</v>
      </c>
      <c r="AB2078" t="n">
        <v>0.0</v>
      </c>
      <c r="AC2078" t="n">
        <v>47.0</v>
      </c>
      <c r="AD2078" t="n">
        <v>-30.0</v>
      </c>
      <c r="AE2078" t="n">
        <v>0.0</v>
      </c>
      <c r="AF2078" t="n">
        <v>0.0</v>
      </c>
      <c r="AG2078" t="n">
        <v>0.0</v>
      </c>
      <c r="AH2078" t="inlineStr">
        <is>
          <t>Vikash Suryakanth Parmar</t>
        </is>
      </c>
      <c r="AI2078" s="1" t="n">
        <v>44557.57703703704</v>
      </c>
      <c r="AJ2078" t="n">
        <v>159.0</v>
      </c>
      <c r="AK2078" t="n">
        <v>1.0</v>
      </c>
      <c r="AL2078" t="n">
        <v>0.0</v>
      </c>
      <c r="AM2078" t="n">
        <v>1.0</v>
      </c>
      <c r="AN2078" t="n">
        <v>0.0</v>
      </c>
      <c r="AO2078" t="n">
        <v>1.0</v>
      </c>
      <c r="AP2078" t="n">
        <v>-31.0</v>
      </c>
      <c r="AQ2078" t="n">
        <v>0.0</v>
      </c>
      <c r="AR2078" t="n">
        <v>0.0</v>
      </c>
      <c r="AS2078" t="n">
        <v>0.0</v>
      </c>
      <c r="AT2078" t="inlineStr">
        <is>
          <t>N/A</t>
        </is>
      </c>
      <c r="AU2078" t="inlineStr">
        <is>
          <t>N/A</t>
        </is>
      </c>
      <c r="AV2078" t="inlineStr">
        <is>
          <t>N/A</t>
        </is>
      </c>
      <c r="AW2078" t="inlineStr">
        <is>
          <t>N/A</t>
        </is>
      </c>
      <c r="AX2078" t="inlineStr">
        <is>
          <t>N/A</t>
        </is>
      </c>
      <c r="AY2078" t="inlineStr">
        <is>
          <t>N/A</t>
        </is>
      </c>
      <c r="AZ2078" t="inlineStr">
        <is>
          <t>N/A</t>
        </is>
      </c>
      <c r="BA2078" t="inlineStr">
        <is>
          <t>N/A</t>
        </is>
      </c>
      <c r="BB2078" t="inlineStr">
        <is>
          <t>N/A</t>
        </is>
      </c>
      <c r="BC2078" t="inlineStr">
        <is>
          <t>N/A</t>
        </is>
      </c>
      <c r="BD2078" t="inlineStr">
        <is>
          <t>N/A</t>
        </is>
      </c>
      <c r="BE2078" t="inlineStr">
        <is>
          <t>N/A</t>
        </is>
      </c>
    </row>
    <row r="2079">
      <c r="A2079" t="inlineStr">
        <is>
          <t>WI211280060</t>
        </is>
      </c>
      <c r="B2079" t="inlineStr">
        <is>
          <t>DATA_VALIDATION</t>
        </is>
      </c>
      <c r="C2079" t="inlineStr">
        <is>
          <t>201300020435</t>
        </is>
      </c>
      <c r="D2079" t="inlineStr">
        <is>
          <t>Folder</t>
        </is>
      </c>
      <c r="E2079" s="2">
        <f>HYPERLINK("capsilon://?command=openfolder&amp;siteaddress=FAM.docvelocity-na8.net&amp;folderid=FX4ED307A7-98A4-29DE-84FE-DA32F742ED64","FX21129906")</f>
        <v>0.0</v>
      </c>
      <c r="F2079" t="inlineStr">
        <is>
          <t/>
        </is>
      </c>
      <c r="G2079" t="inlineStr">
        <is>
          <t/>
        </is>
      </c>
      <c r="H2079" t="inlineStr">
        <is>
          <t>Mailitem</t>
        </is>
      </c>
      <c r="I2079" t="inlineStr">
        <is>
          <t>MI2112846326</t>
        </is>
      </c>
      <c r="J2079" t="n">
        <v>35.0</v>
      </c>
      <c r="K2079" t="inlineStr">
        <is>
          <t>COMPLETED</t>
        </is>
      </c>
      <c r="L2079" t="inlineStr">
        <is>
          <t>MARK_AS_COMPLETED</t>
        </is>
      </c>
      <c r="M2079" t="inlineStr">
        <is>
          <t>Queue</t>
        </is>
      </c>
      <c r="N2079" t="n">
        <v>2.0</v>
      </c>
      <c r="O2079" s="1" t="n">
        <v>44557.46789351852</v>
      </c>
      <c r="P2079" s="1" t="n">
        <v>44557.5946412037</v>
      </c>
      <c r="Q2079" t="n">
        <v>9408.0</v>
      </c>
      <c r="R2079" t="n">
        <v>1543.0</v>
      </c>
      <c r="S2079" t="b">
        <v>0</v>
      </c>
      <c r="T2079" t="inlineStr">
        <is>
          <t>N/A</t>
        </is>
      </c>
      <c r="U2079" t="b">
        <v>0</v>
      </c>
      <c r="V2079" t="inlineStr">
        <is>
          <t>Archana Bhujbal</t>
        </is>
      </c>
      <c r="W2079" s="1" t="n">
        <v>44557.58341435185</v>
      </c>
      <c r="X2079" t="n">
        <v>959.0</v>
      </c>
      <c r="Y2079" t="n">
        <v>65.0</v>
      </c>
      <c r="Z2079" t="n">
        <v>0.0</v>
      </c>
      <c r="AA2079" t="n">
        <v>65.0</v>
      </c>
      <c r="AB2079" t="n">
        <v>0.0</v>
      </c>
      <c r="AC2079" t="n">
        <v>50.0</v>
      </c>
      <c r="AD2079" t="n">
        <v>-30.0</v>
      </c>
      <c r="AE2079" t="n">
        <v>0.0</v>
      </c>
      <c r="AF2079" t="n">
        <v>0.0</v>
      </c>
      <c r="AG2079" t="n">
        <v>0.0</v>
      </c>
      <c r="AH2079" t="inlineStr">
        <is>
          <t>Dashrath Soren</t>
        </is>
      </c>
      <c r="AI2079" s="1" t="n">
        <v>44557.5946412037</v>
      </c>
      <c r="AJ2079" t="n">
        <v>539.0</v>
      </c>
      <c r="AK2079" t="n">
        <v>1.0</v>
      </c>
      <c r="AL2079" t="n">
        <v>0.0</v>
      </c>
      <c r="AM2079" t="n">
        <v>1.0</v>
      </c>
      <c r="AN2079" t="n">
        <v>0.0</v>
      </c>
      <c r="AO2079" t="n">
        <v>1.0</v>
      </c>
      <c r="AP2079" t="n">
        <v>-31.0</v>
      </c>
      <c r="AQ2079" t="n">
        <v>0.0</v>
      </c>
      <c r="AR2079" t="n">
        <v>0.0</v>
      </c>
      <c r="AS2079" t="n">
        <v>0.0</v>
      </c>
      <c r="AT2079" t="inlineStr">
        <is>
          <t>N/A</t>
        </is>
      </c>
      <c r="AU2079" t="inlineStr">
        <is>
          <t>N/A</t>
        </is>
      </c>
      <c r="AV2079" t="inlineStr">
        <is>
          <t>N/A</t>
        </is>
      </c>
      <c r="AW2079" t="inlineStr">
        <is>
          <t>N/A</t>
        </is>
      </c>
      <c r="AX2079" t="inlineStr">
        <is>
          <t>N/A</t>
        </is>
      </c>
      <c r="AY2079" t="inlineStr">
        <is>
          <t>N/A</t>
        </is>
      </c>
      <c r="AZ2079" t="inlineStr">
        <is>
          <t>N/A</t>
        </is>
      </c>
      <c r="BA2079" t="inlineStr">
        <is>
          <t>N/A</t>
        </is>
      </c>
      <c r="BB2079" t="inlineStr">
        <is>
          <t>N/A</t>
        </is>
      </c>
      <c r="BC2079" t="inlineStr">
        <is>
          <t>N/A</t>
        </is>
      </c>
      <c r="BD2079" t="inlineStr">
        <is>
          <t>N/A</t>
        </is>
      </c>
      <c r="BE2079" t="inlineStr">
        <is>
          <t>N/A</t>
        </is>
      </c>
    </row>
    <row r="2080">
      <c r="A2080" t="inlineStr">
        <is>
          <t>WI211280067</t>
        </is>
      </c>
      <c r="B2080" t="inlineStr">
        <is>
          <t>DATA_VALIDATION</t>
        </is>
      </c>
      <c r="C2080" t="inlineStr">
        <is>
          <t>201300020435</t>
        </is>
      </c>
      <c r="D2080" t="inlineStr">
        <is>
          <t>Folder</t>
        </is>
      </c>
      <c r="E2080" s="2">
        <f>HYPERLINK("capsilon://?command=openfolder&amp;siteaddress=FAM.docvelocity-na8.net&amp;folderid=FX4ED307A7-98A4-29DE-84FE-DA32F742ED64","FX21129906")</f>
        <v>0.0</v>
      </c>
      <c r="F2080" t="inlineStr">
        <is>
          <t/>
        </is>
      </c>
      <c r="G2080" t="inlineStr">
        <is>
          <t/>
        </is>
      </c>
      <c r="H2080" t="inlineStr">
        <is>
          <t>Mailitem</t>
        </is>
      </c>
      <c r="I2080" t="inlineStr">
        <is>
          <t>MI2112846329</t>
        </is>
      </c>
      <c r="J2080" t="n">
        <v>44.0</v>
      </c>
      <c r="K2080" t="inlineStr">
        <is>
          <t>COMPLETED</t>
        </is>
      </c>
      <c r="L2080" t="inlineStr">
        <is>
          <t>MARK_AS_COMPLETED</t>
        </is>
      </c>
      <c r="M2080" t="inlineStr">
        <is>
          <t>Queue</t>
        </is>
      </c>
      <c r="N2080" t="n">
        <v>2.0</v>
      </c>
      <c r="O2080" s="1" t="n">
        <v>44557.46828703704</v>
      </c>
      <c r="P2080" s="1" t="n">
        <v>44557.52408564815</v>
      </c>
      <c r="Q2080" t="n">
        <v>4315.0</v>
      </c>
      <c r="R2080" t="n">
        <v>506.0</v>
      </c>
      <c r="S2080" t="b">
        <v>0</v>
      </c>
      <c r="T2080" t="inlineStr">
        <is>
          <t>N/A</t>
        </is>
      </c>
      <c r="U2080" t="b">
        <v>0</v>
      </c>
      <c r="V2080" t="inlineStr">
        <is>
          <t>Sumit Jarhad</t>
        </is>
      </c>
      <c r="W2080" s="1" t="n">
        <v>44557.51679398148</v>
      </c>
      <c r="X2080" t="n">
        <v>343.0</v>
      </c>
      <c r="Y2080" t="n">
        <v>42.0</v>
      </c>
      <c r="Z2080" t="n">
        <v>0.0</v>
      </c>
      <c r="AA2080" t="n">
        <v>42.0</v>
      </c>
      <c r="AB2080" t="n">
        <v>0.0</v>
      </c>
      <c r="AC2080" t="n">
        <v>24.0</v>
      </c>
      <c r="AD2080" t="n">
        <v>2.0</v>
      </c>
      <c r="AE2080" t="n">
        <v>0.0</v>
      </c>
      <c r="AF2080" t="n">
        <v>0.0</v>
      </c>
      <c r="AG2080" t="n">
        <v>0.0</v>
      </c>
      <c r="AH2080" t="inlineStr">
        <is>
          <t>Vikash Suryakanth Parmar</t>
        </is>
      </c>
      <c r="AI2080" s="1" t="n">
        <v>44557.52408564815</v>
      </c>
      <c r="AJ2080" t="n">
        <v>153.0</v>
      </c>
      <c r="AK2080" t="n">
        <v>0.0</v>
      </c>
      <c r="AL2080" t="n">
        <v>0.0</v>
      </c>
      <c r="AM2080" t="n">
        <v>0.0</v>
      </c>
      <c r="AN2080" t="n">
        <v>0.0</v>
      </c>
      <c r="AO2080" t="n">
        <v>0.0</v>
      </c>
      <c r="AP2080" t="n">
        <v>2.0</v>
      </c>
      <c r="AQ2080" t="n">
        <v>0.0</v>
      </c>
      <c r="AR2080" t="n">
        <v>0.0</v>
      </c>
      <c r="AS2080" t="n">
        <v>0.0</v>
      </c>
      <c r="AT2080" t="inlineStr">
        <is>
          <t>N/A</t>
        </is>
      </c>
      <c r="AU2080" t="inlineStr">
        <is>
          <t>N/A</t>
        </is>
      </c>
      <c r="AV2080" t="inlineStr">
        <is>
          <t>N/A</t>
        </is>
      </c>
      <c r="AW2080" t="inlineStr">
        <is>
          <t>N/A</t>
        </is>
      </c>
      <c r="AX2080" t="inlineStr">
        <is>
          <t>N/A</t>
        </is>
      </c>
      <c r="AY2080" t="inlineStr">
        <is>
          <t>N/A</t>
        </is>
      </c>
      <c r="AZ2080" t="inlineStr">
        <is>
          <t>N/A</t>
        </is>
      </c>
      <c r="BA2080" t="inlineStr">
        <is>
          <t>N/A</t>
        </is>
      </c>
      <c r="BB2080" t="inlineStr">
        <is>
          <t>N/A</t>
        </is>
      </c>
      <c r="BC2080" t="inlineStr">
        <is>
          <t>N/A</t>
        </is>
      </c>
      <c r="BD2080" t="inlineStr">
        <is>
          <t>N/A</t>
        </is>
      </c>
      <c r="BE2080" t="inlineStr">
        <is>
          <t>N/A</t>
        </is>
      </c>
    </row>
    <row r="2081">
      <c r="A2081" t="inlineStr">
        <is>
          <t>WI211280071</t>
        </is>
      </c>
      <c r="B2081" t="inlineStr">
        <is>
          <t>DATA_VALIDATION</t>
        </is>
      </c>
      <c r="C2081" t="inlineStr">
        <is>
          <t>201300020435</t>
        </is>
      </c>
      <c r="D2081" t="inlineStr">
        <is>
          <t>Folder</t>
        </is>
      </c>
      <c r="E2081" s="2">
        <f>HYPERLINK("capsilon://?command=openfolder&amp;siteaddress=FAM.docvelocity-na8.net&amp;folderid=FX4ED307A7-98A4-29DE-84FE-DA32F742ED64","FX21129906")</f>
        <v>0.0</v>
      </c>
      <c r="F2081" t="inlineStr">
        <is>
          <t/>
        </is>
      </c>
      <c r="G2081" t="inlineStr">
        <is>
          <t/>
        </is>
      </c>
      <c r="H2081" t="inlineStr">
        <is>
          <t>Mailitem</t>
        </is>
      </c>
      <c r="I2081" t="inlineStr">
        <is>
          <t>MI2112846332</t>
        </is>
      </c>
      <c r="J2081" t="n">
        <v>44.0</v>
      </c>
      <c r="K2081" t="inlineStr">
        <is>
          <t>COMPLETED</t>
        </is>
      </c>
      <c r="L2081" t="inlineStr">
        <is>
          <t>MARK_AS_COMPLETED</t>
        </is>
      </c>
      <c r="M2081" t="inlineStr">
        <is>
          <t>Queue</t>
        </is>
      </c>
      <c r="N2081" t="n">
        <v>2.0</v>
      </c>
      <c r="O2081" s="1" t="n">
        <v>44557.46891203704</v>
      </c>
      <c r="P2081" s="1" t="n">
        <v>44557.5271875</v>
      </c>
      <c r="Q2081" t="n">
        <v>4441.0</v>
      </c>
      <c r="R2081" t="n">
        <v>594.0</v>
      </c>
      <c r="S2081" t="b">
        <v>0</v>
      </c>
      <c r="T2081" t="inlineStr">
        <is>
          <t>N/A</t>
        </is>
      </c>
      <c r="U2081" t="b">
        <v>0</v>
      </c>
      <c r="V2081" t="inlineStr">
        <is>
          <t>Sumit Jarhad</t>
        </is>
      </c>
      <c r="W2081" s="1" t="n">
        <v>44557.52028935185</v>
      </c>
      <c r="X2081" t="n">
        <v>301.0</v>
      </c>
      <c r="Y2081" t="n">
        <v>42.0</v>
      </c>
      <c r="Z2081" t="n">
        <v>0.0</v>
      </c>
      <c r="AA2081" t="n">
        <v>42.0</v>
      </c>
      <c r="AB2081" t="n">
        <v>0.0</v>
      </c>
      <c r="AC2081" t="n">
        <v>33.0</v>
      </c>
      <c r="AD2081" t="n">
        <v>2.0</v>
      </c>
      <c r="AE2081" t="n">
        <v>0.0</v>
      </c>
      <c r="AF2081" t="n">
        <v>0.0</v>
      </c>
      <c r="AG2081" t="n">
        <v>0.0</v>
      </c>
      <c r="AH2081" t="inlineStr">
        <is>
          <t>Dashrath Soren</t>
        </is>
      </c>
      <c r="AI2081" s="1" t="n">
        <v>44557.5271875</v>
      </c>
      <c r="AJ2081" t="n">
        <v>267.0</v>
      </c>
      <c r="AK2081" t="n">
        <v>0.0</v>
      </c>
      <c r="AL2081" t="n">
        <v>0.0</v>
      </c>
      <c r="AM2081" t="n">
        <v>0.0</v>
      </c>
      <c r="AN2081" t="n">
        <v>0.0</v>
      </c>
      <c r="AO2081" t="n">
        <v>0.0</v>
      </c>
      <c r="AP2081" t="n">
        <v>2.0</v>
      </c>
      <c r="AQ2081" t="n">
        <v>0.0</v>
      </c>
      <c r="AR2081" t="n">
        <v>0.0</v>
      </c>
      <c r="AS2081" t="n">
        <v>0.0</v>
      </c>
      <c r="AT2081" t="inlineStr">
        <is>
          <t>N/A</t>
        </is>
      </c>
      <c r="AU2081" t="inlineStr">
        <is>
          <t>N/A</t>
        </is>
      </c>
      <c r="AV2081" t="inlineStr">
        <is>
          <t>N/A</t>
        </is>
      </c>
      <c r="AW2081" t="inlineStr">
        <is>
          <t>N/A</t>
        </is>
      </c>
      <c r="AX2081" t="inlineStr">
        <is>
          <t>N/A</t>
        </is>
      </c>
      <c r="AY2081" t="inlineStr">
        <is>
          <t>N/A</t>
        </is>
      </c>
      <c r="AZ2081" t="inlineStr">
        <is>
          <t>N/A</t>
        </is>
      </c>
      <c r="BA2081" t="inlineStr">
        <is>
          <t>N/A</t>
        </is>
      </c>
      <c r="BB2081" t="inlineStr">
        <is>
          <t>N/A</t>
        </is>
      </c>
      <c r="BC2081" t="inlineStr">
        <is>
          <t>N/A</t>
        </is>
      </c>
      <c r="BD2081" t="inlineStr">
        <is>
          <t>N/A</t>
        </is>
      </c>
      <c r="BE2081" t="inlineStr">
        <is>
          <t>N/A</t>
        </is>
      </c>
    </row>
    <row r="2082">
      <c r="A2082" t="inlineStr">
        <is>
          <t>WI211280078</t>
        </is>
      </c>
      <c r="B2082" t="inlineStr">
        <is>
          <t>DATA_VALIDATION</t>
        </is>
      </c>
      <c r="C2082" t="inlineStr">
        <is>
          <t>201300020435</t>
        </is>
      </c>
      <c r="D2082" t="inlineStr">
        <is>
          <t>Folder</t>
        </is>
      </c>
      <c r="E2082" s="2">
        <f>HYPERLINK("capsilon://?command=openfolder&amp;siteaddress=FAM.docvelocity-na8.net&amp;folderid=FX4ED307A7-98A4-29DE-84FE-DA32F742ED64","FX21129906")</f>
        <v>0.0</v>
      </c>
      <c r="F2082" t="inlineStr">
        <is>
          <t/>
        </is>
      </c>
      <c r="G2082" t="inlineStr">
        <is>
          <t/>
        </is>
      </c>
      <c r="H2082" t="inlineStr">
        <is>
          <t>Mailitem</t>
        </is>
      </c>
      <c r="I2082" t="inlineStr">
        <is>
          <t>MI2112846342</t>
        </is>
      </c>
      <c r="J2082" t="n">
        <v>47.0</v>
      </c>
      <c r="K2082" t="inlineStr">
        <is>
          <t>COMPLETED</t>
        </is>
      </c>
      <c r="L2082" t="inlineStr">
        <is>
          <t>MARK_AS_COMPLETED</t>
        </is>
      </c>
      <c r="M2082" t="inlineStr">
        <is>
          <t>Queue</t>
        </is>
      </c>
      <c r="N2082" t="n">
        <v>2.0</v>
      </c>
      <c r="O2082" s="1" t="n">
        <v>44557.469513888886</v>
      </c>
      <c r="P2082" s="1" t="n">
        <v>44557.53003472222</v>
      </c>
      <c r="Q2082" t="n">
        <v>4458.0</v>
      </c>
      <c r="R2082" t="n">
        <v>771.0</v>
      </c>
      <c r="S2082" t="b">
        <v>0</v>
      </c>
      <c r="T2082" t="inlineStr">
        <is>
          <t>N/A</t>
        </is>
      </c>
      <c r="U2082" t="b">
        <v>0</v>
      </c>
      <c r="V2082" t="inlineStr">
        <is>
          <t>Sumit Jarhad</t>
        </is>
      </c>
      <c r="W2082" s="1" t="n">
        <v>44557.523310185185</v>
      </c>
      <c r="X2082" t="n">
        <v>260.0</v>
      </c>
      <c r="Y2082" t="n">
        <v>42.0</v>
      </c>
      <c r="Z2082" t="n">
        <v>0.0</v>
      </c>
      <c r="AA2082" t="n">
        <v>42.0</v>
      </c>
      <c r="AB2082" t="n">
        <v>0.0</v>
      </c>
      <c r="AC2082" t="n">
        <v>25.0</v>
      </c>
      <c r="AD2082" t="n">
        <v>5.0</v>
      </c>
      <c r="AE2082" t="n">
        <v>0.0</v>
      </c>
      <c r="AF2082" t="n">
        <v>0.0</v>
      </c>
      <c r="AG2082" t="n">
        <v>0.0</v>
      </c>
      <c r="AH2082" t="inlineStr">
        <is>
          <t>Mohini Shinde</t>
        </is>
      </c>
      <c r="AI2082" s="1" t="n">
        <v>44557.53003472222</v>
      </c>
      <c r="AJ2082" t="n">
        <v>511.0</v>
      </c>
      <c r="AK2082" t="n">
        <v>0.0</v>
      </c>
      <c r="AL2082" t="n">
        <v>0.0</v>
      </c>
      <c r="AM2082" t="n">
        <v>0.0</v>
      </c>
      <c r="AN2082" t="n">
        <v>0.0</v>
      </c>
      <c r="AO2082" t="n">
        <v>0.0</v>
      </c>
      <c r="AP2082" t="n">
        <v>5.0</v>
      </c>
      <c r="AQ2082" t="n">
        <v>0.0</v>
      </c>
      <c r="AR2082" t="n">
        <v>0.0</v>
      </c>
      <c r="AS2082" t="n">
        <v>0.0</v>
      </c>
      <c r="AT2082" t="inlineStr">
        <is>
          <t>N/A</t>
        </is>
      </c>
      <c r="AU2082" t="inlineStr">
        <is>
          <t>N/A</t>
        </is>
      </c>
      <c r="AV2082" t="inlineStr">
        <is>
          <t>N/A</t>
        </is>
      </c>
      <c r="AW2082" t="inlineStr">
        <is>
          <t>N/A</t>
        </is>
      </c>
      <c r="AX2082" t="inlineStr">
        <is>
          <t>N/A</t>
        </is>
      </c>
      <c r="AY2082" t="inlineStr">
        <is>
          <t>N/A</t>
        </is>
      </c>
      <c r="AZ2082" t="inlineStr">
        <is>
          <t>N/A</t>
        </is>
      </c>
      <c r="BA2082" t="inlineStr">
        <is>
          <t>N/A</t>
        </is>
      </c>
      <c r="BB2082" t="inlineStr">
        <is>
          <t>N/A</t>
        </is>
      </c>
      <c r="BC2082" t="inlineStr">
        <is>
          <t>N/A</t>
        </is>
      </c>
      <c r="BD2082" t="inlineStr">
        <is>
          <t>N/A</t>
        </is>
      </c>
      <c r="BE2082" t="inlineStr">
        <is>
          <t>N/A</t>
        </is>
      </c>
    </row>
    <row r="2083">
      <c r="A2083" t="inlineStr">
        <is>
          <t>WI211280089</t>
        </is>
      </c>
      <c r="B2083" t="inlineStr">
        <is>
          <t>DATA_VALIDATION</t>
        </is>
      </c>
      <c r="C2083" t="inlineStr">
        <is>
          <t>201300020435</t>
        </is>
      </c>
      <c r="D2083" t="inlineStr">
        <is>
          <t>Folder</t>
        </is>
      </c>
      <c r="E2083" s="2">
        <f>HYPERLINK("capsilon://?command=openfolder&amp;siteaddress=FAM.docvelocity-na8.net&amp;folderid=FX4ED307A7-98A4-29DE-84FE-DA32F742ED64","FX21129906")</f>
        <v>0.0</v>
      </c>
      <c r="F2083" t="inlineStr">
        <is>
          <t/>
        </is>
      </c>
      <c r="G2083" t="inlineStr">
        <is>
          <t/>
        </is>
      </c>
      <c r="H2083" t="inlineStr">
        <is>
          <t>Mailitem</t>
        </is>
      </c>
      <c r="I2083" t="inlineStr">
        <is>
          <t>MI2112846354</t>
        </is>
      </c>
      <c r="J2083" t="n">
        <v>28.0</v>
      </c>
      <c r="K2083" t="inlineStr">
        <is>
          <t>COMPLETED</t>
        </is>
      </c>
      <c r="L2083" t="inlineStr">
        <is>
          <t>MARK_AS_COMPLETED</t>
        </is>
      </c>
      <c r="M2083" t="inlineStr">
        <is>
          <t>Queue</t>
        </is>
      </c>
      <c r="N2083" t="n">
        <v>2.0</v>
      </c>
      <c r="O2083" s="1" t="n">
        <v>44557.46988425926</v>
      </c>
      <c r="P2083" s="1" t="n">
        <v>44557.52769675926</v>
      </c>
      <c r="Q2083" t="n">
        <v>4742.0</v>
      </c>
      <c r="R2083" t="n">
        <v>253.0</v>
      </c>
      <c r="S2083" t="b">
        <v>0</v>
      </c>
      <c r="T2083" t="inlineStr">
        <is>
          <t>N/A</t>
        </is>
      </c>
      <c r="U2083" t="b">
        <v>0</v>
      </c>
      <c r="V2083" t="inlineStr">
        <is>
          <t>Sumit Jarhad</t>
        </is>
      </c>
      <c r="W2083" s="1" t="n">
        <v>44557.52496527778</v>
      </c>
      <c r="X2083" t="n">
        <v>142.0</v>
      </c>
      <c r="Y2083" t="n">
        <v>21.0</v>
      </c>
      <c r="Z2083" t="n">
        <v>0.0</v>
      </c>
      <c r="AA2083" t="n">
        <v>21.0</v>
      </c>
      <c r="AB2083" t="n">
        <v>0.0</v>
      </c>
      <c r="AC2083" t="n">
        <v>9.0</v>
      </c>
      <c r="AD2083" t="n">
        <v>7.0</v>
      </c>
      <c r="AE2083" t="n">
        <v>0.0</v>
      </c>
      <c r="AF2083" t="n">
        <v>0.0</v>
      </c>
      <c r="AG2083" t="n">
        <v>0.0</v>
      </c>
      <c r="AH2083" t="inlineStr">
        <is>
          <t>Vikash Suryakanth Parmar</t>
        </is>
      </c>
      <c r="AI2083" s="1" t="n">
        <v>44557.52769675926</v>
      </c>
      <c r="AJ2083" t="n">
        <v>111.0</v>
      </c>
      <c r="AK2083" t="n">
        <v>0.0</v>
      </c>
      <c r="AL2083" t="n">
        <v>0.0</v>
      </c>
      <c r="AM2083" t="n">
        <v>0.0</v>
      </c>
      <c r="AN2083" t="n">
        <v>0.0</v>
      </c>
      <c r="AO2083" t="n">
        <v>0.0</v>
      </c>
      <c r="AP2083" t="n">
        <v>7.0</v>
      </c>
      <c r="AQ2083" t="n">
        <v>0.0</v>
      </c>
      <c r="AR2083" t="n">
        <v>0.0</v>
      </c>
      <c r="AS2083" t="n">
        <v>0.0</v>
      </c>
      <c r="AT2083" t="inlineStr">
        <is>
          <t>N/A</t>
        </is>
      </c>
      <c r="AU2083" t="inlineStr">
        <is>
          <t>N/A</t>
        </is>
      </c>
      <c r="AV2083" t="inlineStr">
        <is>
          <t>N/A</t>
        </is>
      </c>
      <c r="AW2083" t="inlineStr">
        <is>
          <t>N/A</t>
        </is>
      </c>
      <c r="AX2083" t="inlineStr">
        <is>
          <t>N/A</t>
        </is>
      </c>
      <c r="AY2083" t="inlineStr">
        <is>
          <t>N/A</t>
        </is>
      </c>
      <c r="AZ2083" t="inlineStr">
        <is>
          <t>N/A</t>
        </is>
      </c>
      <c r="BA2083" t="inlineStr">
        <is>
          <t>N/A</t>
        </is>
      </c>
      <c r="BB2083" t="inlineStr">
        <is>
          <t>N/A</t>
        </is>
      </c>
      <c r="BC2083" t="inlineStr">
        <is>
          <t>N/A</t>
        </is>
      </c>
      <c r="BD2083" t="inlineStr">
        <is>
          <t>N/A</t>
        </is>
      </c>
      <c r="BE2083" t="inlineStr">
        <is>
          <t>N/A</t>
        </is>
      </c>
    </row>
    <row r="2084">
      <c r="A2084" t="inlineStr">
        <is>
          <t>WI211280090</t>
        </is>
      </c>
      <c r="B2084" t="inlineStr">
        <is>
          <t>DATA_VALIDATION</t>
        </is>
      </c>
      <c r="C2084" t="inlineStr">
        <is>
          <t>201300020435</t>
        </is>
      </c>
      <c r="D2084" t="inlineStr">
        <is>
          <t>Folder</t>
        </is>
      </c>
      <c r="E2084" s="2">
        <f>HYPERLINK("capsilon://?command=openfolder&amp;siteaddress=FAM.docvelocity-na8.net&amp;folderid=FX4ED307A7-98A4-29DE-84FE-DA32F742ED64","FX21129906")</f>
        <v>0.0</v>
      </c>
      <c r="F2084" t="inlineStr">
        <is>
          <t/>
        </is>
      </c>
      <c r="G2084" t="inlineStr">
        <is>
          <t/>
        </is>
      </c>
      <c r="H2084" t="inlineStr">
        <is>
          <t>Mailitem</t>
        </is>
      </c>
      <c r="I2084" t="inlineStr">
        <is>
          <t>MI2112846348</t>
        </is>
      </c>
      <c r="J2084" t="n">
        <v>47.0</v>
      </c>
      <c r="K2084" t="inlineStr">
        <is>
          <t>COMPLETED</t>
        </is>
      </c>
      <c r="L2084" t="inlineStr">
        <is>
          <t>MARK_AS_COMPLETED</t>
        </is>
      </c>
      <c r="M2084" t="inlineStr">
        <is>
          <t>Queue</t>
        </is>
      </c>
      <c r="N2084" t="n">
        <v>2.0</v>
      </c>
      <c r="O2084" s="1" t="n">
        <v>44557.46996527778</v>
      </c>
      <c r="P2084" s="1" t="n">
        <v>44557.53576388889</v>
      </c>
      <c r="Q2084" t="n">
        <v>5188.0</v>
      </c>
      <c r="R2084" t="n">
        <v>497.0</v>
      </c>
      <c r="S2084" t="b">
        <v>0</v>
      </c>
      <c r="T2084" t="inlineStr">
        <is>
          <t>N/A</t>
        </is>
      </c>
      <c r="U2084" t="b">
        <v>0</v>
      </c>
      <c r="V2084" t="inlineStr">
        <is>
          <t>Sumit Jarhad</t>
        </is>
      </c>
      <c r="W2084" s="1" t="n">
        <v>44557.52809027778</v>
      </c>
      <c r="X2084" t="n">
        <v>269.0</v>
      </c>
      <c r="Y2084" t="n">
        <v>42.0</v>
      </c>
      <c r="Z2084" t="n">
        <v>0.0</v>
      </c>
      <c r="AA2084" t="n">
        <v>42.0</v>
      </c>
      <c r="AB2084" t="n">
        <v>0.0</v>
      </c>
      <c r="AC2084" t="n">
        <v>27.0</v>
      </c>
      <c r="AD2084" t="n">
        <v>5.0</v>
      </c>
      <c r="AE2084" t="n">
        <v>0.0</v>
      </c>
      <c r="AF2084" t="n">
        <v>0.0</v>
      </c>
      <c r="AG2084" t="n">
        <v>0.0</v>
      </c>
      <c r="AH2084" t="inlineStr">
        <is>
          <t>Vikash Suryakanth Parmar</t>
        </is>
      </c>
      <c r="AI2084" s="1" t="n">
        <v>44557.53576388889</v>
      </c>
      <c r="AJ2084" t="n">
        <v>202.0</v>
      </c>
      <c r="AK2084" t="n">
        <v>1.0</v>
      </c>
      <c r="AL2084" t="n">
        <v>0.0</v>
      </c>
      <c r="AM2084" t="n">
        <v>1.0</v>
      </c>
      <c r="AN2084" t="n">
        <v>0.0</v>
      </c>
      <c r="AO2084" t="n">
        <v>1.0</v>
      </c>
      <c r="AP2084" t="n">
        <v>4.0</v>
      </c>
      <c r="AQ2084" t="n">
        <v>0.0</v>
      </c>
      <c r="AR2084" t="n">
        <v>0.0</v>
      </c>
      <c r="AS2084" t="n">
        <v>0.0</v>
      </c>
      <c r="AT2084" t="inlineStr">
        <is>
          <t>N/A</t>
        </is>
      </c>
      <c r="AU2084" t="inlineStr">
        <is>
          <t>N/A</t>
        </is>
      </c>
      <c r="AV2084" t="inlineStr">
        <is>
          <t>N/A</t>
        </is>
      </c>
      <c r="AW2084" t="inlineStr">
        <is>
          <t>N/A</t>
        </is>
      </c>
      <c r="AX2084" t="inlineStr">
        <is>
          <t>N/A</t>
        </is>
      </c>
      <c r="AY2084" t="inlineStr">
        <is>
          <t>N/A</t>
        </is>
      </c>
      <c r="AZ2084" t="inlineStr">
        <is>
          <t>N/A</t>
        </is>
      </c>
      <c r="BA2084" t="inlineStr">
        <is>
          <t>N/A</t>
        </is>
      </c>
      <c r="BB2084" t="inlineStr">
        <is>
          <t>N/A</t>
        </is>
      </c>
      <c r="BC2084" t="inlineStr">
        <is>
          <t>N/A</t>
        </is>
      </c>
      <c r="BD2084" t="inlineStr">
        <is>
          <t>N/A</t>
        </is>
      </c>
      <c r="BE2084" t="inlineStr">
        <is>
          <t>N/A</t>
        </is>
      </c>
    </row>
    <row r="2085">
      <c r="A2085" t="inlineStr">
        <is>
          <t>WI211280097</t>
        </is>
      </c>
      <c r="B2085" t="inlineStr">
        <is>
          <t>DATA_VALIDATION</t>
        </is>
      </c>
      <c r="C2085" t="inlineStr">
        <is>
          <t>201300020435</t>
        </is>
      </c>
      <c r="D2085" t="inlineStr">
        <is>
          <t>Folder</t>
        </is>
      </c>
      <c r="E2085" s="2">
        <f>HYPERLINK("capsilon://?command=openfolder&amp;siteaddress=FAM.docvelocity-na8.net&amp;folderid=FX4ED307A7-98A4-29DE-84FE-DA32F742ED64","FX21129906")</f>
        <v>0.0</v>
      </c>
      <c r="F2085" t="inlineStr">
        <is>
          <t/>
        </is>
      </c>
      <c r="G2085" t="inlineStr">
        <is>
          <t/>
        </is>
      </c>
      <c r="H2085" t="inlineStr">
        <is>
          <t>Mailitem</t>
        </is>
      </c>
      <c r="I2085" t="inlineStr">
        <is>
          <t>MI2112846355</t>
        </is>
      </c>
      <c r="J2085" t="n">
        <v>28.0</v>
      </c>
      <c r="K2085" t="inlineStr">
        <is>
          <t>COMPLETED</t>
        </is>
      </c>
      <c r="L2085" t="inlineStr">
        <is>
          <t>MARK_AS_COMPLETED</t>
        </is>
      </c>
      <c r="M2085" t="inlineStr">
        <is>
          <t>Queue</t>
        </is>
      </c>
      <c r="N2085" t="n">
        <v>2.0</v>
      </c>
      <c r="O2085" s="1" t="n">
        <v>44557.47045138889</v>
      </c>
      <c r="P2085" s="1" t="n">
        <v>44557.596666666665</v>
      </c>
      <c r="Q2085" t="n">
        <v>10312.0</v>
      </c>
      <c r="R2085" t="n">
        <v>593.0</v>
      </c>
      <c r="S2085" t="b">
        <v>0</v>
      </c>
      <c r="T2085" t="inlineStr">
        <is>
          <t>N/A</t>
        </is>
      </c>
      <c r="U2085" t="b">
        <v>0</v>
      </c>
      <c r="V2085" t="inlineStr">
        <is>
          <t>Ketan Pathak</t>
        </is>
      </c>
      <c r="W2085" s="1" t="n">
        <v>44557.58199074074</v>
      </c>
      <c r="X2085" t="n">
        <v>339.0</v>
      </c>
      <c r="Y2085" t="n">
        <v>21.0</v>
      </c>
      <c r="Z2085" t="n">
        <v>0.0</v>
      </c>
      <c r="AA2085" t="n">
        <v>21.0</v>
      </c>
      <c r="AB2085" t="n">
        <v>0.0</v>
      </c>
      <c r="AC2085" t="n">
        <v>17.0</v>
      </c>
      <c r="AD2085" t="n">
        <v>7.0</v>
      </c>
      <c r="AE2085" t="n">
        <v>0.0</v>
      </c>
      <c r="AF2085" t="n">
        <v>0.0</v>
      </c>
      <c r="AG2085" t="n">
        <v>0.0</v>
      </c>
      <c r="AH2085" t="inlineStr">
        <is>
          <t>Dashrath Soren</t>
        </is>
      </c>
      <c r="AI2085" s="1" t="n">
        <v>44557.596666666665</v>
      </c>
      <c r="AJ2085" t="n">
        <v>174.0</v>
      </c>
      <c r="AK2085" t="n">
        <v>0.0</v>
      </c>
      <c r="AL2085" t="n">
        <v>0.0</v>
      </c>
      <c r="AM2085" t="n">
        <v>0.0</v>
      </c>
      <c r="AN2085" t="n">
        <v>0.0</v>
      </c>
      <c r="AO2085" t="n">
        <v>0.0</v>
      </c>
      <c r="AP2085" t="n">
        <v>7.0</v>
      </c>
      <c r="AQ2085" t="n">
        <v>0.0</v>
      </c>
      <c r="AR2085" t="n">
        <v>0.0</v>
      </c>
      <c r="AS2085" t="n">
        <v>0.0</v>
      </c>
      <c r="AT2085" t="inlineStr">
        <is>
          <t>N/A</t>
        </is>
      </c>
      <c r="AU2085" t="inlineStr">
        <is>
          <t>N/A</t>
        </is>
      </c>
      <c r="AV2085" t="inlineStr">
        <is>
          <t>N/A</t>
        </is>
      </c>
      <c r="AW2085" t="inlineStr">
        <is>
          <t>N/A</t>
        </is>
      </c>
      <c r="AX2085" t="inlineStr">
        <is>
          <t>N/A</t>
        </is>
      </c>
      <c r="AY2085" t="inlineStr">
        <is>
          <t>N/A</t>
        </is>
      </c>
      <c r="AZ2085" t="inlineStr">
        <is>
          <t>N/A</t>
        </is>
      </c>
      <c r="BA2085" t="inlineStr">
        <is>
          <t>N/A</t>
        </is>
      </c>
      <c r="BB2085" t="inlineStr">
        <is>
          <t>N/A</t>
        </is>
      </c>
      <c r="BC2085" t="inlineStr">
        <is>
          <t>N/A</t>
        </is>
      </c>
      <c r="BD2085" t="inlineStr">
        <is>
          <t>N/A</t>
        </is>
      </c>
      <c r="BE2085" t="inlineStr">
        <is>
          <t>N/A</t>
        </is>
      </c>
    </row>
    <row r="2086">
      <c r="A2086" t="inlineStr">
        <is>
          <t>WI211280129</t>
        </is>
      </c>
      <c r="B2086" t="inlineStr">
        <is>
          <t>DATA_VALIDATION</t>
        </is>
      </c>
      <c r="C2086" t="inlineStr">
        <is>
          <t>201110012320</t>
        </is>
      </c>
      <c r="D2086" t="inlineStr">
        <is>
          <t>Folder</t>
        </is>
      </c>
      <c r="E2086" s="2">
        <f>HYPERLINK("capsilon://?command=openfolder&amp;siteaddress=FAM.docvelocity-na8.net&amp;folderid=FXBDBF5239-5004-8C0F-D309-3EAE53FA705D","FX211211286")</f>
        <v>0.0</v>
      </c>
      <c r="F2086" t="inlineStr">
        <is>
          <t/>
        </is>
      </c>
      <c r="G2086" t="inlineStr">
        <is>
          <t/>
        </is>
      </c>
      <c r="H2086" t="inlineStr">
        <is>
          <t>Mailitem</t>
        </is>
      </c>
      <c r="I2086" t="inlineStr">
        <is>
          <t>MI2112846694</t>
        </is>
      </c>
      <c r="J2086" t="n">
        <v>32.0</v>
      </c>
      <c r="K2086" t="inlineStr">
        <is>
          <t>COMPLETED</t>
        </is>
      </c>
      <c r="L2086" t="inlineStr">
        <is>
          <t>MARK_AS_COMPLETED</t>
        </is>
      </c>
      <c r="M2086" t="inlineStr">
        <is>
          <t>Queue</t>
        </is>
      </c>
      <c r="N2086" t="n">
        <v>2.0</v>
      </c>
      <c r="O2086" s="1" t="n">
        <v>44557.47300925926</v>
      </c>
      <c r="P2086" s="1" t="n">
        <v>44557.59961805555</v>
      </c>
      <c r="Q2086" t="n">
        <v>10219.0</v>
      </c>
      <c r="R2086" t="n">
        <v>720.0</v>
      </c>
      <c r="S2086" t="b">
        <v>0</v>
      </c>
      <c r="T2086" t="inlineStr">
        <is>
          <t>N/A</t>
        </is>
      </c>
      <c r="U2086" t="b">
        <v>0</v>
      </c>
      <c r="V2086" t="inlineStr">
        <is>
          <t>Ketan Pathak</t>
        </is>
      </c>
      <c r="W2086" s="1" t="n">
        <v>44557.58730324074</v>
      </c>
      <c r="X2086" t="n">
        <v>458.0</v>
      </c>
      <c r="Y2086" t="n">
        <v>42.0</v>
      </c>
      <c r="Z2086" t="n">
        <v>0.0</v>
      </c>
      <c r="AA2086" t="n">
        <v>42.0</v>
      </c>
      <c r="AB2086" t="n">
        <v>0.0</v>
      </c>
      <c r="AC2086" t="n">
        <v>36.0</v>
      </c>
      <c r="AD2086" t="n">
        <v>-10.0</v>
      </c>
      <c r="AE2086" t="n">
        <v>0.0</v>
      </c>
      <c r="AF2086" t="n">
        <v>0.0</v>
      </c>
      <c r="AG2086" t="n">
        <v>0.0</v>
      </c>
      <c r="AH2086" t="inlineStr">
        <is>
          <t>Dashrath Soren</t>
        </is>
      </c>
      <c r="AI2086" s="1" t="n">
        <v>44557.59961805555</v>
      </c>
      <c r="AJ2086" t="n">
        <v>254.0</v>
      </c>
      <c r="AK2086" t="n">
        <v>0.0</v>
      </c>
      <c r="AL2086" t="n">
        <v>0.0</v>
      </c>
      <c r="AM2086" t="n">
        <v>0.0</v>
      </c>
      <c r="AN2086" t="n">
        <v>0.0</v>
      </c>
      <c r="AO2086" t="n">
        <v>0.0</v>
      </c>
      <c r="AP2086" t="n">
        <v>-10.0</v>
      </c>
      <c r="AQ2086" t="n">
        <v>0.0</v>
      </c>
      <c r="AR2086" t="n">
        <v>0.0</v>
      </c>
      <c r="AS2086" t="n">
        <v>0.0</v>
      </c>
      <c r="AT2086" t="inlineStr">
        <is>
          <t>N/A</t>
        </is>
      </c>
      <c r="AU2086" t="inlineStr">
        <is>
          <t>N/A</t>
        </is>
      </c>
      <c r="AV2086" t="inlineStr">
        <is>
          <t>N/A</t>
        </is>
      </c>
      <c r="AW2086" t="inlineStr">
        <is>
          <t>N/A</t>
        </is>
      </c>
      <c r="AX2086" t="inlineStr">
        <is>
          <t>N/A</t>
        </is>
      </c>
      <c r="AY2086" t="inlineStr">
        <is>
          <t>N/A</t>
        </is>
      </c>
      <c r="AZ2086" t="inlineStr">
        <is>
          <t>N/A</t>
        </is>
      </c>
      <c r="BA2086" t="inlineStr">
        <is>
          <t>N/A</t>
        </is>
      </c>
      <c r="BB2086" t="inlineStr">
        <is>
          <t>N/A</t>
        </is>
      </c>
      <c r="BC2086" t="inlineStr">
        <is>
          <t>N/A</t>
        </is>
      </c>
      <c r="BD2086" t="inlineStr">
        <is>
          <t>N/A</t>
        </is>
      </c>
      <c r="BE2086" t="inlineStr">
        <is>
          <t>N/A</t>
        </is>
      </c>
    </row>
    <row r="2087">
      <c r="A2087" t="inlineStr">
        <is>
          <t>WI211280133</t>
        </is>
      </c>
      <c r="B2087" t="inlineStr">
        <is>
          <t>DATA_VALIDATION</t>
        </is>
      </c>
      <c r="C2087" t="inlineStr">
        <is>
          <t>201110012320</t>
        </is>
      </c>
      <c r="D2087" t="inlineStr">
        <is>
          <t>Folder</t>
        </is>
      </c>
      <c r="E2087" s="2">
        <f>HYPERLINK("capsilon://?command=openfolder&amp;siteaddress=FAM.docvelocity-na8.net&amp;folderid=FXBDBF5239-5004-8C0F-D309-3EAE53FA705D","FX211211286")</f>
        <v>0.0</v>
      </c>
      <c r="F2087" t="inlineStr">
        <is>
          <t/>
        </is>
      </c>
      <c r="G2087" t="inlineStr">
        <is>
          <t/>
        </is>
      </c>
      <c r="H2087" t="inlineStr">
        <is>
          <t>Mailitem</t>
        </is>
      </c>
      <c r="I2087" t="inlineStr">
        <is>
          <t>MI2112846698</t>
        </is>
      </c>
      <c r="J2087" t="n">
        <v>32.0</v>
      </c>
      <c r="K2087" t="inlineStr">
        <is>
          <t>COMPLETED</t>
        </is>
      </c>
      <c r="L2087" t="inlineStr">
        <is>
          <t>MARK_AS_COMPLETED</t>
        </is>
      </c>
      <c r="M2087" t="inlineStr">
        <is>
          <t>Queue</t>
        </is>
      </c>
      <c r="N2087" t="n">
        <v>2.0</v>
      </c>
      <c r="O2087" s="1" t="n">
        <v>44557.47369212963</v>
      </c>
      <c r="P2087" s="1" t="n">
        <v>44557.60196759259</v>
      </c>
      <c r="Q2087" t="n">
        <v>10607.0</v>
      </c>
      <c r="R2087" t="n">
        <v>476.0</v>
      </c>
      <c r="S2087" t="b">
        <v>0</v>
      </c>
      <c r="T2087" t="inlineStr">
        <is>
          <t>N/A</t>
        </is>
      </c>
      <c r="U2087" t="b">
        <v>0</v>
      </c>
      <c r="V2087" t="inlineStr">
        <is>
          <t>Archana Bhujbal</t>
        </is>
      </c>
      <c r="W2087" s="1" t="n">
        <v>44557.58658564815</v>
      </c>
      <c r="X2087" t="n">
        <v>274.0</v>
      </c>
      <c r="Y2087" t="n">
        <v>36.0</v>
      </c>
      <c r="Z2087" t="n">
        <v>0.0</v>
      </c>
      <c r="AA2087" t="n">
        <v>36.0</v>
      </c>
      <c r="AB2087" t="n">
        <v>0.0</v>
      </c>
      <c r="AC2087" t="n">
        <v>29.0</v>
      </c>
      <c r="AD2087" t="n">
        <v>-4.0</v>
      </c>
      <c r="AE2087" t="n">
        <v>0.0</v>
      </c>
      <c r="AF2087" t="n">
        <v>0.0</v>
      </c>
      <c r="AG2087" t="n">
        <v>0.0</v>
      </c>
      <c r="AH2087" t="inlineStr">
        <is>
          <t>Dashrath Soren</t>
        </is>
      </c>
      <c r="AI2087" s="1" t="n">
        <v>44557.60196759259</v>
      </c>
      <c r="AJ2087" t="n">
        <v>202.0</v>
      </c>
      <c r="AK2087" t="n">
        <v>1.0</v>
      </c>
      <c r="AL2087" t="n">
        <v>0.0</v>
      </c>
      <c r="AM2087" t="n">
        <v>1.0</v>
      </c>
      <c r="AN2087" t="n">
        <v>0.0</v>
      </c>
      <c r="AO2087" t="n">
        <v>1.0</v>
      </c>
      <c r="AP2087" t="n">
        <v>-5.0</v>
      </c>
      <c r="AQ2087" t="n">
        <v>0.0</v>
      </c>
      <c r="AR2087" t="n">
        <v>0.0</v>
      </c>
      <c r="AS2087" t="n">
        <v>0.0</v>
      </c>
      <c r="AT2087" t="inlineStr">
        <is>
          <t>N/A</t>
        </is>
      </c>
      <c r="AU2087" t="inlineStr">
        <is>
          <t>N/A</t>
        </is>
      </c>
      <c r="AV2087" t="inlineStr">
        <is>
          <t>N/A</t>
        </is>
      </c>
      <c r="AW2087" t="inlineStr">
        <is>
          <t>N/A</t>
        </is>
      </c>
      <c r="AX2087" t="inlineStr">
        <is>
          <t>N/A</t>
        </is>
      </c>
      <c r="AY2087" t="inlineStr">
        <is>
          <t>N/A</t>
        </is>
      </c>
      <c r="AZ2087" t="inlineStr">
        <is>
          <t>N/A</t>
        </is>
      </c>
      <c r="BA2087" t="inlineStr">
        <is>
          <t>N/A</t>
        </is>
      </c>
      <c r="BB2087" t="inlineStr">
        <is>
          <t>N/A</t>
        </is>
      </c>
      <c r="BC2087" t="inlineStr">
        <is>
          <t>N/A</t>
        </is>
      </c>
      <c r="BD2087" t="inlineStr">
        <is>
          <t>N/A</t>
        </is>
      </c>
      <c r="BE2087" t="inlineStr">
        <is>
          <t>N/A</t>
        </is>
      </c>
    </row>
    <row r="2088">
      <c r="A2088" t="inlineStr">
        <is>
          <t>WI211280138</t>
        </is>
      </c>
      <c r="B2088" t="inlineStr">
        <is>
          <t>DATA_VALIDATION</t>
        </is>
      </c>
      <c r="C2088" t="inlineStr">
        <is>
          <t>201110012320</t>
        </is>
      </c>
      <c r="D2088" t="inlineStr">
        <is>
          <t>Folder</t>
        </is>
      </c>
      <c r="E2088" s="2">
        <f>HYPERLINK("capsilon://?command=openfolder&amp;siteaddress=FAM.docvelocity-na8.net&amp;folderid=FXBDBF5239-5004-8C0F-D309-3EAE53FA705D","FX211211286")</f>
        <v>0.0</v>
      </c>
      <c r="F2088" t="inlineStr">
        <is>
          <t/>
        </is>
      </c>
      <c r="G2088" t="inlineStr">
        <is>
          <t/>
        </is>
      </c>
      <c r="H2088" t="inlineStr">
        <is>
          <t>Mailitem</t>
        </is>
      </c>
      <c r="I2088" t="inlineStr">
        <is>
          <t>MI2112846703</t>
        </is>
      </c>
      <c r="J2088" t="n">
        <v>32.0</v>
      </c>
      <c r="K2088" t="inlineStr">
        <is>
          <t>COMPLETED</t>
        </is>
      </c>
      <c r="L2088" t="inlineStr">
        <is>
          <t>MARK_AS_COMPLETED</t>
        </is>
      </c>
      <c r="M2088" t="inlineStr">
        <is>
          <t>Queue</t>
        </is>
      </c>
      <c r="N2088" t="n">
        <v>2.0</v>
      </c>
      <c r="O2088" s="1" t="n">
        <v>44557.47403935185</v>
      </c>
      <c r="P2088" s="1" t="n">
        <v>44557.607615740744</v>
      </c>
      <c r="Q2088" t="n">
        <v>10565.0</v>
      </c>
      <c r="R2088" t="n">
        <v>976.0</v>
      </c>
      <c r="S2088" t="b">
        <v>0</v>
      </c>
      <c r="T2088" t="inlineStr">
        <is>
          <t>N/A</t>
        </is>
      </c>
      <c r="U2088" t="b">
        <v>0</v>
      </c>
      <c r="V2088" t="inlineStr">
        <is>
          <t>Archana Bhujbal</t>
        </is>
      </c>
      <c r="W2088" s="1" t="n">
        <v>44557.592256944445</v>
      </c>
      <c r="X2088" t="n">
        <v>489.0</v>
      </c>
      <c r="Y2088" t="n">
        <v>63.0</v>
      </c>
      <c r="Z2088" t="n">
        <v>0.0</v>
      </c>
      <c r="AA2088" t="n">
        <v>63.0</v>
      </c>
      <c r="AB2088" t="n">
        <v>0.0</v>
      </c>
      <c r="AC2088" t="n">
        <v>53.0</v>
      </c>
      <c r="AD2088" t="n">
        <v>-31.0</v>
      </c>
      <c r="AE2088" t="n">
        <v>0.0</v>
      </c>
      <c r="AF2088" t="n">
        <v>0.0</v>
      </c>
      <c r="AG2088" t="n">
        <v>0.0</v>
      </c>
      <c r="AH2088" t="inlineStr">
        <is>
          <t>Dashrath Soren</t>
        </is>
      </c>
      <c r="AI2088" s="1" t="n">
        <v>44557.607615740744</v>
      </c>
      <c r="AJ2088" t="n">
        <v>487.0</v>
      </c>
      <c r="AK2088" t="n">
        <v>9.0</v>
      </c>
      <c r="AL2088" t="n">
        <v>0.0</v>
      </c>
      <c r="AM2088" t="n">
        <v>9.0</v>
      </c>
      <c r="AN2088" t="n">
        <v>0.0</v>
      </c>
      <c r="AO2088" t="n">
        <v>9.0</v>
      </c>
      <c r="AP2088" t="n">
        <v>-40.0</v>
      </c>
      <c r="AQ2088" t="n">
        <v>0.0</v>
      </c>
      <c r="AR2088" t="n">
        <v>0.0</v>
      </c>
      <c r="AS2088" t="n">
        <v>0.0</v>
      </c>
      <c r="AT2088" t="inlineStr">
        <is>
          <t>N/A</t>
        </is>
      </c>
      <c r="AU2088" t="inlineStr">
        <is>
          <t>N/A</t>
        </is>
      </c>
      <c r="AV2088" t="inlineStr">
        <is>
          <t>N/A</t>
        </is>
      </c>
      <c r="AW2088" t="inlineStr">
        <is>
          <t>N/A</t>
        </is>
      </c>
      <c r="AX2088" t="inlineStr">
        <is>
          <t>N/A</t>
        </is>
      </c>
      <c r="AY2088" t="inlineStr">
        <is>
          <t>N/A</t>
        </is>
      </c>
      <c r="AZ2088" t="inlineStr">
        <is>
          <t>N/A</t>
        </is>
      </c>
      <c r="BA2088" t="inlineStr">
        <is>
          <t>N/A</t>
        </is>
      </c>
      <c r="BB2088" t="inlineStr">
        <is>
          <t>N/A</t>
        </is>
      </c>
      <c r="BC2088" t="inlineStr">
        <is>
          <t>N/A</t>
        </is>
      </c>
      <c r="BD2088" t="inlineStr">
        <is>
          <t>N/A</t>
        </is>
      </c>
      <c r="BE2088" t="inlineStr">
        <is>
          <t>N/A</t>
        </is>
      </c>
    </row>
    <row r="2089">
      <c r="A2089" t="inlineStr">
        <is>
          <t>WI211280141</t>
        </is>
      </c>
      <c r="B2089" t="inlineStr">
        <is>
          <t>DATA_VALIDATION</t>
        </is>
      </c>
      <c r="C2089" t="inlineStr">
        <is>
          <t>201110012320</t>
        </is>
      </c>
      <c r="D2089" t="inlineStr">
        <is>
          <t>Folder</t>
        </is>
      </c>
      <c r="E2089" s="2">
        <f>HYPERLINK("capsilon://?command=openfolder&amp;siteaddress=FAM.docvelocity-na8.net&amp;folderid=FXBDBF5239-5004-8C0F-D309-3EAE53FA705D","FX211211286")</f>
        <v>0.0</v>
      </c>
      <c r="F2089" t="inlineStr">
        <is>
          <t/>
        </is>
      </c>
      <c r="G2089" t="inlineStr">
        <is>
          <t/>
        </is>
      </c>
      <c r="H2089" t="inlineStr">
        <is>
          <t>Mailitem</t>
        </is>
      </c>
      <c r="I2089" t="inlineStr">
        <is>
          <t>MI2112846725</t>
        </is>
      </c>
      <c r="J2089" t="n">
        <v>28.0</v>
      </c>
      <c r="K2089" t="inlineStr">
        <is>
          <t>COMPLETED</t>
        </is>
      </c>
      <c r="L2089" t="inlineStr">
        <is>
          <t>MARK_AS_COMPLETED</t>
        </is>
      </c>
      <c r="M2089" t="inlineStr">
        <is>
          <t>Queue</t>
        </is>
      </c>
      <c r="N2089" t="n">
        <v>2.0</v>
      </c>
      <c r="O2089" s="1" t="n">
        <v>44557.474375</v>
      </c>
      <c r="P2089" s="1" t="n">
        <v>44557.60979166667</v>
      </c>
      <c r="Q2089" t="n">
        <v>11384.0</v>
      </c>
      <c r="R2089" t="n">
        <v>316.0</v>
      </c>
      <c r="S2089" t="b">
        <v>0</v>
      </c>
      <c r="T2089" t="inlineStr">
        <is>
          <t>N/A</t>
        </is>
      </c>
      <c r="U2089" t="b">
        <v>0</v>
      </c>
      <c r="V2089" t="inlineStr">
        <is>
          <t>Ketan Pathak</t>
        </is>
      </c>
      <c r="W2089" s="1" t="n">
        <v>44557.588784722226</v>
      </c>
      <c r="X2089" t="n">
        <v>128.0</v>
      </c>
      <c r="Y2089" t="n">
        <v>21.0</v>
      </c>
      <c r="Z2089" t="n">
        <v>0.0</v>
      </c>
      <c r="AA2089" t="n">
        <v>21.0</v>
      </c>
      <c r="AB2089" t="n">
        <v>0.0</v>
      </c>
      <c r="AC2089" t="n">
        <v>5.0</v>
      </c>
      <c r="AD2089" t="n">
        <v>7.0</v>
      </c>
      <c r="AE2089" t="n">
        <v>0.0</v>
      </c>
      <c r="AF2089" t="n">
        <v>0.0</v>
      </c>
      <c r="AG2089" t="n">
        <v>0.0</v>
      </c>
      <c r="AH2089" t="inlineStr">
        <is>
          <t>Dashrath Soren</t>
        </is>
      </c>
      <c r="AI2089" s="1" t="n">
        <v>44557.60979166667</v>
      </c>
      <c r="AJ2089" t="n">
        <v>188.0</v>
      </c>
      <c r="AK2089" t="n">
        <v>0.0</v>
      </c>
      <c r="AL2089" t="n">
        <v>0.0</v>
      </c>
      <c r="AM2089" t="n">
        <v>0.0</v>
      </c>
      <c r="AN2089" t="n">
        <v>0.0</v>
      </c>
      <c r="AO2089" t="n">
        <v>0.0</v>
      </c>
      <c r="AP2089" t="n">
        <v>7.0</v>
      </c>
      <c r="AQ2089" t="n">
        <v>0.0</v>
      </c>
      <c r="AR2089" t="n">
        <v>0.0</v>
      </c>
      <c r="AS2089" t="n">
        <v>0.0</v>
      </c>
      <c r="AT2089" t="inlineStr">
        <is>
          <t>N/A</t>
        </is>
      </c>
      <c r="AU2089" t="inlineStr">
        <is>
          <t>N/A</t>
        </is>
      </c>
      <c r="AV2089" t="inlineStr">
        <is>
          <t>N/A</t>
        </is>
      </c>
      <c r="AW2089" t="inlineStr">
        <is>
          <t>N/A</t>
        </is>
      </c>
      <c r="AX2089" t="inlineStr">
        <is>
          <t>N/A</t>
        </is>
      </c>
      <c r="AY2089" t="inlineStr">
        <is>
          <t>N/A</t>
        </is>
      </c>
      <c r="AZ2089" t="inlineStr">
        <is>
          <t>N/A</t>
        </is>
      </c>
      <c r="BA2089" t="inlineStr">
        <is>
          <t>N/A</t>
        </is>
      </c>
      <c r="BB2089" t="inlineStr">
        <is>
          <t>N/A</t>
        </is>
      </c>
      <c r="BC2089" t="inlineStr">
        <is>
          <t>N/A</t>
        </is>
      </c>
      <c r="BD2089" t="inlineStr">
        <is>
          <t>N/A</t>
        </is>
      </c>
      <c r="BE2089" t="inlineStr">
        <is>
          <t>N/A</t>
        </is>
      </c>
    </row>
    <row r="2090">
      <c r="A2090" t="inlineStr">
        <is>
          <t>WI211280146</t>
        </is>
      </c>
      <c r="B2090" t="inlineStr">
        <is>
          <t>DATA_VALIDATION</t>
        </is>
      </c>
      <c r="C2090" t="inlineStr">
        <is>
          <t>201110012320</t>
        </is>
      </c>
      <c r="D2090" t="inlineStr">
        <is>
          <t>Folder</t>
        </is>
      </c>
      <c r="E2090" s="2">
        <f>HYPERLINK("capsilon://?command=openfolder&amp;siteaddress=FAM.docvelocity-na8.net&amp;folderid=FXBDBF5239-5004-8C0F-D309-3EAE53FA705D","FX211211286")</f>
        <v>0.0</v>
      </c>
      <c r="F2090" t="inlineStr">
        <is>
          <t/>
        </is>
      </c>
      <c r="G2090" t="inlineStr">
        <is>
          <t/>
        </is>
      </c>
      <c r="H2090" t="inlineStr">
        <is>
          <t>Mailitem</t>
        </is>
      </c>
      <c r="I2090" t="inlineStr">
        <is>
          <t>MI2112846728</t>
        </is>
      </c>
      <c r="J2090" t="n">
        <v>28.0</v>
      </c>
      <c r="K2090" t="inlineStr">
        <is>
          <t>COMPLETED</t>
        </is>
      </c>
      <c r="L2090" t="inlineStr">
        <is>
          <t>MARK_AS_COMPLETED</t>
        </is>
      </c>
      <c r="M2090" t="inlineStr">
        <is>
          <t>Queue</t>
        </is>
      </c>
      <c r="N2090" t="n">
        <v>2.0</v>
      </c>
      <c r="O2090" s="1" t="n">
        <v>44557.47457175926</v>
      </c>
      <c r="P2090" s="1" t="n">
        <v>44557.611863425926</v>
      </c>
      <c r="Q2090" t="n">
        <v>11463.0</v>
      </c>
      <c r="R2090" t="n">
        <v>399.0</v>
      </c>
      <c r="S2090" t="b">
        <v>0</v>
      </c>
      <c r="T2090" t="inlineStr">
        <is>
          <t>N/A</t>
        </is>
      </c>
      <c r="U2090" t="b">
        <v>0</v>
      </c>
      <c r="V2090" t="inlineStr">
        <is>
          <t>Ketan Pathak</t>
        </is>
      </c>
      <c r="W2090" s="1" t="n">
        <v>44557.59134259259</v>
      </c>
      <c r="X2090" t="n">
        <v>221.0</v>
      </c>
      <c r="Y2090" t="n">
        <v>21.0</v>
      </c>
      <c r="Z2090" t="n">
        <v>0.0</v>
      </c>
      <c r="AA2090" t="n">
        <v>21.0</v>
      </c>
      <c r="AB2090" t="n">
        <v>0.0</v>
      </c>
      <c r="AC2090" t="n">
        <v>8.0</v>
      </c>
      <c r="AD2090" t="n">
        <v>7.0</v>
      </c>
      <c r="AE2090" t="n">
        <v>0.0</v>
      </c>
      <c r="AF2090" t="n">
        <v>0.0</v>
      </c>
      <c r="AG2090" t="n">
        <v>0.0</v>
      </c>
      <c r="AH2090" t="inlineStr">
        <is>
          <t>Dashrath Soren</t>
        </is>
      </c>
      <c r="AI2090" s="1" t="n">
        <v>44557.611863425926</v>
      </c>
      <c r="AJ2090" t="n">
        <v>178.0</v>
      </c>
      <c r="AK2090" t="n">
        <v>0.0</v>
      </c>
      <c r="AL2090" t="n">
        <v>0.0</v>
      </c>
      <c r="AM2090" t="n">
        <v>0.0</v>
      </c>
      <c r="AN2090" t="n">
        <v>0.0</v>
      </c>
      <c r="AO2090" t="n">
        <v>0.0</v>
      </c>
      <c r="AP2090" t="n">
        <v>7.0</v>
      </c>
      <c r="AQ2090" t="n">
        <v>0.0</v>
      </c>
      <c r="AR2090" t="n">
        <v>0.0</v>
      </c>
      <c r="AS2090" t="n">
        <v>0.0</v>
      </c>
      <c r="AT2090" t="inlineStr">
        <is>
          <t>N/A</t>
        </is>
      </c>
      <c r="AU2090" t="inlineStr">
        <is>
          <t>N/A</t>
        </is>
      </c>
      <c r="AV2090" t="inlineStr">
        <is>
          <t>N/A</t>
        </is>
      </c>
      <c r="AW2090" t="inlineStr">
        <is>
          <t>N/A</t>
        </is>
      </c>
      <c r="AX2090" t="inlineStr">
        <is>
          <t>N/A</t>
        </is>
      </c>
      <c r="AY2090" t="inlineStr">
        <is>
          <t>N/A</t>
        </is>
      </c>
      <c r="AZ2090" t="inlineStr">
        <is>
          <t>N/A</t>
        </is>
      </c>
      <c r="BA2090" t="inlineStr">
        <is>
          <t>N/A</t>
        </is>
      </c>
      <c r="BB2090" t="inlineStr">
        <is>
          <t>N/A</t>
        </is>
      </c>
      <c r="BC2090" t="inlineStr">
        <is>
          <t>N/A</t>
        </is>
      </c>
      <c r="BD2090" t="inlineStr">
        <is>
          <t>N/A</t>
        </is>
      </c>
      <c r="BE2090" t="inlineStr">
        <is>
          <t>N/A</t>
        </is>
      </c>
    </row>
    <row r="2091">
      <c r="A2091" t="inlineStr">
        <is>
          <t>WI211280150</t>
        </is>
      </c>
      <c r="B2091" t="inlineStr">
        <is>
          <t>DATA_VALIDATION</t>
        </is>
      </c>
      <c r="C2091" t="inlineStr">
        <is>
          <t>201110012320</t>
        </is>
      </c>
      <c r="D2091" t="inlineStr">
        <is>
          <t>Folder</t>
        </is>
      </c>
      <c r="E2091" s="2">
        <f>HYPERLINK("capsilon://?command=openfolder&amp;siteaddress=FAM.docvelocity-na8.net&amp;folderid=FXBDBF5239-5004-8C0F-D309-3EAE53FA705D","FX211211286")</f>
        <v>0.0</v>
      </c>
      <c r="F2091" t="inlineStr">
        <is>
          <t/>
        </is>
      </c>
      <c r="G2091" t="inlineStr">
        <is>
          <t/>
        </is>
      </c>
      <c r="H2091" t="inlineStr">
        <is>
          <t>Mailitem</t>
        </is>
      </c>
      <c r="I2091" t="inlineStr">
        <is>
          <t>MI2112846707</t>
        </is>
      </c>
      <c r="J2091" t="n">
        <v>32.0</v>
      </c>
      <c r="K2091" t="inlineStr">
        <is>
          <t>COMPLETED</t>
        </is>
      </c>
      <c r="L2091" t="inlineStr">
        <is>
          <t>MARK_AS_COMPLETED</t>
        </is>
      </c>
      <c r="M2091" t="inlineStr">
        <is>
          <t>Queue</t>
        </is>
      </c>
      <c r="N2091" t="n">
        <v>2.0</v>
      </c>
      <c r="O2091" s="1" t="n">
        <v>44557.47478009259</v>
      </c>
      <c r="P2091" s="1" t="n">
        <v>44557.61540509259</v>
      </c>
      <c r="Q2091" t="n">
        <v>11166.0</v>
      </c>
      <c r="R2091" t="n">
        <v>984.0</v>
      </c>
      <c r="S2091" t="b">
        <v>0</v>
      </c>
      <c r="T2091" t="inlineStr">
        <is>
          <t>N/A</t>
        </is>
      </c>
      <c r="U2091" t="b">
        <v>0</v>
      </c>
      <c r="V2091" t="inlineStr">
        <is>
          <t>Ketan Pathak</t>
        </is>
      </c>
      <c r="W2091" s="1" t="n">
        <v>44557.59921296296</v>
      </c>
      <c r="X2091" t="n">
        <v>679.0</v>
      </c>
      <c r="Y2091" t="n">
        <v>72.0</v>
      </c>
      <c r="Z2091" t="n">
        <v>0.0</v>
      </c>
      <c r="AA2091" t="n">
        <v>72.0</v>
      </c>
      <c r="AB2091" t="n">
        <v>0.0</v>
      </c>
      <c r="AC2091" t="n">
        <v>63.0</v>
      </c>
      <c r="AD2091" t="n">
        <v>-40.0</v>
      </c>
      <c r="AE2091" t="n">
        <v>0.0</v>
      </c>
      <c r="AF2091" t="n">
        <v>0.0</v>
      </c>
      <c r="AG2091" t="n">
        <v>0.0</v>
      </c>
      <c r="AH2091" t="inlineStr">
        <is>
          <t>Dashrath Soren</t>
        </is>
      </c>
      <c r="AI2091" s="1" t="n">
        <v>44557.61540509259</v>
      </c>
      <c r="AJ2091" t="n">
        <v>305.0</v>
      </c>
      <c r="AK2091" t="n">
        <v>4.0</v>
      </c>
      <c r="AL2091" t="n">
        <v>0.0</v>
      </c>
      <c r="AM2091" t="n">
        <v>4.0</v>
      </c>
      <c r="AN2091" t="n">
        <v>0.0</v>
      </c>
      <c r="AO2091" t="n">
        <v>4.0</v>
      </c>
      <c r="AP2091" t="n">
        <v>-44.0</v>
      </c>
      <c r="AQ2091" t="n">
        <v>0.0</v>
      </c>
      <c r="AR2091" t="n">
        <v>0.0</v>
      </c>
      <c r="AS2091" t="n">
        <v>0.0</v>
      </c>
      <c r="AT2091" t="inlineStr">
        <is>
          <t>N/A</t>
        </is>
      </c>
      <c r="AU2091" t="inlineStr">
        <is>
          <t>N/A</t>
        </is>
      </c>
      <c r="AV2091" t="inlineStr">
        <is>
          <t>N/A</t>
        </is>
      </c>
      <c r="AW2091" t="inlineStr">
        <is>
          <t>N/A</t>
        </is>
      </c>
      <c r="AX2091" t="inlineStr">
        <is>
          <t>N/A</t>
        </is>
      </c>
      <c r="AY2091" t="inlineStr">
        <is>
          <t>N/A</t>
        </is>
      </c>
      <c r="AZ2091" t="inlineStr">
        <is>
          <t>N/A</t>
        </is>
      </c>
      <c r="BA2091" t="inlineStr">
        <is>
          <t>N/A</t>
        </is>
      </c>
      <c r="BB2091" t="inlineStr">
        <is>
          <t>N/A</t>
        </is>
      </c>
      <c r="BC2091" t="inlineStr">
        <is>
          <t>N/A</t>
        </is>
      </c>
      <c r="BD2091" t="inlineStr">
        <is>
          <t>N/A</t>
        </is>
      </c>
      <c r="BE2091" t="inlineStr">
        <is>
          <t>N/A</t>
        </is>
      </c>
    </row>
    <row r="2092">
      <c r="A2092" t="inlineStr">
        <is>
          <t>WI211280236</t>
        </is>
      </c>
      <c r="B2092" t="inlineStr">
        <is>
          <t>DATA_VALIDATION</t>
        </is>
      </c>
      <c r="C2092" t="inlineStr">
        <is>
          <t>201308007928</t>
        </is>
      </c>
      <c r="D2092" t="inlineStr">
        <is>
          <t>Folder</t>
        </is>
      </c>
      <c r="E2092" s="2">
        <f>HYPERLINK("capsilon://?command=openfolder&amp;siteaddress=FAM.docvelocity-na8.net&amp;folderid=FXAD66F2FF-0F35-B6AC-456F-A944C6430194","FX21125940")</f>
        <v>0.0</v>
      </c>
      <c r="F2092" t="inlineStr">
        <is>
          <t/>
        </is>
      </c>
      <c r="G2092" t="inlineStr">
        <is>
          <t/>
        </is>
      </c>
      <c r="H2092" t="inlineStr">
        <is>
          <t>Mailitem</t>
        </is>
      </c>
      <c r="I2092" t="inlineStr">
        <is>
          <t>MI2112848554</t>
        </is>
      </c>
      <c r="J2092" t="n">
        <v>66.0</v>
      </c>
      <c r="K2092" t="inlineStr">
        <is>
          <t>COMPLETED</t>
        </is>
      </c>
      <c r="L2092" t="inlineStr">
        <is>
          <t>MARK_AS_COMPLETED</t>
        </is>
      </c>
      <c r="M2092" t="inlineStr">
        <is>
          <t>Queue</t>
        </is>
      </c>
      <c r="N2092" t="n">
        <v>2.0</v>
      </c>
      <c r="O2092" s="1" t="n">
        <v>44557.49246527778</v>
      </c>
      <c r="P2092" s="1" t="n">
        <v>44557.61883101852</v>
      </c>
      <c r="Q2092" t="n">
        <v>10513.0</v>
      </c>
      <c r="R2092" t="n">
        <v>405.0</v>
      </c>
      <c r="S2092" t="b">
        <v>0</v>
      </c>
      <c r="T2092" t="inlineStr">
        <is>
          <t>N/A</t>
        </is>
      </c>
      <c r="U2092" t="b">
        <v>0</v>
      </c>
      <c r="V2092" t="inlineStr">
        <is>
          <t>Archana Bhujbal</t>
        </is>
      </c>
      <c r="W2092" s="1" t="n">
        <v>44557.59354166667</v>
      </c>
      <c r="X2092" t="n">
        <v>110.0</v>
      </c>
      <c r="Y2092" t="n">
        <v>52.0</v>
      </c>
      <c r="Z2092" t="n">
        <v>0.0</v>
      </c>
      <c r="AA2092" t="n">
        <v>52.0</v>
      </c>
      <c r="AB2092" t="n">
        <v>0.0</v>
      </c>
      <c r="AC2092" t="n">
        <v>26.0</v>
      </c>
      <c r="AD2092" t="n">
        <v>14.0</v>
      </c>
      <c r="AE2092" t="n">
        <v>0.0</v>
      </c>
      <c r="AF2092" t="n">
        <v>0.0</v>
      </c>
      <c r="AG2092" t="n">
        <v>0.0</v>
      </c>
      <c r="AH2092" t="inlineStr">
        <is>
          <t>Dashrath Soren</t>
        </is>
      </c>
      <c r="AI2092" s="1" t="n">
        <v>44557.61883101852</v>
      </c>
      <c r="AJ2092" t="n">
        <v>295.0</v>
      </c>
      <c r="AK2092" t="n">
        <v>1.0</v>
      </c>
      <c r="AL2092" t="n">
        <v>0.0</v>
      </c>
      <c r="AM2092" t="n">
        <v>1.0</v>
      </c>
      <c r="AN2092" t="n">
        <v>0.0</v>
      </c>
      <c r="AO2092" t="n">
        <v>1.0</v>
      </c>
      <c r="AP2092" t="n">
        <v>13.0</v>
      </c>
      <c r="AQ2092" t="n">
        <v>0.0</v>
      </c>
      <c r="AR2092" t="n">
        <v>0.0</v>
      </c>
      <c r="AS2092" t="n">
        <v>0.0</v>
      </c>
      <c r="AT2092" t="inlineStr">
        <is>
          <t>N/A</t>
        </is>
      </c>
      <c r="AU2092" t="inlineStr">
        <is>
          <t>N/A</t>
        </is>
      </c>
      <c r="AV2092" t="inlineStr">
        <is>
          <t>N/A</t>
        </is>
      </c>
      <c r="AW2092" t="inlineStr">
        <is>
          <t>N/A</t>
        </is>
      </c>
      <c r="AX2092" t="inlineStr">
        <is>
          <t>N/A</t>
        </is>
      </c>
      <c r="AY2092" t="inlineStr">
        <is>
          <t>N/A</t>
        </is>
      </c>
      <c r="AZ2092" t="inlineStr">
        <is>
          <t>N/A</t>
        </is>
      </c>
      <c r="BA2092" t="inlineStr">
        <is>
          <t>N/A</t>
        </is>
      </c>
      <c r="BB2092" t="inlineStr">
        <is>
          <t>N/A</t>
        </is>
      </c>
      <c r="BC2092" t="inlineStr">
        <is>
          <t>N/A</t>
        </is>
      </c>
      <c r="BD2092" t="inlineStr">
        <is>
          <t>N/A</t>
        </is>
      </c>
      <c r="BE2092" t="inlineStr">
        <is>
          <t>N/A</t>
        </is>
      </c>
    </row>
    <row r="2093">
      <c r="A2093" t="inlineStr">
        <is>
          <t>WI21128030</t>
        </is>
      </c>
      <c r="B2093" t="inlineStr">
        <is>
          <t>DATA_VALIDATION</t>
        </is>
      </c>
      <c r="C2093" t="inlineStr">
        <is>
          <t>201100014215</t>
        </is>
      </c>
      <c r="D2093" t="inlineStr">
        <is>
          <t>Folder</t>
        </is>
      </c>
      <c r="E2093" s="2">
        <f>HYPERLINK("capsilon://?command=openfolder&amp;siteaddress=FAM.docvelocity-na8.net&amp;folderid=FX343A2F68-74BC-A256-6FBE-89FBC98C4F0A","FX211112904")</f>
        <v>0.0</v>
      </c>
      <c r="F2093" t="inlineStr">
        <is>
          <t/>
        </is>
      </c>
      <c r="G2093" t="inlineStr">
        <is>
          <t/>
        </is>
      </c>
      <c r="H2093" t="inlineStr">
        <is>
          <t>Mailitem</t>
        </is>
      </c>
      <c r="I2093" t="inlineStr">
        <is>
          <t>MI211288288</t>
        </is>
      </c>
      <c r="J2093" t="n">
        <v>30.0</v>
      </c>
      <c r="K2093" t="inlineStr">
        <is>
          <t>COMPLETED</t>
        </is>
      </c>
      <c r="L2093" t="inlineStr">
        <is>
          <t>MARK_AS_COMPLETED</t>
        </is>
      </c>
      <c r="M2093" t="inlineStr">
        <is>
          <t>Queue</t>
        </is>
      </c>
      <c r="N2093" t="n">
        <v>2.0</v>
      </c>
      <c r="O2093" s="1" t="n">
        <v>44532.640868055554</v>
      </c>
      <c r="P2093" s="1" t="n">
        <v>44532.681342592594</v>
      </c>
      <c r="Q2093" t="n">
        <v>3314.0</v>
      </c>
      <c r="R2093" t="n">
        <v>183.0</v>
      </c>
      <c r="S2093" t="b">
        <v>0</v>
      </c>
      <c r="T2093" t="inlineStr">
        <is>
          <t>N/A</t>
        </is>
      </c>
      <c r="U2093" t="b">
        <v>0</v>
      </c>
      <c r="V2093" t="inlineStr">
        <is>
          <t>Sanjay Kharade</t>
        </is>
      </c>
      <c r="W2093" s="1" t="n">
        <v>44532.65850694444</v>
      </c>
      <c r="X2093" t="n">
        <v>55.0</v>
      </c>
      <c r="Y2093" t="n">
        <v>9.0</v>
      </c>
      <c r="Z2093" t="n">
        <v>0.0</v>
      </c>
      <c r="AA2093" t="n">
        <v>9.0</v>
      </c>
      <c r="AB2093" t="n">
        <v>0.0</v>
      </c>
      <c r="AC2093" t="n">
        <v>1.0</v>
      </c>
      <c r="AD2093" t="n">
        <v>21.0</v>
      </c>
      <c r="AE2093" t="n">
        <v>0.0</v>
      </c>
      <c r="AF2093" t="n">
        <v>0.0</v>
      </c>
      <c r="AG2093" t="n">
        <v>0.0</v>
      </c>
      <c r="AH2093" t="inlineStr">
        <is>
          <t>Smriti Gauchan</t>
        </is>
      </c>
      <c r="AI2093" s="1" t="n">
        <v>44532.681342592594</v>
      </c>
      <c r="AJ2093" t="n">
        <v>128.0</v>
      </c>
      <c r="AK2093" t="n">
        <v>0.0</v>
      </c>
      <c r="AL2093" t="n">
        <v>0.0</v>
      </c>
      <c r="AM2093" t="n">
        <v>0.0</v>
      </c>
      <c r="AN2093" t="n">
        <v>0.0</v>
      </c>
      <c r="AO2093" t="n">
        <v>2.0</v>
      </c>
      <c r="AP2093" t="n">
        <v>21.0</v>
      </c>
      <c r="AQ2093" t="n">
        <v>0.0</v>
      </c>
      <c r="AR2093" t="n">
        <v>0.0</v>
      </c>
      <c r="AS2093" t="n">
        <v>0.0</v>
      </c>
      <c r="AT2093" t="inlineStr">
        <is>
          <t>N/A</t>
        </is>
      </c>
      <c r="AU2093" t="inlineStr">
        <is>
          <t>N/A</t>
        </is>
      </c>
      <c r="AV2093" t="inlineStr">
        <is>
          <t>N/A</t>
        </is>
      </c>
      <c r="AW2093" t="inlineStr">
        <is>
          <t>N/A</t>
        </is>
      </c>
      <c r="AX2093" t="inlineStr">
        <is>
          <t>N/A</t>
        </is>
      </c>
      <c r="AY2093" t="inlineStr">
        <is>
          <t>N/A</t>
        </is>
      </c>
      <c r="AZ2093" t="inlineStr">
        <is>
          <t>N/A</t>
        </is>
      </c>
      <c r="BA2093" t="inlineStr">
        <is>
          <t>N/A</t>
        </is>
      </c>
      <c r="BB2093" t="inlineStr">
        <is>
          <t>N/A</t>
        </is>
      </c>
      <c r="BC2093" t="inlineStr">
        <is>
          <t>N/A</t>
        </is>
      </c>
      <c r="BD2093" t="inlineStr">
        <is>
          <t>N/A</t>
        </is>
      </c>
      <c r="BE2093" t="inlineStr">
        <is>
          <t>N/A</t>
        </is>
      </c>
    </row>
    <row r="2094">
      <c r="A2094" t="inlineStr">
        <is>
          <t>WI2112805</t>
        </is>
      </c>
      <c r="B2094" t="inlineStr">
        <is>
          <t>DATA_VALIDATION</t>
        </is>
      </c>
      <c r="C2094" t="inlineStr">
        <is>
          <t>201110012215</t>
        </is>
      </c>
      <c r="D2094" t="inlineStr">
        <is>
          <t>Folder</t>
        </is>
      </c>
      <c r="E2094" s="2">
        <f>HYPERLINK("capsilon://?command=openfolder&amp;siteaddress=FAM.docvelocity-na8.net&amp;folderid=FX0EABD8C8-404E-D980-709E-590646CF3E04","FX211114151")</f>
        <v>0.0</v>
      </c>
      <c r="F2094" t="inlineStr">
        <is>
          <t/>
        </is>
      </c>
      <c r="G2094" t="inlineStr">
        <is>
          <t/>
        </is>
      </c>
      <c r="H2094" t="inlineStr">
        <is>
          <t>Mailitem</t>
        </is>
      </c>
      <c r="I2094" t="inlineStr">
        <is>
          <t>MI21127616</t>
        </is>
      </c>
      <c r="J2094" t="n">
        <v>75.0</v>
      </c>
      <c r="K2094" t="inlineStr">
        <is>
          <t>COMPLETED</t>
        </is>
      </c>
      <c r="L2094" t="inlineStr">
        <is>
          <t>MARK_AS_COMPLETED</t>
        </is>
      </c>
      <c r="M2094" t="inlineStr">
        <is>
          <t>Queue</t>
        </is>
      </c>
      <c r="N2094" t="n">
        <v>1.0</v>
      </c>
      <c r="O2094" s="1" t="n">
        <v>44531.00331018519</v>
      </c>
      <c r="P2094" s="1" t="n">
        <v>44531.324224537035</v>
      </c>
      <c r="Q2094" t="n">
        <v>27481.0</v>
      </c>
      <c r="R2094" t="n">
        <v>246.0</v>
      </c>
      <c r="S2094" t="b">
        <v>0</v>
      </c>
      <c r="T2094" t="inlineStr">
        <is>
          <t>N/A</t>
        </is>
      </c>
      <c r="U2094" t="b">
        <v>0</v>
      </c>
      <c r="V2094" t="inlineStr">
        <is>
          <t>Hemanshi Deshlahara</t>
        </is>
      </c>
      <c r="W2094" s="1" t="n">
        <v>44531.324224537035</v>
      </c>
      <c r="X2094" t="n">
        <v>133.0</v>
      </c>
      <c r="Y2094" t="n">
        <v>0.0</v>
      </c>
      <c r="Z2094" t="n">
        <v>0.0</v>
      </c>
      <c r="AA2094" t="n">
        <v>0.0</v>
      </c>
      <c r="AB2094" t="n">
        <v>0.0</v>
      </c>
      <c r="AC2094" t="n">
        <v>0.0</v>
      </c>
      <c r="AD2094" t="n">
        <v>75.0</v>
      </c>
      <c r="AE2094" t="n">
        <v>0.0</v>
      </c>
      <c r="AF2094" t="n">
        <v>0.0</v>
      </c>
      <c r="AG2094" t="n">
        <v>5.0</v>
      </c>
      <c r="AH2094" t="inlineStr">
        <is>
          <t>N/A</t>
        </is>
      </c>
      <c r="AI2094" t="inlineStr">
        <is>
          <t>N/A</t>
        </is>
      </c>
      <c r="AJ2094" t="inlineStr">
        <is>
          <t>N/A</t>
        </is>
      </c>
      <c r="AK2094" t="inlineStr">
        <is>
          <t>N/A</t>
        </is>
      </c>
      <c r="AL2094" t="inlineStr">
        <is>
          <t>N/A</t>
        </is>
      </c>
      <c r="AM2094" t="inlineStr">
        <is>
          <t>N/A</t>
        </is>
      </c>
      <c r="AN2094" t="inlineStr">
        <is>
          <t>N/A</t>
        </is>
      </c>
      <c r="AO2094" t="inlineStr">
        <is>
          <t>N/A</t>
        </is>
      </c>
      <c r="AP2094" t="inlineStr">
        <is>
          <t>N/A</t>
        </is>
      </c>
      <c r="AQ2094" t="inlineStr">
        <is>
          <t>N/A</t>
        </is>
      </c>
      <c r="AR2094" t="inlineStr">
        <is>
          <t>N/A</t>
        </is>
      </c>
      <c r="AS2094" t="inlineStr">
        <is>
          <t>N/A</t>
        </is>
      </c>
      <c r="AT2094" t="inlineStr">
        <is>
          <t>N/A</t>
        </is>
      </c>
      <c r="AU2094" t="inlineStr">
        <is>
          <t>N/A</t>
        </is>
      </c>
      <c r="AV2094" t="inlineStr">
        <is>
          <t>N/A</t>
        </is>
      </c>
      <c r="AW2094" t="inlineStr">
        <is>
          <t>N/A</t>
        </is>
      </c>
      <c r="AX2094" t="inlineStr">
        <is>
          <t>N/A</t>
        </is>
      </c>
      <c r="AY2094" t="inlineStr">
        <is>
          <t>N/A</t>
        </is>
      </c>
      <c r="AZ2094" t="inlineStr">
        <is>
          <t>N/A</t>
        </is>
      </c>
      <c r="BA2094" t="inlineStr">
        <is>
          <t>N/A</t>
        </is>
      </c>
      <c r="BB2094" t="inlineStr">
        <is>
          <t>N/A</t>
        </is>
      </c>
      <c r="BC2094" t="inlineStr">
        <is>
          <t>N/A</t>
        </is>
      </c>
      <c r="BD2094" t="inlineStr">
        <is>
          <t>N/A</t>
        </is>
      </c>
      <c r="BE2094" t="inlineStr">
        <is>
          <t>N/A</t>
        </is>
      </c>
    </row>
    <row r="2095">
      <c r="A2095" t="inlineStr">
        <is>
          <t>WI21128055</t>
        </is>
      </c>
      <c r="B2095" t="inlineStr">
        <is>
          <t>DATA_VALIDATION</t>
        </is>
      </c>
      <c r="C2095" t="inlineStr">
        <is>
          <t>201308007893</t>
        </is>
      </c>
      <c r="D2095" t="inlineStr">
        <is>
          <t>Folder</t>
        </is>
      </c>
      <c r="E2095" s="2">
        <f>HYPERLINK("capsilon://?command=openfolder&amp;siteaddress=FAM.docvelocity-na8.net&amp;folderid=FXCBBB1A11-D8E0-3FBD-B123-3743C6427AF9","FX21122629")</f>
        <v>0.0</v>
      </c>
      <c r="F2095" t="inlineStr">
        <is>
          <t/>
        </is>
      </c>
      <c r="G2095" t="inlineStr">
        <is>
          <t/>
        </is>
      </c>
      <c r="H2095" t="inlineStr">
        <is>
          <t>Mailitem</t>
        </is>
      </c>
      <c r="I2095" t="inlineStr">
        <is>
          <t>MI211288456</t>
        </is>
      </c>
      <c r="J2095" t="n">
        <v>397.0</v>
      </c>
      <c r="K2095" t="inlineStr">
        <is>
          <t>COMPLETED</t>
        </is>
      </c>
      <c r="L2095" t="inlineStr">
        <is>
          <t>MARK_AS_COMPLETED</t>
        </is>
      </c>
      <c r="M2095" t="inlineStr">
        <is>
          <t>Queue</t>
        </is>
      </c>
      <c r="N2095" t="n">
        <v>1.0</v>
      </c>
      <c r="O2095" s="1" t="n">
        <v>44532.645462962966</v>
      </c>
      <c r="P2095" s="1" t="n">
        <v>44533.26284722222</v>
      </c>
      <c r="Q2095" t="n">
        <v>52378.0</v>
      </c>
      <c r="R2095" t="n">
        <v>964.0</v>
      </c>
      <c r="S2095" t="b">
        <v>0</v>
      </c>
      <c r="T2095" t="inlineStr">
        <is>
          <t>N/A</t>
        </is>
      </c>
      <c r="U2095" t="b">
        <v>0</v>
      </c>
      <c r="V2095" t="inlineStr">
        <is>
          <t>Hemanshi Deshlahara</t>
        </is>
      </c>
      <c r="W2095" s="1" t="n">
        <v>44533.26284722222</v>
      </c>
      <c r="X2095" t="n">
        <v>620.0</v>
      </c>
      <c r="Y2095" t="n">
        <v>0.0</v>
      </c>
      <c r="Z2095" t="n">
        <v>0.0</v>
      </c>
      <c r="AA2095" t="n">
        <v>0.0</v>
      </c>
      <c r="AB2095" t="n">
        <v>0.0</v>
      </c>
      <c r="AC2095" t="n">
        <v>0.0</v>
      </c>
      <c r="AD2095" t="n">
        <v>397.0</v>
      </c>
      <c r="AE2095" t="n">
        <v>369.0</v>
      </c>
      <c r="AF2095" t="n">
        <v>0.0</v>
      </c>
      <c r="AG2095" t="n">
        <v>12.0</v>
      </c>
      <c r="AH2095" t="inlineStr">
        <is>
          <t>N/A</t>
        </is>
      </c>
      <c r="AI2095" t="inlineStr">
        <is>
          <t>N/A</t>
        </is>
      </c>
      <c r="AJ2095" t="inlineStr">
        <is>
          <t>N/A</t>
        </is>
      </c>
      <c r="AK2095" t="inlineStr">
        <is>
          <t>N/A</t>
        </is>
      </c>
      <c r="AL2095" t="inlineStr">
        <is>
          <t>N/A</t>
        </is>
      </c>
      <c r="AM2095" t="inlineStr">
        <is>
          <t>N/A</t>
        </is>
      </c>
      <c r="AN2095" t="inlineStr">
        <is>
          <t>N/A</t>
        </is>
      </c>
      <c r="AO2095" t="inlineStr">
        <is>
          <t>N/A</t>
        </is>
      </c>
      <c r="AP2095" t="inlineStr">
        <is>
          <t>N/A</t>
        </is>
      </c>
      <c r="AQ2095" t="inlineStr">
        <is>
          <t>N/A</t>
        </is>
      </c>
      <c r="AR2095" t="inlineStr">
        <is>
          <t>N/A</t>
        </is>
      </c>
      <c r="AS2095" t="inlineStr">
        <is>
          <t>N/A</t>
        </is>
      </c>
      <c r="AT2095" t="inlineStr">
        <is>
          <t>N/A</t>
        </is>
      </c>
      <c r="AU2095" t="inlineStr">
        <is>
          <t>N/A</t>
        </is>
      </c>
      <c r="AV2095" t="inlineStr">
        <is>
          <t>N/A</t>
        </is>
      </c>
      <c r="AW2095" t="inlineStr">
        <is>
          <t>N/A</t>
        </is>
      </c>
      <c r="AX2095" t="inlineStr">
        <is>
          <t>N/A</t>
        </is>
      </c>
      <c r="AY2095" t="inlineStr">
        <is>
          <t>N/A</t>
        </is>
      </c>
      <c r="AZ2095" t="inlineStr">
        <is>
          <t>N/A</t>
        </is>
      </c>
      <c r="BA2095" t="inlineStr">
        <is>
          <t>N/A</t>
        </is>
      </c>
      <c r="BB2095" t="inlineStr">
        <is>
          <t>N/A</t>
        </is>
      </c>
      <c r="BC2095" t="inlineStr">
        <is>
          <t>N/A</t>
        </is>
      </c>
      <c r="BD2095" t="inlineStr">
        <is>
          <t>N/A</t>
        </is>
      </c>
      <c r="BE2095" t="inlineStr">
        <is>
          <t>N/A</t>
        </is>
      </c>
    </row>
    <row r="2096">
      <c r="A2096" t="inlineStr">
        <is>
          <t>WI211280562</t>
        </is>
      </c>
      <c r="B2096" t="inlineStr">
        <is>
          <t>DATA_VALIDATION</t>
        </is>
      </c>
      <c r="C2096" t="inlineStr">
        <is>
          <t>201340000511</t>
        </is>
      </c>
      <c r="D2096" t="inlineStr">
        <is>
          <t>Folder</t>
        </is>
      </c>
      <c r="E2096" s="2">
        <f>HYPERLINK("capsilon://?command=openfolder&amp;siteaddress=FAM.docvelocity-na8.net&amp;folderid=FX700D1B2C-AE03-F8DE-2469-0CDC2FE47A15","FX211210732")</f>
        <v>0.0</v>
      </c>
      <c r="F2096" t="inlineStr">
        <is>
          <t/>
        </is>
      </c>
      <c r="G2096" t="inlineStr">
        <is>
          <t/>
        </is>
      </c>
      <c r="H2096" t="inlineStr">
        <is>
          <t>Mailitem</t>
        </is>
      </c>
      <c r="I2096" t="inlineStr">
        <is>
          <t>MI2112851728</t>
        </is>
      </c>
      <c r="J2096" t="n">
        <v>28.0</v>
      </c>
      <c r="K2096" t="inlineStr">
        <is>
          <t>COMPLETED</t>
        </is>
      </c>
      <c r="L2096" t="inlineStr">
        <is>
          <t>MARK_AS_COMPLETED</t>
        </is>
      </c>
      <c r="M2096" t="inlineStr">
        <is>
          <t>Queue</t>
        </is>
      </c>
      <c r="N2096" t="n">
        <v>2.0</v>
      </c>
      <c r="O2096" s="1" t="n">
        <v>44557.53097222222</v>
      </c>
      <c r="P2096" s="1" t="n">
        <v>44557.62150462963</v>
      </c>
      <c r="Q2096" t="n">
        <v>7396.0</v>
      </c>
      <c r="R2096" t="n">
        <v>426.0</v>
      </c>
      <c r="S2096" t="b">
        <v>0</v>
      </c>
      <c r="T2096" t="inlineStr">
        <is>
          <t>N/A</t>
        </is>
      </c>
      <c r="U2096" t="b">
        <v>0</v>
      </c>
      <c r="V2096" t="inlineStr">
        <is>
          <t>Archana Bhujbal</t>
        </is>
      </c>
      <c r="W2096" s="1" t="n">
        <v>44557.597962962966</v>
      </c>
      <c r="X2096" t="n">
        <v>248.0</v>
      </c>
      <c r="Y2096" t="n">
        <v>21.0</v>
      </c>
      <c r="Z2096" t="n">
        <v>0.0</v>
      </c>
      <c r="AA2096" t="n">
        <v>21.0</v>
      </c>
      <c r="AB2096" t="n">
        <v>0.0</v>
      </c>
      <c r="AC2096" t="n">
        <v>15.0</v>
      </c>
      <c r="AD2096" t="n">
        <v>7.0</v>
      </c>
      <c r="AE2096" t="n">
        <v>0.0</v>
      </c>
      <c r="AF2096" t="n">
        <v>0.0</v>
      </c>
      <c r="AG2096" t="n">
        <v>0.0</v>
      </c>
      <c r="AH2096" t="inlineStr">
        <is>
          <t>Vikash Suryakanth Parmar</t>
        </is>
      </c>
      <c r="AI2096" s="1" t="n">
        <v>44557.62150462963</v>
      </c>
      <c r="AJ2096" t="n">
        <v>166.0</v>
      </c>
      <c r="AK2096" t="n">
        <v>0.0</v>
      </c>
      <c r="AL2096" t="n">
        <v>0.0</v>
      </c>
      <c r="AM2096" t="n">
        <v>0.0</v>
      </c>
      <c r="AN2096" t="n">
        <v>0.0</v>
      </c>
      <c r="AO2096" t="n">
        <v>0.0</v>
      </c>
      <c r="AP2096" t="n">
        <v>7.0</v>
      </c>
      <c r="AQ2096" t="n">
        <v>0.0</v>
      </c>
      <c r="AR2096" t="n">
        <v>0.0</v>
      </c>
      <c r="AS2096" t="n">
        <v>0.0</v>
      </c>
      <c r="AT2096" t="inlineStr">
        <is>
          <t>N/A</t>
        </is>
      </c>
      <c r="AU2096" t="inlineStr">
        <is>
          <t>N/A</t>
        </is>
      </c>
      <c r="AV2096" t="inlineStr">
        <is>
          <t>N/A</t>
        </is>
      </c>
      <c r="AW2096" t="inlineStr">
        <is>
          <t>N/A</t>
        </is>
      </c>
      <c r="AX2096" t="inlineStr">
        <is>
          <t>N/A</t>
        </is>
      </c>
      <c r="AY2096" t="inlineStr">
        <is>
          <t>N/A</t>
        </is>
      </c>
      <c r="AZ2096" t="inlineStr">
        <is>
          <t>N/A</t>
        </is>
      </c>
      <c r="BA2096" t="inlineStr">
        <is>
          <t>N/A</t>
        </is>
      </c>
      <c r="BB2096" t="inlineStr">
        <is>
          <t>N/A</t>
        </is>
      </c>
      <c r="BC2096" t="inlineStr">
        <is>
          <t>N/A</t>
        </is>
      </c>
      <c r="BD2096" t="inlineStr">
        <is>
          <t>N/A</t>
        </is>
      </c>
      <c r="BE2096" t="inlineStr">
        <is>
          <t>N/A</t>
        </is>
      </c>
    </row>
    <row r="2097">
      <c r="A2097" t="inlineStr">
        <is>
          <t>WI211280578</t>
        </is>
      </c>
      <c r="B2097" t="inlineStr">
        <is>
          <t>DATA_VALIDATION</t>
        </is>
      </c>
      <c r="C2097" t="inlineStr">
        <is>
          <t>201308007922</t>
        </is>
      </c>
      <c r="D2097" t="inlineStr">
        <is>
          <t>Folder</t>
        </is>
      </c>
      <c r="E2097" s="2">
        <f>HYPERLINK("capsilon://?command=openfolder&amp;siteaddress=FAM.docvelocity-na8.net&amp;folderid=FX44C03183-A273-4363-A54B-DBCD791A4372","FX21125354")</f>
        <v>0.0</v>
      </c>
      <c r="F2097" t="inlineStr">
        <is>
          <t/>
        </is>
      </c>
      <c r="G2097" t="inlineStr">
        <is>
          <t/>
        </is>
      </c>
      <c r="H2097" t="inlineStr">
        <is>
          <t>Mailitem</t>
        </is>
      </c>
      <c r="I2097" t="inlineStr">
        <is>
          <t>MI2112851906</t>
        </is>
      </c>
      <c r="J2097" t="n">
        <v>38.0</v>
      </c>
      <c r="K2097" t="inlineStr">
        <is>
          <t>COMPLETED</t>
        </is>
      </c>
      <c r="L2097" t="inlineStr">
        <is>
          <t>MARK_AS_COMPLETED</t>
        </is>
      </c>
      <c r="M2097" t="inlineStr">
        <is>
          <t>Queue</t>
        </is>
      </c>
      <c r="N2097" t="n">
        <v>2.0</v>
      </c>
      <c r="O2097" s="1" t="n">
        <v>44557.53265046296</v>
      </c>
      <c r="P2097" s="1" t="n">
        <v>44557.62174768518</v>
      </c>
      <c r="Q2097" t="n">
        <v>7645.0</v>
      </c>
      <c r="R2097" t="n">
        <v>53.0</v>
      </c>
      <c r="S2097" t="b">
        <v>0</v>
      </c>
      <c r="T2097" t="inlineStr">
        <is>
          <t>N/A</t>
        </is>
      </c>
      <c r="U2097" t="b">
        <v>0</v>
      </c>
      <c r="V2097" t="inlineStr">
        <is>
          <t>Archana Bhujbal</t>
        </is>
      </c>
      <c r="W2097" s="1" t="n">
        <v>44557.598344907405</v>
      </c>
      <c r="X2097" t="n">
        <v>32.0</v>
      </c>
      <c r="Y2097" t="n">
        <v>0.0</v>
      </c>
      <c r="Z2097" t="n">
        <v>0.0</v>
      </c>
      <c r="AA2097" t="n">
        <v>0.0</v>
      </c>
      <c r="AB2097" t="n">
        <v>37.0</v>
      </c>
      <c r="AC2097" t="n">
        <v>0.0</v>
      </c>
      <c r="AD2097" t="n">
        <v>38.0</v>
      </c>
      <c r="AE2097" t="n">
        <v>0.0</v>
      </c>
      <c r="AF2097" t="n">
        <v>0.0</v>
      </c>
      <c r="AG2097" t="n">
        <v>0.0</v>
      </c>
      <c r="AH2097" t="inlineStr">
        <is>
          <t>Vikash Suryakanth Parmar</t>
        </is>
      </c>
      <c r="AI2097" s="1" t="n">
        <v>44557.62174768518</v>
      </c>
      <c r="AJ2097" t="n">
        <v>21.0</v>
      </c>
      <c r="AK2097" t="n">
        <v>0.0</v>
      </c>
      <c r="AL2097" t="n">
        <v>0.0</v>
      </c>
      <c r="AM2097" t="n">
        <v>0.0</v>
      </c>
      <c r="AN2097" t="n">
        <v>37.0</v>
      </c>
      <c r="AO2097" t="n">
        <v>0.0</v>
      </c>
      <c r="AP2097" t="n">
        <v>38.0</v>
      </c>
      <c r="AQ2097" t="n">
        <v>0.0</v>
      </c>
      <c r="AR2097" t="n">
        <v>0.0</v>
      </c>
      <c r="AS2097" t="n">
        <v>0.0</v>
      </c>
      <c r="AT2097" t="inlineStr">
        <is>
          <t>N/A</t>
        </is>
      </c>
      <c r="AU2097" t="inlineStr">
        <is>
          <t>N/A</t>
        </is>
      </c>
      <c r="AV2097" t="inlineStr">
        <is>
          <t>N/A</t>
        </is>
      </c>
      <c r="AW2097" t="inlineStr">
        <is>
          <t>N/A</t>
        </is>
      </c>
      <c r="AX2097" t="inlineStr">
        <is>
          <t>N/A</t>
        </is>
      </c>
      <c r="AY2097" t="inlineStr">
        <is>
          <t>N/A</t>
        </is>
      </c>
      <c r="AZ2097" t="inlineStr">
        <is>
          <t>N/A</t>
        </is>
      </c>
      <c r="BA2097" t="inlineStr">
        <is>
          <t>N/A</t>
        </is>
      </c>
      <c r="BB2097" t="inlineStr">
        <is>
          <t>N/A</t>
        </is>
      </c>
      <c r="BC2097" t="inlineStr">
        <is>
          <t>N/A</t>
        </is>
      </c>
      <c r="BD2097" t="inlineStr">
        <is>
          <t>N/A</t>
        </is>
      </c>
      <c r="BE2097" t="inlineStr">
        <is>
          <t>N/A</t>
        </is>
      </c>
    </row>
    <row r="2098">
      <c r="A2098" t="inlineStr">
        <is>
          <t>WI211280580</t>
        </is>
      </c>
      <c r="B2098" t="inlineStr">
        <is>
          <t>DATA_VALIDATION</t>
        </is>
      </c>
      <c r="C2098" t="inlineStr">
        <is>
          <t>201100014337</t>
        </is>
      </c>
      <c r="D2098" t="inlineStr">
        <is>
          <t>Folder</t>
        </is>
      </c>
      <c r="E2098" s="2">
        <f>HYPERLINK("capsilon://?command=openfolder&amp;siteaddress=FAM.docvelocity-na8.net&amp;folderid=FXA4E5F561-4A9C-2260-C163-395BC8537C29","FX21128088")</f>
        <v>0.0</v>
      </c>
      <c r="F2098" t="inlineStr">
        <is>
          <t/>
        </is>
      </c>
      <c r="G2098" t="inlineStr">
        <is>
          <t/>
        </is>
      </c>
      <c r="H2098" t="inlineStr">
        <is>
          <t>Mailitem</t>
        </is>
      </c>
      <c r="I2098" t="inlineStr">
        <is>
          <t>MI2112851915</t>
        </is>
      </c>
      <c r="J2098" t="n">
        <v>28.0</v>
      </c>
      <c r="K2098" t="inlineStr">
        <is>
          <t>COMPLETED</t>
        </is>
      </c>
      <c r="L2098" t="inlineStr">
        <is>
          <t>MARK_AS_COMPLETED</t>
        </is>
      </c>
      <c r="M2098" t="inlineStr">
        <is>
          <t>Queue</t>
        </is>
      </c>
      <c r="N2098" t="n">
        <v>2.0</v>
      </c>
      <c r="O2098" s="1" t="n">
        <v>44557.5327662037</v>
      </c>
      <c r="P2098" s="1" t="n">
        <v>44557.62289351852</v>
      </c>
      <c r="Q2098" t="n">
        <v>7302.0</v>
      </c>
      <c r="R2098" t="n">
        <v>485.0</v>
      </c>
      <c r="S2098" t="b">
        <v>0</v>
      </c>
      <c r="T2098" t="inlineStr">
        <is>
          <t>N/A</t>
        </is>
      </c>
      <c r="U2098" t="b">
        <v>0</v>
      </c>
      <c r="V2098" t="inlineStr">
        <is>
          <t>Archana Bhujbal</t>
        </is>
      </c>
      <c r="W2098" s="1" t="n">
        <v>44557.60283564815</v>
      </c>
      <c r="X2098" t="n">
        <v>387.0</v>
      </c>
      <c r="Y2098" t="n">
        <v>21.0</v>
      </c>
      <c r="Z2098" t="n">
        <v>0.0</v>
      </c>
      <c r="AA2098" t="n">
        <v>21.0</v>
      </c>
      <c r="AB2098" t="n">
        <v>0.0</v>
      </c>
      <c r="AC2098" t="n">
        <v>16.0</v>
      </c>
      <c r="AD2098" t="n">
        <v>7.0</v>
      </c>
      <c r="AE2098" t="n">
        <v>0.0</v>
      </c>
      <c r="AF2098" t="n">
        <v>0.0</v>
      </c>
      <c r="AG2098" t="n">
        <v>0.0</v>
      </c>
      <c r="AH2098" t="inlineStr">
        <is>
          <t>Vikash Suryakanth Parmar</t>
        </is>
      </c>
      <c r="AI2098" s="1" t="n">
        <v>44557.62289351852</v>
      </c>
      <c r="AJ2098" t="n">
        <v>98.0</v>
      </c>
      <c r="AK2098" t="n">
        <v>0.0</v>
      </c>
      <c r="AL2098" t="n">
        <v>0.0</v>
      </c>
      <c r="AM2098" t="n">
        <v>0.0</v>
      </c>
      <c r="AN2098" t="n">
        <v>0.0</v>
      </c>
      <c r="AO2098" t="n">
        <v>0.0</v>
      </c>
      <c r="AP2098" t="n">
        <v>7.0</v>
      </c>
      <c r="AQ2098" t="n">
        <v>0.0</v>
      </c>
      <c r="AR2098" t="n">
        <v>0.0</v>
      </c>
      <c r="AS2098" t="n">
        <v>0.0</v>
      </c>
      <c r="AT2098" t="inlineStr">
        <is>
          <t>N/A</t>
        </is>
      </c>
      <c r="AU2098" t="inlineStr">
        <is>
          <t>N/A</t>
        </is>
      </c>
      <c r="AV2098" t="inlineStr">
        <is>
          <t>N/A</t>
        </is>
      </c>
      <c r="AW2098" t="inlineStr">
        <is>
          <t>N/A</t>
        </is>
      </c>
      <c r="AX2098" t="inlineStr">
        <is>
          <t>N/A</t>
        </is>
      </c>
      <c r="AY2098" t="inlineStr">
        <is>
          <t>N/A</t>
        </is>
      </c>
      <c r="AZ2098" t="inlineStr">
        <is>
          <t>N/A</t>
        </is>
      </c>
      <c r="BA2098" t="inlineStr">
        <is>
          <t>N/A</t>
        </is>
      </c>
      <c r="BB2098" t="inlineStr">
        <is>
          <t>N/A</t>
        </is>
      </c>
      <c r="BC2098" t="inlineStr">
        <is>
          <t>N/A</t>
        </is>
      </c>
      <c r="BD2098" t="inlineStr">
        <is>
          <t>N/A</t>
        </is>
      </c>
      <c r="BE2098" t="inlineStr">
        <is>
          <t>N/A</t>
        </is>
      </c>
    </row>
    <row r="2099">
      <c r="A2099" t="inlineStr">
        <is>
          <t>WI211280593</t>
        </is>
      </c>
      <c r="B2099" t="inlineStr">
        <is>
          <t>DATA_VALIDATION</t>
        </is>
      </c>
      <c r="C2099" t="inlineStr">
        <is>
          <t>201100014337</t>
        </is>
      </c>
      <c r="D2099" t="inlineStr">
        <is>
          <t>Folder</t>
        </is>
      </c>
      <c r="E2099" s="2">
        <f>HYPERLINK("capsilon://?command=openfolder&amp;siteaddress=FAM.docvelocity-na8.net&amp;folderid=FXA4E5F561-4A9C-2260-C163-395BC8537C29","FX21128088")</f>
        <v>0.0</v>
      </c>
      <c r="F2099" t="inlineStr">
        <is>
          <t/>
        </is>
      </c>
      <c r="G2099" t="inlineStr">
        <is>
          <t/>
        </is>
      </c>
      <c r="H2099" t="inlineStr">
        <is>
          <t>Mailitem</t>
        </is>
      </c>
      <c r="I2099" t="inlineStr">
        <is>
          <t>MI2112851933</t>
        </is>
      </c>
      <c r="J2099" t="n">
        <v>28.0</v>
      </c>
      <c r="K2099" t="inlineStr">
        <is>
          <t>COMPLETED</t>
        </is>
      </c>
      <c r="L2099" t="inlineStr">
        <is>
          <t>MARK_AS_COMPLETED</t>
        </is>
      </c>
      <c r="M2099" t="inlineStr">
        <is>
          <t>Queue</t>
        </is>
      </c>
      <c r="N2099" t="n">
        <v>1.0</v>
      </c>
      <c r="O2099" s="1" t="n">
        <v>44557.53331018519</v>
      </c>
      <c r="P2099" s="1" t="n">
        <v>44557.704363425924</v>
      </c>
      <c r="Q2099" t="n">
        <v>14343.0</v>
      </c>
      <c r="R2099" t="n">
        <v>436.0</v>
      </c>
      <c r="S2099" t="b">
        <v>0</v>
      </c>
      <c r="T2099" t="inlineStr">
        <is>
          <t>N/A</t>
        </is>
      </c>
      <c r="U2099" t="b">
        <v>0</v>
      </c>
      <c r="V2099" t="inlineStr">
        <is>
          <t>Sumit Jarhad</t>
        </is>
      </c>
      <c r="W2099" s="1" t="n">
        <v>44557.704363425924</v>
      </c>
      <c r="X2099" t="n">
        <v>122.0</v>
      </c>
      <c r="Y2099" t="n">
        <v>0.0</v>
      </c>
      <c r="Z2099" t="n">
        <v>0.0</v>
      </c>
      <c r="AA2099" t="n">
        <v>0.0</v>
      </c>
      <c r="AB2099" t="n">
        <v>0.0</v>
      </c>
      <c r="AC2099" t="n">
        <v>0.0</v>
      </c>
      <c r="AD2099" t="n">
        <v>28.0</v>
      </c>
      <c r="AE2099" t="n">
        <v>21.0</v>
      </c>
      <c r="AF2099" t="n">
        <v>0.0</v>
      </c>
      <c r="AG2099" t="n">
        <v>2.0</v>
      </c>
      <c r="AH2099" t="inlineStr">
        <is>
          <t>N/A</t>
        </is>
      </c>
      <c r="AI2099" t="inlineStr">
        <is>
          <t>N/A</t>
        </is>
      </c>
      <c r="AJ2099" t="inlineStr">
        <is>
          <t>N/A</t>
        </is>
      </c>
      <c r="AK2099" t="inlineStr">
        <is>
          <t>N/A</t>
        </is>
      </c>
      <c r="AL2099" t="inlineStr">
        <is>
          <t>N/A</t>
        </is>
      </c>
      <c r="AM2099" t="inlineStr">
        <is>
          <t>N/A</t>
        </is>
      </c>
      <c r="AN2099" t="inlineStr">
        <is>
          <t>N/A</t>
        </is>
      </c>
      <c r="AO2099" t="inlineStr">
        <is>
          <t>N/A</t>
        </is>
      </c>
      <c r="AP2099" t="inlineStr">
        <is>
          <t>N/A</t>
        </is>
      </c>
      <c r="AQ2099" t="inlineStr">
        <is>
          <t>N/A</t>
        </is>
      </c>
      <c r="AR2099" t="inlineStr">
        <is>
          <t>N/A</t>
        </is>
      </c>
      <c r="AS2099" t="inlineStr">
        <is>
          <t>N/A</t>
        </is>
      </c>
      <c r="AT2099" t="inlineStr">
        <is>
          <t>N/A</t>
        </is>
      </c>
      <c r="AU2099" t="inlineStr">
        <is>
          <t>N/A</t>
        </is>
      </c>
      <c r="AV2099" t="inlineStr">
        <is>
          <t>N/A</t>
        </is>
      </c>
      <c r="AW2099" t="inlineStr">
        <is>
          <t>N/A</t>
        </is>
      </c>
      <c r="AX2099" t="inlineStr">
        <is>
          <t>N/A</t>
        </is>
      </c>
      <c r="AY2099" t="inlineStr">
        <is>
          <t>N/A</t>
        </is>
      </c>
      <c r="AZ2099" t="inlineStr">
        <is>
          <t>N/A</t>
        </is>
      </c>
      <c r="BA2099" t="inlineStr">
        <is>
          <t>N/A</t>
        </is>
      </c>
      <c r="BB2099" t="inlineStr">
        <is>
          <t>N/A</t>
        </is>
      </c>
      <c r="BC2099" t="inlineStr">
        <is>
          <t>N/A</t>
        </is>
      </c>
      <c r="BD2099" t="inlineStr">
        <is>
          <t>N/A</t>
        </is>
      </c>
      <c r="BE2099" t="inlineStr">
        <is>
          <t>N/A</t>
        </is>
      </c>
    </row>
    <row r="2100">
      <c r="A2100" t="inlineStr">
        <is>
          <t>WI211280612</t>
        </is>
      </c>
      <c r="B2100" t="inlineStr">
        <is>
          <t>DATA_VALIDATION</t>
        </is>
      </c>
      <c r="C2100" t="inlineStr">
        <is>
          <t>201340000511</t>
        </is>
      </c>
      <c r="D2100" t="inlineStr">
        <is>
          <t>Folder</t>
        </is>
      </c>
      <c r="E2100" s="2">
        <f>HYPERLINK("capsilon://?command=openfolder&amp;siteaddress=FAM.docvelocity-na8.net&amp;folderid=FX700D1B2C-AE03-F8DE-2469-0CDC2FE47A15","FX211210732")</f>
        <v>0.0</v>
      </c>
      <c r="F2100" t="inlineStr">
        <is>
          <t/>
        </is>
      </c>
      <c r="G2100" t="inlineStr">
        <is>
          <t/>
        </is>
      </c>
      <c r="H2100" t="inlineStr">
        <is>
          <t>Mailitem</t>
        </is>
      </c>
      <c r="I2100" t="inlineStr">
        <is>
          <t>MI2112851946</t>
        </is>
      </c>
      <c r="J2100" t="n">
        <v>97.0</v>
      </c>
      <c r="K2100" t="inlineStr">
        <is>
          <t>COMPLETED</t>
        </is>
      </c>
      <c r="L2100" t="inlineStr">
        <is>
          <t>MARK_AS_COMPLETED</t>
        </is>
      </c>
      <c r="M2100" t="inlineStr">
        <is>
          <t>Queue</t>
        </is>
      </c>
      <c r="N2100" t="n">
        <v>1.0</v>
      </c>
      <c r="O2100" s="1" t="n">
        <v>44557.534780092596</v>
      </c>
      <c r="P2100" s="1" t="n">
        <v>44557.70548611111</v>
      </c>
      <c r="Q2100" t="n">
        <v>14524.0</v>
      </c>
      <c r="R2100" t="n">
        <v>225.0</v>
      </c>
      <c r="S2100" t="b">
        <v>0</v>
      </c>
      <c r="T2100" t="inlineStr">
        <is>
          <t>N/A</t>
        </is>
      </c>
      <c r="U2100" t="b">
        <v>0</v>
      </c>
      <c r="V2100" t="inlineStr">
        <is>
          <t>Sumit Jarhad</t>
        </is>
      </c>
      <c r="W2100" s="1" t="n">
        <v>44557.70548611111</v>
      </c>
      <c r="X2100" t="n">
        <v>96.0</v>
      </c>
      <c r="Y2100" t="n">
        <v>0.0</v>
      </c>
      <c r="Z2100" t="n">
        <v>0.0</v>
      </c>
      <c r="AA2100" t="n">
        <v>0.0</v>
      </c>
      <c r="AB2100" t="n">
        <v>0.0</v>
      </c>
      <c r="AC2100" t="n">
        <v>0.0</v>
      </c>
      <c r="AD2100" t="n">
        <v>97.0</v>
      </c>
      <c r="AE2100" t="n">
        <v>85.0</v>
      </c>
      <c r="AF2100" t="n">
        <v>0.0</v>
      </c>
      <c r="AG2100" t="n">
        <v>3.0</v>
      </c>
      <c r="AH2100" t="inlineStr">
        <is>
          <t>N/A</t>
        </is>
      </c>
      <c r="AI2100" t="inlineStr">
        <is>
          <t>N/A</t>
        </is>
      </c>
      <c r="AJ2100" t="inlineStr">
        <is>
          <t>N/A</t>
        </is>
      </c>
      <c r="AK2100" t="inlineStr">
        <is>
          <t>N/A</t>
        </is>
      </c>
      <c r="AL2100" t="inlineStr">
        <is>
          <t>N/A</t>
        </is>
      </c>
      <c r="AM2100" t="inlineStr">
        <is>
          <t>N/A</t>
        </is>
      </c>
      <c r="AN2100" t="inlineStr">
        <is>
          <t>N/A</t>
        </is>
      </c>
      <c r="AO2100" t="inlineStr">
        <is>
          <t>N/A</t>
        </is>
      </c>
      <c r="AP2100" t="inlineStr">
        <is>
          <t>N/A</t>
        </is>
      </c>
      <c r="AQ2100" t="inlineStr">
        <is>
          <t>N/A</t>
        </is>
      </c>
      <c r="AR2100" t="inlineStr">
        <is>
          <t>N/A</t>
        </is>
      </c>
      <c r="AS2100" t="inlineStr">
        <is>
          <t>N/A</t>
        </is>
      </c>
      <c r="AT2100" t="inlineStr">
        <is>
          <t>N/A</t>
        </is>
      </c>
      <c r="AU2100" t="inlineStr">
        <is>
          <t>N/A</t>
        </is>
      </c>
      <c r="AV2100" t="inlineStr">
        <is>
          <t>N/A</t>
        </is>
      </c>
      <c r="AW2100" t="inlineStr">
        <is>
          <t>N/A</t>
        </is>
      </c>
      <c r="AX2100" t="inlineStr">
        <is>
          <t>N/A</t>
        </is>
      </c>
      <c r="AY2100" t="inlineStr">
        <is>
          <t>N/A</t>
        </is>
      </c>
      <c r="AZ2100" t="inlineStr">
        <is>
          <t>N/A</t>
        </is>
      </c>
      <c r="BA2100" t="inlineStr">
        <is>
          <t>N/A</t>
        </is>
      </c>
      <c r="BB2100" t="inlineStr">
        <is>
          <t>N/A</t>
        </is>
      </c>
      <c r="BC2100" t="inlineStr">
        <is>
          <t>N/A</t>
        </is>
      </c>
      <c r="BD2100" t="inlineStr">
        <is>
          <t>N/A</t>
        </is>
      </c>
      <c r="BE2100" t="inlineStr">
        <is>
          <t>N/A</t>
        </is>
      </c>
    </row>
    <row r="2101">
      <c r="A2101" t="inlineStr">
        <is>
          <t>WI21128063</t>
        </is>
      </c>
      <c r="B2101" t="inlineStr">
        <is>
          <t>DATA_VALIDATION</t>
        </is>
      </c>
      <c r="C2101" t="inlineStr">
        <is>
          <t>201308007835</t>
        </is>
      </c>
      <c r="D2101" t="inlineStr">
        <is>
          <t>Folder</t>
        </is>
      </c>
      <c r="E2101" s="2">
        <f>HYPERLINK("capsilon://?command=openfolder&amp;siteaddress=FAM.docvelocity-na8.net&amp;folderid=FX8CB23B95-137D-311A-F349-8CFC2F649513","FX211110223")</f>
        <v>0.0</v>
      </c>
      <c r="F2101" t="inlineStr">
        <is>
          <t/>
        </is>
      </c>
      <c r="G2101" t="inlineStr">
        <is>
          <t/>
        </is>
      </c>
      <c r="H2101" t="inlineStr">
        <is>
          <t>Mailitem</t>
        </is>
      </c>
      <c r="I2101" t="inlineStr">
        <is>
          <t>MI211288880</t>
        </is>
      </c>
      <c r="J2101" t="n">
        <v>28.0</v>
      </c>
      <c r="K2101" t="inlineStr">
        <is>
          <t>COMPLETED</t>
        </is>
      </c>
      <c r="L2101" t="inlineStr">
        <is>
          <t>MARK_AS_COMPLETED</t>
        </is>
      </c>
      <c r="M2101" t="inlineStr">
        <is>
          <t>Queue</t>
        </is>
      </c>
      <c r="N2101" t="n">
        <v>2.0</v>
      </c>
      <c r="O2101" s="1" t="n">
        <v>44532.64622685185</v>
      </c>
      <c r="P2101" s="1" t="n">
        <v>44532.68170138889</v>
      </c>
      <c r="Q2101" t="n">
        <v>2719.0</v>
      </c>
      <c r="R2101" t="n">
        <v>346.0</v>
      </c>
      <c r="S2101" t="b">
        <v>0</v>
      </c>
      <c r="T2101" t="inlineStr">
        <is>
          <t>N/A</t>
        </is>
      </c>
      <c r="U2101" t="b">
        <v>0</v>
      </c>
      <c r="V2101" t="inlineStr">
        <is>
          <t>Sanjay Kharade</t>
        </is>
      </c>
      <c r="W2101" s="1" t="n">
        <v>44532.66105324074</v>
      </c>
      <c r="X2101" t="n">
        <v>191.0</v>
      </c>
      <c r="Y2101" t="n">
        <v>21.0</v>
      </c>
      <c r="Z2101" t="n">
        <v>0.0</v>
      </c>
      <c r="AA2101" t="n">
        <v>21.0</v>
      </c>
      <c r="AB2101" t="n">
        <v>0.0</v>
      </c>
      <c r="AC2101" t="n">
        <v>4.0</v>
      </c>
      <c r="AD2101" t="n">
        <v>7.0</v>
      </c>
      <c r="AE2101" t="n">
        <v>0.0</v>
      </c>
      <c r="AF2101" t="n">
        <v>0.0</v>
      </c>
      <c r="AG2101" t="n">
        <v>0.0</v>
      </c>
      <c r="AH2101" t="inlineStr">
        <is>
          <t>Vikash Suryakanth Parmar</t>
        </is>
      </c>
      <c r="AI2101" s="1" t="n">
        <v>44532.68170138889</v>
      </c>
      <c r="AJ2101" t="n">
        <v>155.0</v>
      </c>
      <c r="AK2101" t="n">
        <v>1.0</v>
      </c>
      <c r="AL2101" t="n">
        <v>0.0</v>
      </c>
      <c r="AM2101" t="n">
        <v>1.0</v>
      </c>
      <c r="AN2101" t="n">
        <v>0.0</v>
      </c>
      <c r="AO2101" t="n">
        <v>1.0</v>
      </c>
      <c r="AP2101" t="n">
        <v>6.0</v>
      </c>
      <c r="AQ2101" t="n">
        <v>0.0</v>
      </c>
      <c r="AR2101" t="n">
        <v>0.0</v>
      </c>
      <c r="AS2101" t="n">
        <v>0.0</v>
      </c>
      <c r="AT2101" t="inlineStr">
        <is>
          <t>N/A</t>
        </is>
      </c>
      <c r="AU2101" t="inlineStr">
        <is>
          <t>N/A</t>
        </is>
      </c>
      <c r="AV2101" t="inlineStr">
        <is>
          <t>N/A</t>
        </is>
      </c>
      <c r="AW2101" t="inlineStr">
        <is>
          <t>N/A</t>
        </is>
      </c>
      <c r="AX2101" t="inlineStr">
        <is>
          <t>N/A</t>
        </is>
      </c>
      <c r="AY2101" t="inlineStr">
        <is>
          <t>N/A</t>
        </is>
      </c>
      <c r="AZ2101" t="inlineStr">
        <is>
          <t>N/A</t>
        </is>
      </c>
      <c r="BA2101" t="inlineStr">
        <is>
          <t>N/A</t>
        </is>
      </c>
      <c r="BB2101" t="inlineStr">
        <is>
          <t>N/A</t>
        </is>
      </c>
      <c r="BC2101" t="inlineStr">
        <is>
          <t>N/A</t>
        </is>
      </c>
      <c r="BD2101" t="inlineStr">
        <is>
          <t>N/A</t>
        </is>
      </c>
      <c r="BE2101" t="inlineStr">
        <is>
          <t>N/A</t>
        </is>
      </c>
    </row>
    <row r="2102">
      <c r="A2102" t="inlineStr">
        <is>
          <t>WI21128066</t>
        </is>
      </c>
      <c r="B2102" t="inlineStr">
        <is>
          <t>DATA_VALIDATION</t>
        </is>
      </c>
      <c r="C2102" t="inlineStr">
        <is>
          <t>201308007835</t>
        </is>
      </c>
      <c r="D2102" t="inlineStr">
        <is>
          <t>Folder</t>
        </is>
      </c>
      <c r="E2102" s="2">
        <f>HYPERLINK("capsilon://?command=openfolder&amp;siteaddress=FAM.docvelocity-na8.net&amp;folderid=FX8CB23B95-137D-311A-F349-8CFC2F649513","FX211110223")</f>
        <v>0.0</v>
      </c>
      <c r="F2102" t="inlineStr">
        <is>
          <t/>
        </is>
      </c>
      <c r="G2102" t="inlineStr">
        <is>
          <t/>
        </is>
      </c>
      <c r="H2102" t="inlineStr">
        <is>
          <t>Mailitem</t>
        </is>
      </c>
      <c r="I2102" t="inlineStr">
        <is>
          <t>MI211288901</t>
        </is>
      </c>
      <c r="J2102" t="n">
        <v>28.0</v>
      </c>
      <c r="K2102" t="inlineStr">
        <is>
          <t>COMPLETED</t>
        </is>
      </c>
      <c r="L2102" t="inlineStr">
        <is>
          <t>MARK_AS_COMPLETED</t>
        </is>
      </c>
      <c r="M2102" t="inlineStr">
        <is>
          <t>Queue</t>
        </is>
      </c>
      <c r="N2102" t="n">
        <v>2.0</v>
      </c>
      <c r="O2102" s="1" t="n">
        <v>44532.646469907406</v>
      </c>
      <c r="P2102" s="1" t="n">
        <v>44532.68366898148</v>
      </c>
      <c r="Q2102" t="n">
        <v>2918.0</v>
      </c>
      <c r="R2102" t="n">
        <v>296.0</v>
      </c>
      <c r="S2102" t="b">
        <v>0</v>
      </c>
      <c r="T2102" t="inlineStr">
        <is>
          <t>N/A</t>
        </is>
      </c>
      <c r="U2102" t="b">
        <v>0</v>
      </c>
      <c r="V2102" t="inlineStr">
        <is>
          <t>Poonam Patil</t>
        </is>
      </c>
      <c r="W2102" s="1" t="n">
        <v>44532.660578703704</v>
      </c>
      <c r="X2102" t="n">
        <v>96.0</v>
      </c>
      <c r="Y2102" t="n">
        <v>21.0</v>
      </c>
      <c r="Z2102" t="n">
        <v>0.0</v>
      </c>
      <c r="AA2102" t="n">
        <v>21.0</v>
      </c>
      <c r="AB2102" t="n">
        <v>0.0</v>
      </c>
      <c r="AC2102" t="n">
        <v>5.0</v>
      </c>
      <c r="AD2102" t="n">
        <v>7.0</v>
      </c>
      <c r="AE2102" t="n">
        <v>0.0</v>
      </c>
      <c r="AF2102" t="n">
        <v>0.0</v>
      </c>
      <c r="AG2102" t="n">
        <v>0.0</v>
      </c>
      <c r="AH2102" t="inlineStr">
        <is>
          <t>Smriti Gauchan</t>
        </is>
      </c>
      <c r="AI2102" s="1" t="n">
        <v>44532.68366898148</v>
      </c>
      <c r="AJ2102" t="n">
        <v>200.0</v>
      </c>
      <c r="AK2102" t="n">
        <v>0.0</v>
      </c>
      <c r="AL2102" t="n">
        <v>0.0</v>
      </c>
      <c r="AM2102" t="n">
        <v>0.0</v>
      </c>
      <c r="AN2102" t="n">
        <v>0.0</v>
      </c>
      <c r="AO2102" t="n">
        <v>0.0</v>
      </c>
      <c r="AP2102" t="n">
        <v>7.0</v>
      </c>
      <c r="AQ2102" t="n">
        <v>0.0</v>
      </c>
      <c r="AR2102" t="n">
        <v>0.0</v>
      </c>
      <c r="AS2102" t="n">
        <v>0.0</v>
      </c>
      <c r="AT2102" t="inlineStr">
        <is>
          <t>N/A</t>
        </is>
      </c>
      <c r="AU2102" t="inlineStr">
        <is>
          <t>N/A</t>
        </is>
      </c>
      <c r="AV2102" t="inlineStr">
        <is>
          <t>N/A</t>
        </is>
      </c>
      <c r="AW2102" t="inlineStr">
        <is>
          <t>N/A</t>
        </is>
      </c>
      <c r="AX2102" t="inlineStr">
        <is>
          <t>N/A</t>
        </is>
      </c>
      <c r="AY2102" t="inlineStr">
        <is>
          <t>N/A</t>
        </is>
      </c>
      <c r="AZ2102" t="inlineStr">
        <is>
          <t>N/A</t>
        </is>
      </c>
      <c r="BA2102" t="inlineStr">
        <is>
          <t>N/A</t>
        </is>
      </c>
      <c r="BB2102" t="inlineStr">
        <is>
          <t>N/A</t>
        </is>
      </c>
      <c r="BC2102" t="inlineStr">
        <is>
          <t>N/A</t>
        </is>
      </c>
      <c r="BD2102" t="inlineStr">
        <is>
          <t>N/A</t>
        </is>
      </c>
      <c r="BE2102" t="inlineStr">
        <is>
          <t>N/A</t>
        </is>
      </c>
    </row>
    <row r="2103">
      <c r="A2103" t="inlineStr">
        <is>
          <t>WI211280689</t>
        </is>
      </c>
      <c r="B2103" t="inlineStr">
        <is>
          <t>DATA_VALIDATION</t>
        </is>
      </c>
      <c r="C2103" t="inlineStr">
        <is>
          <t>201300020538</t>
        </is>
      </c>
      <c r="D2103" t="inlineStr">
        <is>
          <t>Folder</t>
        </is>
      </c>
      <c r="E2103" s="2">
        <f>HYPERLINK("capsilon://?command=openfolder&amp;siteaddress=FAM.docvelocity-na8.net&amp;folderid=FX2A4026FE-82BB-CAC4-C4F9-4C5D2EBBDFE6","FX211212290")</f>
        <v>0.0</v>
      </c>
      <c r="F2103" t="inlineStr">
        <is>
          <t/>
        </is>
      </c>
      <c r="G2103" t="inlineStr">
        <is>
          <t/>
        </is>
      </c>
      <c r="H2103" t="inlineStr">
        <is>
          <t>Mailitem</t>
        </is>
      </c>
      <c r="I2103" t="inlineStr">
        <is>
          <t>MI2112853077</t>
        </is>
      </c>
      <c r="J2103" t="n">
        <v>60.0</v>
      </c>
      <c r="K2103" t="inlineStr">
        <is>
          <t>COMPLETED</t>
        </is>
      </c>
      <c r="L2103" t="inlineStr">
        <is>
          <t>MARK_AS_COMPLETED</t>
        </is>
      </c>
      <c r="M2103" t="inlineStr">
        <is>
          <t>Queue</t>
        </is>
      </c>
      <c r="N2103" t="n">
        <v>2.0</v>
      </c>
      <c r="O2103" s="1" t="n">
        <v>44557.545381944445</v>
      </c>
      <c r="P2103" s="1" t="n">
        <v>44557.643275462964</v>
      </c>
      <c r="Q2103" t="n">
        <v>7271.0</v>
      </c>
      <c r="R2103" t="n">
        <v>1187.0</v>
      </c>
      <c r="S2103" t="b">
        <v>0</v>
      </c>
      <c r="T2103" t="inlineStr">
        <is>
          <t>N/A</t>
        </is>
      </c>
      <c r="U2103" t="b">
        <v>0</v>
      </c>
      <c r="V2103" t="inlineStr">
        <is>
          <t>Ketan Pathak</t>
        </is>
      </c>
      <c r="W2103" s="1" t="n">
        <v>44557.63873842593</v>
      </c>
      <c r="X2103" t="n">
        <v>957.0</v>
      </c>
      <c r="Y2103" t="n">
        <v>68.0</v>
      </c>
      <c r="Z2103" t="n">
        <v>0.0</v>
      </c>
      <c r="AA2103" t="n">
        <v>68.0</v>
      </c>
      <c r="AB2103" t="n">
        <v>0.0</v>
      </c>
      <c r="AC2103" t="n">
        <v>47.0</v>
      </c>
      <c r="AD2103" t="n">
        <v>-8.0</v>
      </c>
      <c r="AE2103" t="n">
        <v>0.0</v>
      </c>
      <c r="AF2103" t="n">
        <v>0.0</v>
      </c>
      <c r="AG2103" t="n">
        <v>0.0</v>
      </c>
      <c r="AH2103" t="inlineStr">
        <is>
          <t>Vikash Suryakanth Parmar</t>
        </is>
      </c>
      <c r="AI2103" s="1" t="n">
        <v>44557.643275462964</v>
      </c>
      <c r="AJ2103" t="n">
        <v>230.0</v>
      </c>
      <c r="AK2103" t="n">
        <v>1.0</v>
      </c>
      <c r="AL2103" t="n">
        <v>0.0</v>
      </c>
      <c r="AM2103" t="n">
        <v>1.0</v>
      </c>
      <c r="AN2103" t="n">
        <v>0.0</v>
      </c>
      <c r="AO2103" t="n">
        <v>1.0</v>
      </c>
      <c r="AP2103" t="n">
        <v>-9.0</v>
      </c>
      <c r="AQ2103" t="n">
        <v>0.0</v>
      </c>
      <c r="AR2103" t="n">
        <v>0.0</v>
      </c>
      <c r="AS2103" t="n">
        <v>0.0</v>
      </c>
      <c r="AT2103" t="inlineStr">
        <is>
          <t>N/A</t>
        </is>
      </c>
      <c r="AU2103" t="inlineStr">
        <is>
          <t>N/A</t>
        </is>
      </c>
      <c r="AV2103" t="inlineStr">
        <is>
          <t>N/A</t>
        </is>
      </c>
      <c r="AW2103" t="inlineStr">
        <is>
          <t>N/A</t>
        </is>
      </c>
      <c r="AX2103" t="inlineStr">
        <is>
          <t>N/A</t>
        </is>
      </c>
      <c r="AY2103" t="inlineStr">
        <is>
          <t>N/A</t>
        </is>
      </c>
      <c r="AZ2103" t="inlineStr">
        <is>
          <t>N/A</t>
        </is>
      </c>
      <c r="BA2103" t="inlineStr">
        <is>
          <t>N/A</t>
        </is>
      </c>
      <c r="BB2103" t="inlineStr">
        <is>
          <t>N/A</t>
        </is>
      </c>
      <c r="BC2103" t="inlineStr">
        <is>
          <t>N/A</t>
        </is>
      </c>
      <c r="BD2103" t="inlineStr">
        <is>
          <t>N/A</t>
        </is>
      </c>
      <c r="BE2103" t="inlineStr">
        <is>
          <t>N/A</t>
        </is>
      </c>
    </row>
    <row r="2104">
      <c r="A2104" t="inlineStr">
        <is>
          <t>WI211280761</t>
        </is>
      </c>
      <c r="B2104" t="inlineStr">
        <is>
          <t>DATA_VALIDATION</t>
        </is>
      </c>
      <c r="C2104" t="inlineStr">
        <is>
          <t>201130012999</t>
        </is>
      </c>
      <c r="D2104" t="inlineStr">
        <is>
          <t>Folder</t>
        </is>
      </c>
      <c r="E2104" s="2">
        <f>HYPERLINK("capsilon://?command=openfolder&amp;siteaddress=FAM.docvelocity-na8.net&amp;folderid=FXFAEC434A-5C45-6BE3-7BD5-D361BA9D75E1","FX211211582")</f>
        <v>0.0</v>
      </c>
      <c r="F2104" t="inlineStr">
        <is>
          <t/>
        </is>
      </c>
      <c r="G2104" t="inlineStr">
        <is>
          <t/>
        </is>
      </c>
      <c r="H2104" t="inlineStr">
        <is>
          <t>Mailitem</t>
        </is>
      </c>
      <c r="I2104" t="inlineStr">
        <is>
          <t>MI2112853789</t>
        </is>
      </c>
      <c r="J2104" t="n">
        <v>85.0</v>
      </c>
      <c r="K2104" t="inlineStr">
        <is>
          <t>COMPLETED</t>
        </is>
      </c>
      <c r="L2104" t="inlineStr">
        <is>
          <t>MARK_AS_COMPLETED</t>
        </is>
      </c>
      <c r="M2104" t="inlineStr">
        <is>
          <t>Queue</t>
        </is>
      </c>
      <c r="N2104" t="n">
        <v>1.0</v>
      </c>
      <c r="O2104" s="1" t="n">
        <v>44557.556296296294</v>
      </c>
      <c r="P2104" s="1" t="n">
        <v>44557.7078125</v>
      </c>
      <c r="Q2104" t="n">
        <v>12764.0</v>
      </c>
      <c r="R2104" t="n">
        <v>327.0</v>
      </c>
      <c r="S2104" t="b">
        <v>0</v>
      </c>
      <c r="T2104" t="inlineStr">
        <is>
          <t>N/A</t>
        </is>
      </c>
      <c r="U2104" t="b">
        <v>0</v>
      </c>
      <c r="V2104" t="inlineStr">
        <is>
          <t>Sumit Jarhad</t>
        </is>
      </c>
      <c r="W2104" s="1" t="n">
        <v>44557.7078125</v>
      </c>
      <c r="X2104" t="n">
        <v>186.0</v>
      </c>
      <c r="Y2104" t="n">
        <v>0.0</v>
      </c>
      <c r="Z2104" t="n">
        <v>0.0</v>
      </c>
      <c r="AA2104" t="n">
        <v>0.0</v>
      </c>
      <c r="AB2104" t="n">
        <v>0.0</v>
      </c>
      <c r="AC2104" t="n">
        <v>0.0</v>
      </c>
      <c r="AD2104" t="n">
        <v>85.0</v>
      </c>
      <c r="AE2104" t="n">
        <v>73.0</v>
      </c>
      <c r="AF2104" t="n">
        <v>0.0</v>
      </c>
      <c r="AG2104" t="n">
        <v>5.0</v>
      </c>
      <c r="AH2104" t="inlineStr">
        <is>
          <t>N/A</t>
        </is>
      </c>
      <c r="AI2104" t="inlineStr">
        <is>
          <t>N/A</t>
        </is>
      </c>
      <c r="AJ2104" t="inlineStr">
        <is>
          <t>N/A</t>
        </is>
      </c>
      <c r="AK2104" t="inlineStr">
        <is>
          <t>N/A</t>
        </is>
      </c>
      <c r="AL2104" t="inlineStr">
        <is>
          <t>N/A</t>
        </is>
      </c>
      <c r="AM2104" t="inlineStr">
        <is>
          <t>N/A</t>
        </is>
      </c>
      <c r="AN2104" t="inlineStr">
        <is>
          <t>N/A</t>
        </is>
      </c>
      <c r="AO2104" t="inlineStr">
        <is>
          <t>N/A</t>
        </is>
      </c>
      <c r="AP2104" t="inlineStr">
        <is>
          <t>N/A</t>
        </is>
      </c>
      <c r="AQ2104" t="inlineStr">
        <is>
          <t>N/A</t>
        </is>
      </c>
      <c r="AR2104" t="inlineStr">
        <is>
          <t>N/A</t>
        </is>
      </c>
      <c r="AS2104" t="inlineStr">
        <is>
          <t>N/A</t>
        </is>
      </c>
      <c r="AT2104" t="inlineStr">
        <is>
          <t>N/A</t>
        </is>
      </c>
      <c r="AU2104" t="inlineStr">
        <is>
          <t>N/A</t>
        </is>
      </c>
      <c r="AV2104" t="inlineStr">
        <is>
          <t>N/A</t>
        </is>
      </c>
      <c r="AW2104" t="inlineStr">
        <is>
          <t>N/A</t>
        </is>
      </c>
      <c r="AX2104" t="inlineStr">
        <is>
          <t>N/A</t>
        </is>
      </c>
      <c r="AY2104" t="inlineStr">
        <is>
          <t>N/A</t>
        </is>
      </c>
      <c r="AZ2104" t="inlineStr">
        <is>
          <t>N/A</t>
        </is>
      </c>
      <c r="BA2104" t="inlineStr">
        <is>
          <t>N/A</t>
        </is>
      </c>
      <c r="BB2104" t="inlineStr">
        <is>
          <t>N/A</t>
        </is>
      </c>
      <c r="BC2104" t="inlineStr">
        <is>
          <t>N/A</t>
        </is>
      </c>
      <c r="BD2104" t="inlineStr">
        <is>
          <t>N/A</t>
        </is>
      </c>
      <c r="BE2104" t="inlineStr">
        <is>
          <t>N/A</t>
        </is>
      </c>
    </row>
    <row r="2105">
      <c r="A2105" t="inlineStr">
        <is>
          <t>WI21128080</t>
        </is>
      </c>
      <c r="B2105" t="inlineStr">
        <is>
          <t>DATA_VALIDATION</t>
        </is>
      </c>
      <c r="C2105" t="inlineStr">
        <is>
          <t>201348000201</t>
        </is>
      </c>
      <c r="D2105" t="inlineStr">
        <is>
          <t>Folder</t>
        </is>
      </c>
      <c r="E2105" s="2">
        <f>HYPERLINK("capsilon://?command=openfolder&amp;siteaddress=FAM.docvelocity-na8.net&amp;folderid=FXF9006F50-2748-0125-CA46-1397081BF509","FX211114869")</f>
        <v>0.0</v>
      </c>
      <c r="F2105" t="inlineStr">
        <is>
          <t/>
        </is>
      </c>
      <c r="G2105" t="inlineStr">
        <is>
          <t/>
        </is>
      </c>
      <c r="H2105" t="inlineStr">
        <is>
          <t>Mailitem</t>
        </is>
      </c>
      <c r="I2105" t="inlineStr">
        <is>
          <t>MI211288949</t>
        </is>
      </c>
      <c r="J2105" t="n">
        <v>318.0</v>
      </c>
      <c r="K2105" t="inlineStr">
        <is>
          <t>COMPLETED</t>
        </is>
      </c>
      <c r="L2105" t="inlineStr">
        <is>
          <t>MARK_AS_COMPLETED</t>
        </is>
      </c>
      <c r="M2105" t="inlineStr">
        <is>
          <t>Queue</t>
        </is>
      </c>
      <c r="N2105" t="n">
        <v>1.0</v>
      </c>
      <c r="O2105" s="1" t="n">
        <v>44532.6490625</v>
      </c>
      <c r="P2105" s="1" t="n">
        <v>44533.26825231482</v>
      </c>
      <c r="Q2105" t="n">
        <v>52748.0</v>
      </c>
      <c r="R2105" t="n">
        <v>750.0</v>
      </c>
      <c r="S2105" t="b">
        <v>0</v>
      </c>
      <c r="T2105" t="inlineStr">
        <is>
          <t>N/A</t>
        </is>
      </c>
      <c r="U2105" t="b">
        <v>0</v>
      </c>
      <c r="V2105" t="inlineStr">
        <is>
          <t>Hemanshi Deshlahara</t>
        </is>
      </c>
      <c r="W2105" s="1" t="n">
        <v>44533.26825231482</v>
      </c>
      <c r="X2105" t="n">
        <v>466.0</v>
      </c>
      <c r="Y2105" t="n">
        <v>0.0</v>
      </c>
      <c r="Z2105" t="n">
        <v>0.0</v>
      </c>
      <c r="AA2105" t="n">
        <v>0.0</v>
      </c>
      <c r="AB2105" t="n">
        <v>0.0</v>
      </c>
      <c r="AC2105" t="n">
        <v>0.0</v>
      </c>
      <c r="AD2105" t="n">
        <v>318.0</v>
      </c>
      <c r="AE2105" t="n">
        <v>281.0</v>
      </c>
      <c r="AF2105" t="n">
        <v>0.0</v>
      </c>
      <c r="AG2105" t="n">
        <v>12.0</v>
      </c>
      <c r="AH2105" t="inlineStr">
        <is>
          <t>N/A</t>
        </is>
      </c>
      <c r="AI2105" t="inlineStr">
        <is>
          <t>N/A</t>
        </is>
      </c>
      <c r="AJ2105" t="inlineStr">
        <is>
          <t>N/A</t>
        </is>
      </c>
      <c r="AK2105" t="inlineStr">
        <is>
          <t>N/A</t>
        </is>
      </c>
      <c r="AL2105" t="inlineStr">
        <is>
          <t>N/A</t>
        </is>
      </c>
      <c r="AM2105" t="inlineStr">
        <is>
          <t>N/A</t>
        </is>
      </c>
      <c r="AN2105" t="inlineStr">
        <is>
          <t>N/A</t>
        </is>
      </c>
      <c r="AO2105" t="inlineStr">
        <is>
          <t>N/A</t>
        </is>
      </c>
      <c r="AP2105" t="inlineStr">
        <is>
          <t>N/A</t>
        </is>
      </c>
      <c r="AQ2105" t="inlineStr">
        <is>
          <t>N/A</t>
        </is>
      </c>
      <c r="AR2105" t="inlineStr">
        <is>
          <t>N/A</t>
        </is>
      </c>
      <c r="AS2105" t="inlineStr">
        <is>
          <t>N/A</t>
        </is>
      </c>
      <c r="AT2105" t="inlineStr">
        <is>
          <t>N/A</t>
        </is>
      </c>
      <c r="AU2105" t="inlineStr">
        <is>
          <t>N/A</t>
        </is>
      </c>
      <c r="AV2105" t="inlineStr">
        <is>
          <t>N/A</t>
        </is>
      </c>
      <c r="AW2105" t="inlineStr">
        <is>
          <t>N/A</t>
        </is>
      </c>
      <c r="AX2105" t="inlineStr">
        <is>
          <t>N/A</t>
        </is>
      </c>
      <c r="AY2105" t="inlineStr">
        <is>
          <t>N/A</t>
        </is>
      </c>
      <c r="AZ2105" t="inlineStr">
        <is>
          <t>N/A</t>
        </is>
      </c>
      <c r="BA2105" t="inlineStr">
        <is>
          <t>N/A</t>
        </is>
      </c>
      <c r="BB2105" t="inlineStr">
        <is>
          <t>N/A</t>
        </is>
      </c>
      <c r="BC2105" t="inlineStr">
        <is>
          <t>N/A</t>
        </is>
      </c>
      <c r="BD2105" t="inlineStr">
        <is>
          <t>N/A</t>
        </is>
      </c>
      <c r="BE2105" t="inlineStr">
        <is>
          <t>N/A</t>
        </is>
      </c>
    </row>
    <row r="2106">
      <c r="A2106" t="inlineStr">
        <is>
          <t>WI211280879</t>
        </is>
      </c>
      <c r="B2106" t="inlineStr">
        <is>
          <t>DATA_VALIDATION</t>
        </is>
      </c>
      <c r="C2106" t="inlineStr">
        <is>
          <t>201130012980</t>
        </is>
      </c>
      <c r="D2106" t="inlineStr">
        <is>
          <t>Folder</t>
        </is>
      </c>
      <c r="E2106" s="2">
        <f>HYPERLINK("capsilon://?command=openfolder&amp;siteaddress=FAM.docvelocity-na8.net&amp;folderid=FXDB3AF288-2689-4011-C596-BD43B0878E4D","FX21129854")</f>
        <v>0.0</v>
      </c>
      <c r="F2106" t="inlineStr">
        <is>
          <t/>
        </is>
      </c>
      <c r="G2106" t="inlineStr">
        <is>
          <t/>
        </is>
      </c>
      <c r="H2106" t="inlineStr">
        <is>
          <t>Mailitem</t>
        </is>
      </c>
      <c r="I2106" t="inlineStr">
        <is>
          <t>MI2112854880</t>
        </is>
      </c>
      <c r="J2106" t="n">
        <v>28.0</v>
      </c>
      <c r="K2106" t="inlineStr">
        <is>
          <t>COMPLETED</t>
        </is>
      </c>
      <c r="L2106" t="inlineStr">
        <is>
          <t>MARK_AS_COMPLETED</t>
        </is>
      </c>
      <c r="M2106" t="inlineStr">
        <is>
          <t>Queue</t>
        </is>
      </c>
      <c r="N2106" t="n">
        <v>2.0</v>
      </c>
      <c r="O2106" s="1" t="n">
        <v>44557.56582175926</v>
      </c>
      <c r="P2106" s="1" t="n">
        <v>44557.644421296296</v>
      </c>
      <c r="Q2106" t="n">
        <v>6561.0</v>
      </c>
      <c r="R2106" t="n">
        <v>230.0</v>
      </c>
      <c r="S2106" t="b">
        <v>0</v>
      </c>
      <c r="T2106" t="inlineStr">
        <is>
          <t>N/A</t>
        </is>
      </c>
      <c r="U2106" t="b">
        <v>0</v>
      </c>
      <c r="V2106" t="inlineStr">
        <is>
          <t>Archana Bhujbal</t>
        </is>
      </c>
      <c r="W2106" s="1" t="n">
        <v>44557.64283564815</v>
      </c>
      <c r="X2106" t="n">
        <v>131.0</v>
      </c>
      <c r="Y2106" t="n">
        <v>21.0</v>
      </c>
      <c r="Z2106" t="n">
        <v>0.0</v>
      </c>
      <c r="AA2106" t="n">
        <v>21.0</v>
      </c>
      <c r="AB2106" t="n">
        <v>0.0</v>
      </c>
      <c r="AC2106" t="n">
        <v>3.0</v>
      </c>
      <c r="AD2106" t="n">
        <v>7.0</v>
      </c>
      <c r="AE2106" t="n">
        <v>0.0</v>
      </c>
      <c r="AF2106" t="n">
        <v>0.0</v>
      </c>
      <c r="AG2106" t="n">
        <v>0.0</v>
      </c>
      <c r="AH2106" t="inlineStr">
        <is>
          <t>Vikash Suryakanth Parmar</t>
        </is>
      </c>
      <c r="AI2106" s="1" t="n">
        <v>44557.644421296296</v>
      </c>
      <c r="AJ2106" t="n">
        <v>99.0</v>
      </c>
      <c r="AK2106" t="n">
        <v>0.0</v>
      </c>
      <c r="AL2106" t="n">
        <v>0.0</v>
      </c>
      <c r="AM2106" t="n">
        <v>0.0</v>
      </c>
      <c r="AN2106" t="n">
        <v>0.0</v>
      </c>
      <c r="AO2106" t="n">
        <v>0.0</v>
      </c>
      <c r="AP2106" t="n">
        <v>7.0</v>
      </c>
      <c r="AQ2106" t="n">
        <v>0.0</v>
      </c>
      <c r="AR2106" t="n">
        <v>0.0</v>
      </c>
      <c r="AS2106" t="n">
        <v>0.0</v>
      </c>
      <c r="AT2106" t="inlineStr">
        <is>
          <t>N/A</t>
        </is>
      </c>
      <c r="AU2106" t="inlineStr">
        <is>
          <t>N/A</t>
        </is>
      </c>
      <c r="AV2106" t="inlineStr">
        <is>
          <t>N/A</t>
        </is>
      </c>
      <c r="AW2106" t="inlineStr">
        <is>
          <t>N/A</t>
        </is>
      </c>
      <c r="AX2106" t="inlineStr">
        <is>
          <t>N/A</t>
        </is>
      </c>
      <c r="AY2106" t="inlineStr">
        <is>
          <t>N/A</t>
        </is>
      </c>
      <c r="AZ2106" t="inlineStr">
        <is>
          <t>N/A</t>
        </is>
      </c>
      <c r="BA2106" t="inlineStr">
        <is>
          <t>N/A</t>
        </is>
      </c>
      <c r="BB2106" t="inlineStr">
        <is>
          <t>N/A</t>
        </is>
      </c>
      <c r="BC2106" t="inlineStr">
        <is>
          <t>N/A</t>
        </is>
      </c>
      <c r="BD2106" t="inlineStr">
        <is>
          <t>N/A</t>
        </is>
      </c>
      <c r="BE2106" t="inlineStr">
        <is>
          <t>N/A</t>
        </is>
      </c>
    </row>
    <row r="2107">
      <c r="A2107" t="inlineStr">
        <is>
          <t>WI211280883</t>
        </is>
      </c>
      <c r="B2107" t="inlineStr">
        <is>
          <t>DATA_VALIDATION</t>
        </is>
      </c>
      <c r="C2107" t="inlineStr">
        <is>
          <t>201130012980</t>
        </is>
      </c>
      <c r="D2107" t="inlineStr">
        <is>
          <t>Folder</t>
        </is>
      </c>
      <c r="E2107" s="2">
        <f>HYPERLINK("capsilon://?command=openfolder&amp;siteaddress=FAM.docvelocity-na8.net&amp;folderid=FXDB3AF288-2689-4011-C596-BD43B0878E4D","FX21129854")</f>
        <v>0.0</v>
      </c>
      <c r="F2107" t="inlineStr">
        <is>
          <t/>
        </is>
      </c>
      <c r="G2107" t="inlineStr">
        <is>
          <t/>
        </is>
      </c>
      <c r="H2107" t="inlineStr">
        <is>
          <t>Mailitem</t>
        </is>
      </c>
      <c r="I2107" t="inlineStr">
        <is>
          <t>MI2112854905</t>
        </is>
      </c>
      <c r="J2107" t="n">
        <v>28.0</v>
      </c>
      <c r="K2107" t="inlineStr">
        <is>
          <t>COMPLETED</t>
        </is>
      </c>
      <c r="L2107" t="inlineStr">
        <is>
          <t>MARK_AS_COMPLETED</t>
        </is>
      </c>
      <c r="M2107" t="inlineStr">
        <is>
          <t>Queue</t>
        </is>
      </c>
      <c r="N2107" t="n">
        <v>2.0</v>
      </c>
      <c r="O2107" s="1" t="n">
        <v>44557.56612268519</v>
      </c>
      <c r="P2107" s="1" t="n">
        <v>44557.65435185185</v>
      </c>
      <c r="Q2107" t="n">
        <v>7318.0</v>
      </c>
      <c r="R2107" t="n">
        <v>305.0</v>
      </c>
      <c r="S2107" t="b">
        <v>0</v>
      </c>
      <c r="T2107" t="inlineStr">
        <is>
          <t>N/A</t>
        </is>
      </c>
      <c r="U2107" t="b">
        <v>0</v>
      </c>
      <c r="V2107" t="inlineStr">
        <is>
          <t>Archana Bhujbal</t>
        </is>
      </c>
      <c r="W2107" s="1" t="n">
        <v>44557.64486111111</v>
      </c>
      <c r="X2107" t="n">
        <v>174.0</v>
      </c>
      <c r="Y2107" t="n">
        <v>21.0</v>
      </c>
      <c r="Z2107" t="n">
        <v>0.0</v>
      </c>
      <c r="AA2107" t="n">
        <v>21.0</v>
      </c>
      <c r="AB2107" t="n">
        <v>0.0</v>
      </c>
      <c r="AC2107" t="n">
        <v>17.0</v>
      </c>
      <c r="AD2107" t="n">
        <v>7.0</v>
      </c>
      <c r="AE2107" t="n">
        <v>0.0</v>
      </c>
      <c r="AF2107" t="n">
        <v>0.0</v>
      </c>
      <c r="AG2107" t="n">
        <v>0.0</v>
      </c>
      <c r="AH2107" t="inlineStr">
        <is>
          <t>Vikash Suryakanth Parmar</t>
        </is>
      </c>
      <c r="AI2107" s="1" t="n">
        <v>44557.65435185185</v>
      </c>
      <c r="AJ2107" t="n">
        <v>131.0</v>
      </c>
      <c r="AK2107" t="n">
        <v>0.0</v>
      </c>
      <c r="AL2107" t="n">
        <v>0.0</v>
      </c>
      <c r="AM2107" t="n">
        <v>0.0</v>
      </c>
      <c r="AN2107" t="n">
        <v>0.0</v>
      </c>
      <c r="AO2107" t="n">
        <v>0.0</v>
      </c>
      <c r="AP2107" t="n">
        <v>7.0</v>
      </c>
      <c r="AQ2107" t="n">
        <v>0.0</v>
      </c>
      <c r="AR2107" t="n">
        <v>0.0</v>
      </c>
      <c r="AS2107" t="n">
        <v>0.0</v>
      </c>
      <c r="AT2107" t="inlineStr">
        <is>
          <t>N/A</t>
        </is>
      </c>
      <c r="AU2107" t="inlineStr">
        <is>
          <t>N/A</t>
        </is>
      </c>
      <c r="AV2107" t="inlineStr">
        <is>
          <t>N/A</t>
        </is>
      </c>
      <c r="AW2107" t="inlineStr">
        <is>
          <t>N/A</t>
        </is>
      </c>
      <c r="AX2107" t="inlineStr">
        <is>
          <t>N/A</t>
        </is>
      </c>
      <c r="AY2107" t="inlineStr">
        <is>
          <t>N/A</t>
        </is>
      </c>
      <c r="AZ2107" t="inlineStr">
        <is>
          <t>N/A</t>
        </is>
      </c>
      <c r="BA2107" t="inlineStr">
        <is>
          <t>N/A</t>
        </is>
      </c>
      <c r="BB2107" t="inlineStr">
        <is>
          <t>N/A</t>
        </is>
      </c>
      <c r="BC2107" t="inlineStr">
        <is>
          <t>N/A</t>
        </is>
      </c>
      <c r="BD2107" t="inlineStr">
        <is>
          <t>N/A</t>
        </is>
      </c>
      <c r="BE2107" t="inlineStr">
        <is>
          <t>N/A</t>
        </is>
      </c>
    </row>
    <row r="2108">
      <c r="A2108" t="inlineStr">
        <is>
          <t>WI211280888</t>
        </is>
      </c>
      <c r="B2108" t="inlineStr">
        <is>
          <t>DATA_VALIDATION</t>
        </is>
      </c>
      <c r="C2108" t="inlineStr">
        <is>
          <t>201130012980</t>
        </is>
      </c>
      <c r="D2108" t="inlineStr">
        <is>
          <t>Folder</t>
        </is>
      </c>
      <c r="E2108" s="2">
        <f>HYPERLINK("capsilon://?command=openfolder&amp;siteaddress=FAM.docvelocity-na8.net&amp;folderid=FXDB3AF288-2689-4011-C596-BD43B0878E4D","FX21129854")</f>
        <v>0.0</v>
      </c>
      <c r="F2108" t="inlineStr">
        <is>
          <t/>
        </is>
      </c>
      <c r="G2108" t="inlineStr">
        <is>
          <t/>
        </is>
      </c>
      <c r="H2108" t="inlineStr">
        <is>
          <t>Mailitem</t>
        </is>
      </c>
      <c r="I2108" t="inlineStr">
        <is>
          <t>MI2112854893</t>
        </is>
      </c>
      <c r="J2108" t="n">
        <v>72.0</v>
      </c>
      <c r="K2108" t="inlineStr">
        <is>
          <t>COMPLETED</t>
        </is>
      </c>
      <c r="L2108" t="inlineStr">
        <is>
          <t>MARK_AS_COMPLETED</t>
        </is>
      </c>
      <c r="M2108" t="inlineStr">
        <is>
          <t>Queue</t>
        </is>
      </c>
      <c r="N2108" t="n">
        <v>2.0</v>
      </c>
      <c r="O2108" s="1" t="n">
        <v>44557.56684027778</v>
      </c>
      <c r="P2108" s="1" t="n">
        <v>44557.65635416667</v>
      </c>
      <c r="Q2108" t="n">
        <v>7129.0</v>
      </c>
      <c r="R2108" t="n">
        <v>605.0</v>
      </c>
      <c r="S2108" t="b">
        <v>0</v>
      </c>
      <c r="T2108" t="inlineStr">
        <is>
          <t>N/A</t>
        </is>
      </c>
      <c r="U2108" t="b">
        <v>0</v>
      </c>
      <c r="V2108" t="inlineStr">
        <is>
          <t>Archana Bhujbal</t>
        </is>
      </c>
      <c r="W2108" s="1" t="n">
        <v>44557.649872685186</v>
      </c>
      <c r="X2108" t="n">
        <v>433.0</v>
      </c>
      <c r="Y2108" t="n">
        <v>72.0</v>
      </c>
      <c r="Z2108" t="n">
        <v>0.0</v>
      </c>
      <c r="AA2108" t="n">
        <v>72.0</v>
      </c>
      <c r="AB2108" t="n">
        <v>0.0</v>
      </c>
      <c r="AC2108" t="n">
        <v>14.0</v>
      </c>
      <c r="AD2108" t="n">
        <v>0.0</v>
      </c>
      <c r="AE2108" t="n">
        <v>0.0</v>
      </c>
      <c r="AF2108" t="n">
        <v>0.0</v>
      </c>
      <c r="AG2108" t="n">
        <v>0.0</v>
      </c>
      <c r="AH2108" t="inlineStr">
        <is>
          <t>Vikash Suryakanth Parmar</t>
        </is>
      </c>
      <c r="AI2108" s="1" t="n">
        <v>44557.65635416667</v>
      </c>
      <c r="AJ2108" t="n">
        <v>172.0</v>
      </c>
      <c r="AK2108" t="n">
        <v>0.0</v>
      </c>
      <c r="AL2108" t="n">
        <v>0.0</v>
      </c>
      <c r="AM2108" t="n">
        <v>0.0</v>
      </c>
      <c r="AN2108" t="n">
        <v>0.0</v>
      </c>
      <c r="AO2108" t="n">
        <v>0.0</v>
      </c>
      <c r="AP2108" t="n">
        <v>0.0</v>
      </c>
      <c r="AQ2108" t="n">
        <v>0.0</v>
      </c>
      <c r="AR2108" t="n">
        <v>0.0</v>
      </c>
      <c r="AS2108" t="n">
        <v>0.0</v>
      </c>
      <c r="AT2108" t="inlineStr">
        <is>
          <t>N/A</t>
        </is>
      </c>
      <c r="AU2108" t="inlineStr">
        <is>
          <t>N/A</t>
        </is>
      </c>
      <c r="AV2108" t="inlineStr">
        <is>
          <t>N/A</t>
        </is>
      </c>
      <c r="AW2108" t="inlineStr">
        <is>
          <t>N/A</t>
        </is>
      </c>
      <c r="AX2108" t="inlineStr">
        <is>
          <t>N/A</t>
        </is>
      </c>
      <c r="AY2108" t="inlineStr">
        <is>
          <t>N/A</t>
        </is>
      </c>
      <c r="AZ2108" t="inlineStr">
        <is>
          <t>N/A</t>
        </is>
      </c>
      <c r="BA2108" t="inlineStr">
        <is>
          <t>N/A</t>
        </is>
      </c>
      <c r="BB2108" t="inlineStr">
        <is>
          <t>N/A</t>
        </is>
      </c>
      <c r="BC2108" t="inlineStr">
        <is>
          <t>N/A</t>
        </is>
      </c>
      <c r="BD2108" t="inlineStr">
        <is>
          <t>N/A</t>
        </is>
      </c>
      <c r="BE2108" t="inlineStr">
        <is>
          <t>N/A</t>
        </is>
      </c>
    </row>
    <row r="2109">
      <c r="A2109" t="inlineStr">
        <is>
          <t>WI21128092</t>
        </is>
      </c>
      <c r="B2109" t="inlineStr">
        <is>
          <t>DATA_VALIDATION</t>
        </is>
      </c>
      <c r="C2109" t="inlineStr">
        <is>
          <t>201300019991</t>
        </is>
      </c>
      <c r="D2109" t="inlineStr">
        <is>
          <t>Folder</t>
        </is>
      </c>
      <c r="E2109" s="2">
        <f>HYPERLINK("capsilon://?command=openfolder&amp;siteaddress=FAM.docvelocity-na8.net&amp;folderid=FXC08B1999-97B9-2108-E286-304C51B37E56","FX211114902")</f>
        <v>0.0</v>
      </c>
      <c r="F2109" t="inlineStr">
        <is>
          <t/>
        </is>
      </c>
      <c r="G2109" t="inlineStr">
        <is>
          <t/>
        </is>
      </c>
      <c r="H2109" t="inlineStr">
        <is>
          <t>Mailitem</t>
        </is>
      </c>
      <c r="I2109" t="inlineStr">
        <is>
          <t>MI211289328</t>
        </is>
      </c>
      <c r="J2109" t="n">
        <v>30.0</v>
      </c>
      <c r="K2109" t="inlineStr">
        <is>
          <t>COMPLETED</t>
        </is>
      </c>
      <c r="L2109" t="inlineStr">
        <is>
          <t>MARK_AS_COMPLETED</t>
        </is>
      </c>
      <c r="M2109" t="inlineStr">
        <is>
          <t>Queue</t>
        </is>
      </c>
      <c r="N2109" t="n">
        <v>2.0</v>
      </c>
      <c r="O2109" s="1" t="n">
        <v>44532.650196759256</v>
      </c>
      <c r="P2109" s="1" t="n">
        <v>44532.682800925926</v>
      </c>
      <c r="Q2109" t="n">
        <v>2682.0</v>
      </c>
      <c r="R2109" t="n">
        <v>135.0</v>
      </c>
      <c r="S2109" t="b">
        <v>0</v>
      </c>
      <c r="T2109" t="inlineStr">
        <is>
          <t>N/A</t>
        </is>
      </c>
      <c r="U2109" t="b">
        <v>0</v>
      </c>
      <c r="V2109" t="inlineStr">
        <is>
          <t>Poonam Patil</t>
        </is>
      </c>
      <c r="W2109" s="1" t="n">
        <v>44532.66148148148</v>
      </c>
      <c r="X2109" t="n">
        <v>36.0</v>
      </c>
      <c r="Y2109" t="n">
        <v>9.0</v>
      </c>
      <c r="Z2109" t="n">
        <v>0.0</v>
      </c>
      <c r="AA2109" t="n">
        <v>9.0</v>
      </c>
      <c r="AB2109" t="n">
        <v>0.0</v>
      </c>
      <c r="AC2109" t="n">
        <v>2.0</v>
      </c>
      <c r="AD2109" t="n">
        <v>21.0</v>
      </c>
      <c r="AE2109" t="n">
        <v>0.0</v>
      </c>
      <c r="AF2109" t="n">
        <v>0.0</v>
      </c>
      <c r="AG2109" t="n">
        <v>0.0</v>
      </c>
      <c r="AH2109" t="inlineStr">
        <is>
          <t>Rohit Mawal</t>
        </is>
      </c>
      <c r="AI2109" s="1" t="n">
        <v>44532.682800925926</v>
      </c>
      <c r="AJ2109" t="n">
        <v>99.0</v>
      </c>
      <c r="AK2109" t="n">
        <v>0.0</v>
      </c>
      <c r="AL2109" t="n">
        <v>0.0</v>
      </c>
      <c r="AM2109" t="n">
        <v>0.0</v>
      </c>
      <c r="AN2109" t="n">
        <v>0.0</v>
      </c>
      <c r="AO2109" t="n">
        <v>0.0</v>
      </c>
      <c r="AP2109" t="n">
        <v>21.0</v>
      </c>
      <c r="AQ2109" t="n">
        <v>0.0</v>
      </c>
      <c r="AR2109" t="n">
        <v>0.0</v>
      </c>
      <c r="AS2109" t="n">
        <v>0.0</v>
      </c>
      <c r="AT2109" t="inlineStr">
        <is>
          <t>N/A</t>
        </is>
      </c>
      <c r="AU2109" t="inlineStr">
        <is>
          <t>N/A</t>
        </is>
      </c>
      <c r="AV2109" t="inlineStr">
        <is>
          <t>N/A</t>
        </is>
      </c>
      <c r="AW2109" t="inlineStr">
        <is>
          <t>N/A</t>
        </is>
      </c>
      <c r="AX2109" t="inlineStr">
        <is>
          <t>N/A</t>
        </is>
      </c>
      <c r="AY2109" t="inlineStr">
        <is>
          <t>N/A</t>
        </is>
      </c>
      <c r="AZ2109" t="inlineStr">
        <is>
          <t>N/A</t>
        </is>
      </c>
      <c r="BA2109" t="inlineStr">
        <is>
          <t>N/A</t>
        </is>
      </c>
      <c r="BB2109" t="inlineStr">
        <is>
          <t>N/A</t>
        </is>
      </c>
      <c r="BC2109" t="inlineStr">
        <is>
          <t>N/A</t>
        </is>
      </c>
      <c r="BD2109" t="inlineStr">
        <is>
          <t>N/A</t>
        </is>
      </c>
      <c r="BE2109" t="inlineStr">
        <is>
          <t>N/A</t>
        </is>
      </c>
    </row>
    <row r="2110">
      <c r="A2110" t="inlineStr">
        <is>
          <t>WI211281535</t>
        </is>
      </c>
      <c r="B2110" t="inlineStr">
        <is>
          <t>DATA_VALIDATION</t>
        </is>
      </c>
      <c r="C2110" t="inlineStr">
        <is>
          <t>201308007925</t>
        </is>
      </c>
      <c r="D2110" t="inlineStr">
        <is>
          <t>Folder</t>
        </is>
      </c>
      <c r="E2110" s="2">
        <f>HYPERLINK("capsilon://?command=openfolder&amp;siteaddress=FAM.docvelocity-na8.net&amp;folderid=FXE4509B37-7315-F676-EE47-BFC3AEEDADD3","FX21125863")</f>
        <v>0.0</v>
      </c>
      <c r="F2110" t="inlineStr">
        <is>
          <t/>
        </is>
      </c>
      <c r="G2110" t="inlineStr">
        <is>
          <t/>
        </is>
      </c>
      <c r="H2110" t="inlineStr">
        <is>
          <t>Mailitem</t>
        </is>
      </c>
      <c r="I2110" t="inlineStr">
        <is>
          <t>MI2112860623</t>
        </is>
      </c>
      <c r="J2110" t="n">
        <v>38.0</v>
      </c>
      <c r="K2110" t="inlineStr">
        <is>
          <t>COMPLETED</t>
        </is>
      </c>
      <c r="L2110" t="inlineStr">
        <is>
          <t>MARK_AS_COMPLETED</t>
        </is>
      </c>
      <c r="M2110" t="inlineStr">
        <is>
          <t>Queue</t>
        </is>
      </c>
      <c r="N2110" t="n">
        <v>2.0</v>
      </c>
      <c r="O2110" s="1" t="n">
        <v>44557.6255787037</v>
      </c>
      <c r="P2110" s="1" t="n">
        <v>44557.65634259259</v>
      </c>
      <c r="Q2110" t="n">
        <v>2568.0</v>
      </c>
      <c r="R2110" t="n">
        <v>90.0</v>
      </c>
      <c r="S2110" t="b">
        <v>0</v>
      </c>
      <c r="T2110" t="inlineStr">
        <is>
          <t>N/A</t>
        </is>
      </c>
      <c r="U2110" t="b">
        <v>0</v>
      </c>
      <c r="V2110" t="inlineStr">
        <is>
          <t>Archana Bhujbal</t>
        </is>
      </c>
      <c r="W2110" s="1" t="n">
        <v>44557.65056712963</v>
      </c>
      <c r="X2110" t="n">
        <v>59.0</v>
      </c>
      <c r="Y2110" t="n">
        <v>0.0</v>
      </c>
      <c r="Z2110" t="n">
        <v>0.0</v>
      </c>
      <c r="AA2110" t="n">
        <v>0.0</v>
      </c>
      <c r="AB2110" t="n">
        <v>37.0</v>
      </c>
      <c r="AC2110" t="n">
        <v>0.0</v>
      </c>
      <c r="AD2110" t="n">
        <v>38.0</v>
      </c>
      <c r="AE2110" t="n">
        <v>0.0</v>
      </c>
      <c r="AF2110" t="n">
        <v>0.0</v>
      </c>
      <c r="AG2110" t="n">
        <v>0.0</v>
      </c>
      <c r="AH2110" t="inlineStr">
        <is>
          <t>Rohit Mawal</t>
        </is>
      </c>
      <c r="AI2110" s="1" t="n">
        <v>44557.65634259259</v>
      </c>
      <c r="AJ2110" t="n">
        <v>22.0</v>
      </c>
      <c r="AK2110" t="n">
        <v>0.0</v>
      </c>
      <c r="AL2110" t="n">
        <v>0.0</v>
      </c>
      <c r="AM2110" t="n">
        <v>0.0</v>
      </c>
      <c r="AN2110" t="n">
        <v>37.0</v>
      </c>
      <c r="AO2110" t="n">
        <v>0.0</v>
      </c>
      <c r="AP2110" t="n">
        <v>38.0</v>
      </c>
      <c r="AQ2110" t="n">
        <v>0.0</v>
      </c>
      <c r="AR2110" t="n">
        <v>0.0</v>
      </c>
      <c r="AS2110" t="n">
        <v>0.0</v>
      </c>
      <c r="AT2110" t="inlineStr">
        <is>
          <t>N/A</t>
        </is>
      </c>
      <c r="AU2110" t="inlineStr">
        <is>
          <t>N/A</t>
        </is>
      </c>
      <c r="AV2110" t="inlineStr">
        <is>
          <t>N/A</t>
        </is>
      </c>
      <c r="AW2110" t="inlineStr">
        <is>
          <t>N/A</t>
        </is>
      </c>
      <c r="AX2110" t="inlineStr">
        <is>
          <t>N/A</t>
        </is>
      </c>
      <c r="AY2110" t="inlineStr">
        <is>
          <t>N/A</t>
        </is>
      </c>
      <c r="AZ2110" t="inlineStr">
        <is>
          <t>N/A</t>
        </is>
      </c>
      <c r="BA2110" t="inlineStr">
        <is>
          <t>N/A</t>
        </is>
      </c>
      <c r="BB2110" t="inlineStr">
        <is>
          <t>N/A</t>
        </is>
      </c>
      <c r="BC2110" t="inlineStr">
        <is>
          <t>N/A</t>
        </is>
      </c>
      <c r="BD2110" t="inlineStr">
        <is>
          <t>N/A</t>
        </is>
      </c>
      <c r="BE2110" t="inlineStr">
        <is>
          <t>N/A</t>
        </is>
      </c>
    </row>
    <row r="2111">
      <c r="A2111" t="inlineStr">
        <is>
          <t>WI211281552</t>
        </is>
      </c>
      <c r="B2111" t="inlineStr">
        <is>
          <t>DATA_VALIDATION</t>
        </is>
      </c>
      <c r="C2111" t="inlineStr">
        <is>
          <t>201130012999</t>
        </is>
      </c>
      <c r="D2111" t="inlineStr">
        <is>
          <t>Folder</t>
        </is>
      </c>
      <c r="E2111" s="2">
        <f>HYPERLINK("capsilon://?command=openfolder&amp;siteaddress=FAM.docvelocity-na8.net&amp;folderid=FXFAEC434A-5C45-6BE3-7BD5-D361BA9D75E1","FX211211582")</f>
        <v>0.0</v>
      </c>
      <c r="F2111" t="inlineStr">
        <is>
          <t/>
        </is>
      </c>
      <c r="G2111" t="inlineStr">
        <is>
          <t/>
        </is>
      </c>
      <c r="H2111" t="inlineStr">
        <is>
          <t>Mailitem</t>
        </is>
      </c>
      <c r="I2111" t="inlineStr">
        <is>
          <t>MI2112860829</t>
        </is>
      </c>
      <c r="J2111" t="n">
        <v>28.0</v>
      </c>
      <c r="K2111" t="inlineStr">
        <is>
          <t>COMPLETED</t>
        </is>
      </c>
      <c r="L2111" t="inlineStr">
        <is>
          <t>MARK_AS_COMPLETED</t>
        </is>
      </c>
      <c r="M2111" t="inlineStr">
        <is>
          <t>Queue</t>
        </is>
      </c>
      <c r="N2111" t="n">
        <v>2.0</v>
      </c>
      <c r="O2111" s="1" t="n">
        <v>44557.62825231482</v>
      </c>
      <c r="P2111" s="1" t="n">
        <v>44557.664293981485</v>
      </c>
      <c r="Q2111" t="n">
        <v>1932.0</v>
      </c>
      <c r="R2111" t="n">
        <v>1182.0</v>
      </c>
      <c r="S2111" t="b">
        <v>0</v>
      </c>
      <c r="T2111" t="inlineStr">
        <is>
          <t>N/A</t>
        </is>
      </c>
      <c r="U2111" t="b">
        <v>0</v>
      </c>
      <c r="V2111" t="inlineStr">
        <is>
          <t>Archana Bhujbal</t>
        </is>
      </c>
      <c r="W2111" s="1" t="n">
        <v>44557.65630787037</v>
      </c>
      <c r="X2111" t="n">
        <v>496.0</v>
      </c>
      <c r="Y2111" t="n">
        <v>21.0</v>
      </c>
      <c r="Z2111" t="n">
        <v>0.0</v>
      </c>
      <c r="AA2111" t="n">
        <v>21.0</v>
      </c>
      <c r="AB2111" t="n">
        <v>0.0</v>
      </c>
      <c r="AC2111" t="n">
        <v>19.0</v>
      </c>
      <c r="AD2111" t="n">
        <v>7.0</v>
      </c>
      <c r="AE2111" t="n">
        <v>0.0</v>
      </c>
      <c r="AF2111" t="n">
        <v>0.0</v>
      </c>
      <c r="AG2111" t="n">
        <v>0.0</v>
      </c>
      <c r="AH2111" t="inlineStr">
        <is>
          <t>Rohit Mawal</t>
        </is>
      </c>
      <c r="AI2111" s="1" t="n">
        <v>44557.664293981485</v>
      </c>
      <c r="AJ2111" t="n">
        <v>686.0</v>
      </c>
      <c r="AK2111" t="n">
        <v>2.0</v>
      </c>
      <c r="AL2111" t="n">
        <v>0.0</v>
      </c>
      <c r="AM2111" t="n">
        <v>2.0</v>
      </c>
      <c r="AN2111" t="n">
        <v>0.0</v>
      </c>
      <c r="AO2111" t="n">
        <v>2.0</v>
      </c>
      <c r="AP2111" t="n">
        <v>5.0</v>
      </c>
      <c r="AQ2111" t="n">
        <v>0.0</v>
      </c>
      <c r="AR2111" t="n">
        <v>0.0</v>
      </c>
      <c r="AS2111" t="n">
        <v>0.0</v>
      </c>
      <c r="AT2111" t="inlineStr">
        <is>
          <t>N/A</t>
        </is>
      </c>
      <c r="AU2111" t="inlineStr">
        <is>
          <t>N/A</t>
        </is>
      </c>
      <c r="AV2111" t="inlineStr">
        <is>
          <t>N/A</t>
        </is>
      </c>
      <c r="AW2111" t="inlineStr">
        <is>
          <t>N/A</t>
        </is>
      </c>
      <c r="AX2111" t="inlineStr">
        <is>
          <t>N/A</t>
        </is>
      </c>
      <c r="AY2111" t="inlineStr">
        <is>
          <t>N/A</t>
        </is>
      </c>
      <c r="AZ2111" t="inlineStr">
        <is>
          <t>N/A</t>
        </is>
      </c>
      <c r="BA2111" t="inlineStr">
        <is>
          <t>N/A</t>
        </is>
      </c>
      <c r="BB2111" t="inlineStr">
        <is>
          <t>N/A</t>
        </is>
      </c>
      <c r="BC2111" t="inlineStr">
        <is>
          <t>N/A</t>
        </is>
      </c>
      <c r="BD2111" t="inlineStr">
        <is>
          <t>N/A</t>
        </is>
      </c>
      <c r="BE2111" t="inlineStr">
        <is>
          <t>N/A</t>
        </is>
      </c>
    </row>
    <row r="2112">
      <c r="A2112" t="inlineStr">
        <is>
          <t>WI211281567</t>
        </is>
      </c>
      <c r="B2112" t="inlineStr">
        <is>
          <t>DATA_VALIDATION</t>
        </is>
      </c>
      <c r="C2112" t="inlineStr">
        <is>
          <t>201308007853</t>
        </is>
      </c>
      <c r="D2112" t="inlineStr">
        <is>
          <t>Folder</t>
        </is>
      </c>
      <c r="E2112" s="2">
        <f>HYPERLINK("capsilon://?command=openfolder&amp;siteaddress=FAM.docvelocity-na8.net&amp;folderid=FX82CA3387-2E82-14A6-0E71-91166E9044B9","FX211112903")</f>
        <v>0.0</v>
      </c>
      <c r="F2112" t="inlineStr">
        <is>
          <t/>
        </is>
      </c>
      <c r="G2112" t="inlineStr">
        <is>
          <t/>
        </is>
      </c>
      <c r="H2112" t="inlineStr">
        <is>
          <t>Mailitem</t>
        </is>
      </c>
      <c r="I2112" t="inlineStr">
        <is>
          <t>MI2112860999</t>
        </is>
      </c>
      <c r="J2112" t="n">
        <v>38.0</v>
      </c>
      <c r="K2112" t="inlineStr">
        <is>
          <t>COMPLETED</t>
        </is>
      </c>
      <c r="L2112" t="inlineStr">
        <is>
          <t>MARK_AS_COMPLETED</t>
        </is>
      </c>
      <c r="M2112" t="inlineStr">
        <is>
          <t>Queue</t>
        </is>
      </c>
      <c r="N2112" t="n">
        <v>1.0</v>
      </c>
      <c r="O2112" s="1" t="n">
        <v>44557.63030092593</v>
      </c>
      <c r="P2112" s="1" t="n">
        <v>44557.70851851852</v>
      </c>
      <c r="Q2112" t="n">
        <v>6613.0</v>
      </c>
      <c r="R2112" t="n">
        <v>145.0</v>
      </c>
      <c r="S2112" t="b">
        <v>0</v>
      </c>
      <c r="T2112" t="inlineStr">
        <is>
          <t>N/A</t>
        </is>
      </c>
      <c r="U2112" t="b">
        <v>0</v>
      </c>
      <c r="V2112" t="inlineStr">
        <is>
          <t>Sumit Jarhad</t>
        </is>
      </c>
      <c r="W2112" s="1" t="n">
        <v>44557.70851851852</v>
      </c>
      <c r="X2112" t="n">
        <v>60.0</v>
      </c>
      <c r="Y2112" t="n">
        <v>0.0</v>
      </c>
      <c r="Z2112" t="n">
        <v>0.0</v>
      </c>
      <c r="AA2112" t="n">
        <v>0.0</v>
      </c>
      <c r="AB2112" t="n">
        <v>0.0</v>
      </c>
      <c r="AC2112" t="n">
        <v>0.0</v>
      </c>
      <c r="AD2112" t="n">
        <v>38.0</v>
      </c>
      <c r="AE2112" t="n">
        <v>37.0</v>
      </c>
      <c r="AF2112" t="n">
        <v>0.0</v>
      </c>
      <c r="AG2112" t="n">
        <v>1.0</v>
      </c>
      <c r="AH2112" t="inlineStr">
        <is>
          <t>N/A</t>
        </is>
      </c>
      <c r="AI2112" t="inlineStr">
        <is>
          <t>N/A</t>
        </is>
      </c>
      <c r="AJ2112" t="inlineStr">
        <is>
          <t>N/A</t>
        </is>
      </c>
      <c r="AK2112" t="inlineStr">
        <is>
          <t>N/A</t>
        </is>
      </c>
      <c r="AL2112" t="inlineStr">
        <is>
          <t>N/A</t>
        </is>
      </c>
      <c r="AM2112" t="inlineStr">
        <is>
          <t>N/A</t>
        </is>
      </c>
      <c r="AN2112" t="inlineStr">
        <is>
          <t>N/A</t>
        </is>
      </c>
      <c r="AO2112" t="inlineStr">
        <is>
          <t>N/A</t>
        </is>
      </c>
      <c r="AP2112" t="inlineStr">
        <is>
          <t>N/A</t>
        </is>
      </c>
      <c r="AQ2112" t="inlineStr">
        <is>
          <t>N/A</t>
        </is>
      </c>
      <c r="AR2112" t="inlineStr">
        <is>
          <t>N/A</t>
        </is>
      </c>
      <c r="AS2112" t="inlineStr">
        <is>
          <t>N/A</t>
        </is>
      </c>
      <c r="AT2112" t="inlineStr">
        <is>
          <t>N/A</t>
        </is>
      </c>
      <c r="AU2112" t="inlineStr">
        <is>
          <t>N/A</t>
        </is>
      </c>
      <c r="AV2112" t="inlineStr">
        <is>
          <t>N/A</t>
        </is>
      </c>
      <c r="AW2112" t="inlineStr">
        <is>
          <t>N/A</t>
        </is>
      </c>
      <c r="AX2112" t="inlineStr">
        <is>
          <t>N/A</t>
        </is>
      </c>
      <c r="AY2112" t="inlineStr">
        <is>
          <t>N/A</t>
        </is>
      </c>
      <c r="AZ2112" t="inlineStr">
        <is>
          <t>N/A</t>
        </is>
      </c>
      <c r="BA2112" t="inlineStr">
        <is>
          <t>N/A</t>
        </is>
      </c>
      <c r="BB2112" t="inlineStr">
        <is>
          <t>N/A</t>
        </is>
      </c>
      <c r="BC2112" t="inlineStr">
        <is>
          <t>N/A</t>
        </is>
      </c>
      <c r="BD2112" t="inlineStr">
        <is>
          <t>N/A</t>
        </is>
      </c>
      <c r="BE2112" t="inlineStr">
        <is>
          <t>N/A</t>
        </is>
      </c>
    </row>
    <row r="2113">
      <c r="A2113" t="inlineStr">
        <is>
          <t>WI211281577</t>
        </is>
      </c>
      <c r="B2113" t="inlineStr">
        <is>
          <t>DATA_VALIDATION</t>
        </is>
      </c>
      <c r="C2113" t="inlineStr">
        <is>
          <t>201130013007</t>
        </is>
      </c>
      <c r="D2113" t="inlineStr">
        <is>
          <t>Folder</t>
        </is>
      </c>
      <c r="E2113" s="2">
        <f>HYPERLINK("capsilon://?command=openfolder&amp;siteaddress=FAM.docvelocity-na8.net&amp;folderid=FX6B8C163F-9971-D240-9DB5-05797BD36E3D","FX211212295")</f>
        <v>0.0</v>
      </c>
      <c r="F2113" t="inlineStr">
        <is>
          <t/>
        </is>
      </c>
      <c r="G2113" t="inlineStr">
        <is>
          <t/>
        </is>
      </c>
      <c r="H2113" t="inlineStr">
        <is>
          <t>Mailitem</t>
        </is>
      </c>
      <c r="I2113" t="inlineStr">
        <is>
          <t>MI2112861104</t>
        </is>
      </c>
      <c r="J2113" t="n">
        <v>28.0</v>
      </c>
      <c r="K2113" t="inlineStr">
        <is>
          <t>COMPLETED</t>
        </is>
      </c>
      <c r="L2113" t="inlineStr">
        <is>
          <t>MARK_AS_COMPLETED</t>
        </is>
      </c>
      <c r="M2113" t="inlineStr">
        <is>
          <t>Queue</t>
        </is>
      </c>
      <c r="N2113" t="n">
        <v>2.0</v>
      </c>
      <c r="O2113" s="1" t="n">
        <v>44557.6315625</v>
      </c>
      <c r="P2113" s="1" t="n">
        <v>44557.66609953704</v>
      </c>
      <c r="Q2113" t="n">
        <v>2676.0</v>
      </c>
      <c r="R2113" t="n">
        <v>308.0</v>
      </c>
      <c r="S2113" t="b">
        <v>0</v>
      </c>
      <c r="T2113" t="inlineStr">
        <is>
          <t>N/A</t>
        </is>
      </c>
      <c r="U2113" t="b">
        <v>0</v>
      </c>
      <c r="V2113" t="inlineStr">
        <is>
          <t>Archana Bhujbal</t>
        </is>
      </c>
      <c r="W2113" s="1" t="n">
        <v>44557.658229166664</v>
      </c>
      <c r="X2113" t="n">
        <v>153.0</v>
      </c>
      <c r="Y2113" t="n">
        <v>21.0</v>
      </c>
      <c r="Z2113" t="n">
        <v>0.0</v>
      </c>
      <c r="AA2113" t="n">
        <v>21.0</v>
      </c>
      <c r="AB2113" t="n">
        <v>0.0</v>
      </c>
      <c r="AC2113" t="n">
        <v>8.0</v>
      </c>
      <c r="AD2113" t="n">
        <v>7.0</v>
      </c>
      <c r="AE2113" t="n">
        <v>0.0</v>
      </c>
      <c r="AF2113" t="n">
        <v>0.0</v>
      </c>
      <c r="AG2113" t="n">
        <v>0.0</v>
      </c>
      <c r="AH2113" t="inlineStr">
        <is>
          <t>Rohit Mawal</t>
        </is>
      </c>
      <c r="AI2113" s="1" t="n">
        <v>44557.66609953704</v>
      </c>
      <c r="AJ2113" t="n">
        <v>155.0</v>
      </c>
      <c r="AK2113" t="n">
        <v>0.0</v>
      </c>
      <c r="AL2113" t="n">
        <v>0.0</v>
      </c>
      <c r="AM2113" t="n">
        <v>0.0</v>
      </c>
      <c r="AN2113" t="n">
        <v>0.0</v>
      </c>
      <c r="AO2113" t="n">
        <v>0.0</v>
      </c>
      <c r="AP2113" t="n">
        <v>7.0</v>
      </c>
      <c r="AQ2113" t="n">
        <v>0.0</v>
      </c>
      <c r="AR2113" t="n">
        <v>0.0</v>
      </c>
      <c r="AS2113" t="n">
        <v>0.0</v>
      </c>
      <c r="AT2113" t="inlineStr">
        <is>
          <t>N/A</t>
        </is>
      </c>
      <c r="AU2113" t="inlineStr">
        <is>
          <t>N/A</t>
        </is>
      </c>
      <c r="AV2113" t="inlineStr">
        <is>
          <t>N/A</t>
        </is>
      </c>
      <c r="AW2113" t="inlineStr">
        <is>
          <t>N/A</t>
        </is>
      </c>
      <c r="AX2113" t="inlineStr">
        <is>
          <t>N/A</t>
        </is>
      </c>
      <c r="AY2113" t="inlineStr">
        <is>
          <t>N/A</t>
        </is>
      </c>
      <c r="AZ2113" t="inlineStr">
        <is>
          <t>N/A</t>
        </is>
      </c>
      <c r="BA2113" t="inlineStr">
        <is>
          <t>N/A</t>
        </is>
      </c>
      <c r="BB2113" t="inlineStr">
        <is>
          <t>N/A</t>
        </is>
      </c>
      <c r="BC2113" t="inlineStr">
        <is>
          <t>N/A</t>
        </is>
      </c>
      <c r="BD2113" t="inlineStr">
        <is>
          <t>N/A</t>
        </is>
      </c>
      <c r="BE2113" t="inlineStr">
        <is>
          <t>N/A</t>
        </is>
      </c>
    </row>
    <row r="2114">
      <c r="A2114" t="inlineStr">
        <is>
          <t>WI211281579</t>
        </is>
      </c>
      <c r="B2114" t="inlineStr">
        <is>
          <t>DATA_VALIDATION</t>
        </is>
      </c>
      <c r="C2114" t="inlineStr">
        <is>
          <t>201130013007</t>
        </is>
      </c>
      <c r="D2114" t="inlineStr">
        <is>
          <t>Folder</t>
        </is>
      </c>
      <c r="E2114" s="2">
        <f>HYPERLINK("capsilon://?command=openfolder&amp;siteaddress=FAM.docvelocity-na8.net&amp;folderid=FX6B8C163F-9971-D240-9DB5-05797BD36E3D","FX211212295")</f>
        <v>0.0</v>
      </c>
      <c r="F2114" t="inlineStr">
        <is>
          <t/>
        </is>
      </c>
      <c r="G2114" t="inlineStr">
        <is>
          <t/>
        </is>
      </c>
      <c r="H2114" t="inlineStr">
        <is>
          <t>Mailitem</t>
        </is>
      </c>
      <c r="I2114" t="inlineStr">
        <is>
          <t>MI2112861089</t>
        </is>
      </c>
      <c r="J2114" t="n">
        <v>32.0</v>
      </c>
      <c r="K2114" t="inlineStr">
        <is>
          <t>COMPLETED</t>
        </is>
      </c>
      <c r="L2114" t="inlineStr">
        <is>
          <t>MARK_AS_COMPLETED</t>
        </is>
      </c>
      <c r="M2114" t="inlineStr">
        <is>
          <t>Queue</t>
        </is>
      </c>
      <c r="N2114" t="n">
        <v>2.0</v>
      </c>
      <c r="O2114" s="1" t="n">
        <v>44557.63170138889</v>
      </c>
      <c r="P2114" s="1" t="n">
        <v>44557.747094907405</v>
      </c>
      <c r="Q2114" t="n">
        <v>8653.0</v>
      </c>
      <c r="R2114" t="n">
        <v>1317.0</v>
      </c>
      <c r="S2114" t="b">
        <v>0</v>
      </c>
      <c r="T2114" t="inlineStr">
        <is>
          <t>N/A</t>
        </is>
      </c>
      <c r="U2114" t="b">
        <v>0</v>
      </c>
      <c r="V2114" t="inlineStr">
        <is>
          <t>Ketan Pathak</t>
        </is>
      </c>
      <c r="W2114" s="1" t="n">
        <v>44557.6872337963</v>
      </c>
      <c r="X2114" t="n">
        <v>1056.0</v>
      </c>
      <c r="Y2114" t="n">
        <v>63.0</v>
      </c>
      <c r="Z2114" t="n">
        <v>0.0</v>
      </c>
      <c r="AA2114" t="n">
        <v>63.0</v>
      </c>
      <c r="AB2114" t="n">
        <v>0.0</v>
      </c>
      <c r="AC2114" t="n">
        <v>50.0</v>
      </c>
      <c r="AD2114" t="n">
        <v>-31.0</v>
      </c>
      <c r="AE2114" t="n">
        <v>0.0</v>
      </c>
      <c r="AF2114" t="n">
        <v>0.0</v>
      </c>
      <c r="AG2114" t="n">
        <v>0.0</v>
      </c>
      <c r="AH2114" t="inlineStr">
        <is>
          <t>Vikash Suryakanth Parmar</t>
        </is>
      </c>
      <c r="AI2114" s="1" t="n">
        <v>44557.747094907405</v>
      </c>
      <c r="AJ2114" t="n">
        <v>230.0</v>
      </c>
      <c r="AK2114" t="n">
        <v>1.0</v>
      </c>
      <c r="AL2114" t="n">
        <v>0.0</v>
      </c>
      <c r="AM2114" t="n">
        <v>1.0</v>
      </c>
      <c r="AN2114" t="n">
        <v>0.0</v>
      </c>
      <c r="AO2114" t="n">
        <v>1.0</v>
      </c>
      <c r="AP2114" t="n">
        <v>-32.0</v>
      </c>
      <c r="AQ2114" t="n">
        <v>0.0</v>
      </c>
      <c r="AR2114" t="n">
        <v>0.0</v>
      </c>
      <c r="AS2114" t="n">
        <v>0.0</v>
      </c>
      <c r="AT2114" t="inlineStr">
        <is>
          <t>N/A</t>
        </is>
      </c>
      <c r="AU2114" t="inlineStr">
        <is>
          <t>N/A</t>
        </is>
      </c>
      <c r="AV2114" t="inlineStr">
        <is>
          <t>N/A</t>
        </is>
      </c>
      <c r="AW2114" t="inlineStr">
        <is>
          <t>N/A</t>
        </is>
      </c>
      <c r="AX2114" t="inlineStr">
        <is>
          <t>N/A</t>
        </is>
      </c>
      <c r="AY2114" t="inlineStr">
        <is>
          <t>N/A</t>
        </is>
      </c>
      <c r="AZ2114" t="inlineStr">
        <is>
          <t>N/A</t>
        </is>
      </c>
      <c r="BA2114" t="inlineStr">
        <is>
          <t>N/A</t>
        </is>
      </c>
      <c r="BB2114" t="inlineStr">
        <is>
          <t>N/A</t>
        </is>
      </c>
      <c r="BC2114" t="inlineStr">
        <is>
          <t>N/A</t>
        </is>
      </c>
      <c r="BD2114" t="inlineStr">
        <is>
          <t>N/A</t>
        </is>
      </c>
      <c r="BE2114" t="inlineStr">
        <is>
          <t>N/A</t>
        </is>
      </c>
    </row>
    <row r="2115">
      <c r="A2115" t="inlineStr">
        <is>
          <t>WI211281585</t>
        </is>
      </c>
      <c r="B2115" t="inlineStr">
        <is>
          <t>DATA_VALIDATION</t>
        </is>
      </c>
      <c r="C2115" t="inlineStr">
        <is>
          <t>201130013007</t>
        </is>
      </c>
      <c r="D2115" t="inlineStr">
        <is>
          <t>Folder</t>
        </is>
      </c>
      <c r="E2115" s="2">
        <f>HYPERLINK("capsilon://?command=openfolder&amp;siteaddress=FAM.docvelocity-na8.net&amp;folderid=FX6B8C163F-9971-D240-9DB5-05797BD36E3D","FX211212295")</f>
        <v>0.0</v>
      </c>
      <c r="F2115" t="inlineStr">
        <is>
          <t/>
        </is>
      </c>
      <c r="G2115" t="inlineStr">
        <is>
          <t/>
        </is>
      </c>
      <c r="H2115" t="inlineStr">
        <is>
          <t>Mailitem</t>
        </is>
      </c>
      <c r="I2115" t="inlineStr">
        <is>
          <t>MI2112861135</t>
        </is>
      </c>
      <c r="J2115" t="n">
        <v>28.0</v>
      </c>
      <c r="K2115" t="inlineStr">
        <is>
          <t>COMPLETED</t>
        </is>
      </c>
      <c r="L2115" t="inlineStr">
        <is>
          <t>MARK_AS_COMPLETED</t>
        </is>
      </c>
      <c r="M2115" t="inlineStr">
        <is>
          <t>Queue</t>
        </is>
      </c>
      <c r="N2115" t="n">
        <v>2.0</v>
      </c>
      <c r="O2115" s="1" t="n">
        <v>44557.632060185184</v>
      </c>
      <c r="P2115" s="1" t="n">
        <v>44557.7484375</v>
      </c>
      <c r="Q2115" t="n">
        <v>9731.0</v>
      </c>
      <c r="R2115" t="n">
        <v>324.0</v>
      </c>
      <c r="S2115" t="b">
        <v>0</v>
      </c>
      <c r="T2115" t="inlineStr">
        <is>
          <t>N/A</t>
        </is>
      </c>
      <c r="U2115" t="b">
        <v>0</v>
      </c>
      <c r="V2115" t="inlineStr">
        <is>
          <t>Ketan Pathak</t>
        </is>
      </c>
      <c r="W2115" s="1" t="n">
        <v>44557.68966435185</v>
      </c>
      <c r="X2115" t="n">
        <v>209.0</v>
      </c>
      <c r="Y2115" t="n">
        <v>21.0</v>
      </c>
      <c r="Z2115" t="n">
        <v>0.0</v>
      </c>
      <c r="AA2115" t="n">
        <v>21.0</v>
      </c>
      <c r="AB2115" t="n">
        <v>0.0</v>
      </c>
      <c r="AC2115" t="n">
        <v>8.0</v>
      </c>
      <c r="AD2115" t="n">
        <v>7.0</v>
      </c>
      <c r="AE2115" t="n">
        <v>0.0</v>
      </c>
      <c r="AF2115" t="n">
        <v>0.0</v>
      </c>
      <c r="AG2115" t="n">
        <v>0.0</v>
      </c>
      <c r="AH2115" t="inlineStr">
        <is>
          <t>Vikash Suryakanth Parmar</t>
        </is>
      </c>
      <c r="AI2115" s="1" t="n">
        <v>44557.7484375</v>
      </c>
      <c r="AJ2115" t="n">
        <v>115.0</v>
      </c>
      <c r="AK2115" t="n">
        <v>0.0</v>
      </c>
      <c r="AL2115" t="n">
        <v>0.0</v>
      </c>
      <c r="AM2115" t="n">
        <v>0.0</v>
      </c>
      <c r="AN2115" t="n">
        <v>0.0</v>
      </c>
      <c r="AO2115" t="n">
        <v>0.0</v>
      </c>
      <c r="AP2115" t="n">
        <v>7.0</v>
      </c>
      <c r="AQ2115" t="n">
        <v>0.0</v>
      </c>
      <c r="AR2115" t="n">
        <v>0.0</v>
      </c>
      <c r="AS2115" t="n">
        <v>0.0</v>
      </c>
      <c r="AT2115" t="inlineStr">
        <is>
          <t>N/A</t>
        </is>
      </c>
      <c r="AU2115" t="inlineStr">
        <is>
          <t>N/A</t>
        </is>
      </c>
      <c r="AV2115" t="inlineStr">
        <is>
          <t>N/A</t>
        </is>
      </c>
      <c r="AW2115" t="inlineStr">
        <is>
          <t>N/A</t>
        </is>
      </c>
      <c r="AX2115" t="inlineStr">
        <is>
          <t>N/A</t>
        </is>
      </c>
      <c r="AY2115" t="inlineStr">
        <is>
          <t>N/A</t>
        </is>
      </c>
      <c r="AZ2115" t="inlineStr">
        <is>
          <t>N/A</t>
        </is>
      </c>
      <c r="BA2115" t="inlineStr">
        <is>
          <t>N/A</t>
        </is>
      </c>
      <c r="BB2115" t="inlineStr">
        <is>
          <t>N/A</t>
        </is>
      </c>
      <c r="BC2115" t="inlineStr">
        <is>
          <t>N/A</t>
        </is>
      </c>
      <c r="BD2115" t="inlineStr">
        <is>
          <t>N/A</t>
        </is>
      </c>
      <c r="BE2115" t="inlineStr">
        <is>
          <t>N/A</t>
        </is>
      </c>
    </row>
    <row r="2116">
      <c r="A2116" t="inlineStr">
        <is>
          <t>WI21128168</t>
        </is>
      </c>
      <c r="B2116" t="inlineStr">
        <is>
          <t>DATA_VALIDATION</t>
        </is>
      </c>
      <c r="C2116" t="inlineStr">
        <is>
          <t>201130012870</t>
        </is>
      </c>
      <c r="D2116" t="inlineStr">
        <is>
          <t>Folder</t>
        </is>
      </c>
      <c r="E2116" s="2">
        <f>HYPERLINK("capsilon://?command=openfolder&amp;siteaddress=FAM.docvelocity-na8.net&amp;folderid=FXEA261949-1655-A09F-F78B-CA4BBEF9AC72","FX2112320")</f>
        <v>0.0</v>
      </c>
      <c r="F2116" t="inlineStr">
        <is>
          <t/>
        </is>
      </c>
      <c r="G2116" t="inlineStr">
        <is>
          <t/>
        </is>
      </c>
      <c r="H2116" t="inlineStr">
        <is>
          <t>Mailitem</t>
        </is>
      </c>
      <c r="I2116" t="inlineStr">
        <is>
          <t>MI211290053</t>
        </is>
      </c>
      <c r="J2116" t="n">
        <v>30.0</v>
      </c>
      <c r="K2116" t="inlineStr">
        <is>
          <t>COMPLETED</t>
        </is>
      </c>
      <c r="L2116" t="inlineStr">
        <is>
          <t>MARK_AS_COMPLETED</t>
        </is>
      </c>
      <c r="M2116" t="inlineStr">
        <is>
          <t>Queue</t>
        </is>
      </c>
      <c r="N2116" t="n">
        <v>2.0</v>
      </c>
      <c r="O2116" s="1" t="n">
        <v>44532.65662037037</v>
      </c>
      <c r="P2116" s="1" t="n">
        <v>44532.68251157407</v>
      </c>
      <c r="Q2116" t="n">
        <v>2111.0</v>
      </c>
      <c r="R2116" t="n">
        <v>126.0</v>
      </c>
      <c r="S2116" t="b">
        <v>0</v>
      </c>
      <c r="T2116" t="inlineStr">
        <is>
          <t>N/A</t>
        </is>
      </c>
      <c r="U2116" t="b">
        <v>0</v>
      </c>
      <c r="V2116" t="inlineStr">
        <is>
          <t>Sanjay Kharade</t>
        </is>
      </c>
      <c r="W2116" s="1" t="n">
        <v>44532.66185185185</v>
      </c>
      <c r="X2116" t="n">
        <v>57.0</v>
      </c>
      <c r="Y2116" t="n">
        <v>9.0</v>
      </c>
      <c r="Z2116" t="n">
        <v>0.0</v>
      </c>
      <c r="AA2116" t="n">
        <v>9.0</v>
      </c>
      <c r="AB2116" t="n">
        <v>0.0</v>
      </c>
      <c r="AC2116" t="n">
        <v>1.0</v>
      </c>
      <c r="AD2116" t="n">
        <v>21.0</v>
      </c>
      <c r="AE2116" t="n">
        <v>0.0</v>
      </c>
      <c r="AF2116" t="n">
        <v>0.0</v>
      </c>
      <c r="AG2116" t="n">
        <v>0.0</v>
      </c>
      <c r="AH2116" t="inlineStr">
        <is>
          <t>Vikash Suryakanth Parmar</t>
        </is>
      </c>
      <c r="AI2116" s="1" t="n">
        <v>44532.68251157407</v>
      </c>
      <c r="AJ2116" t="n">
        <v>69.0</v>
      </c>
      <c r="AK2116" t="n">
        <v>0.0</v>
      </c>
      <c r="AL2116" t="n">
        <v>0.0</v>
      </c>
      <c r="AM2116" t="n">
        <v>0.0</v>
      </c>
      <c r="AN2116" t="n">
        <v>0.0</v>
      </c>
      <c r="AO2116" t="n">
        <v>0.0</v>
      </c>
      <c r="AP2116" t="n">
        <v>21.0</v>
      </c>
      <c r="AQ2116" t="n">
        <v>0.0</v>
      </c>
      <c r="AR2116" t="n">
        <v>0.0</v>
      </c>
      <c r="AS2116" t="n">
        <v>0.0</v>
      </c>
      <c r="AT2116" t="inlineStr">
        <is>
          <t>N/A</t>
        </is>
      </c>
      <c r="AU2116" t="inlineStr">
        <is>
          <t>N/A</t>
        </is>
      </c>
      <c r="AV2116" t="inlineStr">
        <is>
          <t>N/A</t>
        </is>
      </c>
      <c r="AW2116" t="inlineStr">
        <is>
          <t>N/A</t>
        </is>
      </c>
      <c r="AX2116" t="inlineStr">
        <is>
          <t>N/A</t>
        </is>
      </c>
      <c r="AY2116" t="inlineStr">
        <is>
          <t>N/A</t>
        </is>
      </c>
      <c r="AZ2116" t="inlineStr">
        <is>
          <t>N/A</t>
        </is>
      </c>
      <c r="BA2116" t="inlineStr">
        <is>
          <t>N/A</t>
        </is>
      </c>
      <c r="BB2116" t="inlineStr">
        <is>
          <t>N/A</t>
        </is>
      </c>
      <c r="BC2116" t="inlineStr">
        <is>
          <t>N/A</t>
        </is>
      </c>
      <c r="BD2116" t="inlineStr">
        <is>
          <t>N/A</t>
        </is>
      </c>
      <c r="BE2116" t="inlineStr">
        <is>
          <t>N/A</t>
        </is>
      </c>
    </row>
    <row r="2117">
      <c r="A2117" t="inlineStr">
        <is>
          <t>WI211281871</t>
        </is>
      </c>
      <c r="B2117" t="inlineStr">
        <is>
          <t>DATA_VALIDATION</t>
        </is>
      </c>
      <c r="C2117" t="inlineStr">
        <is>
          <t>201300020503</t>
        </is>
      </c>
      <c r="D2117" t="inlineStr">
        <is>
          <t>Folder</t>
        </is>
      </c>
      <c r="E2117" s="2">
        <f>HYPERLINK("capsilon://?command=openfolder&amp;siteaddress=FAM.docvelocity-na8.net&amp;folderid=FXBAB713B2-3820-537F-ABB1-FE1B23556BC3","FX211211394")</f>
        <v>0.0</v>
      </c>
      <c r="F2117" t="inlineStr">
        <is>
          <t/>
        </is>
      </c>
      <c r="G2117" t="inlineStr">
        <is>
          <t/>
        </is>
      </c>
      <c r="H2117" t="inlineStr">
        <is>
          <t>Mailitem</t>
        </is>
      </c>
      <c r="I2117" t="inlineStr">
        <is>
          <t>MI2112863295</t>
        </is>
      </c>
      <c r="J2117" t="n">
        <v>67.0</v>
      </c>
      <c r="K2117" t="inlineStr">
        <is>
          <t>COMPLETED</t>
        </is>
      </c>
      <c r="L2117" t="inlineStr">
        <is>
          <t>MARK_AS_COMPLETED</t>
        </is>
      </c>
      <c r="M2117" t="inlineStr">
        <is>
          <t>Queue</t>
        </is>
      </c>
      <c r="N2117" t="n">
        <v>2.0</v>
      </c>
      <c r="O2117" s="1" t="n">
        <v>44557.6565625</v>
      </c>
      <c r="P2117" s="1" t="n">
        <v>44557.750451388885</v>
      </c>
      <c r="Q2117" t="n">
        <v>7701.0</v>
      </c>
      <c r="R2117" t="n">
        <v>411.0</v>
      </c>
      <c r="S2117" t="b">
        <v>0</v>
      </c>
      <c r="T2117" t="inlineStr">
        <is>
          <t>N/A</t>
        </is>
      </c>
      <c r="U2117" t="b">
        <v>0</v>
      </c>
      <c r="V2117" t="inlineStr">
        <is>
          <t>Ketan Pathak</t>
        </is>
      </c>
      <c r="W2117" s="1" t="n">
        <v>44557.69243055556</v>
      </c>
      <c r="X2117" t="n">
        <v>238.0</v>
      </c>
      <c r="Y2117" t="n">
        <v>62.0</v>
      </c>
      <c r="Z2117" t="n">
        <v>0.0</v>
      </c>
      <c r="AA2117" t="n">
        <v>62.0</v>
      </c>
      <c r="AB2117" t="n">
        <v>0.0</v>
      </c>
      <c r="AC2117" t="n">
        <v>10.0</v>
      </c>
      <c r="AD2117" t="n">
        <v>5.0</v>
      </c>
      <c r="AE2117" t="n">
        <v>0.0</v>
      </c>
      <c r="AF2117" t="n">
        <v>0.0</v>
      </c>
      <c r="AG2117" t="n">
        <v>0.0</v>
      </c>
      <c r="AH2117" t="inlineStr">
        <is>
          <t>Vikash Suryakanth Parmar</t>
        </is>
      </c>
      <c r="AI2117" s="1" t="n">
        <v>44557.750451388885</v>
      </c>
      <c r="AJ2117" t="n">
        <v>173.0</v>
      </c>
      <c r="AK2117" t="n">
        <v>0.0</v>
      </c>
      <c r="AL2117" t="n">
        <v>0.0</v>
      </c>
      <c r="AM2117" t="n">
        <v>0.0</v>
      </c>
      <c r="AN2117" t="n">
        <v>0.0</v>
      </c>
      <c r="AO2117" t="n">
        <v>0.0</v>
      </c>
      <c r="AP2117" t="n">
        <v>5.0</v>
      </c>
      <c r="AQ2117" t="n">
        <v>0.0</v>
      </c>
      <c r="AR2117" t="n">
        <v>0.0</v>
      </c>
      <c r="AS2117" t="n">
        <v>0.0</v>
      </c>
      <c r="AT2117" t="inlineStr">
        <is>
          <t>N/A</t>
        </is>
      </c>
      <c r="AU2117" t="inlineStr">
        <is>
          <t>N/A</t>
        </is>
      </c>
      <c r="AV2117" t="inlineStr">
        <is>
          <t>N/A</t>
        </is>
      </c>
      <c r="AW2117" t="inlineStr">
        <is>
          <t>N/A</t>
        </is>
      </c>
      <c r="AX2117" t="inlineStr">
        <is>
          <t>N/A</t>
        </is>
      </c>
      <c r="AY2117" t="inlineStr">
        <is>
          <t>N/A</t>
        </is>
      </c>
      <c r="AZ2117" t="inlineStr">
        <is>
          <t>N/A</t>
        </is>
      </c>
      <c r="BA2117" t="inlineStr">
        <is>
          <t>N/A</t>
        </is>
      </c>
      <c r="BB2117" t="inlineStr">
        <is>
          <t>N/A</t>
        </is>
      </c>
      <c r="BC2117" t="inlineStr">
        <is>
          <t>N/A</t>
        </is>
      </c>
      <c r="BD2117" t="inlineStr">
        <is>
          <t>N/A</t>
        </is>
      </c>
      <c r="BE2117" t="inlineStr">
        <is>
          <t>N/A</t>
        </is>
      </c>
    </row>
    <row r="2118">
      <c r="A2118" t="inlineStr">
        <is>
          <t>WI211281872</t>
        </is>
      </c>
      <c r="B2118" t="inlineStr">
        <is>
          <t>DATA_VALIDATION</t>
        </is>
      </c>
      <c r="C2118" t="inlineStr">
        <is>
          <t>201100014393</t>
        </is>
      </c>
      <c r="D2118" t="inlineStr">
        <is>
          <t>Folder</t>
        </is>
      </c>
      <c r="E2118" s="2">
        <f>HYPERLINK("capsilon://?command=openfolder&amp;siteaddress=FAM.docvelocity-na8.net&amp;folderid=FX2BC4942F-424D-4B4E-15D3-F72129BFD1E4","FX211212055")</f>
        <v>0.0</v>
      </c>
      <c r="F2118" t="inlineStr">
        <is>
          <t/>
        </is>
      </c>
      <c r="G2118" t="inlineStr">
        <is>
          <t/>
        </is>
      </c>
      <c r="H2118" t="inlineStr">
        <is>
          <t>Mailitem</t>
        </is>
      </c>
      <c r="I2118" t="inlineStr">
        <is>
          <t>MI2112863081</t>
        </is>
      </c>
      <c r="J2118" t="n">
        <v>129.0</v>
      </c>
      <c r="K2118" t="inlineStr">
        <is>
          <t>COMPLETED</t>
        </is>
      </c>
      <c r="L2118" t="inlineStr">
        <is>
          <t>MARK_AS_COMPLETED</t>
        </is>
      </c>
      <c r="M2118" t="inlineStr">
        <is>
          <t>Queue</t>
        </is>
      </c>
      <c r="N2118" t="n">
        <v>1.0</v>
      </c>
      <c r="O2118" s="1" t="n">
        <v>44557.65709490741</v>
      </c>
      <c r="P2118" s="1" t="n">
        <v>44557.71208333333</v>
      </c>
      <c r="Q2118" t="n">
        <v>4364.0</v>
      </c>
      <c r="R2118" t="n">
        <v>387.0</v>
      </c>
      <c r="S2118" t="b">
        <v>0</v>
      </c>
      <c r="T2118" t="inlineStr">
        <is>
          <t>N/A</t>
        </is>
      </c>
      <c r="U2118" t="b">
        <v>0</v>
      </c>
      <c r="V2118" t="inlineStr">
        <is>
          <t>Sumit Jarhad</t>
        </is>
      </c>
      <c r="W2118" s="1" t="n">
        <v>44557.71208333333</v>
      </c>
      <c r="X2118" t="n">
        <v>307.0</v>
      </c>
      <c r="Y2118" t="n">
        <v>0.0</v>
      </c>
      <c r="Z2118" t="n">
        <v>0.0</v>
      </c>
      <c r="AA2118" t="n">
        <v>0.0</v>
      </c>
      <c r="AB2118" t="n">
        <v>0.0</v>
      </c>
      <c r="AC2118" t="n">
        <v>0.0</v>
      </c>
      <c r="AD2118" t="n">
        <v>129.0</v>
      </c>
      <c r="AE2118" t="n">
        <v>117.0</v>
      </c>
      <c r="AF2118" t="n">
        <v>0.0</v>
      </c>
      <c r="AG2118" t="n">
        <v>12.0</v>
      </c>
      <c r="AH2118" t="inlineStr">
        <is>
          <t>N/A</t>
        </is>
      </c>
      <c r="AI2118" t="inlineStr">
        <is>
          <t>N/A</t>
        </is>
      </c>
      <c r="AJ2118" t="inlineStr">
        <is>
          <t>N/A</t>
        </is>
      </c>
      <c r="AK2118" t="inlineStr">
        <is>
          <t>N/A</t>
        </is>
      </c>
      <c r="AL2118" t="inlineStr">
        <is>
          <t>N/A</t>
        </is>
      </c>
      <c r="AM2118" t="inlineStr">
        <is>
          <t>N/A</t>
        </is>
      </c>
      <c r="AN2118" t="inlineStr">
        <is>
          <t>N/A</t>
        </is>
      </c>
      <c r="AO2118" t="inlineStr">
        <is>
          <t>N/A</t>
        </is>
      </c>
      <c r="AP2118" t="inlineStr">
        <is>
          <t>N/A</t>
        </is>
      </c>
      <c r="AQ2118" t="inlineStr">
        <is>
          <t>N/A</t>
        </is>
      </c>
      <c r="AR2118" t="inlineStr">
        <is>
          <t>N/A</t>
        </is>
      </c>
      <c r="AS2118" t="inlineStr">
        <is>
          <t>N/A</t>
        </is>
      </c>
      <c r="AT2118" t="inlineStr">
        <is>
          <t>N/A</t>
        </is>
      </c>
      <c r="AU2118" t="inlineStr">
        <is>
          <t>N/A</t>
        </is>
      </c>
      <c r="AV2118" t="inlineStr">
        <is>
          <t>N/A</t>
        </is>
      </c>
      <c r="AW2118" t="inlineStr">
        <is>
          <t>N/A</t>
        </is>
      </c>
      <c r="AX2118" t="inlineStr">
        <is>
          <t>N/A</t>
        </is>
      </c>
      <c r="AY2118" t="inlineStr">
        <is>
          <t>N/A</t>
        </is>
      </c>
      <c r="AZ2118" t="inlineStr">
        <is>
          <t>N/A</t>
        </is>
      </c>
      <c r="BA2118" t="inlineStr">
        <is>
          <t>N/A</t>
        </is>
      </c>
      <c r="BB2118" t="inlineStr">
        <is>
          <t>N/A</t>
        </is>
      </c>
      <c r="BC2118" t="inlineStr">
        <is>
          <t>N/A</t>
        </is>
      </c>
      <c r="BD2118" t="inlineStr">
        <is>
          <t>N/A</t>
        </is>
      </c>
      <c r="BE2118" t="inlineStr">
        <is>
          <t>N/A</t>
        </is>
      </c>
    </row>
    <row r="2119">
      <c r="A2119" t="inlineStr">
        <is>
          <t>WI211281876</t>
        </is>
      </c>
      <c r="B2119" t="inlineStr">
        <is>
          <t>DATA_VALIDATION</t>
        </is>
      </c>
      <c r="C2119" t="inlineStr">
        <is>
          <t>201300020503</t>
        </is>
      </c>
      <c r="D2119" t="inlineStr">
        <is>
          <t>Folder</t>
        </is>
      </c>
      <c r="E2119" s="2">
        <f>HYPERLINK("capsilon://?command=openfolder&amp;siteaddress=FAM.docvelocity-na8.net&amp;folderid=FXBAB713B2-3820-537F-ABB1-FE1B23556BC3","FX211211394")</f>
        <v>0.0</v>
      </c>
      <c r="F2119" t="inlineStr">
        <is>
          <t/>
        </is>
      </c>
      <c r="G2119" t="inlineStr">
        <is>
          <t/>
        </is>
      </c>
      <c r="H2119" t="inlineStr">
        <is>
          <t>Mailitem</t>
        </is>
      </c>
      <c r="I2119" t="inlineStr">
        <is>
          <t>MI2112863296</t>
        </is>
      </c>
      <c r="J2119" t="n">
        <v>67.0</v>
      </c>
      <c r="K2119" t="inlineStr">
        <is>
          <t>COMPLETED</t>
        </is>
      </c>
      <c r="L2119" t="inlineStr">
        <is>
          <t>MARK_AS_COMPLETED</t>
        </is>
      </c>
      <c r="M2119" t="inlineStr">
        <is>
          <t>Queue</t>
        </is>
      </c>
      <c r="N2119" t="n">
        <v>2.0</v>
      </c>
      <c r="O2119" s="1" t="n">
        <v>44557.6577662037</v>
      </c>
      <c r="P2119" s="1" t="n">
        <v>44557.75252314815</v>
      </c>
      <c r="Q2119" t="n">
        <v>7822.0</v>
      </c>
      <c r="R2119" t="n">
        <v>365.0</v>
      </c>
      <c r="S2119" t="b">
        <v>0</v>
      </c>
      <c r="T2119" t="inlineStr">
        <is>
          <t>N/A</t>
        </is>
      </c>
      <c r="U2119" t="b">
        <v>0</v>
      </c>
      <c r="V2119" t="inlineStr">
        <is>
          <t>Ketan Pathak</t>
        </is>
      </c>
      <c r="W2119" s="1" t="n">
        <v>44557.69532407408</v>
      </c>
      <c r="X2119" t="n">
        <v>187.0</v>
      </c>
      <c r="Y2119" t="n">
        <v>62.0</v>
      </c>
      <c r="Z2119" t="n">
        <v>0.0</v>
      </c>
      <c r="AA2119" t="n">
        <v>62.0</v>
      </c>
      <c r="AB2119" t="n">
        <v>0.0</v>
      </c>
      <c r="AC2119" t="n">
        <v>10.0</v>
      </c>
      <c r="AD2119" t="n">
        <v>5.0</v>
      </c>
      <c r="AE2119" t="n">
        <v>0.0</v>
      </c>
      <c r="AF2119" t="n">
        <v>0.0</v>
      </c>
      <c r="AG2119" t="n">
        <v>0.0</v>
      </c>
      <c r="AH2119" t="inlineStr">
        <is>
          <t>Vikash Suryakanth Parmar</t>
        </is>
      </c>
      <c r="AI2119" s="1" t="n">
        <v>44557.75252314815</v>
      </c>
      <c r="AJ2119" t="n">
        <v>178.0</v>
      </c>
      <c r="AK2119" t="n">
        <v>0.0</v>
      </c>
      <c r="AL2119" t="n">
        <v>0.0</v>
      </c>
      <c r="AM2119" t="n">
        <v>0.0</v>
      </c>
      <c r="AN2119" t="n">
        <v>0.0</v>
      </c>
      <c r="AO2119" t="n">
        <v>0.0</v>
      </c>
      <c r="AP2119" t="n">
        <v>5.0</v>
      </c>
      <c r="AQ2119" t="n">
        <v>0.0</v>
      </c>
      <c r="AR2119" t="n">
        <v>0.0</v>
      </c>
      <c r="AS2119" t="n">
        <v>0.0</v>
      </c>
      <c r="AT2119" t="inlineStr">
        <is>
          <t>N/A</t>
        </is>
      </c>
      <c r="AU2119" t="inlineStr">
        <is>
          <t>N/A</t>
        </is>
      </c>
      <c r="AV2119" t="inlineStr">
        <is>
          <t>N/A</t>
        </is>
      </c>
      <c r="AW2119" t="inlineStr">
        <is>
          <t>N/A</t>
        </is>
      </c>
      <c r="AX2119" t="inlineStr">
        <is>
          <t>N/A</t>
        </is>
      </c>
      <c r="AY2119" t="inlineStr">
        <is>
          <t>N/A</t>
        </is>
      </c>
      <c r="AZ2119" t="inlineStr">
        <is>
          <t>N/A</t>
        </is>
      </c>
      <c r="BA2119" t="inlineStr">
        <is>
          <t>N/A</t>
        </is>
      </c>
      <c r="BB2119" t="inlineStr">
        <is>
          <t>N/A</t>
        </is>
      </c>
      <c r="BC2119" t="inlineStr">
        <is>
          <t>N/A</t>
        </is>
      </c>
      <c r="BD2119" t="inlineStr">
        <is>
          <t>N/A</t>
        </is>
      </c>
      <c r="BE2119" t="inlineStr">
        <is>
          <t>N/A</t>
        </is>
      </c>
    </row>
    <row r="2120">
      <c r="A2120" t="inlineStr">
        <is>
          <t>WI211281877</t>
        </is>
      </c>
      <c r="B2120" t="inlineStr">
        <is>
          <t>DATA_VALIDATION</t>
        </is>
      </c>
      <c r="C2120" t="inlineStr">
        <is>
          <t>201300020503</t>
        </is>
      </c>
      <c r="D2120" t="inlineStr">
        <is>
          <t>Folder</t>
        </is>
      </c>
      <c r="E2120" s="2">
        <f>HYPERLINK("capsilon://?command=openfolder&amp;siteaddress=FAM.docvelocity-na8.net&amp;folderid=FXBAB713B2-3820-537F-ABB1-FE1B23556BC3","FX211211394")</f>
        <v>0.0</v>
      </c>
      <c r="F2120" t="inlineStr">
        <is>
          <t/>
        </is>
      </c>
      <c r="G2120" t="inlineStr">
        <is>
          <t/>
        </is>
      </c>
      <c r="H2120" t="inlineStr">
        <is>
          <t>Mailitem</t>
        </is>
      </c>
      <c r="I2120" t="inlineStr">
        <is>
          <t>MI2112863299</t>
        </is>
      </c>
      <c r="J2120" t="n">
        <v>67.0</v>
      </c>
      <c r="K2120" t="inlineStr">
        <is>
          <t>COMPLETED</t>
        </is>
      </c>
      <c r="L2120" t="inlineStr">
        <is>
          <t>MARK_AS_COMPLETED</t>
        </is>
      </c>
      <c r="M2120" t="inlineStr">
        <is>
          <t>Queue</t>
        </is>
      </c>
      <c r="N2120" t="n">
        <v>2.0</v>
      </c>
      <c r="O2120" s="1" t="n">
        <v>44557.65826388889</v>
      </c>
      <c r="P2120" s="1" t="n">
        <v>44557.755219907405</v>
      </c>
      <c r="Q2120" t="n">
        <v>7958.0</v>
      </c>
      <c r="R2120" t="n">
        <v>419.0</v>
      </c>
      <c r="S2120" t="b">
        <v>0</v>
      </c>
      <c r="T2120" t="inlineStr">
        <is>
          <t>N/A</t>
        </is>
      </c>
      <c r="U2120" t="b">
        <v>0</v>
      </c>
      <c r="V2120" t="inlineStr">
        <is>
          <t>Ketan Pathak</t>
        </is>
      </c>
      <c r="W2120" s="1" t="n">
        <v>44557.6975</v>
      </c>
      <c r="X2120" t="n">
        <v>187.0</v>
      </c>
      <c r="Y2120" t="n">
        <v>62.0</v>
      </c>
      <c r="Z2120" t="n">
        <v>0.0</v>
      </c>
      <c r="AA2120" t="n">
        <v>62.0</v>
      </c>
      <c r="AB2120" t="n">
        <v>0.0</v>
      </c>
      <c r="AC2120" t="n">
        <v>10.0</v>
      </c>
      <c r="AD2120" t="n">
        <v>5.0</v>
      </c>
      <c r="AE2120" t="n">
        <v>0.0</v>
      </c>
      <c r="AF2120" t="n">
        <v>0.0</v>
      </c>
      <c r="AG2120" t="n">
        <v>0.0</v>
      </c>
      <c r="AH2120" t="inlineStr">
        <is>
          <t>Vikash Suryakanth Parmar</t>
        </is>
      </c>
      <c r="AI2120" s="1" t="n">
        <v>44557.755219907405</v>
      </c>
      <c r="AJ2120" t="n">
        <v>232.0</v>
      </c>
      <c r="AK2120" t="n">
        <v>1.0</v>
      </c>
      <c r="AL2120" t="n">
        <v>0.0</v>
      </c>
      <c r="AM2120" t="n">
        <v>1.0</v>
      </c>
      <c r="AN2120" t="n">
        <v>0.0</v>
      </c>
      <c r="AO2120" t="n">
        <v>1.0</v>
      </c>
      <c r="AP2120" t="n">
        <v>4.0</v>
      </c>
      <c r="AQ2120" t="n">
        <v>0.0</v>
      </c>
      <c r="AR2120" t="n">
        <v>0.0</v>
      </c>
      <c r="AS2120" t="n">
        <v>0.0</v>
      </c>
      <c r="AT2120" t="inlineStr">
        <is>
          <t>N/A</t>
        </is>
      </c>
      <c r="AU2120" t="inlineStr">
        <is>
          <t>N/A</t>
        </is>
      </c>
      <c r="AV2120" t="inlineStr">
        <is>
          <t>N/A</t>
        </is>
      </c>
      <c r="AW2120" t="inlineStr">
        <is>
          <t>N/A</t>
        </is>
      </c>
      <c r="AX2120" t="inlineStr">
        <is>
          <t>N/A</t>
        </is>
      </c>
      <c r="AY2120" t="inlineStr">
        <is>
          <t>N/A</t>
        </is>
      </c>
      <c r="AZ2120" t="inlineStr">
        <is>
          <t>N/A</t>
        </is>
      </c>
      <c r="BA2120" t="inlineStr">
        <is>
          <t>N/A</t>
        </is>
      </c>
      <c r="BB2120" t="inlineStr">
        <is>
          <t>N/A</t>
        </is>
      </c>
      <c r="BC2120" t="inlineStr">
        <is>
          <t>N/A</t>
        </is>
      </c>
      <c r="BD2120" t="inlineStr">
        <is>
          <t>N/A</t>
        </is>
      </c>
      <c r="BE2120" t="inlineStr">
        <is>
          <t>N/A</t>
        </is>
      </c>
    </row>
    <row r="2121">
      <c r="A2121" t="inlineStr">
        <is>
          <t>WI211281881</t>
        </is>
      </c>
      <c r="B2121" t="inlineStr">
        <is>
          <t>DATA_VALIDATION</t>
        </is>
      </c>
      <c r="C2121" t="inlineStr">
        <is>
          <t>201300020503</t>
        </is>
      </c>
      <c r="D2121" t="inlineStr">
        <is>
          <t>Folder</t>
        </is>
      </c>
      <c r="E2121" s="2">
        <f>HYPERLINK("capsilon://?command=openfolder&amp;siteaddress=FAM.docvelocity-na8.net&amp;folderid=FXBAB713B2-3820-537F-ABB1-FE1B23556BC3","FX211211394")</f>
        <v>0.0</v>
      </c>
      <c r="F2121" t="inlineStr">
        <is>
          <t/>
        </is>
      </c>
      <c r="G2121" t="inlineStr">
        <is>
          <t/>
        </is>
      </c>
      <c r="H2121" t="inlineStr">
        <is>
          <t>Mailitem</t>
        </is>
      </c>
      <c r="I2121" t="inlineStr">
        <is>
          <t>MI2112863357</t>
        </is>
      </c>
      <c r="J2121" t="n">
        <v>28.0</v>
      </c>
      <c r="K2121" t="inlineStr">
        <is>
          <t>COMPLETED</t>
        </is>
      </c>
      <c r="L2121" t="inlineStr">
        <is>
          <t>MARK_AS_COMPLETED</t>
        </is>
      </c>
      <c r="M2121" t="inlineStr">
        <is>
          <t>Queue</t>
        </is>
      </c>
      <c r="N2121" t="n">
        <v>2.0</v>
      </c>
      <c r="O2121" s="1" t="n">
        <v>44557.65865740741</v>
      </c>
      <c r="P2121" s="1" t="n">
        <v>44557.75681712963</v>
      </c>
      <c r="Q2121" t="n">
        <v>7975.0</v>
      </c>
      <c r="R2121" t="n">
        <v>506.0</v>
      </c>
      <c r="S2121" t="b">
        <v>0</v>
      </c>
      <c r="T2121" t="inlineStr">
        <is>
          <t>N/A</t>
        </is>
      </c>
      <c r="U2121" t="b">
        <v>0</v>
      </c>
      <c r="V2121" t="inlineStr">
        <is>
          <t>Suraj Toradmal</t>
        </is>
      </c>
      <c r="W2121" s="1" t="n">
        <v>44557.70748842593</v>
      </c>
      <c r="X2121" t="n">
        <v>343.0</v>
      </c>
      <c r="Y2121" t="n">
        <v>21.0</v>
      </c>
      <c r="Z2121" t="n">
        <v>0.0</v>
      </c>
      <c r="AA2121" t="n">
        <v>21.0</v>
      </c>
      <c r="AB2121" t="n">
        <v>0.0</v>
      </c>
      <c r="AC2121" t="n">
        <v>17.0</v>
      </c>
      <c r="AD2121" t="n">
        <v>7.0</v>
      </c>
      <c r="AE2121" t="n">
        <v>0.0</v>
      </c>
      <c r="AF2121" t="n">
        <v>0.0</v>
      </c>
      <c r="AG2121" t="n">
        <v>0.0</v>
      </c>
      <c r="AH2121" t="inlineStr">
        <is>
          <t>Vikash Suryakanth Parmar</t>
        </is>
      </c>
      <c r="AI2121" s="1" t="n">
        <v>44557.75681712963</v>
      </c>
      <c r="AJ2121" t="n">
        <v>137.0</v>
      </c>
      <c r="AK2121" t="n">
        <v>0.0</v>
      </c>
      <c r="AL2121" t="n">
        <v>0.0</v>
      </c>
      <c r="AM2121" t="n">
        <v>0.0</v>
      </c>
      <c r="AN2121" t="n">
        <v>0.0</v>
      </c>
      <c r="AO2121" t="n">
        <v>0.0</v>
      </c>
      <c r="AP2121" t="n">
        <v>7.0</v>
      </c>
      <c r="AQ2121" t="n">
        <v>0.0</v>
      </c>
      <c r="AR2121" t="n">
        <v>0.0</v>
      </c>
      <c r="AS2121" t="n">
        <v>0.0</v>
      </c>
      <c r="AT2121" t="inlineStr">
        <is>
          <t>N/A</t>
        </is>
      </c>
      <c r="AU2121" t="inlineStr">
        <is>
          <t>N/A</t>
        </is>
      </c>
      <c r="AV2121" t="inlineStr">
        <is>
          <t>N/A</t>
        </is>
      </c>
      <c r="AW2121" t="inlineStr">
        <is>
          <t>N/A</t>
        </is>
      </c>
      <c r="AX2121" t="inlineStr">
        <is>
          <t>N/A</t>
        </is>
      </c>
      <c r="AY2121" t="inlineStr">
        <is>
          <t>N/A</t>
        </is>
      </c>
      <c r="AZ2121" t="inlineStr">
        <is>
          <t>N/A</t>
        </is>
      </c>
      <c r="BA2121" t="inlineStr">
        <is>
          <t>N/A</t>
        </is>
      </c>
      <c r="BB2121" t="inlineStr">
        <is>
          <t>N/A</t>
        </is>
      </c>
      <c r="BC2121" t="inlineStr">
        <is>
          <t>N/A</t>
        </is>
      </c>
      <c r="BD2121" t="inlineStr">
        <is>
          <t>N/A</t>
        </is>
      </c>
      <c r="BE2121" t="inlineStr">
        <is>
          <t>N/A</t>
        </is>
      </c>
    </row>
    <row r="2122">
      <c r="A2122" t="inlineStr">
        <is>
          <t>WI211281888</t>
        </is>
      </c>
      <c r="B2122" t="inlineStr">
        <is>
          <t>DATA_VALIDATION</t>
        </is>
      </c>
      <c r="C2122" t="inlineStr">
        <is>
          <t>201300020503</t>
        </is>
      </c>
      <c r="D2122" t="inlineStr">
        <is>
          <t>Folder</t>
        </is>
      </c>
      <c r="E2122" s="2">
        <f>HYPERLINK("capsilon://?command=openfolder&amp;siteaddress=FAM.docvelocity-na8.net&amp;folderid=FXBAB713B2-3820-537F-ABB1-FE1B23556BC3","FX211211394")</f>
        <v>0.0</v>
      </c>
      <c r="F2122" t="inlineStr">
        <is>
          <t/>
        </is>
      </c>
      <c r="G2122" t="inlineStr">
        <is>
          <t/>
        </is>
      </c>
      <c r="H2122" t="inlineStr">
        <is>
          <t>Mailitem</t>
        </is>
      </c>
      <c r="I2122" t="inlineStr">
        <is>
          <t>MI2112863303</t>
        </is>
      </c>
      <c r="J2122" t="n">
        <v>72.0</v>
      </c>
      <c r="K2122" t="inlineStr">
        <is>
          <t>COMPLETED</t>
        </is>
      </c>
      <c r="L2122" t="inlineStr">
        <is>
          <t>MARK_AS_COMPLETED</t>
        </is>
      </c>
      <c r="M2122" t="inlineStr">
        <is>
          <t>Queue</t>
        </is>
      </c>
      <c r="N2122" t="n">
        <v>2.0</v>
      </c>
      <c r="O2122" s="1" t="n">
        <v>44557.65898148148</v>
      </c>
      <c r="P2122" s="1" t="n">
        <v>44557.75886574074</v>
      </c>
      <c r="Q2122" t="n">
        <v>8285.0</v>
      </c>
      <c r="R2122" t="n">
        <v>345.0</v>
      </c>
      <c r="S2122" t="b">
        <v>0</v>
      </c>
      <c r="T2122" t="inlineStr">
        <is>
          <t>N/A</t>
        </is>
      </c>
      <c r="U2122" t="b">
        <v>0</v>
      </c>
      <c r="V2122" t="inlineStr">
        <is>
          <t>Ketan Pathak</t>
        </is>
      </c>
      <c r="W2122" s="1" t="n">
        <v>44557.70568287037</v>
      </c>
      <c r="X2122" t="n">
        <v>169.0</v>
      </c>
      <c r="Y2122" t="n">
        <v>67.0</v>
      </c>
      <c r="Z2122" t="n">
        <v>0.0</v>
      </c>
      <c r="AA2122" t="n">
        <v>67.0</v>
      </c>
      <c r="AB2122" t="n">
        <v>0.0</v>
      </c>
      <c r="AC2122" t="n">
        <v>10.0</v>
      </c>
      <c r="AD2122" t="n">
        <v>5.0</v>
      </c>
      <c r="AE2122" t="n">
        <v>0.0</v>
      </c>
      <c r="AF2122" t="n">
        <v>0.0</v>
      </c>
      <c r="AG2122" t="n">
        <v>0.0</v>
      </c>
      <c r="AH2122" t="inlineStr">
        <is>
          <t>Vikash Suryakanth Parmar</t>
        </is>
      </c>
      <c r="AI2122" s="1" t="n">
        <v>44557.75886574074</v>
      </c>
      <c r="AJ2122" t="n">
        <v>176.0</v>
      </c>
      <c r="AK2122" t="n">
        <v>1.0</v>
      </c>
      <c r="AL2122" t="n">
        <v>0.0</v>
      </c>
      <c r="AM2122" t="n">
        <v>1.0</v>
      </c>
      <c r="AN2122" t="n">
        <v>0.0</v>
      </c>
      <c r="AO2122" t="n">
        <v>1.0</v>
      </c>
      <c r="AP2122" t="n">
        <v>4.0</v>
      </c>
      <c r="AQ2122" t="n">
        <v>0.0</v>
      </c>
      <c r="AR2122" t="n">
        <v>0.0</v>
      </c>
      <c r="AS2122" t="n">
        <v>0.0</v>
      </c>
      <c r="AT2122" t="inlineStr">
        <is>
          <t>N/A</t>
        </is>
      </c>
      <c r="AU2122" t="inlineStr">
        <is>
          <t>N/A</t>
        </is>
      </c>
      <c r="AV2122" t="inlineStr">
        <is>
          <t>N/A</t>
        </is>
      </c>
      <c r="AW2122" t="inlineStr">
        <is>
          <t>N/A</t>
        </is>
      </c>
      <c r="AX2122" t="inlineStr">
        <is>
          <t>N/A</t>
        </is>
      </c>
      <c r="AY2122" t="inlineStr">
        <is>
          <t>N/A</t>
        </is>
      </c>
      <c r="AZ2122" t="inlineStr">
        <is>
          <t>N/A</t>
        </is>
      </c>
      <c r="BA2122" t="inlineStr">
        <is>
          <t>N/A</t>
        </is>
      </c>
      <c r="BB2122" t="inlineStr">
        <is>
          <t>N/A</t>
        </is>
      </c>
      <c r="BC2122" t="inlineStr">
        <is>
          <t>N/A</t>
        </is>
      </c>
      <c r="BD2122" t="inlineStr">
        <is>
          <t>N/A</t>
        </is>
      </c>
      <c r="BE2122" t="inlineStr">
        <is>
          <t>N/A</t>
        </is>
      </c>
    </row>
    <row r="2123">
      <c r="A2123" t="inlineStr">
        <is>
          <t>WI211281890</t>
        </is>
      </c>
      <c r="B2123" t="inlineStr">
        <is>
          <t>DATA_VALIDATION</t>
        </is>
      </c>
      <c r="C2123" t="inlineStr">
        <is>
          <t>201300020503</t>
        </is>
      </c>
      <c r="D2123" t="inlineStr">
        <is>
          <t>Folder</t>
        </is>
      </c>
      <c r="E2123" s="2">
        <f>HYPERLINK("capsilon://?command=openfolder&amp;siteaddress=FAM.docvelocity-na8.net&amp;folderid=FXBAB713B2-3820-537F-ABB1-FE1B23556BC3","FX211211394")</f>
        <v>0.0</v>
      </c>
      <c r="F2123" t="inlineStr">
        <is>
          <t/>
        </is>
      </c>
      <c r="G2123" t="inlineStr">
        <is>
          <t/>
        </is>
      </c>
      <c r="H2123" t="inlineStr">
        <is>
          <t>Mailitem</t>
        </is>
      </c>
      <c r="I2123" t="inlineStr">
        <is>
          <t>MI2112863374</t>
        </is>
      </c>
      <c r="J2123" t="n">
        <v>28.0</v>
      </c>
      <c r="K2123" t="inlineStr">
        <is>
          <t>COMPLETED</t>
        </is>
      </c>
      <c r="L2123" t="inlineStr">
        <is>
          <t>MARK_AS_COMPLETED</t>
        </is>
      </c>
      <c r="M2123" t="inlineStr">
        <is>
          <t>Queue</t>
        </is>
      </c>
      <c r="N2123" t="n">
        <v>2.0</v>
      </c>
      <c r="O2123" s="1" t="n">
        <v>44557.65902777778</v>
      </c>
      <c r="P2123" s="1" t="n">
        <v>44557.76136574074</v>
      </c>
      <c r="Q2123" t="n">
        <v>8304.0</v>
      </c>
      <c r="R2123" t="n">
        <v>538.0</v>
      </c>
      <c r="S2123" t="b">
        <v>0</v>
      </c>
      <c r="T2123" t="inlineStr">
        <is>
          <t>N/A</t>
        </is>
      </c>
      <c r="U2123" t="b">
        <v>0</v>
      </c>
      <c r="V2123" t="inlineStr">
        <is>
          <t>Ketan Pathak</t>
        </is>
      </c>
      <c r="W2123" s="1" t="n">
        <v>44557.71046296296</v>
      </c>
      <c r="X2123" t="n">
        <v>323.0</v>
      </c>
      <c r="Y2123" t="n">
        <v>21.0</v>
      </c>
      <c r="Z2123" t="n">
        <v>0.0</v>
      </c>
      <c r="AA2123" t="n">
        <v>21.0</v>
      </c>
      <c r="AB2123" t="n">
        <v>0.0</v>
      </c>
      <c r="AC2123" t="n">
        <v>17.0</v>
      </c>
      <c r="AD2123" t="n">
        <v>7.0</v>
      </c>
      <c r="AE2123" t="n">
        <v>0.0</v>
      </c>
      <c r="AF2123" t="n">
        <v>0.0</v>
      </c>
      <c r="AG2123" t="n">
        <v>0.0</v>
      </c>
      <c r="AH2123" t="inlineStr">
        <is>
          <t>Vikash Suryakanth Parmar</t>
        </is>
      </c>
      <c r="AI2123" s="1" t="n">
        <v>44557.76136574074</v>
      </c>
      <c r="AJ2123" t="n">
        <v>215.0</v>
      </c>
      <c r="AK2123" t="n">
        <v>0.0</v>
      </c>
      <c r="AL2123" t="n">
        <v>0.0</v>
      </c>
      <c r="AM2123" t="n">
        <v>0.0</v>
      </c>
      <c r="AN2123" t="n">
        <v>0.0</v>
      </c>
      <c r="AO2123" t="n">
        <v>0.0</v>
      </c>
      <c r="AP2123" t="n">
        <v>7.0</v>
      </c>
      <c r="AQ2123" t="n">
        <v>0.0</v>
      </c>
      <c r="AR2123" t="n">
        <v>0.0</v>
      </c>
      <c r="AS2123" t="n">
        <v>0.0</v>
      </c>
      <c r="AT2123" t="inlineStr">
        <is>
          <t>N/A</t>
        </is>
      </c>
      <c r="AU2123" t="inlineStr">
        <is>
          <t>N/A</t>
        </is>
      </c>
      <c r="AV2123" t="inlineStr">
        <is>
          <t>N/A</t>
        </is>
      </c>
      <c r="AW2123" t="inlineStr">
        <is>
          <t>N/A</t>
        </is>
      </c>
      <c r="AX2123" t="inlineStr">
        <is>
          <t>N/A</t>
        </is>
      </c>
      <c r="AY2123" t="inlineStr">
        <is>
          <t>N/A</t>
        </is>
      </c>
      <c r="AZ2123" t="inlineStr">
        <is>
          <t>N/A</t>
        </is>
      </c>
      <c r="BA2123" t="inlineStr">
        <is>
          <t>N/A</t>
        </is>
      </c>
      <c r="BB2123" t="inlineStr">
        <is>
          <t>N/A</t>
        </is>
      </c>
      <c r="BC2123" t="inlineStr">
        <is>
          <t>N/A</t>
        </is>
      </c>
      <c r="BD2123" t="inlineStr">
        <is>
          <t>N/A</t>
        </is>
      </c>
      <c r="BE2123" t="inlineStr">
        <is>
          <t>N/A</t>
        </is>
      </c>
    </row>
    <row r="2124">
      <c r="A2124" t="inlineStr">
        <is>
          <t>WI211281892</t>
        </is>
      </c>
      <c r="B2124" t="inlineStr">
        <is>
          <t>DATA_VALIDATION</t>
        </is>
      </c>
      <c r="C2124" t="inlineStr">
        <is>
          <t>201100014337</t>
        </is>
      </c>
      <c r="D2124" t="inlineStr">
        <is>
          <t>Folder</t>
        </is>
      </c>
      <c r="E2124" s="2">
        <f>HYPERLINK("capsilon://?command=openfolder&amp;siteaddress=FAM.docvelocity-na8.net&amp;folderid=FXA4E5F561-4A9C-2260-C163-395BC8537C29","FX21128088")</f>
        <v>0.0</v>
      </c>
      <c r="F2124" t="inlineStr">
        <is>
          <t/>
        </is>
      </c>
      <c r="G2124" t="inlineStr">
        <is>
          <t/>
        </is>
      </c>
      <c r="H2124" t="inlineStr">
        <is>
          <t>Mailitem</t>
        </is>
      </c>
      <c r="I2124" t="inlineStr">
        <is>
          <t>MI2112863425</t>
        </is>
      </c>
      <c r="J2124" t="n">
        <v>30.0</v>
      </c>
      <c r="K2124" t="inlineStr">
        <is>
          <t>COMPLETED</t>
        </is>
      </c>
      <c r="L2124" t="inlineStr">
        <is>
          <t>MARK_AS_COMPLETED</t>
        </is>
      </c>
      <c r="M2124" t="inlineStr">
        <is>
          <t>Queue</t>
        </is>
      </c>
      <c r="N2124" t="n">
        <v>2.0</v>
      </c>
      <c r="O2124" s="1" t="n">
        <v>44557.65918981482</v>
      </c>
      <c r="P2124" s="1" t="n">
        <v>44557.7625462963</v>
      </c>
      <c r="Q2124" t="n">
        <v>8766.0</v>
      </c>
      <c r="R2124" t="n">
        <v>164.0</v>
      </c>
      <c r="S2124" t="b">
        <v>0</v>
      </c>
      <c r="T2124" t="inlineStr">
        <is>
          <t>N/A</t>
        </is>
      </c>
      <c r="U2124" t="b">
        <v>0</v>
      </c>
      <c r="V2124" t="inlineStr">
        <is>
          <t>Sumit Jarhad</t>
        </is>
      </c>
      <c r="W2124" s="1" t="n">
        <v>44557.71299768519</v>
      </c>
      <c r="X2124" t="n">
        <v>63.0</v>
      </c>
      <c r="Y2124" t="n">
        <v>9.0</v>
      </c>
      <c r="Z2124" t="n">
        <v>0.0</v>
      </c>
      <c r="AA2124" t="n">
        <v>9.0</v>
      </c>
      <c r="AB2124" t="n">
        <v>0.0</v>
      </c>
      <c r="AC2124" t="n">
        <v>1.0</v>
      </c>
      <c r="AD2124" t="n">
        <v>21.0</v>
      </c>
      <c r="AE2124" t="n">
        <v>0.0</v>
      </c>
      <c r="AF2124" t="n">
        <v>0.0</v>
      </c>
      <c r="AG2124" t="n">
        <v>0.0</v>
      </c>
      <c r="AH2124" t="inlineStr">
        <is>
          <t>Vikash Suryakanth Parmar</t>
        </is>
      </c>
      <c r="AI2124" s="1" t="n">
        <v>44557.7625462963</v>
      </c>
      <c r="AJ2124" t="n">
        <v>101.0</v>
      </c>
      <c r="AK2124" t="n">
        <v>0.0</v>
      </c>
      <c r="AL2124" t="n">
        <v>0.0</v>
      </c>
      <c r="AM2124" t="n">
        <v>0.0</v>
      </c>
      <c r="AN2124" t="n">
        <v>0.0</v>
      </c>
      <c r="AO2124" t="n">
        <v>0.0</v>
      </c>
      <c r="AP2124" t="n">
        <v>21.0</v>
      </c>
      <c r="AQ2124" t="n">
        <v>0.0</v>
      </c>
      <c r="AR2124" t="n">
        <v>0.0</v>
      </c>
      <c r="AS2124" t="n">
        <v>0.0</v>
      </c>
      <c r="AT2124" t="inlineStr">
        <is>
          <t>N/A</t>
        </is>
      </c>
      <c r="AU2124" t="inlineStr">
        <is>
          <t>N/A</t>
        </is>
      </c>
      <c r="AV2124" t="inlineStr">
        <is>
          <t>N/A</t>
        </is>
      </c>
      <c r="AW2124" t="inlineStr">
        <is>
          <t>N/A</t>
        </is>
      </c>
      <c r="AX2124" t="inlineStr">
        <is>
          <t>N/A</t>
        </is>
      </c>
      <c r="AY2124" t="inlineStr">
        <is>
          <t>N/A</t>
        </is>
      </c>
      <c r="AZ2124" t="inlineStr">
        <is>
          <t>N/A</t>
        </is>
      </c>
      <c r="BA2124" t="inlineStr">
        <is>
          <t>N/A</t>
        </is>
      </c>
      <c r="BB2124" t="inlineStr">
        <is>
          <t>N/A</t>
        </is>
      </c>
      <c r="BC2124" t="inlineStr">
        <is>
          <t>N/A</t>
        </is>
      </c>
      <c r="BD2124" t="inlineStr">
        <is>
          <t>N/A</t>
        </is>
      </c>
      <c r="BE2124" t="inlineStr">
        <is>
          <t>N/A</t>
        </is>
      </c>
    </row>
    <row r="2125">
      <c r="A2125" t="inlineStr">
        <is>
          <t>WI211281899</t>
        </is>
      </c>
      <c r="B2125" t="inlineStr">
        <is>
          <t>DATA_VALIDATION</t>
        </is>
      </c>
      <c r="C2125" t="inlineStr">
        <is>
          <t>201130012989</t>
        </is>
      </c>
      <c r="D2125" t="inlineStr">
        <is>
          <t>Folder</t>
        </is>
      </c>
      <c r="E2125" s="2">
        <f>HYPERLINK("capsilon://?command=openfolder&amp;siteaddress=FAM.docvelocity-na8.net&amp;folderid=FXA5ED7DA4-F76C-4481-E469-520D1A7018A6","FX211211047")</f>
        <v>0.0</v>
      </c>
      <c r="F2125" t="inlineStr">
        <is>
          <t/>
        </is>
      </c>
      <c r="G2125" t="inlineStr">
        <is>
          <t/>
        </is>
      </c>
      <c r="H2125" t="inlineStr">
        <is>
          <t>Mailitem</t>
        </is>
      </c>
      <c r="I2125" t="inlineStr">
        <is>
          <t>MI2112863637</t>
        </is>
      </c>
      <c r="J2125" t="n">
        <v>30.0</v>
      </c>
      <c r="K2125" t="inlineStr">
        <is>
          <t>COMPLETED</t>
        </is>
      </c>
      <c r="L2125" t="inlineStr">
        <is>
          <t>MARK_AS_COMPLETED</t>
        </is>
      </c>
      <c r="M2125" t="inlineStr">
        <is>
          <t>Queue</t>
        </is>
      </c>
      <c r="N2125" t="n">
        <v>2.0</v>
      </c>
      <c r="O2125" s="1" t="n">
        <v>44557.65967592593</v>
      </c>
      <c r="P2125" s="1" t="n">
        <v>44557.76327546296</v>
      </c>
      <c r="Q2125" t="n">
        <v>8842.0</v>
      </c>
      <c r="R2125" t="n">
        <v>109.0</v>
      </c>
      <c r="S2125" t="b">
        <v>0</v>
      </c>
      <c r="T2125" t="inlineStr">
        <is>
          <t>N/A</t>
        </is>
      </c>
      <c r="U2125" t="b">
        <v>0</v>
      </c>
      <c r="V2125" t="inlineStr">
        <is>
          <t>Sumit Jarhad</t>
        </is>
      </c>
      <c r="W2125" s="1" t="n">
        <v>44557.71355324074</v>
      </c>
      <c r="X2125" t="n">
        <v>47.0</v>
      </c>
      <c r="Y2125" t="n">
        <v>9.0</v>
      </c>
      <c r="Z2125" t="n">
        <v>0.0</v>
      </c>
      <c r="AA2125" t="n">
        <v>9.0</v>
      </c>
      <c r="AB2125" t="n">
        <v>0.0</v>
      </c>
      <c r="AC2125" t="n">
        <v>3.0</v>
      </c>
      <c r="AD2125" t="n">
        <v>21.0</v>
      </c>
      <c r="AE2125" t="n">
        <v>0.0</v>
      </c>
      <c r="AF2125" t="n">
        <v>0.0</v>
      </c>
      <c r="AG2125" t="n">
        <v>0.0</v>
      </c>
      <c r="AH2125" t="inlineStr">
        <is>
          <t>Vikash Suryakanth Parmar</t>
        </is>
      </c>
      <c r="AI2125" s="1" t="n">
        <v>44557.76327546296</v>
      </c>
      <c r="AJ2125" t="n">
        <v>62.0</v>
      </c>
      <c r="AK2125" t="n">
        <v>0.0</v>
      </c>
      <c r="AL2125" t="n">
        <v>0.0</v>
      </c>
      <c r="AM2125" t="n">
        <v>0.0</v>
      </c>
      <c r="AN2125" t="n">
        <v>0.0</v>
      </c>
      <c r="AO2125" t="n">
        <v>0.0</v>
      </c>
      <c r="AP2125" t="n">
        <v>21.0</v>
      </c>
      <c r="AQ2125" t="n">
        <v>0.0</v>
      </c>
      <c r="AR2125" t="n">
        <v>0.0</v>
      </c>
      <c r="AS2125" t="n">
        <v>0.0</v>
      </c>
      <c r="AT2125" t="inlineStr">
        <is>
          <t>N/A</t>
        </is>
      </c>
      <c r="AU2125" t="inlineStr">
        <is>
          <t>N/A</t>
        </is>
      </c>
      <c r="AV2125" t="inlineStr">
        <is>
          <t>N/A</t>
        </is>
      </c>
      <c r="AW2125" t="inlineStr">
        <is>
          <t>N/A</t>
        </is>
      </c>
      <c r="AX2125" t="inlineStr">
        <is>
          <t>N/A</t>
        </is>
      </c>
      <c r="AY2125" t="inlineStr">
        <is>
          <t>N/A</t>
        </is>
      </c>
      <c r="AZ2125" t="inlineStr">
        <is>
          <t>N/A</t>
        </is>
      </c>
      <c r="BA2125" t="inlineStr">
        <is>
          <t>N/A</t>
        </is>
      </c>
      <c r="BB2125" t="inlineStr">
        <is>
          <t>N/A</t>
        </is>
      </c>
      <c r="BC2125" t="inlineStr">
        <is>
          <t>N/A</t>
        </is>
      </c>
      <c r="BD2125" t="inlineStr">
        <is>
          <t>N/A</t>
        </is>
      </c>
      <c r="BE2125" t="inlineStr">
        <is>
          <t>N/A</t>
        </is>
      </c>
    </row>
    <row r="2126">
      <c r="A2126" t="inlineStr">
        <is>
          <t>WI211281901</t>
        </is>
      </c>
      <c r="B2126" t="inlineStr">
        <is>
          <t>DATA_VALIDATION</t>
        </is>
      </c>
      <c r="C2126" t="inlineStr">
        <is>
          <t>201130012989</t>
        </is>
      </c>
      <c r="D2126" t="inlineStr">
        <is>
          <t>Folder</t>
        </is>
      </c>
      <c r="E2126" s="2">
        <f>HYPERLINK("capsilon://?command=openfolder&amp;siteaddress=FAM.docvelocity-na8.net&amp;folderid=FXA5ED7DA4-F76C-4481-E469-520D1A7018A6","FX211211047")</f>
        <v>0.0</v>
      </c>
      <c r="F2126" t="inlineStr">
        <is>
          <t/>
        </is>
      </c>
      <c r="G2126" t="inlineStr">
        <is>
          <t/>
        </is>
      </c>
      <c r="H2126" t="inlineStr">
        <is>
          <t>Mailitem</t>
        </is>
      </c>
      <c r="I2126" t="inlineStr">
        <is>
          <t>MI2112863709</t>
        </is>
      </c>
      <c r="J2126" t="n">
        <v>30.0</v>
      </c>
      <c r="K2126" t="inlineStr">
        <is>
          <t>COMPLETED</t>
        </is>
      </c>
      <c r="L2126" t="inlineStr">
        <is>
          <t>MARK_AS_COMPLETED</t>
        </is>
      </c>
      <c r="M2126" t="inlineStr">
        <is>
          <t>Queue</t>
        </is>
      </c>
      <c r="N2126" t="n">
        <v>2.0</v>
      </c>
      <c r="O2126" s="1" t="n">
        <v>44557.66075231481</v>
      </c>
      <c r="P2126" s="1" t="n">
        <v>44557.7640625</v>
      </c>
      <c r="Q2126" t="n">
        <v>8817.0</v>
      </c>
      <c r="R2126" t="n">
        <v>109.0</v>
      </c>
      <c r="S2126" t="b">
        <v>0</v>
      </c>
      <c r="T2126" t="inlineStr">
        <is>
          <t>N/A</t>
        </is>
      </c>
      <c r="U2126" t="b">
        <v>0</v>
      </c>
      <c r="V2126" t="inlineStr">
        <is>
          <t>Sumit Jarhad</t>
        </is>
      </c>
      <c r="W2126" s="1" t="n">
        <v>44557.714050925926</v>
      </c>
      <c r="X2126" t="n">
        <v>42.0</v>
      </c>
      <c r="Y2126" t="n">
        <v>9.0</v>
      </c>
      <c r="Z2126" t="n">
        <v>0.0</v>
      </c>
      <c r="AA2126" t="n">
        <v>9.0</v>
      </c>
      <c r="AB2126" t="n">
        <v>0.0</v>
      </c>
      <c r="AC2126" t="n">
        <v>3.0</v>
      </c>
      <c r="AD2126" t="n">
        <v>21.0</v>
      </c>
      <c r="AE2126" t="n">
        <v>0.0</v>
      </c>
      <c r="AF2126" t="n">
        <v>0.0</v>
      </c>
      <c r="AG2126" t="n">
        <v>0.0</v>
      </c>
      <c r="AH2126" t="inlineStr">
        <is>
          <t>Vikash Suryakanth Parmar</t>
        </is>
      </c>
      <c r="AI2126" s="1" t="n">
        <v>44557.7640625</v>
      </c>
      <c r="AJ2126" t="n">
        <v>67.0</v>
      </c>
      <c r="AK2126" t="n">
        <v>0.0</v>
      </c>
      <c r="AL2126" t="n">
        <v>0.0</v>
      </c>
      <c r="AM2126" t="n">
        <v>0.0</v>
      </c>
      <c r="AN2126" t="n">
        <v>0.0</v>
      </c>
      <c r="AO2126" t="n">
        <v>0.0</v>
      </c>
      <c r="AP2126" t="n">
        <v>21.0</v>
      </c>
      <c r="AQ2126" t="n">
        <v>0.0</v>
      </c>
      <c r="AR2126" t="n">
        <v>0.0</v>
      </c>
      <c r="AS2126" t="n">
        <v>0.0</v>
      </c>
      <c r="AT2126" t="inlineStr">
        <is>
          <t>N/A</t>
        </is>
      </c>
      <c r="AU2126" t="inlineStr">
        <is>
          <t>N/A</t>
        </is>
      </c>
      <c r="AV2126" t="inlineStr">
        <is>
          <t>N/A</t>
        </is>
      </c>
      <c r="AW2126" t="inlineStr">
        <is>
          <t>N/A</t>
        </is>
      </c>
      <c r="AX2126" t="inlineStr">
        <is>
          <t>N/A</t>
        </is>
      </c>
      <c r="AY2126" t="inlineStr">
        <is>
          <t>N/A</t>
        </is>
      </c>
      <c r="AZ2126" t="inlineStr">
        <is>
          <t>N/A</t>
        </is>
      </c>
      <c r="BA2126" t="inlineStr">
        <is>
          <t>N/A</t>
        </is>
      </c>
      <c r="BB2126" t="inlineStr">
        <is>
          <t>N/A</t>
        </is>
      </c>
      <c r="BC2126" t="inlineStr">
        <is>
          <t>N/A</t>
        </is>
      </c>
      <c r="BD2126" t="inlineStr">
        <is>
          <t>N/A</t>
        </is>
      </c>
      <c r="BE2126" t="inlineStr">
        <is>
          <t>N/A</t>
        </is>
      </c>
    </row>
    <row r="2127">
      <c r="A2127" t="inlineStr">
        <is>
          <t>WI21128193</t>
        </is>
      </c>
      <c r="B2127" t="inlineStr">
        <is>
          <t>DATA_VALIDATION</t>
        </is>
      </c>
      <c r="C2127" t="inlineStr">
        <is>
          <t>201130012878</t>
        </is>
      </c>
      <c r="D2127" t="inlineStr">
        <is>
          <t>Folder</t>
        </is>
      </c>
      <c r="E2127" s="2">
        <f>HYPERLINK("capsilon://?command=openfolder&amp;siteaddress=FAM.docvelocity-na8.net&amp;folderid=FXE45CE40E-5D99-B1CA-23D0-9FAAE96CABEE","FX21123370")</f>
        <v>0.0</v>
      </c>
      <c r="F2127" t="inlineStr">
        <is>
          <t/>
        </is>
      </c>
      <c r="G2127" t="inlineStr">
        <is>
          <t/>
        </is>
      </c>
      <c r="H2127" t="inlineStr">
        <is>
          <t>Mailitem</t>
        </is>
      </c>
      <c r="I2127" t="inlineStr">
        <is>
          <t>MI211290172</t>
        </is>
      </c>
      <c r="J2127" t="n">
        <v>114.0</v>
      </c>
      <c r="K2127" t="inlineStr">
        <is>
          <t>COMPLETED</t>
        </is>
      </c>
      <c r="L2127" t="inlineStr">
        <is>
          <t>MARK_AS_COMPLETED</t>
        </is>
      </c>
      <c r="M2127" t="inlineStr">
        <is>
          <t>Queue</t>
        </is>
      </c>
      <c r="N2127" t="n">
        <v>1.0</v>
      </c>
      <c r="O2127" s="1" t="n">
        <v>44532.65950231482</v>
      </c>
      <c r="P2127" s="1" t="n">
        <v>44533.27584490741</v>
      </c>
      <c r="Q2127" t="n">
        <v>52377.0</v>
      </c>
      <c r="R2127" t="n">
        <v>875.0</v>
      </c>
      <c r="S2127" t="b">
        <v>0</v>
      </c>
      <c r="T2127" t="inlineStr">
        <is>
          <t>N/A</t>
        </is>
      </c>
      <c r="U2127" t="b">
        <v>0</v>
      </c>
      <c r="V2127" t="inlineStr">
        <is>
          <t>Hemanshi Deshlahara</t>
        </is>
      </c>
      <c r="W2127" s="1" t="n">
        <v>44533.27584490741</v>
      </c>
      <c r="X2127" t="n">
        <v>656.0</v>
      </c>
      <c r="Y2127" t="n">
        <v>0.0</v>
      </c>
      <c r="Z2127" t="n">
        <v>0.0</v>
      </c>
      <c r="AA2127" t="n">
        <v>0.0</v>
      </c>
      <c r="AB2127" t="n">
        <v>0.0</v>
      </c>
      <c r="AC2127" t="n">
        <v>0.0</v>
      </c>
      <c r="AD2127" t="n">
        <v>114.0</v>
      </c>
      <c r="AE2127" t="n">
        <v>102.0</v>
      </c>
      <c r="AF2127" t="n">
        <v>0.0</v>
      </c>
      <c r="AG2127" t="n">
        <v>4.0</v>
      </c>
      <c r="AH2127" t="inlineStr">
        <is>
          <t>N/A</t>
        </is>
      </c>
      <c r="AI2127" t="inlineStr">
        <is>
          <t>N/A</t>
        </is>
      </c>
      <c r="AJ2127" t="inlineStr">
        <is>
          <t>N/A</t>
        </is>
      </c>
      <c r="AK2127" t="inlineStr">
        <is>
          <t>N/A</t>
        </is>
      </c>
      <c r="AL2127" t="inlineStr">
        <is>
          <t>N/A</t>
        </is>
      </c>
      <c r="AM2127" t="inlineStr">
        <is>
          <t>N/A</t>
        </is>
      </c>
      <c r="AN2127" t="inlineStr">
        <is>
          <t>N/A</t>
        </is>
      </c>
      <c r="AO2127" t="inlineStr">
        <is>
          <t>N/A</t>
        </is>
      </c>
      <c r="AP2127" t="inlineStr">
        <is>
          <t>N/A</t>
        </is>
      </c>
      <c r="AQ2127" t="inlineStr">
        <is>
          <t>N/A</t>
        </is>
      </c>
      <c r="AR2127" t="inlineStr">
        <is>
          <t>N/A</t>
        </is>
      </c>
      <c r="AS2127" t="inlineStr">
        <is>
          <t>N/A</t>
        </is>
      </c>
      <c r="AT2127" t="inlineStr">
        <is>
          <t>N/A</t>
        </is>
      </c>
      <c r="AU2127" t="inlineStr">
        <is>
          <t>N/A</t>
        </is>
      </c>
      <c r="AV2127" t="inlineStr">
        <is>
          <t>N/A</t>
        </is>
      </c>
      <c r="AW2127" t="inlineStr">
        <is>
          <t>N/A</t>
        </is>
      </c>
      <c r="AX2127" t="inlineStr">
        <is>
          <t>N/A</t>
        </is>
      </c>
      <c r="AY2127" t="inlineStr">
        <is>
          <t>N/A</t>
        </is>
      </c>
      <c r="AZ2127" t="inlineStr">
        <is>
          <t>N/A</t>
        </is>
      </c>
      <c r="BA2127" t="inlineStr">
        <is>
          <t>N/A</t>
        </is>
      </c>
      <c r="BB2127" t="inlineStr">
        <is>
          <t>N/A</t>
        </is>
      </c>
      <c r="BC2127" t="inlineStr">
        <is>
          <t>N/A</t>
        </is>
      </c>
      <c r="BD2127" t="inlineStr">
        <is>
          <t>N/A</t>
        </is>
      </c>
      <c r="BE2127" t="inlineStr">
        <is>
          <t>N/A</t>
        </is>
      </c>
    </row>
    <row r="2128">
      <c r="A2128" t="inlineStr">
        <is>
          <t>WI211281979</t>
        </is>
      </c>
      <c r="B2128" t="inlineStr">
        <is>
          <t>DATA_VALIDATION</t>
        </is>
      </c>
      <c r="C2128" t="inlineStr">
        <is>
          <t>201330004298</t>
        </is>
      </c>
      <c r="D2128" t="inlineStr">
        <is>
          <t>Folder</t>
        </is>
      </c>
      <c r="E2128" s="2">
        <f>HYPERLINK("capsilon://?command=openfolder&amp;siteaddress=FAM.docvelocity-na8.net&amp;folderid=FX60E93C28-FE29-E3E5-EED9-1596A2AF80C5","FX211210435")</f>
        <v>0.0</v>
      </c>
      <c r="F2128" t="inlineStr">
        <is>
          <t/>
        </is>
      </c>
      <c r="G2128" t="inlineStr">
        <is>
          <t/>
        </is>
      </c>
      <c r="H2128" t="inlineStr">
        <is>
          <t>Mailitem</t>
        </is>
      </c>
      <c r="I2128" t="inlineStr">
        <is>
          <t>MI2112864799</t>
        </is>
      </c>
      <c r="J2128" t="n">
        <v>30.0</v>
      </c>
      <c r="K2128" t="inlineStr">
        <is>
          <t>COMPLETED</t>
        </is>
      </c>
      <c r="L2128" t="inlineStr">
        <is>
          <t>MARK_AS_COMPLETED</t>
        </is>
      </c>
      <c r="M2128" t="inlineStr">
        <is>
          <t>Queue</t>
        </is>
      </c>
      <c r="N2128" t="n">
        <v>2.0</v>
      </c>
      <c r="O2128" s="1" t="n">
        <v>44557.673055555555</v>
      </c>
      <c r="P2128" s="1" t="n">
        <v>44558.182974537034</v>
      </c>
      <c r="Q2128" t="n">
        <v>43862.0</v>
      </c>
      <c r="R2128" t="n">
        <v>195.0</v>
      </c>
      <c r="S2128" t="b">
        <v>0</v>
      </c>
      <c r="T2128" t="inlineStr">
        <is>
          <t>N/A</t>
        </is>
      </c>
      <c r="U2128" t="b">
        <v>0</v>
      </c>
      <c r="V2128" t="inlineStr">
        <is>
          <t>Suraj Toradmal</t>
        </is>
      </c>
      <c r="W2128" s="1" t="n">
        <v>44557.831145833334</v>
      </c>
      <c r="X2128" t="n">
        <v>115.0</v>
      </c>
      <c r="Y2128" t="n">
        <v>9.0</v>
      </c>
      <c r="Z2128" t="n">
        <v>0.0</v>
      </c>
      <c r="AA2128" t="n">
        <v>9.0</v>
      </c>
      <c r="AB2128" t="n">
        <v>0.0</v>
      </c>
      <c r="AC2128" t="n">
        <v>4.0</v>
      </c>
      <c r="AD2128" t="n">
        <v>21.0</v>
      </c>
      <c r="AE2128" t="n">
        <v>0.0</v>
      </c>
      <c r="AF2128" t="n">
        <v>0.0</v>
      </c>
      <c r="AG2128" t="n">
        <v>0.0</v>
      </c>
      <c r="AH2128" t="inlineStr">
        <is>
          <t>Poonam Patil</t>
        </is>
      </c>
      <c r="AI2128" s="1" t="n">
        <v>44558.182974537034</v>
      </c>
      <c r="AJ2128" t="n">
        <v>69.0</v>
      </c>
      <c r="AK2128" t="n">
        <v>0.0</v>
      </c>
      <c r="AL2128" t="n">
        <v>0.0</v>
      </c>
      <c r="AM2128" t="n">
        <v>0.0</v>
      </c>
      <c r="AN2128" t="n">
        <v>0.0</v>
      </c>
      <c r="AO2128" t="n">
        <v>0.0</v>
      </c>
      <c r="AP2128" t="n">
        <v>21.0</v>
      </c>
      <c r="AQ2128" t="n">
        <v>0.0</v>
      </c>
      <c r="AR2128" t="n">
        <v>0.0</v>
      </c>
      <c r="AS2128" t="n">
        <v>0.0</v>
      </c>
      <c r="AT2128" t="inlineStr">
        <is>
          <t>N/A</t>
        </is>
      </c>
      <c r="AU2128" t="inlineStr">
        <is>
          <t>N/A</t>
        </is>
      </c>
      <c r="AV2128" t="inlineStr">
        <is>
          <t>N/A</t>
        </is>
      </c>
      <c r="AW2128" t="inlineStr">
        <is>
          <t>N/A</t>
        </is>
      </c>
      <c r="AX2128" t="inlineStr">
        <is>
          <t>N/A</t>
        </is>
      </c>
      <c r="AY2128" t="inlineStr">
        <is>
          <t>N/A</t>
        </is>
      </c>
      <c r="AZ2128" t="inlineStr">
        <is>
          <t>N/A</t>
        </is>
      </c>
      <c r="BA2128" t="inlineStr">
        <is>
          <t>N/A</t>
        </is>
      </c>
      <c r="BB2128" t="inlineStr">
        <is>
          <t>N/A</t>
        </is>
      </c>
      <c r="BC2128" t="inlineStr">
        <is>
          <t>N/A</t>
        </is>
      </c>
      <c r="BD2128" t="inlineStr">
        <is>
          <t>N/A</t>
        </is>
      </c>
      <c r="BE2128" t="inlineStr">
        <is>
          <t>N/A</t>
        </is>
      </c>
    </row>
    <row r="2129">
      <c r="A2129" t="inlineStr">
        <is>
          <t>WI211282224</t>
        </is>
      </c>
      <c r="B2129" t="inlineStr">
        <is>
          <t>DATA_VALIDATION</t>
        </is>
      </c>
      <c r="C2129" t="inlineStr">
        <is>
          <t>201100014337</t>
        </is>
      </c>
      <c r="D2129" t="inlineStr">
        <is>
          <t>Folder</t>
        </is>
      </c>
      <c r="E2129" s="2">
        <f>HYPERLINK("capsilon://?command=openfolder&amp;siteaddress=FAM.docvelocity-na8.net&amp;folderid=FXA4E5F561-4A9C-2260-C163-395BC8537C29","FX21128088")</f>
        <v>0.0</v>
      </c>
      <c r="F2129" t="inlineStr">
        <is>
          <t/>
        </is>
      </c>
      <c r="G2129" t="inlineStr">
        <is>
          <t/>
        </is>
      </c>
      <c r="H2129" t="inlineStr">
        <is>
          <t>Mailitem</t>
        </is>
      </c>
      <c r="I2129" t="inlineStr">
        <is>
          <t>MI2112851933</t>
        </is>
      </c>
      <c r="J2129" t="n">
        <v>56.0</v>
      </c>
      <c r="K2129" t="inlineStr">
        <is>
          <t>COMPLETED</t>
        </is>
      </c>
      <c r="L2129" t="inlineStr">
        <is>
          <t>MARK_AS_COMPLETED</t>
        </is>
      </c>
      <c r="M2129" t="inlineStr">
        <is>
          <t>Queue</t>
        </is>
      </c>
      <c r="N2129" t="n">
        <v>2.0</v>
      </c>
      <c r="O2129" s="1" t="n">
        <v>44557.704988425925</v>
      </c>
      <c r="P2129" s="1" t="n">
        <v>44557.73815972222</v>
      </c>
      <c r="Q2129" t="n">
        <v>1952.0</v>
      </c>
      <c r="R2129" t="n">
        <v>914.0</v>
      </c>
      <c r="S2129" t="b">
        <v>0</v>
      </c>
      <c r="T2129" t="inlineStr">
        <is>
          <t>N/A</t>
        </is>
      </c>
      <c r="U2129" t="b">
        <v>1</v>
      </c>
      <c r="V2129" t="inlineStr">
        <is>
          <t>Archana Bhujbal</t>
        </is>
      </c>
      <c r="W2129" s="1" t="n">
        <v>44557.71231481482</v>
      </c>
      <c r="X2129" t="n">
        <v>486.0</v>
      </c>
      <c r="Y2129" t="n">
        <v>42.0</v>
      </c>
      <c r="Z2129" t="n">
        <v>0.0</v>
      </c>
      <c r="AA2129" t="n">
        <v>42.0</v>
      </c>
      <c r="AB2129" t="n">
        <v>0.0</v>
      </c>
      <c r="AC2129" t="n">
        <v>30.0</v>
      </c>
      <c r="AD2129" t="n">
        <v>14.0</v>
      </c>
      <c r="AE2129" t="n">
        <v>0.0</v>
      </c>
      <c r="AF2129" t="n">
        <v>0.0</v>
      </c>
      <c r="AG2129" t="n">
        <v>0.0</v>
      </c>
      <c r="AH2129" t="inlineStr">
        <is>
          <t>Vikash Suryakanth Parmar</t>
        </is>
      </c>
      <c r="AI2129" s="1" t="n">
        <v>44557.73815972222</v>
      </c>
      <c r="AJ2129" t="n">
        <v>376.0</v>
      </c>
      <c r="AK2129" t="n">
        <v>3.0</v>
      </c>
      <c r="AL2129" t="n">
        <v>0.0</v>
      </c>
      <c r="AM2129" t="n">
        <v>3.0</v>
      </c>
      <c r="AN2129" t="n">
        <v>0.0</v>
      </c>
      <c r="AO2129" t="n">
        <v>3.0</v>
      </c>
      <c r="AP2129" t="n">
        <v>11.0</v>
      </c>
      <c r="AQ2129" t="n">
        <v>0.0</v>
      </c>
      <c r="AR2129" t="n">
        <v>0.0</v>
      </c>
      <c r="AS2129" t="n">
        <v>0.0</v>
      </c>
      <c r="AT2129" t="inlineStr">
        <is>
          <t>N/A</t>
        </is>
      </c>
      <c r="AU2129" t="inlineStr">
        <is>
          <t>N/A</t>
        </is>
      </c>
      <c r="AV2129" t="inlineStr">
        <is>
          <t>N/A</t>
        </is>
      </c>
      <c r="AW2129" t="inlineStr">
        <is>
          <t>N/A</t>
        </is>
      </c>
      <c r="AX2129" t="inlineStr">
        <is>
          <t>N/A</t>
        </is>
      </c>
      <c r="AY2129" t="inlineStr">
        <is>
          <t>N/A</t>
        </is>
      </c>
      <c r="AZ2129" t="inlineStr">
        <is>
          <t>N/A</t>
        </is>
      </c>
      <c r="BA2129" t="inlineStr">
        <is>
          <t>N/A</t>
        </is>
      </c>
      <c r="BB2129" t="inlineStr">
        <is>
          <t>N/A</t>
        </is>
      </c>
      <c r="BC2129" t="inlineStr">
        <is>
          <t>N/A</t>
        </is>
      </c>
      <c r="BD2129" t="inlineStr">
        <is>
          <t>N/A</t>
        </is>
      </c>
      <c r="BE2129" t="inlineStr">
        <is>
          <t>N/A</t>
        </is>
      </c>
    </row>
    <row r="2130">
      <c r="A2130" t="inlineStr">
        <is>
          <t>WI211282240</t>
        </is>
      </c>
      <c r="B2130" t="inlineStr">
        <is>
          <t>DATA_VALIDATION</t>
        </is>
      </c>
      <c r="C2130" t="inlineStr">
        <is>
          <t>201340000511</t>
        </is>
      </c>
      <c r="D2130" t="inlineStr">
        <is>
          <t>Folder</t>
        </is>
      </c>
      <c r="E2130" s="2">
        <f>HYPERLINK("capsilon://?command=openfolder&amp;siteaddress=FAM.docvelocity-na8.net&amp;folderid=FX700D1B2C-AE03-F8DE-2469-0CDC2FE47A15","FX211210732")</f>
        <v>0.0</v>
      </c>
      <c r="F2130" t="inlineStr">
        <is>
          <t/>
        </is>
      </c>
      <c r="G2130" t="inlineStr">
        <is>
          <t/>
        </is>
      </c>
      <c r="H2130" t="inlineStr">
        <is>
          <t>Mailitem</t>
        </is>
      </c>
      <c r="I2130" t="inlineStr">
        <is>
          <t>MI2112851946</t>
        </is>
      </c>
      <c r="J2130" t="n">
        <v>157.0</v>
      </c>
      <c r="K2130" t="inlineStr">
        <is>
          <t>COMPLETED</t>
        </is>
      </c>
      <c r="L2130" t="inlineStr">
        <is>
          <t>MARK_AS_COMPLETED</t>
        </is>
      </c>
      <c r="M2130" t="inlineStr">
        <is>
          <t>Queue</t>
        </is>
      </c>
      <c r="N2130" t="n">
        <v>2.0</v>
      </c>
      <c r="O2130" s="1" t="n">
        <v>44557.70695601852</v>
      </c>
      <c r="P2130" s="1" t="n">
        <v>44557.742002314815</v>
      </c>
      <c r="Q2130" t="n">
        <v>2078.0</v>
      </c>
      <c r="R2130" t="n">
        <v>950.0</v>
      </c>
      <c r="S2130" t="b">
        <v>0</v>
      </c>
      <c r="T2130" t="inlineStr">
        <is>
          <t>N/A</t>
        </is>
      </c>
      <c r="U2130" t="b">
        <v>1</v>
      </c>
      <c r="V2130" t="inlineStr">
        <is>
          <t>Suraj Toradmal</t>
        </is>
      </c>
      <c r="W2130" s="1" t="n">
        <v>44557.71465277778</v>
      </c>
      <c r="X2130" t="n">
        <v>618.0</v>
      </c>
      <c r="Y2130" t="n">
        <v>92.0</v>
      </c>
      <c r="Z2130" t="n">
        <v>0.0</v>
      </c>
      <c r="AA2130" t="n">
        <v>92.0</v>
      </c>
      <c r="AB2130" t="n">
        <v>21.0</v>
      </c>
      <c r="AC2130" t="n">
        <v>43.0</v>
      </c>
      <c r="AD2130" t="n">
        <v>65.0</v>
      </c>
      <c r="AE2130" t="n">
        <v>0.0</v>
      </c>
      <c r="AF2130" t="n">
        <v>0.0</v>
      </c>
      <c r="AG2130" t="n">
        <v>0.0</v>
      </c>
      <c r="AH2130" t="inlineStr">
        <is>
          <t>Vikash Suryakanth Parmar</t>
        </is>
      </c>
      <c r="AI2130" s="1" t="n">
        <v>44557.742002314815</v>
      </c>
      <c r="AJ2130" t="n">
        <v>332.0</v>
      </c>
      <c r="AK2130" t="n">
        <v>3.0</v>
      </c>
      <c r="AL2130" t="n">
        <v>0.0</v>
      </c>
      <c r="AM2130" t="n">
        <v>3.0</v>
      </c>
      <c r="AN2130" t="n">
        <v>21.0</v>
      </c>
      <c r="AO2130" t="n">
        <v>3.0</v>
      </c>
      <c r="AP2130" t="n">
        <v>62.0</v>
      </c>
      <c r="AQ2130" t="n">
        <v>0.0</v>
      </c>
      <c r="AR2130" t="n">
        <v>0.0</v>
      </c>
      <c r="AS2130" t="n">
        <v>0.0</v>
      </c>
      <c r="AT2130" t="inlineStr">
        <is>
          <t>N/A</t>
        </is>
      </c>
      <c r="AU2130" t="inlineStr">
        <is>
          <t>N/A</t>
        </is>
      </c>
      <c r="AV2130" t="inlineStr">
        <is>
          <t>N/A</t>
        </is>
      </c>
      <c r="AW2130" t="inlineStr">
        <is>
          <t>N/A</t>
        </is>
      </c>
      <c r="AX2130" t="inlineStr">
        <is>
          <t>N/A</t>
        </is>
      </c>
      <c r="AY2130" t="inlineStr">
        <is>
          <t>N/A</t>
        </is>
      </c>
      <c r="AZ2130" t="inlineStr">
        <is>
          <t>N/A</t>
        </is>
      </c>
      <c r="BA2130" t="inlineStr">
        <is>
          <t>N/A</t>
        </is>
      </c>
      <c r="BB2130" t="inlineStr">
        <is>
          <t>N/A</t>
        </is>
      </c>
      <c r="BC2130" t="inlineStr">
        <is>
          <t>N/A</t>
        </is>
      </c>
      <c r="BD2130" t="inlineStr">
        <is>
          <t>N/A</t>
        </is>
      </c>
      <c r="BE2130" t="inlineStr">
        <is>
          <t>N/A</t>
        </is>
      </c>
    </row>
    <row r="2131">
      <c r="A2131" t="inlineStr">
        <is>
          <t>WI211282248</t>
        </is>
      </c>
      <c r="B2131" t="inlineStr">
        <is>
          <t>DATA_VALIDATION</t>
        </is>
      </c>
      <c r="C2131" t="inlineStr">
        <is>
          <t>201308007853</t>
        </is>
      </c>
      <c r="D2131" t="inlineStr">
        <is>
          <t>Folder</t>
        </is>
      </c>
      <c r="E2131" s="2">
        <f>HYPERLINK("capsilon://?command=openfolder&amp;siteaddress=FAM.docvelocity-na8.net&amp;folderid=FX82CA3387-2E82-14A6-0E71-91166E9044B9","FX211112903")</f>
        <v>0.0</v>
      </c>
      <c r="F2131" t="inlineStr">
        <is>
          <t/>
        </is>
      </c>
      <c r="G2131" t="inlineStr">
        <is>
          <t/>
        </is>
      </c>
      <c r="H2131" t="inlineStr">
        <is>
          <t>Mailitem</t>
        </is>
      </c>
      <c r="I2131" t="inlineStr">
        <is>
          <t>MI2112860999</t>
        </is>
      </c>
      <c r="J2131" t="n">
        <v>66.0</v>
      </c>
      <c r="K2131" t="inlineStr">
        <is>
          <t>COMPLETED</t>
        </is>
      </c>
      <c r="L2131" t="inlineStr">
        <is>
          <t>MARK_AS_COMPLETED</t>
        </is>
      </c>
      <c r="M2131" t="inlineStr">
        <is>
          <t>Queue</t>
        </is>
      </c>
      <c r="N2131" t="n">
        <v>2.0</v>
      </c>
      <c r="O2131" s="1" t="n">
        <v>44557.70891203704</v>
      </c>
      <c r="P2131" s="1" t="n">
        <v>44557.744421296295</v>
      </c>
      <c r="Q2131" t="n">
        <v>2419.0</v>
      </c>
      <c r="R2131" t="n">
        <v>649.0</v>
      </c>
      <c r="S2131" t="b">
        <v>0</v>
      </c>
      <c r="T2131" t="inlineStr">
        <is>
          <t>N/A</t>
        </is>
      </c>
      <c r="U2131" t="b">
        <v>1</v>
      </c>
      <c r="V2131" t="inlineStr">
        <is>
          <t>Archana Bhujbal</t>
        </is>
      </c>
      <c r="W2131" s="1" t="n">
        <v>44557.71711805555</v>
      </c>
      <c r="X2131" t="n">
        <v>414.0</v>
      </c>
      <c r="Y2131" t="n">
        <v>52.0</v>
      </c>
      <c r="Z2131" t="n">
        <v>0.0</v>
      </c>
      <c r="AA2131" t="n">
        <v>52.0</v>
      </c>
      <c r="AB2131" t="n">
        <v>0.0</v>
      </c>
      <c r="AC2131" t="n">
        <v>37.0</v>
      </c>
      <c r="AD2131" t="n">
        <v>14.0</v>
      </c>
      <c r="AE2131" t="n">
        <v>0.0</v>
      </c>
      <c r="AF2131" t="n">
        <v>0.0</v>
      </c>
      <c r="AG2131" t="n">
        <v>0.0</v>
      </c>
      <c r="AH2131" t="inlineStr">
        <is>
          <t>Vikash Suryakanth Parmar</t>
        </is>
      </c>
      <c r="AI2131" s="1" t="n">
        <v>44557.744421296295</v>
      </c>
      <c r="AJ2131" t="n">
        <v>209.0</v>
      </c>
      <c r="AK2131" t="n">
        <v>0.0</v>
      </c>
      <c r="AL2131" t="n">
        <v>0.0</v>
      </c>
      <c r="AM2131" t="n">
        <v>0.0</v>
      </c>
      <c r="AN2131" t="n">
        <v>0.0</v>
      </c>
      <c r="AO2131" t="n">
        <v>0.0</v>
      </c>
      <c r="AP2131" t="n">
        <v>14.0</v>
      </c>
      <c r="AQ2131" t="n">
        <v>0.0</v>
      </c>
      <c r="AR2131" t="n">
        <v>0.0</v>
      </c>
      <c r="AS2131" t="n">
        <v>0.0</v>
      </c>
      <c r="AT2131" t="inlineStr">
        <is>
          <t>N/A</t>
        </is>
      </c>
      <c r="AU2131" t="inlineStr">
        <is>
          <t>N/A</t>
        </is>
      </c>
      <c r="AV2131" t="inlineStr">
        <is>
          <t>N/A</t>
        </is>
      </c>
      <c r="AW2131" t="inlineStr">
        <is>
          <t>N/A</t>
        </is>
      </c>
      <c r="AX2131" t="inlineStr">
        <is>
          <t>N/A</t>
        </is>
      </c>
      <c r="AY2131" t="inlineStr">
        <is>
          <t>N/A</t>
        </is>
      </c>
      <c r="AZ2131" t="inlineStr">
        <is>
          <t>N/A</t>
        </is>
      </c>
      <c r="BA2131" t="inlineStr">
        <is>
          <t>N/A</t>
        </is>
      </c>
      <c r="BB2131" t="inlineStr">
        <is>
          <t>N/A</t>
        </is>
      </c>
      <c r="BC2131" t="inlineStr">
        <is>
          <t>N/A</t>
        </is>
      </c>
      <c r="BD2131" t="inlineStr">
        <is>
          <t>N/A</t>
        </is>
      </c>
      <c r="BE2131" t="inlineStr">
        <is>
          <t>N/A</t>
        </is>
      </c>
    </row>
    <row r="2132">
      <c r="A2132" t="inlineStr">
        <is>
          <t>WI211282254</t>
        </is>
      </c>
      <c r="B2132" t="inlineStr">
        <is>
          <t>DATA_VALIDATION</t>
        </is>
      </c>
      <c r="C2132" t="inlineStr">
        <is>
          <t>201130012999</t>
        </is>
      </c>
      <c r="D2132" t="inlineStr">
        <is>
          <t>Folder</t>
        </is>
      </c>
      <c r="E2132" s="2">
        <f>HYPERLINK("capsilon://?command=openfolder&amp;siteaddress=FAM.docvelocity-na8.net&amp;folderid=FXFAEC434A-5C45-6BE3-7BD5-D361BA9D75E1","FX211211582")</f>
        <v>0.0</v>
      </c>
      <c r="F2132" t="inlineStr">
        <is>
          <t/>
        </is>
      </c>
      <c r="G2132" t="inlineStr">
        <is>
          <t/>
        </is>
      </c>
      <c r="H2132" t="inlineStr">
        <is>
          <t>Mailitem</t>
        </is>
      </c>
      <c r="I2132" t="inlineStr">
        <is>
          <t>MI2112853789</t>
        </is>
      </c>
      <c r="J2132" t="n">
        <v>227.0</v>
      </c>
      <c r="K2132" t="inlineStr">
        <is>
          <t>COMPLETED</t>
        </is>
      </c>
      <c r="L2132" t="inlineStr">
        <is>
          <t>MARK_AS_COMPLETED</t>
        </is>
      </c>
      <c r="M2132" t="inlineStr">
        <is>
          <t>Queue</t>
        </is>
      </c>
      <c r="N2132" t="n">
        <v>2.0</v>
      </c>
      <c r="O2132" s="1" t="n">
        <v>44557.709398148145</v>
      </c>
      <c r="P2132" s="1" t="n">
        <v>44558.18216435185</v>
      </c>
      <c r="Q2132" t="n">
        <v>37237.0</v>
      </c>
      <c r="R2132" t="n">
        <v>3610.0</v>
      </c>
      <c r="S2132" t="b">
        <v>0</v>
      </c>
      <c r="T2132" t="inlineStr">
        <is>
          <t>N/A</t>
        </is>
      </c>
      <c r="U2132" t="b">
        <v>1</v>
      </c>
      <c r="V2132" t="inlineStr">
        <is>
          <t>Suraj Toradmal</t>
        </is>
      </c>
      <c r="W2132" s="1" t="n">
        <v>44557.81831018518</v>
      </c>
      <c r="X2132" t="n">
        <v>2117.0</v>
      </c>
      <c r="Y2132" t="n">
        <v>222.0</v>
      </c>
      <c r="Z2132" t="n">
        <v>0.0</v>
      </c>
      <c r="AA2132" t="n">
        <v>222.0</v>
      </c>
      <c r="AB2132" t="n">
        <v>21.0</v>
      </c>
      <c r="AC2132" t="n">
        <v>159.0</v>
      </c>
      <c r="AD2132" t="n">
        <v>5.0</v>
      </c>
      <c r="AE2132" t="n">
        <v>0.0</v>
      </c>
      <c r="AF2132" t="n">
        <v>0.0</v>
      </c>
      <c r="AG2132" t="n">
        <v>0.0</v>
      </c>
      <c r="AH2132" t="inlineStr">
        <is>
          <t>Poonam Patil</t>
        </is>
      </c>
      <c r="AI2132" s="1" t="n">
        <v>44558.18216435185</v>
      </c>
      <c r="AJ2132" t="n">
        <v>20.0</v>
      </c>
      <c r="AK2132" t="n">
        <v>0.0</v>
      </c>
      <c r="AL2132" t="n">
        <v>0.0</v>
      </c>
      <c r="AM2132" t="n">
        <v>0.0</v>
      </c>
      <c r="AN2132" t="n">
        <v>21.0</v>
      </c>
      <c r="AO2132" t="n">
        <v>0.0</v>
      </c>
      <c r="AP2132" t="n">
        <v>5.0</v>
      </c>
      <c r="AQ2132" t="n">
        <v>0.0</v>
      </c>
      <c r="AR2132" t="n">
        <v>0.0</v>
      </c>
      <c r="AS2132" t="n">
        <v>0.0</v>
      </c>
      <c r="AT2132" t="inlineStr">
        <is>
          <t>N/A</t>
        </is>
      </c>
      <c r="AU2132" t="inlineStr">
        <is>
          <t>N/A</t>
        </is>
      </c>
      <c r="AV2132" t="inlineStr">
        <is>
          <t>N/A</t>
        </is>
      </c>
      <c r="AW2132" t="inlineStr">
        <is>
          <t>N/A</t>
        </is>
      </c>
      <c r="AX2132" t="inlineStr">
        <is>
          <t>N/A</t>
        </is>
      </c>
      <c r="AY2132" t="inlineStr">
        <is>
          <t>N/A</t>
        </is>
      </c>
      <c r="AZ2132" t="inlineStr">
        <is>
          <t>N/A</t>
        </is>
      </c>
      <c r="BA2132" t="inlineStr">
        <is>
          <t>N/A</t>
        </is>
      </c>
      <c r="BB2132" t="inlineStr">
        <is>
          <t>N/A</t>
        </is>
      </c>
      <c r="BC2132" t="inlineStr">
        <is>
          <t>N/A</t>
        </is>
      </c>
      <c r="BD2132" t="inlineStr">
        <is>
          <t>N/A</t>
        </is>
      </c>
      <c r="BE2132" t="inlineStr">
        <is>
          <t>N/A</t>
        </is>
      </c>
    </row>
    <row r="2133">
      <c r="A2133" t="inlineStr">
        <is>
          <t>WI211282284</t>
        </is>
      </c>
      <c r="B2133" t="inlineStr">
        <is>
          <t>DATA_VALIDATION</t>
        </is>
      </c>
      <c r="C2133" t="inlineStr">
        <is>
          <t>201100014393</t>
        </is>
      </c>
      <c r="D2133" t="inlineStr">
        <is>
          <t>Folder</t>
        </is>
      </c>
      <c r="E2133" s="2">
        <f>HYPERLINK("capsilon://?command=openfolder&amp;siteaddress=FAM.docvelocity-na8.net&amp;folderid=FX2BC4942F-424D-4B4E-15D3-F72129BFD1E4","FX211212055")</f>
        <v>0.0</v>
      </c>
      <c r="F2133" t="inlineStr">
        <is>
          <t/>
        </is>
      </c>
      <c r="G2133" t="inlineStr">
        <is>
          <t/>
        </is>
      </c>
      <c r="H2133" t="inlineStr">
        <is>
          <t>Mailitem</t>
        </is>
      </c>
      <c r="I2133" t="inlineStr">
        <is>
          <t>MI2112863081</t>
        </is>
      </c>
      <c r="J2133" t="n">
        <v>571.0</v>
      </c>
      <c r="K2133" t="inlineStr">
        <is>
          <t>COMPLETED</t>
        </is>
      </c>
      <c r="L2133" t="inlineStr">
        <is>
          <t>MARK_AS_COMPLETED</t>
        </is>
      </c>
      <c r="M2133" t="inlineStr">
        <is>
          <t>Queue</t>
        </is>
      </c>
      <c r="N2133" t="n">
        <v>2.0</v>
      </c>
      <c r="O2133" s="1" t="n">
        <v>44557.714050925926</v>
      </c>
      <c r="P2133" s="1" t="n">
        <v>44558.20390046296</v>
      </c>
      <c r="Q2133" t="n">
        <v>36301.0</v>
      </c>
      <c r="R2133" t="n">
        <v>6022.0</v>
      </c>
      <c r="S2133" t="b">
        <v>0</v>
      </c>
      <c r="T2133" t="inlineStr">
        <is>
          <t>N/A</t>
        </is>
      </c>
      <c r="U2133" t="b">
        <v>1</v>
      </c>
      <c r="V2133" t="inlineStr">
        <is>
          <t>Karnal Akhare</t>
        </is>
      </c>
      <c r="W2133" s="1" t="n">
        <v>44558.160775462966</v>
      </c>
      <c r="X2133" t="n">
        <v>2714.0</v>
      </c>
      <c r="Y2133" t="n">
        <v>283.0</v>
      </c>
      <c r="Z2133" t="n">
        <v>0.0</v>
      </c>
      <c r="AA2133" t="n">
        <v>283.0</v>
      </c>
      <c r="AB2133" t="n">
        <v>63.0</v>
      </c>
      <c r="AC2133" t="n">
        <v>114.0</v>
      </c>
      <c r="AD2133" t="n">
        <v>288.0</v>
      </c>
      <c r="AE2133" t="n">
        <v>0.0</v>
      </c>
      <c r="AF2133" t="n">
        <v>0.0</v>
      </c>
      <c r="AG2133" t="n">
        <v>0.0</v>
      </c>
      <c r="AH2133" t="inlineStr">
        <is>
          <t>Aparna Chavan</t>
        </is>
      </c>
      <c r="AI2133" s="1" t="n">
        <v>44558.20390046296</v>
      </c>
      <c r="AJ2133" t="n">
        <v>3047.0</v>
      </c>
      <c r="AK2133" t="n">
        <v>5.0</v>
      </c>
      <c r="AL2133" t="n">
        <v>0.0</v>
      </c>
      <c r="AM2133" t="n">
        <v>5.0</v>
      </c>
      <c r="AN2133" t="n">
        <v>63.0</v>
      </c>
      <c r="AO2133" t="n">
        <v>4.0</v>
      </c>
      <c r="AP2133" t="n">
        <v>283.0</v>
      </c>
      <c r="AQ2133" t="n">
        <v>0.0</v>
      </c>
      <c r="AR2133" t="n">
        <v>0.0</v>
      </c>
      <c r="AS2133" t="n">
        <v>0.0</v>
      </c>
      <c r="AT2133" t="inlineStr">
        <is>
          <t>N/A</t>
        </is>
      </c>
      <c r="AU2133" t="inlineStr">
        <is>
          <t>N/A</t>
        </is>
      </c>
      <c r="AV2133" t="inlineStr">
        <is>
          <t>N/A</t>
        </is>
      </c>
      <c r="AW2133" t="inlineStr">
        <is>
          <t>N/A</t>
        </is>
      </c>
      <c r="AX2133" t="inlineStr">
        <is>
          <t>N/A</t>
        </is>
      </c>
      <c r="AY2133" t="inlineStr">
        <is>
          <t>N/A</t>
        </is>
      </c>
      <c r="AZ2133" t="inlineStr">
        <is>
          <t>N/A</t>
        </is>
      </c>
      <c r="BA2133" t="inlineStr">
        <is>
          <t>N/A</t>
        </is>
      </c>
      <c r="BB2133" t="inlineStr">
        <is>
          <t>N/A</t>
        </is>
      </c>
      <c r="BC2133" t="inlineStr">
        <is>
          <t>N/A</t>
        </is>
      </c>
      <c r="BD2133" t="inlineStr">
        <is>
          <t>N/A</t>
        </is>
      </c>
      <c r="BE2133" t="inlineStr">
        <is>
          <t>N/A</t>
        </is>
      </c>
    </row>
    <row r="2134">
      <c r="A2134" t="inlineStr">
        <is>
          <t>WI211282376</t>
        </is>
      </c>
      <c r="B2134" t="inlineStr">
        <is>
          <t>DATA_VALIDATION</t>
        </is>
      </c>
      <c r="C2134" t="inlineStr">
        <is>
          <t>201110012330</t>
        </is>
      </c>
      <c r="D2134" t="inlineStr">
        <is>
          <t>Folder</t>
        </is>
      </c>
      <c r="E2134" s="2">
        <f>HYPERLINK("capsilon://?command=openfolder&amp;siteaddress=FAM.docvelocity-na8.net&amp;folderid=FX910D1C45-203B-F167-1C10-9C06008F53BB","FX211211851")</f>
        <v>0.0</v>
      </c>
      <c r="F2134" t="inlineStr">
        <is>
          <t/>
        </is>
      </c>
      <c r="G2134" t="inlineStr">
        <is>
          <t/>
        </is>
      </c>
      <c r="H2134" t="inlineStr">
        <is>
          <t>Mailitem</t>
        </is>
      </c>
      <c r="I2134" t="inlineStr">
        <is>
          <t>MI2112869491</t>
        </is>
      </c>
      <c r="J2134" t="n">
        <v>30.0</v>
      </c>
      <c r="K2134" t="inlineStr">
        <is>
          <t>COMPLETED</t>
        </is>
      </c>
      <c r="L2134" t="inlineStr">
        <is>
          <t>MARK_AS_COMPLETED</t>
        </is>
      </c>
      <c r="M2134" t="inlineStr">
        <is>
          <t>Queue</t>
        </is>
      </c>
      <c r="N2134" t="n">
        <v>2.0</v>
      </c>
      <c r="O2134" s="1" t="n">
        <v>44557.72460648148</v>
      </c>
      <c r="P2134" s="1" t="n">
        <v>44557.764756944445</v>
      </c>
      <c r="Q2134" t="n">
        <v>3358.0</v>
      </c>
      <c r="R2134" t="n">
        <v>111.0</v>
      </c>
      <c r="S2134" t="b">
        <v>0</v>
      </c>
      <c r="T2134" t="inlineStr">
        <is>
          <t>N/A</t>
        </is>
      </c>
      <c r="U2134" t="b">
        <v>0</v>
      </c>
      <c r="V2134" t="inlineStr">
        <is>
          <t>Sumit Jarhad</t>
        </is>
      </c>
      <c r="W2134" s="1" t="n">
        <v>44557.74224537037</v>
      </c>
      <c r="X2134" t="n">
        <v>51.0</v>
      </c>
      <c r="Y2134" t="n">
        <v>9.0</v>
      </c>
      <c r="Z2134" t="n">
        <v>0.0</v>
      </c>
      <c r="AA2134" t="n">
        <v>9.0</v>
      </c>
      <c r="AB2134" t="n">
        <v>0.0</v>
      </c>
      <c r="AC2134" t="n">
        <v>3.0</v>
      </c>
      <c r="AD2134" t="n">
        <v>21.0</v>
      </c>
      <c r="AE2134" t="n">
        <v>0.0</v>
      </c>
      <c r="AF2134" t="n">
        <v>0.0</v>
      </c>
      <c r="AG2134" t="n">
        <v>0.0</v>
      </c>
      <c r="AH2134" t="inlineStr">
        <is>
          <t>Vikash Suryakanth Parmar</t>
        </is>
      </c>
      <c r="AI2134" s="1" t="n">
        <v>44557.764756944445</v>
      </c>
      <c r="AJ2134" t="n">
        <v>60.0</v>
      </c>
      <c r="AK2134" t="n">
        <v>0.0</v>
      </c>
      <c r="AL2134" t="n">
        <v>0.0</v>
      </c>
      <c r="AM2134" t="n">
        <v>0.0</v>
      </c>
      <c r="AN2134" t="n">
        <v>0.0</v>
      </c>
      <c r="AO2134" t="n">
        <v>0.0</v>
      </c>
      <c r="AP2134" t="n">
        <v>21.0</v>
      </c>
      <c r="AQ2134" t="n">
        <v>0.0</v>
      </c>
      <c r="AR2134" t="n">
        <v>0.0</v>
      </c>
      <c r="AS2134" t="n">
        <v>0.0</v>
      </c>
      <c r="AT2134" t="inlineStr">
        <is>
          <t>N/A</t>
        </is>
      </c>
      <c r="AU2134" t="inlineStr">
        <is>
          <t>N/A</t>
        </is>
      </c>
      <c r="AV2134" t="inlineStr">
        <is>
          <t>N/A</t>
        </is>
      </c>
      <c r="AW2134" t="inlineStr">
        <is>
          <t>N/A</t>
        </is>
      </c>
      <c r="AX2134" t="inlineStr">
        <is>
          <t>N/A</t>
        </is>
      </c>
      <c r="AY2134" t="inlineStr">
        <is>
          <t>N/A</t>
        </is>
      </c>
      <c r="AZ2134" t="inlineStr">
        <is>
          <t>N/A</t>
        </is>
      </c>
      <c r="BA2134" t="inlineStr">
        <is>
          <t>N/A</t>
        </is>
      </c>
      <c r="BB2134" t="inlineStr">
        <is>
          <t>N/A</t>
        </is>
      </c>
      <c r="BC2134" t="inlineStr">
        <is>
          <t>N/A</t>
        </is>
      </c>
      <c r="BD2134" t="inlineStr">
        <is>
          <t>N/A</t>
        </is>
      </c>
      <c r="BE2134" t="inlineStr">
        <is>
          <t>N/A</t>
        </is>
      </c>
    </row>
    <row r="2135">
      <c r="A2135" t="inlineStr">
        <is>
          <t>WI211282472</t>
        </is>
      </c>
      <c r="B2135" t="inlineStr">
        <is>
          <t>DATA_VALIDATION</t>
        </is>
      </c>
      <c r="C2135" t="inlineStr">
        <is>
          <t>201130013010</t>
        </is>
      </c>
      <c r="D2135" t="inlineStr">
        <is>
          <t>Folder</t>
        </is>
      </c>
      <c r="E2135" s="2">
        <f>HYPERLINK("capsilon://?command=openfolder&amp;siteaddress=FAM.docvelocity-na8.net&amp;folderid=FX48ED9294-B331-1718-BE7E-BD15B4DFB332","FX211212423")</f>
        <v>0.0</v>
      </c>
      <c r="F2135" t="inlineStr">
        <is>
          <t/>
        </is>
      </c>
      <c r="G2135" t="inlineStr">
        <is>
          <t/>
        </is>
      </c>
      <c r="H2135" t="inlineStr">
        <is>
          <t>Mailitem</t>
        </is>
      </c>
      <c r="I2135" t="inlineStr">
        <is>
          <t>MI2112870189</t>
        </is>
      </c>
      <c r="J2135" t="n">
        <v>60.0</v>
      </c>
      <c r="K2135" t="inlineStr">
        <is>
          <t>COMPLETED</t>
        </is>
      </c>
      <c r="L2135" t="inlineStr">
        <is>
          <t>MARK_AS_COMPLETED</t>
        </is>
      </c>
      <c r="M2135" t="inlineStr">
        <is>
          <t>Queue</t>
        </is>
      </c>
      <c r="N2135" t="n">
        <v>1.0</v>
      </c>
      <c r="O2135" s="1" t="n">
        <v>44557.73504629629</v>
      </c>
      <c r="P2135" s="1" t="n">
        <v>44558.21377314815</v>
      </c>
      <c r="Q2135" t="n">
        <v>40417.0</v>
      </c>
      <c r="R2135" t="n">
        <v>945.0</v>
      </c>
      <c r="S2135" t="b">
        <v>0</v>
      </c>
      <c r="T2135" t="inlineStr">
        <is>
          <t>N/A</t>
        </is>
      </c>
      <c r="U2135" t="b">
        <v>0</v>
      </c>
      <c r="V2135" t="inlineStr">
        <is>
          <t>Hemanshi Deshlahara</t>
        </is>
      </c>
      <c r="W2135" s="1" t="n">
        <v>44558.21377314815</v>
      </c>
      <c r="X2135" t="n">
        <v>337.0</v>
      </c>
      <c r="Y2135" t="n">
        <v>0.0</v>
      </c>
      <c r="Z2135" t="n">
        <v>0.0</v>
      </c>
      <c r="AA2135" t="n">
        <v>0.0</v>
      </c>
      <c r="AB2135" t="n">
        <v>0.0</v>
      </c>
      <c r="AC2135" t="n">
        <v>0.0</v>
      </c>
      <c r="AD2135" t="n">
        <v>60.0</v>
      </c>
      <c r="AE2135" t="n">
        <v>48.0</v>
      </c>
      <c r="AF2135" t="n">
        <v>0.0</v>
      </c>
      <c r="AG2135" t="n">
        <v>4.0</v>
      </c>
      <c r="AH2135" t="inlineStr">
        <is>
          <t>N/A</t>
        </is>
      </c>
      <c r="AI2135" t="inlineStr">
        <is>
          <t>N/A</t>
        </is>
      </c>
      <c r="AJ2135" t="inlineStr">
        <is>
          <t>N/A</t>
        </is>
      </c>
      <c r="AK2135" t="inlineStr">
        <is>
          <t>N/A</t>
        </is>
      </c>
      <c r="AL2135" t="inlineStr">
        <is>
          <t>N/A</t>
        </is>
      </c>
      <c r="AM2135" t="inlineStr">
        <is>
          <t>N/A</t>
        </is>
      </c>
      <c r="AN2135" t="inlineStr">
        <is>
          <t>N/A</t>
        </is>
      </c>
      <c r="AO2135" t="inlineStr">
        <is>
          <t>N/A</t>
        </is>
      </c>
      <c r="AP2135" t="inlineStr">
        <is>
          <t>N/A</t>
        </is>
      </c>
      <c r="AQ2135" t="inlineStr">
        <is>
          <t>N/A</t>
        </is>
      </c>
      <c r="AR2135" t="inlineStr">
        <is>
          <t>N/A</t>
        </is>
      </c>
      <c r="AS2135" t="inlineStr">
        <is>
          <t>N/A</t>
        </is>
      </c>
      <c r="AT2135" t="inlineStr">
        <is>
          <t>N/A</t>
        </is>
      </c>
      <c r="AU2135" t="inlineStr">
        <is>
          <t>N/A</t>
        </is>
      </c>
      <c r="AV2135" t="inlineStr">
        <is>
          <t>N/A</t>
        </is>
      </c>
      <c r="AW2135" t="inlineStr">
        <is>
          <t>N/A</t>
        </is>
      </c>
      <c r="AX2135" t="inlineStr">
        <is>
          <t>N/A</t>
        </is>
      </c>
      <c r="AY2135" t="inlineStr">
        <is>
          <t>N/A</t>
        </is>
      </c>
      <c r="AZ2135" t="inlineStr">
        <is>
          <t>N/A</t>
        </is>
      </c>
      <c r="BA2135" t="inlineStr">
        <is>
          <t>N/A</t>
        </is>
      </c>
      <c r="BB2135" t="inlineStr">
        <is>
          <t>N/A</t>
        </is>
      </c>
      <c r="BC2135" t="inlineStr">
        <is>
          <t>N/A</t>
        </is>
      </c>
      <c r="BD2135" t="inlineStr">
        <is>
          <t>N/A</t>
        </is>
      </c>
      <c r="BE2135" t="inlineStr">
        <is>
          <t>N/A</t>
        </is>
      </c>
    </row>
    <row r="2136">
      <c r="A2136" t="inlineStr">
        <is>
          <t>WI211282499</t>
        </is>
      </c>
      <c r="B2136" t="inlineStr">
        <is>
          <t>DATA_VALIDATION</t>
        </is>
      </c>
      <c r="C2136" t="inlineStr">
        <is>
          <t>201330003959</t>
        </is>
      </c>
      <c r="D2136" t="inlineStr">
        <is>
          <t>Folder</t>
        </is>
      </c>
      <c r="E2136" s="2">
        <f>HYPERLINK("capsilon://?command=openfolder&amp;siteaddress=FAM.docvelocity-na8.net&amp;folderid=FX2D63B369-1706-321B-9941-3F6D11D61005","FX211113685")</f>
        <v>0.0</v>
      </c>
      <c r="F2136" t="inlineStr">
        <is>
          <t/>
        </is>
      </c>
      <c r="G2136" t="inlineStr">
        <is>
          <t/>
        </is>
      </c>
      <c r="H2136" t="inlineStr">
        <is>
          <t>Mailitem</t>
        </is>
      </c>
      <c r="I2136" t="inlineStr">
        <is>
          <t>MI2112870712</t>
        </is>
      </c>
      <c r="J2136" t="n">
        <v>38.0</v>
      </c>
      <c r="K2136" t="inlineStr">
        <is>
          <t>COMPLETED</t>
        </is>
      </c>
      <c r="L2136" t="inlineStr">
        <is>
          <t>MARK_AS_COMPLETED</t>
        </is>
      </c>
      <c r="M2136" t="inlineStr">
        <is>
          <t>Queue</t>
        </is>
      </c>
      <c r="N2136" t="n">
        <v>2.0</v>
      </c>
      <c r="O2136" s="1" t="n">
        <v>44557.74070601852</v>
      </c>
      <c r="P2136" s="1" t="n">
        <v>44558.18667824074</v>
      </c>
      <c r="Q2136" t="n">
        <v>37841.0</v>
      </c>
      <c r="R2136" t="n">
        <v>691.0</v>
      </c>
      <c r="S2136" t="b">
        <v>0</v>
      </c>
      <c r="T2136" t="inlineStr">
        <is>
          <t>N/A</t>
        </is>
      </c>
      <c r="U2136" t="b">
        <v>0</v>
      </c>
      <c r="V2136" t="inlineStr">
        <is>
          <t>Suraj Toradmal</t>
        </is>
      </c>
      <c r="W2136" s="1" t="n">
        <v>44557.83505787037</v>
      </c>
      <c r="X2136" t="n">
        <v>323.0</v>
      </c>
      <c r="Y2136" t="n">
        <v>42.0</v>
      </c>
      <c r="Z2136" t="n">
        <v>0.0</v>
      </c>
      <c r="AA2136" t="n">
        <v>42.0</v>
      </c>
      <c r="AB2136" t="n">
        <v>0.0</v>
      </c>
      <c r="AC2136" t="n">
        <v>31.0</v>
      </c>
      <c r="AD2136" t="n">
        <v>-4.0</v>
      </c>
      <c r="AE2136" t="n">
        <v>0.0</v>
      </c>
      <c r="AF2136" t="n">
        <v>0.0</v>
      </c>
      <c r="AG2136" t="n">
        <v>0.0</v>
      </c>
      <c r="AH2136" t="inlineStr">
        <is>
          <t>Poonam Patil</t>
        </is>
      </c>
      <c r="AI2136" s="1" t="n">
        <v>44558.18667824074</v>
      </c>
      <c r="AJ2136" t="n">
        <v>319.0</v>
      </c>
      <c r="AK2136" t="n">
        <v>0.0</v>
      </c>
      <c r="AL2136" t="n">
        <v>0.0</v>
      </c>
      <c r="AM2136" t="n">
        <v>0.0</v>
      </c>
      <c r="AN2136" t="n">
        <v>0.0</v>
      </c>
      <c r="AO2136" t="n">
        <v>0.0</v>
      </c>
      <c r="AP2136" t="n">
        <v>-4.0</v>
      </c>
      <c r="AQ2136" t="n">
        <v>0.0</v>
      </c>
      <c r="AR2136" t="n">
        <v>0.0</v>
      </c>
      <c r="AS2136" t="n">
        <v>0.0</v>
      </c>
      <c r="AT2136" t="inlineStr">
        <is>
          <t>N/A</t>
        </is>
      </c>
      <c r="AU2136" t="inlineStr">
        <is>
          <t>N/A</t>
        </is>
      </c>
      <c r="AV2136" t="inlineStr">
        <is>
          <t>N/A</t>
        </is>
      </c>
      <c r="AW2136" t="inlineStr">
        <is>
          <t>N/A</t>
        </is>
      </c>
      <c r="AX2136" t="inlineStr">
        <is>
          <t>N/A</t>
        </is>
      </c>
      <c r="AY2136" t="inlineStr">
        <is>
          <t>N/A</t>
        </is>
      </c>
      <c r="AZ2136" t="inlineStr">
        <is>
          <t>N/A</t>
        </is>
      </c>
      <c r="BA2136" t="inlineStr">
        <is>
          <t>N/A</t>
        </is>
      </c>
      <c r="BB2136" t="inlineStr">
        <is>
          <t>N/A</t>
        </is>
      </c>
      <c r="BC2136" t="inlineStr">
        <is>
          <t>N/A</t>
        </is>
      </c>
      <c r="BD2136" t="inlineStr">
        <is>
          <t>N/A</t>
        </is>
      </c>
      <c r="BE2136" t="inlineStr">
        <is>
          <t>N/A</t>
        </is>
      </c>
    </row>
    <row r="2137">
      <c r="A2137" t="inlineStr">
        <is>
          <t>WI211282500</t>
        </is>
      </c>
      <c r="B2137" t="inlineStr">
        <is>
          <t>DATA_VALIDATION</t>
        </is>
      </c>
      <c r="C2137" t="inlineStr">
        <is>
          <t>201330003959</t>
        </is>
      </c>
      <c r="D2137" t="inlineStr">
        <is>
          <t>Folder</t>
        </is>
      </c>
      <c r="E2137" s="2">
        <f>HYPERLINK("capsilon://?command=openfolder&amp;siteaddress=FAM.docvelocity-na8.net&amp;folderid=FX2D63B369-1706-321B-9941-3F6D11D61005","FX211113685")</f>
        <v>0.0</v>
      </c>
      <c r="F2137" t="inlineStr">
        <is>
          <t/>
        </is>
      </c>
      <c r="G2137" t="inlineStr">
        <is>
          <t/>
        </is>
      </c>
      <c r="H2137" t="inlineStr">
        <is>
          <t>Mailitem</t>
        </is>
      </c>
      <c r="I2137" t="inlineStr">
        <is>
          <t>MI2112870700</t>
        </is>
      </c>
      <c r="J2137" t="n">
        <v>38.0</v>
      </c>
      <c r="K2137" t="inlineStr">
        <is>
          <t>COMPLETED</t>
        </is>
      </c>
      <c r="L2137" t="inlineStr">
        <is>
          <t>MARK_AS_COMPLETED</t>
        </is>
      </c>
      <c r="M2137" t="inlineStr">
        <is>
          <t>Queue</t>
        </is>
      </c>
      <c r="N2137" t="n">
        <v>2.0</v>
      </c>
      <c r="O2137" s="1" t="n">
        <v>44557.74074074074</v>
      </c>
      <c r="P2137" s="1" t="n">
        <v>44558.18835648148</v>
      </c>
      <c r="Q2137" t="n">
        <v>38178.0</v>
      </c>
      <c r="R2137" t="n">
        <v>496.0</v>
      </c>
      <c r="S2137" t="b">
        <v>0</v>
      </c>
      <c r="T2137" t="inlineStr">
        <is>
          <t>N/A</t>
        </is>
      </c>
      <c r="U2137" t="b">
        <v>0</v>
      </c>
      <c r="V2137" t="inlineStr">
        <is>
          <t>Suraj Toradmal</t>
        </is>
      </c>
      <c r="W2137" s="1" t="n">
        <v>44557.83909722222</v>
      </c>
      <c r="X2137" t="n">
        <v>349.0</v>
      </c>
      <c r="Y2137" t="n">
        <v>42.0</v>
      </c>
      <c r="Z2137" t="n">
        <v>0.0</v>
      </c>
      <c r="AA2137" t="n">
        <v>42.0</v>
      </c>
      <c r="AB2137" t="n">
        <v>0.0</v>
      </c>
      <c r="AC2137" t="n">
        <v>31.0</v>
      </c>
      <c r="AD2137" t="n">
        <v>-4.0</v>
      </c>
      <c r="AE2137" t="n">
        <v>0.0</v>
      </c>
      <c r="AF2137" t="n">
        <v>0.0</v>
      </c>
      <c r="AG2137" t="n">
        <v>0.0</v>
      </c>
      <c r="AH2137" t="inlineStr">
        <is>
          <t>Poonam Patil</t>
        </is>
      </c>
      <c r="AI2137" s="1" t="n">
        <v>44558.18835648148</v>
      </c>
      <c r="AJ2137" t="n">
        <v>144.0</v>
      </c>
      <c r="AK2137" t="n">
        <v>0.0</v>
      </c>
      <c r="AL2137" t="n">
        <v>0.0</v>
      </c>
      <c r="AM2137" t="n">
        <v>0.0</v>
      </c>
      <c r="AN2137" t="n">
        <v>0.0</v>
      </c>
      <c r="AO2137" t="n">
        <v>0.0</v>
      </c>
      <c r="AP2137" t="n">
        <v>-4.0</v>
      </c>
      <c r="AQ2137" t="n">
        <v>0.0</v>
      </c>
      <c r="AR2137" t="n">
        <v>0.0</v>
      </c>
      <c r="AS2137" t="n">
        <v>0.0</v>
      </c>
      <c r="AT2137" t="inlineStr">
        <is>
          <t>N/A</t>
        </is>
      </c>
      <c r="AU2137" t="inlineStr">
        <is>
          <t>N/A</t>
        </is>
      </c>
      <c r="AV2137" t="inlineStr">
        <is>
          <t>N/A</t>
        </is>
      </c>
      <c r="AW2137" t="inlineStr">
        <is>
          <t>N/A</t>
        </is>
      </c>
      <c r="AX2137" t="inlineStr">
        <is>
          <t>N/A</t>
        </is>
      </c>
      <c r="AY2137" t="inlineStr">
        <is>
          <t>N/A</t>
        </is>
      </c>
      <c r="AZ2137" t="inlineStr">
        <is>
          <t>N/A</t>
        </is>
      </c>
      <c r="BA2137" t="inlineStr">
        <is>
          <t>N/A</t>
        </is>
      </c>
      <c r="BB2137" t="inlineStr">
        <is>
          <t>N/A</t>
        </is>
      </c>
      <c r="BC2137" t="inlineStr">
        <is>
          <t>N/A</t>
        </is>
      </c>
      <c r="BD2137" t="inlineStr">
        <is>
          <t>N/A</t>
        </is>
      </c>
      <c r="BE2137" t="inlineStr">
        <is>
          <t>N/A</t>
        </is>
      </c>
    </row>
    <row r="2138">
      <c r="A2138" t="inlineStr">
        <is>
          <t>WI211282506</t>
        </is>
      </c>
      <c r="B2138" t="inlineStr">
        <is>
          <t>DATA_VALIDATION</t>
        </is>
      </c>
      <c r="C2138" t="inlineStr">
        <is>
          <t>201330003959</t>
        </is>
      </c>
      <c r="D2138" t="inlineStr">
        <is>
          <t>Folder</t>
        </is>
      </c>
      <c r="E2138" s="2">
        <f>HYPERLINK("capsilon://?command=openfolder&amp;siteaddress=FAM.docvelocity-na8.net&amp;folderid=FX2D63B369-1706-321B-9941-3F6D11D61005","FX211113685")</f>
        <v>0.0</v>
      </c>
      <c r="F2138" t="inlineStr">
        <is>
          <t/>
        </is>
      </c>
      <c r="G2138" t="inlineStr">
        <is>
          <t/>
        </is>
      </c>
      <c r="H2138" t="inlineStr">
        <is>
          <t>Mailitem</t>
        </is>
      </c>
      <c r="I2138" t="inlineStr">
        <is>
          <t>MI2112870730</t>
        </is>
      </c>
      <c r="J2138" t="n">
        <v>28.0</v>
      </c>
      <c r="K2138" t="inlineStr">
        <is>
          <t>COMPLETED</t>
        </is>
      </c>
      <c r="L2138" t="inlineStr">
        <is>
          <t>MARK_AS_COMPLETED</t>
        </is>
      </c>
      <c r="M2138" t="inlineStr">
        <is>
          <t>Queue</t>
        </is>
      </c>
      <c r="N2138" t="n">
        <v>2.0</v>
      </c>
      <c r="O2138" s="1" t="n">
        <v>44557.74118055555</v>
      </c>
      <c r="P2138" s="1" t="n">
        <v>44557.76603009259</v>
      </c>
      <c r="Q2138" t="n">
        <v>1956.0</v>
      </c>
      <c r="R2138" t="n">
        <v>191.0</v>
      </c>
      <c r="S2138" t="b">
        <v>0</v>
      </c>
      <c r="T2138" t="inlineStr">
        <is>
          <t>N/A</t>
        </is>
      </c>
      <c r="U2138" t="b">
        <v>0</v>
      </c>
      <c r="V2138" t="inlineStr">
        <is>
          <t>Sumit Jarhad</t>
        </is>
      </c>
      <c r="W2138" s="1" t="n">
        <v>44557.74444444444</v>
      </c>
      <c r="X2138" t="n">
        <v>82.0</v>
      </c>
      <c r="Y2138" t="n">
        <v>21.0</v>
      </c>
      <c r="Z2138" t="n">
        <v>0.0</v>
      </c>
      <c r="AA2138" t="n">
        <v>21.0</v>
      </c>
      <c r="AB2138" t="n">
        <v>0.0</v>
      </c>
      <c r="AC2138" t="n">
        <v>4.0</v>
      </c>
      <c r="AD2138" t="n">
        <v>7.0</v>
      </c>
      <c r="AE2138" t="n">
        <v>0.0</v>
      </c>
      <c r="AF2138" t="n">
        <v>0.0</v>
      </c>
      <c r="AG2138" t="n">
        <v>0.0</v>
      </c>
      <c r="AH2138" t="inlineStr">
        <is>
          <t>Vikash Suryakanth Parmar</t>
        </is>
      </c>
      <c r="AI2138" s="1" t="n">
        <v>44557.76603009259</v>
      </c>
      <c r="AJ2138" t="n">
        <v>109.0</v>
      </c>
      <c r="AK2138" t="n">
        <v>0.0</v>
      </c>
      <c r="AL2138" t="n">
        <v>0.0</v>
      </c>
      <c r="AM2138" t="n">
        <v>0.0</v>
      </c>
      <c r="AN2138" t="n">
        <v>0.0</v>
      </c>
      <c r="AO2138" t="n">
        <v>0.0</v>
      </c>
      <c r="AP2138" t="n">
        <v>7.0</v>
      </c>
      <c r="AQ2138" t="n">
        <v>0.0</v>
      </c>
      <c r="AR2138" t="n">
        <v>0.0</v>
      </c>
      <c r="AS2138" t="n">
        <v>0.0</v>
      </c>
      <c r="AT2138" t="inlineStr">
        <is>
          <t>N/A</t>
        </is>
      </c>
      <c r="AU2138" t="inlineStr">
        <is>
          <t>N/A</t>
        </is>
      </c>
      <c r="AV2138" t="inlineStr">
        <is>
          <t>N/A</t>
        </is>
      </c>
      <c r="AW2138" t="inlineStr">
        <is>
          <t>N/A</t>
        </is>
      </c>
      <c r="AX2138" t="inlineStr">
        <is>
          <t>N/A</t>
        </is>
      </c>
      <c r="AY2138" t="inlineStr">
        <is>
          <t>N/A</t>
        </is>
      </c>
      <c r="AZ2138" t="inlineStr">
        <is>
          <t>N/A</t>
        </is>
      </c>
      <c r="BA2138" t="inlineStr">
        <is>
          <t>N/A</t>
        </is>
      </c>
      <c r="BB2138" t="inlineStr">
        <is>
          <t>N/A</t>
        </is>
      </c>
      <c r="BC2138" t="inlineStr">
        <is>
          <t>N/A</t>
        </is>
      </c>
      <c r="BD2138" t="inlineStr">
        <is>
          <t>N/A</t>
        </is>
      </c>
      <c r="BE2138" t="inlineStr">
        <is>
          <t>N/A</t>
        </is>
      </c>
    </row>
    <row r="2139">
      <c r="A2139" t="inlineStr">
        <is>
          <t>WI211282509</t>
        </is>
      </c>
      <c r="B2139" t="inlineStr">
        <is>
          <t>DATA_VALIDATION</t>
        </is>
      </c>
      <c r="C2139" t="inlineStr">
        <is>
          <t>201330003959</t>
        </is>
      </c>
      <c r="D2139" t="inlineStr">
        <is>
          <t>Folder</t>
        </is>
      </c>
      <c r="E2139" s="2">
        <f>HYPERLINK("capsilon://?command=openfolder&amp;siteaddress=FAM.docvelocity-na8.net&amp;folderid=FX2D63B369-1706-321B-9941-3F6D11D61005","FX211113685")</f>
        <v>0.0</v>
      </c>
      <c r="F2139" t="inlineStr">
        <is>
          <t/>
        </is>
      </c>
      <c r="G2139" t="inlineStr">
        <is>
          <t/>
        </is>
      </c>
      <c r="H2139" t="inlineStr">
        <is>
          <t>Mailitem</t>
        </is>
      </c>
      <c r="I2139" t="inlineStr">
        <is>
          <t>MI2112870744</t>
        </is>
      </c>
      <c r="J2139" t="n">
        <v>38.0</v>
      </c>
      <c r="K2139" t="inlineStr">
        <is>
          <t>COMPLETED</t>
        </is>
      </c>
      <c r="L2139" t="inlineStr">
        <is>
          <t>MARK_AS_COMPLETED</t>
        </is>
      </c>
      <c r="M2139" t="inlineStr">
        <is>
          <t>Queue</t>
        </is>
      </c>
      <c r="N2139" t="n">
        <v>2.0</v>
      </c>
      <c r="O2139" s="1" t="n">
        <v>44557.741585648146</v>
      </c>
      <c r="P2139" s="1" t="n">
        <v>44557.76775462963</v>
      </c>
      <c r="Q2139" t="n">
        <v>1937.0</v>
      </c>
      <c r="R2139" t="n">
        <v>324.0</v>
      </c>
      <c r="S2139" t="b">
        <v>0</v>
      </c>
      <c r="T2139" t="inlineStr">
        <is>
          <t>N/A</t>
        </is>
      </c>
      <c r="U2139" t="b">
        <v>0</v>
      </c>
      <c r="V2139" t="inlineStr">
        <is>
          <t>Sumit Jarhad</t>
        </is>
      </c>
      <c r="W2139" s="1" t="n">
        <v>44557.74649305556</v>
      </c>
      <c r="X2139" t="n">
        <v>176.0</v>
      </c>
      <c r="Y2139" t="n">
        <v>42.0</v>
      </c>
      <c r="Z2139" t="n">
        <v>0.0</v>
      </c>
      <c r="AA2139" t="n">
        <v>42.0</v>
      </c>
      <c r="AB2139" t="n">
        <v>0.0</v>
      </c>
      <c r="AC2139" t="n">
        <v>31.0</v>
      </c>
      <c r="AD2139" t="n">
        <v>-4.0</v>
      </c>
      <c r="AE2139" t="n">
        <v>0.0</v>
      </c>
      <c r="AF2139" t="n">
        <v>0.0</v>
      </c>
      <c r="AG2139" t="n">
        <v>0.0</v>
      </c>
      <c r="AH2139" t="inlineStr">
        <is>
          <t>Vikash Suryakanth Parmar</t>
        </is>
      </c>
      <c r="AI2139" s="1" t="n">
        <v>44557.76775462963</v>
      </c>
      <c r="AJ2139" t="n">
        <v>148.0</v>
      </c>
      <c r="AK2139" t="n">
        <v>0.0</v>
      </c>
      <c r="AL2139" t="n">
        <v>0.0</v>
      </c>
      <c r="AM2139" t="n">
        <v>0.0</v>
      </c>
      <c r="AN2139" t="n">
        <v>0.0</v>
      </c>
      <c r="AO2139" t="n">
        <v>0.0</v>
      </c>
      <c r="AP2139" t="n">
        <v>-4.0</v>
      </c>
      <c r="AQ2139" t="n">
        <v>0.0</v>
      </c>
      <c r="AR2139" t="n">
        <v>0.0</v>
      </c>
      <c r="AS2139" t="n">
        <v>0.0</v>
      </c>
      <c r="AT2139" t="inlineStr">
        <is>
          <t>N/A</t>
        </is>
      </c>
      <c r="AU2139" t="inlineStr">
        <is>
          <t>N/A</t>
        </is>
      </c>
      <c r="AV2139" t="inlineStr">
        <is>
          <t>N/A</t>
        </is>
      </c>
      <c r="AW2139" t="inlineStr">
        <is>
          <t>N/A</t>
        </is>
      </c>
      <c r="AX2139" t="inlineStr">
        <is>
          <t>N/A</t>
        </is>
      </c>
      <c r="AY2139" t="inlineStr">
        <is>
          <t>N/A</t>
        </is>
      </c>
      <c r="AZ2139" t="inlineStr">
        <is>
          <t>N/A</t>
        </is>
      </c>
      <c r="BA2139" t="inlineStr">
        <is>
          <t>N/A</t>
        </is>
      </c>
      <c r="BB2139" t="inlineStr">
        <is>
          <t>N/A</t>
        </is>
      </c>
      <c r="BC2139" t="inlineStr">
        <is>
          <t>N/A</t>
        </is>
      </c>
      <c r="BD2139" t="inlineStr">
        <is>
          <t>N/A</t>
        </is>
      </c>
      <c r="BE2139" t="inlineStr">
        <is>
          <t>N/A</t>
        </is>
      </c>
    </row>
    <row r="2140">
      <c r="A2140" t="inlineStr">
        <is>
          <t>WI211282512</t>
        </is>
      </c>
      <c r="B2140" t="inlineStr">
        <is>
          <t>DATA_VALIDATION</t>
        </is>
      </c>
      <c r="C2140" t="inlineStr">
        <is>
          <t>201330003959</t>
        </is>
      </c>
      <c r="D2140" t="inlineStr">
        <is>
          <t>Folder</t>
        </is>
      </c>
      <c r="E2140" s="2">
        <f>HYPERLINK("capsilon://?command=openfolder&amp;siteaddress=FAM.docvelocity-na8.net&amp;folderid=FX2D63B369-1706-321B-9941-3F6D11D61005","FX211113685")</f>
        <v>0.0</v>
      </c>
      <c r="F2140" t="inlineStr">
        <is>
          <t/>
        </is>
      </c>
      <c r="G2140" t="inlineStr">
        <is>
          <t/>
        </is>
      </c>
      <c r="H2140" t="inlineStr">
        <is>
          <t>Mailitem</t>
        </is>
      </c>
      <c r="I2140" t="inlineStr">
        <is>
          <t>MI2112870819</t>
        </is>
      </c>
      <c r="J2140" t="n">
        <v>38.0</v>
      </c>
      <c r="K2140" t="inlineStr">
        <is>
          <t>COMPLETED</t>
        </is>
      </c>
      <c r="L2140" t="inlineStr">
        <is>
          <t>MARK_AS_COMPLETED</t>
        </is>
      </c>
      <c r="M2140" t="inlineStr">
        <is>
          <t>Queue</t>
        </is>
      </c>
      <c r="N2140" t="n">
        <v>2.0</v>
      </c>
      <c r="O2140" s="1" t="n">
        <v>44557.74239583333</v>
      </c>
      <c r="P2140" s="1" t="n">
        <v>44558.18997685185</v>
      </c>
      <c r="Q2140" t="n">
        <v>38233.0</v>
      </c>
      <c r="R2140" t="n">
        <v>438.0</v>
      </c>
      <c r="S2140" t="b">
        <v>0</v>
      </c>
      <c r="T2140" t="inlineStr">
        <is>
          <t>N/A</t>
        </is>
      </c>
      <c r="U2140" t="b">
        <v>0</v>
      </c>
      <c r="V2140" t="inlineStr">
        <is>
          <t>Suraj Toradmal</t>
        </is>
      </c>
      <c r="W2140" s="1" t="n">
        <v>44557.84243055555</v>
      </c>
      <c r="X2140" t="n">
        <v>287.0</v>
      </c>
      <c r="Y2140" t="n">
        <v>42.0</v>
      </c>
      <c r="Z2140" t="n">
        <v>0.0</v>
      </c>
      <c r="AA2140" t="n">
        <v>42.0</v>
      </c>
      <c r="AB2140" t="n">
        <v>0.0</v>
      </c>
      <c r="AC2140" t="n">
        <v>31.0</v>
      </c>
      <c r="AD2140" t="n">
        <v>-4.0</v>
      </c>
      <c r="AE2140" t="n">
        <v>0.0</v>
      </c>
      <c r="AF2140" t="n">
        <v>0.0</v>
      </c>
      <c r="AG2140" t="n">
        <v>0.0</v>
      </c>
      <c r="AH2140" t="inlineStr">
        <is>
          <t>Poonam Patil</t>
        </is>
      </c>
      <c r="AI2140" s="1" t="n">
        <v>44558.18997685185</v>
      </c>
      <c r="AJ2140" t="n">
        <v>140.0</v>
      </c>
      <c r="AK2140" t="n">
        <v>0.0</v>
      </c>
      <c r="AL2140" t="n">
        <v>0.0</v>
      </c>
      <c r="AM2140" t="n">
        <v>0.0</v>
      </c>
      <c r="AN2140" t="n">
        <v>0.0</v>
      </c>
      <c r="AO2140" t="n">
        <v>0.0</v>
      </c>
      <c r="AP2140" t="n">
        <v>-4.0</v>
      </c>
      <c r="AQ2140" t="n">
        <v>0.0</v>
      </c>
      <c r="AR2140" t="n">
        <v>0.0</v>
      </c>
      <c r="AS2140" t="n">
        <v>0.0</v>
      </c>
      <c r="AT2140" t="inlineStr">
        <is>
          <t>N/A</t>
        </is>
      </c>
      <c r="AU2140" t="inlineStr">
        <is>
          <t>N/A</t>
        </is>
      </c>
      <c r="AV2140" t="inlineStr">
        <is>
          <t>N/A</t>
        </is>
      </c>
      <c r="AW2140" t="inlineStr">
        <is>
          <t>N/A</t>
        </is>
      </c>
      <c r="AX2140" t="inlineStr">
        <is>
          <t>N/A</t>
        </is>
      </c>
      <c r="AY2140" t="inlineStr">
        <is>
          <t>N/A</t>
        </is>
      </c>
      <c r="AZ2140" t="inlineStr">
        <is>
          <t>N/A</t>
        </is>
      </c>
      <c r="BA2140" t="inlineStr">
        <is>
          <t>N/A</t>
        </is>
      </c>
      <c r="BB2140" t="inlineStr">
        <is>
          <t>N/A</t>
        </is>
      </c>
      <c r="BC2140" t="inlineStr">
        <is>
          <t>N/A</t>
        </is>
      </c>
      <c r="BD2140" t="inlineStr">
        <is>
          <t>N/A</t>
        </is>
      </c>
      <c r="BE2140" t="inlineStr">
        <is>
          <t>N/A</t>
        </is>
      </c>
    </row>
    <row r="2141">
      <c r="A2141" t="inlineStr">
        <is>
          <t>WI211282515</t>
        </is>
      </c>
      <c r="B2141" t="inlineStr">
        <is>
          <t>DATA_VALIDATION</t>
        </is>
      </c>
      <c r="C2141" t="inlineStr">
        <is>
          <t>201330003959</t>
        </is>
      </c>
      <c r="D2141" t="inlineStr">
        <is>
          <t>Folder</t>
        </is>
      </c>
      <c r="E2141" s="2">
        <f>HYPERLINK("capsilon://?command=openfolder&amp;siteaddress=FAM.docvelocity-na8.net&amp;folderid=FX2D63B369-1706-321B-9941-3F6D11D61005","FX211113685")</f>
        <v>0.0</v>
      </c>
      <c r="F2141" t="inlineStr">
        <is>
          <t/>
        </is>
      </c>
      <c r="G2141" t="inlineStr">
        <is>
          <t/>
        </is>
      </c>
      <c r="H2141" t="inlineStr">
        <is>
          <t>Mailitem</t>
        </is>
      </c>
      <c r="I2141" t="inlineStr">
        <is>
          <t>MI2112870840</t>
        </is>
      </c>
      <c r="J2141" t="n">
        <v>28.0</v>
      </c>
      <c r="K2141" t="inlineStr">
        <is>
          <t>COMPLETED</t>
        </is>
      </c>
      <c r="L2141" t="inlineStr">
        <is>
          <t>MARK_AS_COMPLETED</t>
        </is>
      </c>
      <c r="M2141" t="inlineStr">
        <is>
          <t>Queue</t>
        </is>
      </c>
      <c r="N2141" t="n">
        <v>2.0</v>
      </c>
      <c r="O2141" s="1" t="n">
        <v>44557.74270833333</v>
      </c>
      <c r="P2141" s="1" t="n">
        <v>44558.19131944444</v>
      </c>
      <c r="Q2141" t="n">
        <v>38076.0</v>
      </c>
      <c r="R2141" t="n">
        <v>684.0</v>
      </c>
      <c r="S2141" t="b">
        <v>0</v>
      </c>
      <c r="T2141" t="inlineStr">
        <is>
          <t>N/A</t>
        </is>
      </c>
      <c r="U2141" t="b">
        <v>0</v>
      </c>
      <c r="V2141" t="inlineStr">
        <is>
          <t>Suraj Toradmal</t>
        </is>
      </c>
      <c r="W2141" s="1" t="n">
        <v>44557.849027777775</v>
      </c>
      <c r="X2141" t="n">
        <v>569.0</v>
      </c>
      <c r="Y2141" t="n">
        <v>21.0</v>
      </c>
      <c r="Z2141" t="n">
        <v>0.0</v>
      </c>
      <c r="AA2141" t="n">
        <v>21.0</v>
      </c>
      <c r="AB2141" t="n">
        <v>0.0</v>
      </c>
      <c r="AC2141" t="n">
        <v>4.0</v>
      </c>
      <c r="AD2141" t="n">
        <v>7.0</v>
      </c>
      <c r="AE2141" t="n">
        <v>0.0</v>
      </c>
      <c r="AF2141" t="n">
        <v>0.0</v>
      </c>
      <c r="AG2141" t="n">
        <v>0.0</v>
      </c>
      <c r="AH2141" t="inlineStr">
        <is>
          <t>Poonam Patil</t>
        </is>
      </c>
      <c r="AI2141" s="1" t="n">
        <v>44558.19131944444</v>
      </c>
      <c r="AJ2141" t="n">
        <v>115.0</v>
      </c>
      <c r="AK2141" t="n">
        <v>0.0</v>
      </c>
      <c r="AL2141" t="n">
        <v>0.0</v>
      </c>
      <c r="AM2141" t="n">
        <v>0.0</v>
      </c>
      <c r="AN2141" t="n">
        <v>0.0</v>
      </c>
      <c r="AO2141" t="n">
        <v>0.0</v>
      </c>
      <c r="AP2141" t="n">
        <v>7.0</v>
      </c>
      <c r="AQ2141" t="n">
        <v>0.0</v>
      </c>
      <c r="AR2141" t="n">
        <v>0.0</v>
      </c>
      <c r="AS2141" t="n">
        <v>0.0</v>
      </c>
      <c r="AT2141" t="inlineStr">
        <is>
          <t>N/A</t>
        </is>
      </c>
      <c r="AU2141" t="inlineStr">
        <is>
          <t>N/A</t>
        </is>
      </c>
      <c r="AV2141" t="inlineStr">
        <is>
          <t>N/A</t>
        </is>
      </c>
      <c r="AW2141" t="inlineStr">
        <is>
          <t>N/A</t>
        </is>
      </c>
      <c r="AX2141" t="inlineStr">
        <is>
          <t>N/A</t>
        </is>
      </c>
      <c r="AY2141" t="inlineStr">
        <is>
          <t>N/A</t>
        </is>
      </c>
      <c r="AZ2141" t="inlineStr">
        <is>
          <t>N/A</t>
        </is>
      </c>
      <c r="BA2141" t="inlineStr">
        <is>
          <t>N/A</t>
        </is>
      </c>
      <c r="BB2141" t="inlineStr">
        <is>
          <t>N/A</t>
        </is>
      </c>
      <c r="BC2141" t="inlineStr">
        <is>
          <t>N/A</t>
        </is>
      </c>
      <c r="BD2141" t="inlineStr">
        <is>
          <t>N/A</t>
        </is>
      </c>
      <c r="BE2141" t="inlineStr">
        <is>
          <t>N/A</t>
        </is>
      </c>
    </row>
    <row r="2142">
      <c r="A2142" t="inlineStr">
        <is>
          <t>WI211282518</t>
        </is>
      </c>
      <c r="B2142" t="inlineStr">
        <is>
          <t>DATA_VALIDATION</t>
        </is>
      </c>
      <c r="C2142" t="inlineStr">
        <is>
          <t>201330003959</t>
        </is>
      </c>
      <c r="D2142" t="inlineStr">
        <is>
          <t>Folder</t>
        </is>
      </c>
      <c r="E2142" s="2">
        <f>HYPERLINK("capsilon://?command=openfolder&amp;siteaddress=FAM.docvelocity-na8.net&amp;folderid=FX2D63B369-1706-321B-9941-3F6D11D61005","FX211113685")</f>
        <v>0.0</v>
      </c>
      <c r="F2142" t="inlineStr">
        <is>
          <t/>
        </is>
      </c>
      <c r="G2142" t="inlineStr">
        <is>
          <t/>
        </is>
      </c>
      <c r="H2142" t="inlineStr">
        <is>
          <t>Mailitem</t>
        </is>
      </c>
      <c r="I2142" t="inlineStr">
        <is>
          <t>MI2112870845</t>
        </is>
      </c>
      <c r="J2142" t="n">
        <v>38.0</v>
      </c>
      <c r="K2142" t="inlineStr">
        <is>
          <t>COMPLETED</t>
        </is>
      </c>
      <c r="L2142" t="inlineStr">
        <is>
          <t>MARK_AS_COMPLETED</t>
        </is>
      </c>
      <c r="M2142" t="inlineStr">
        <is>
          <t>Queue</t>
        </is>
      </c>
      <c r="N2142" t="n">
        <v>2.0</v>
      </c>
      <c r="O2142" s="1" t="n">
        <v>44557.743101851855</v>
      </c>
      <c r="P2142" s="1" t="n">
        <v>44558.193391203706</v>
      </c>
      <c r="Q2142" t="n">
        <v>38486.0</v>
      </c>
      <c r="R2142" t="n">
        <v>419.0</v>
      </c>
      <c r="S2142" t="b">
        <v>0</v>
      </c>
      <c r="T2142" t="inlineStr">
        <is>
          <t>N/A</t>
        </is>
      </c>
      <c r="U2142" t="b">
        <v>0</v>
      </c>
      <c r="V2142" t="inlineStr">
        <is>
          <t>Archana Bhujbal</t>
        </is>
      </c>
      <c r="W2142" s="1" t="n">
        <v>44557.84601851852</v>
      </c>
      <c r="X2142" t="n">
        <v>241.0</v>
      </c>
      <c r="Y2142" t="n">
        <v>42.0</v>
      </c>
      <c r="Z2142" t="n">
        <v>0.0</v>
      </c>
      <c r="AA2142" t="n">
        <v>42.0</v>
      </c>
      <c r="AB2142" t="n">
        <v>0.0</v>
      </c>
      <c r="AC2142" t="n">
        <v>32.0</v>
      </c>
      <c r="AD2142" t="n">
        <v>-4.0</v>
      </c>
      <c r="AE2142" t="n">
        <v>0.0</v>
      </c>
      <c r="AF2142" t="n">
        <v>0.0</v>
      </c>
      <c r="AG2142" t="n">
        <v>0.0</v>
      </c>
      <c r="AH2142" t="inlineStr">
        <is>
          <t>Poonam Patil</t>
        </is>
      </c>
      <c r="AI2142" s="1" t="n">
        <v>44558.193391203706</v>
      </c>
      <c r="AJ2142" t="n">
        <v>178.0</v>
      </c>
      <c r="AK2142" t="n">
        <v>0.0</v>
      </c>
      <c r="AL2142" t="n">
        <v>0.0</v>
      </c>
      <c r="AM2142" t="n">
        <v>0.0</v>
      </c>
      <c r="AN2142" t="n">
        <v>0.0</v>
      </c>
      <c r="AO2142" t="n">
        <v>0.0</v>
      </c>
      <c r="AP2142" t="n">
        <v>-4.0</v>
      </c>
      <c r="AQ2142" t="n">
        <v>0.0</v>
      </c>
      <c r="AR2142" t="n">
        <v>0.0</v>
      </c>
      <c r="AS2142" t="n">
        <v>0.0</v>
      </c>
      <c r="AT2142" t="inlineStr">
        <is>
          <t>N/A</t>
        </is>
      </c>
      <c r="AU2142" t="inlineStr">
        <is>
          <t>N/A</t>
        </is>
      </c>
      <c r="AV2142" t="inlineStr">
        <is>
          <t>N/A</t>
        </is>
      </c>
      <c r="AW2142" t="inlineStr">
        <is>
          <t>N/A</t>
        </is>
      </c>
      <c r="AX2142" t="inlineStr">
        <is>
          <t>N/A</t>
        </is>
      </c>
      <c r="AY2142" t="inlineStr">
        <is>
          <t>N/A</t>
        </is>
      </c>
      <c r="AZ2142" t="inlineStr">
        <is>
          <t>N/A</t>
        </is>
      </c>
      <c r="BA2142" t="inlineStr">
        <is>
          <t>N/A</t>
        </is>
      </c>
      <c r="BB2142" t="inlineStr">
        <is>
          <t>N/A</t>
        </is>
      </c>
      <c r="BC2142" t="inlineStr">
        <is>
          <t>N/A</t>
        </is>
      </c>
      <c r="BD2142" t="inlineStr">
        <is>
          <t>N/A</t>
        </is>
      </c>
      <c r="BE2142" t="inlineStr">
        <is>
          <t>N/A</t>
        </is>
      </c>
    </row>
    <row r="2143">
      <c r="A2143" t="inlineStr">
        <is>
          <t>WI211282524</t>
        </is>
      </c>
      <c r="B2143" t="inlineStr">
        <is>
          <t>DATA_VALIDATION</t>
        </is>
      </c>
      <c r="C2143" t="inlineStr">
        <is>
          <t>201330003959</t>
        </is>
      </c>
      <c r="D2143" t="inlineStr">
        <is>
          <t>Folder</t>
        </is>
      </c>
      <c r="E2143" s="2">
        <f>HYPERLINK("capsilon://?command=openfolder&amp;siteaddress=FAM.docvelocity-na8.net&amp;folderid=FX2D63B369-1706-321B-9941-3F6D11D61005","FX211113685")</f>
        <v>0.0</v>
      </c>
      <c r="F2143" t="inlineStr">
        <is>
          <t/>
        </is>
      </c>
      <c r="G2143" t="inlineStr">
        <is>
          <t/>
        </is>
      </c>
      <c r="H2143" t="inlineStr">
        <is>
          <t>Mailitem</t>
        </is>
      </c>
      <c r="I2143" t="inlineStr">
        <is>
          <t>MI2112870860</t>
        </is>
      </c>
      <c r="J2143" t="n">
        <v>38.0</v>
      </c>
      <c r="K2143" t="inlineStr">
        <is>
          <t>COMPLETED</t>
        </is>
      </c>
      <c r="L2143" t="inlineStr">
        <is>
          <t>MARK_AS_COMPLETED</t>
        </is>
      </c>
      <c r="M2143" t="inlineStr">
        <is>
          <t>Queue</t>
        </is>
      </c>
      <c r="N2143" t="n">
        <v>2.0</v>
      </c>
      <c r="O2143" s="1" t="n">
        <v>44557.74349537037</v>
      </c>
      <c r="P2143" s="1" t="n">
        <v>44558.19472222222</v>
      </c>
      <c r="Q2143" t="n">
        <v>37693.0</v>
      </c>
      <c r="R2143" t="n">
        <v>1293.0</v>
      </c>
      <c r="S2143" t="b">
        <v>0</v>
      </c>
      <c r="T2143" t="inlineStr">
        <is>
          <t>N/A</t>
        </is>
      </c>
      <c r="U2143" t="b">
        <v>0</v>
      </c>
      <c r="V2143" t="inlineStr">
        <is>
          <t>Archana Bhujbal</t>
        </is>
      </c>
      <c r="W2143" s="1" t="n">
        <v>44557.85967592592</v>
      </c>
      <c r="X2143" t="n">
        <v>1179.0</v>
      </c>
      <c r="Y2143" t="n">
        <v>42.0</v>
      </c>
      <c r="Z2143" t="n">
        <v>0.0</v>
      </c>
      <c r="AA2143" t="n">
        <v>42.0</v>
      </c>
      <c r="AB2143" t="n">
        <v>0.0</v>
      </c>
      <c r="AC2143" t="n">
        <v>31.0</v>
      </c>
      <c r="AD2143" t="n">
        <v>-4.0</v>
      </c>
      <c r="AE2143" t="n">
        <v>0.0</v>
      </c>
      <c r="AF2143" t="n">
        <v>0.0</v>
      </c>
      <c r="AG2143" t="n">
        <v>0.0</v>
      </c>
      <c r="AH2143" t="inlineStr">
        <is>
          <t>Poonam Patil</t>
        </is>
      </c>
      <c r="AI2143" s="1" t="n">
        <v>44558.19472222222</v>
      </c>
      <c r="AJ2143" t="n">
        <v>114.0</v>
      </c>
      <c r="AK2143" t="n">
        <v>0.0</v>
      </c>
      <c r="AL2143" t="n">
        <v>0.0</v>
      </c>
      <c r="AM2143" t="n">
        <v>0.0</v>
      </c>
      <c r="AN2143" t="n">
        <v>0.0</v>
      </c>
      <c r="AO2143" t="n">
        <v>0.0</v>
      </c>
      <c r="AP2143" t="n">
        <v>-4.0</v>
      </c>
      <c r="AQ2143" t="n">
        <v>0.0</v>
      </c>
      <c r="AR2143" t="n">
        <v>0.0</v>
      </c>
      <c r="AS2143" t="n">
        <v>0.0</v>
      </c>
      <c r="AT2143" t="inlineStr">
        <is>
          <t>N/A</t>
        </is>
      </c>
      <c r="AU2143" t="inlineStr">
        <is>
          <t>N/A</t>
        </is>
      </c>
      <c r="AV2143" t="inlineStr">
        <is>
          <t>N/A</t>
        </is>
      </c>
      <c r="AW2143" t="inlineStr">
        <is>
          <t>N/A</t>
        </is>
      </c>
      <c r="AX2143" t="inlineStr">
        <is>
          <t>N/A</t>
        </is>
      </c>
      <c r="AY2143" t="inlineStr">
        <is>
          <t>N/A</t>
        </is>
      </c>
      <c r="AZ2143" t="inlineStr">
        <is>
          <t>N/A</t>
        </is>
      </c>
      <c r="BA2143" t="inlineStr">
        <is>
          <t>N/A</t>
        </is>
      </c>
      <c r="BB2143" t="inlineStr">
        <is>
          <t>N/A</t>
        </is>
      </c>
      <c r="BC2143" t="inlineStr">
        <is>
          <t>N/A</t>
        </is>
      </c>
      <c r="BD2143" t="inlineStr">
        <is>
          <t>N/A</t>
        </is>
      </c>
      <c r="BE2143" t="inlineStr">
        <is>
          <t>N/A</t>
        </is>
      </c>
    </row>
    <row r="2144">
      <c r="A2144" t="inlineStr">
        <is>
          <t>WI211282529</t>
        </is>
      </c>
      <c r="B2144" t="inlineStr">
        <is>
          <t>DATA_VALIDATION</t>
        </is>
      </c>
      <c r="C2144" t="inlineStr">
        <is>
          <t>201330003959</t>
        </is>
      </c>
      <c r="D2144" t="inlineStr">
        <is>
          <t>Folder</t>
        </is>
      </c>
      <c r="E2144" s="2">
        <f>HYPERLINK("capsilon://?command=openfolder&amp;siteaddress=FAM.docvelocity-na8.net&amp;folderid=FX2D63B369-1706-321B-9941-3F6D11D61005","FX211113685")</f>
        <v>0.0</v>
      </c>
      <c r="F2144" t="inlineStr">
        <is>
          <t/>
        </is>
      </c>
      <c r="G2144" t="inlineStr">
        <is>
          <t/>
        </is>
      </c>
      <c r="H2144" t="inlineStr">
        <is>
          <t>Mailitem</t>
        </is>
      </c>
      <c r="I2144" t="inlineStr">
        <is>
          <t>MI2112870914</t>
        </is>
      </c>
      <c r="J2144" t="n">
        <v>28.0</v>
      </c>
      <c r="K2144" t="inlineStr">
        <is>
          <t>COMPLETED</t>
        </is>
      </c>
      <c r="L2144" t="inlineStr">
        <is>
          <t>MARK_AS_COMPLETED</t>
        </is>
      </c>
      <c r="M2144" t="inlineStr">
        <is>
          <t>Queue</t>
        </is>
      </c>
      <c r="N2144" t="n">
        <v>2.0</v>
      </c>
      <c r="O2144" s="1" t="n">
        <v>44557.74375</v>
      </c>
      <c r="P2144" s="1" t="n">
        <v>44558.195972222224</v>
      </c>
      <c r="Q2144" t="n">
        <v>38756.0</v>
      </c>
      <c r="R2144" t="n">
        <v>316.0</v>
      </c>
      <c r="S2144" t="b">
        <v>0</v>
      </c>
      <c r="T2144" t="inlineStr">
        <is>
          <t>N/A</t>
        </is>
      </c>
      <c r="U2144" t="b">
        <v>0</v>
      </c>
      <c r="V2144" t="inlineStr">
        <is>
          <t>Karnal Akhare</t>
        </is>
      </c>
      <c r="W2144" s="1" t="n">
        <v>44558.16315972222</v>
      </c>
      <c r="X2144" t="n">
        <v>189.0</v>
      </c>
      <c r="Y2144" t="n">
        <v>21.0</v>
      </c>
      <c r="Z2144" t="n">
        <v>0.0</v>
      </c>
      <c r="AA2144" t="n">
        <v>21.0</v>
      </c>
      <c r="AB2144" t="n">
        <v>0.0</v>
      </c>
      <c r="AC2144" t="n">
        <v>1.0</v>
      </c>
      <c r="AD2144" t="n">
        <v>7.0</v>
      </c>
      <c r="AE2144" t="n">
        <v>0.0</v>
      </c>
      <c r="AF2144" t="n">
        <v>0.0</v>
      </c>
      <c r="AG2144" t="n">
        <v>0.0</v>
      </c>
      <c r="AH2144" t="inlineStr">
        <is>
          <t>Poonam Patil</t>
        </is>
      </c>
      <c r="AI2144" s="1" t="n">
        <v>44558.195972222224</v>
      </c>
      <c r="AJ2144" t="n">
        <v>107.0</v>
      </c>
      <c r="AK2144" t="n">
        <v>0.0</v>
      </c>
      <c r="AL2144" t="n">
        <v>0.0</v>
      </c>
      <c r="AM2144" t="n">
        <v>0.0</v>
      </c>
      <c r="AN2144" t="n">
        <v>0.0</v>
      </c>
      <c r="AO2144" t="n">
        <v>0.0</v>
      </c>
      <c r="AP2144" t="n">
        <v>7.0</v>
      </c>
      <c r="AQ2144" t="n">
        <v>0.0</v>
      </c>
      <c r="AR2144" t="n">
        <v>0.0</v>
      </c>
      <c r="AS2144" t="n">
        <v>0.0</v>
      </c>
      <c r="AT2144" t="inlineStr">
        <is>
          <t>N/A</t>
        </is>
      </c>
      <c r="AU2144" t="inlineStr">
        <is>
          <t>N/A</t>
        </is>
      </c>
      <c r="AV2144" t="inlineStr">
        <is>
          <t>N/A</t>
        </is>
      </c>
      <c r="AW2144" t="inlineStr">
        <is>
          <t>N/A</t>
        </is>
      </c>
      <c r="AX2144" t="inlineStr">
        <is>
          <t>N/A</t>
        </is>
      </c>
      <c r="AY2144" t="inlineStr">
        <is>
          <t>N/A</t>
        </is>
      </c>
      <c r="AZ2144" t="inlineStr">
        <is>
          <t>N/A</t>
        </is>
      </c>
      <c r="BA2144" t="inlineStr">
        <is>
          <t>N/A</t>
        </is>
      </c>
      <c r="BB2144" t="inlineStr">
        <is>
          <t>N/A</t>
        </is>
      </c>
      <c r="BC2144" t="inlineStr">
        <is>
          <t>N/A</t>
        </is>
      </c>
      <c r="BD2144" t="inlineStr">
        <is>
          <t>N/A</t>
        </is>
      </c>
      <c r="BE2144" t="inlineStr">
        <is>
          <t>N/A</t>
        </is>
      </c>
    </row>
    <row r="2145">
      <c r="A2145" t="inlineStr">
        <is>
          <t>WI211282627</t>
        </is>
      </c>
      <c r="B2145" t="inlineStr">
        <is>
          <t>DATA_VALIDATION</t>
        </is>
      </c>
      <c r="C2145" t="inlineStr">
        <is>
          <t>201130013001</t>
        </is>
      </c>
      <c r="D2145" t="inlineStr">
        <is>
          <t>Folder</t>
        </is>
      </c>
      <c r="E2145" s="2">
        <f>HYPERLINK("capsilon://?command=openfolder&amp;siteaddress=FAM.docvelocity-na8.net&amp;folderid=FXC0553009-AA50-ADB9-DDF2-508A8D172201","FX211211645")</f>
        <v>0.0</v>
      </c>
      <c r="F2145" t="inlineStr">
        <is>
          <t/>
        </is>
      </c>
      <c r="G2145" t="inlineStr">
        <is>
          <t/>
        </is>
      </c>
      <c r="H2145" t="inlineStr">
        <is>
          <t>Mailitem</t>
        </is>
      </c>
      <c r="I2145" t="inlineStr">
        <is>
          <t>MI2112872427</t>
        </is>
      </c>
      <c r="J2145" t="n">
        <v>33.0</v>
      </c>
      <c r="K2145" t="inlineStr">
        <is>
          <t>COMPLETED</t>
        </is>
      </c>
      <c r="L2145" t="inlineStr">
        <is>
          <t>MARK_AS_COMPLETED</t>
        </is>
      </c>
      <c r="M2145" t="inlineStr">
        <is>
          <t>Queue</t>
        </is>
      </c>
      <c r="N2145" t="n">
        <v>2.0</v>
      </c>
      <c r="O2145" s="1" t="n">
        <v>44557.765694444446</v>
      </c>
      <c r="P2145" s="1" t="n">
        <v>44558.19700231482</v>
      </c>
      <c r="Q2145" t="n">
        <v>37024.0</v>
      </c>
      <c r="R2145" t="n">
        <v>241.0</v>
      </c>
      <c r="S2145" t="b">
        <v>0</v>
      </c>
      <c r="T2145" t="inlineStr">
        <is>
          <t>N/A</t>
        </is>
      </c>
      <c r="U2145" t="b">
        <v>0</v>
      </c>
      <c r="V2145" t="inlineStr">
        <is>
          <t>Karnal Akhare</t>
        </is>
      </c>
      <c r="W2145" s="1" t="n">
        <v>44558.164930555555</v>
      </c>
      <c r="X2145" t="n">
        <v>152.0</v>
      </c>
      <c r="Y2145" t="n">
        <v>9.0</v>
      </c>
      <c r="Z2145" t="n">
        <v>0.0</v>
      </c>
      <c r="AA2145" t="n">
        <v>9.0</v>
      </c>
      <c r="AB2145" t="n">
        <v>0.0</v>
      </c>
      <c r="AC2145" t="n">
        <v>1.0</v>
      </c>
      <c r="AD2145" t="n">
        <v>24.0</v>
      </c>
      <c r="AE2145" t="n">
        <v>0.0</v>
      </c>
      <c r="AF2145" t="n">
        <v>0.0</v>
      </c>
      <c r="AG2145" t="n">
        <v>0.0</v>
      </c>
      <c r="AH2145" t="inlineStr">
        <is>
          <t>Poonam Patil</t>
        </is>
      </c>
      <c r="AI2145" s="1" t="n">
        <v>44558.19700231482</v>
      </c>
      <c r="AJ2145" t="n">
        <v>89.0</v>
      </c>
      <c r="AK2145" t="n">
        <v>1.0</v>
      </c>
      <c r="AL2145" t="n">
        <v>0.0</v>
      </c>
      <c r="AM2145" t="n">
        <v>1.0</v>
      </c>
      <c r="AN2145" t="n">
        <v>0.0</v>
      </c>
      <c r="AO2145" t="n">
        <v>0.0</v>
      </c>
      <c r="AP2145" t="n">
        <v>23.0</v>
      </c>
      <c r="AQ2145" t="n">
        <v>0.0</v>
      </c>
      <c r="AR2145" t="n">
        <v>0.0</v>
      </c>
      <c r="AS2145" t="n">
        <v>0.0</v>
      </c>
      <c r="AT2145" t="inlineStr">
        <is>
          <t>N/A</t>
        </is>
      </c>
      <c r="AU2145" t="inlineStr">
        <is>
          <t>N/A</t>
        </is>
      </c>
      <c r="AV2145" t="inlineStr">
        <is>
          <t>N/A</t>
        </is>
      </c>
      <c r="AW2145" t="inlineStr">
        <is>
          <t>N/A</t>
        </is>
      </c>
      <c r="AX2145" t="inlineStr">
        <is>
          <t>N/A</t>
        </is>
      </c>
      <c r="AY2145" t="inlineStr">
        <is>
          <t>N/A</t>
        </is>
      </c>
      <c r="AZ2145" t="inlineStr">
        <is>
          <t>N/A</t>
        </is>
      </c>
      <c r="BA2145" t="inlineStr">
        <is>
          <t>N/A</t>
        </is>
      </c>
      <c r="BB2145" t="inlineStr">
        <is>
          <t>N/A</t>
        </is>
      </c>
      <c r="BC2145" t="inlineStr">
        <is>
          <t>N/A</t>
        </is>
      </c>
      <c r="BD2145" t="inlineStr">
        <is>
          <t>N/A</t>
        </is>
      </c>
      <c r="BE2145" t="inlineStr">
        <is>
          <t>N/A</t>
        </is>
      </c>
    </row>
    <row r="2146">
      <c r="A2146" t="inlineStr">
        <is>
          <t>WI211282672</t>
        </is>
      </c>
      <c r="B2146" t="inlineStr">
        <is>
          <t>DATA_VALIDATION</t>
        </is>
      </c>
      <c r="C2146" t="inlineStr">
        <is>
          <t>201300020542</t>
        </is>
      </c>
      <c r="D2146" t="inlineStr">
        <is>
          <t>Folder</t>
        </is>
      </c>
      <c r="E2146" s="2">
        <f>HYPERLINK("capsilon://?command=openfolder&amp;siteaddress=FAM.docvelocity-na8.net&amp;folderid=FX29BDEF2D-04FA-6DA8-CCB2-2C8060570518","FX211212489")</f>
        <v>0.0</v>
      </c>
      <c r="F2146" t="inlineStr">
        <is>
          <t/>
        </is>
      </c>
      <c r="G2146" t="inlineStr">
        <is>
          <t/>
        </is>
      </c>
      <c r="H2146" t="inlineStr">
        <is>
          <t>Mailitem</t>
        </is>
      </c>
      <c r="I2146" t="inlineStr">
        <is>
          <t>MI2112873099</t>
        </is>
      </c>
      <c r="J2146" t="n">
        <v>93.0</v>
      </c>
      <c r="K2146" t="inlineStr">
        <is>
          <t>COMPLETED</t>
        </is>
      </c>
      <c r="L2146" t="inlineStr">
        <is>
          <t>MARK_AS_COMPLETED</t>
        </is>
      </c>
      <c r="M2146" t="inlineStr">
        <is>
          <t>Queue</t>
        </is>
      </c>
      <c r="N2146" t="n">
        <v>1.0</v>
      </c>
      <c r="O2146" s="1" t="n">
        <v>44557.77695601852</v>
      </c>
      <c r="P2146" s="1" t="n">
        <v>44558.220601851855</v>
      </c>
      <c r="Q2146" t="n">
        <v>37379.0</v>
      </c>
      <c r="R2146" t="n">
        <v>952.0</v>
      </c>
      <c r="S2146" t="b">
        <v>0</v>
      </c>
      <c r="T2146" t="inlineStr">
        <is>
          <t>N/A</t>
        </is>
      </c>
      <c r="U2146" t="b">
        <v>0</v>
      </c>
      <c r="V2146" t="inlineStr">
        <is>
          <t>Nisha Verma</t>
        </is>
      </c>
      <c r="W2146" s="1" t="n">
        <v>44558.220601851855</v>
      </c>
      <c r="X2146" t="n">
        <v>159.0</v>
      </c>
      <c r="Y2146" t="n">
        <v>0.0</v>
      </c>
      <c r="Z2146" t="n">
        <v>0.0</v>
      </c>
      <c r="AA2146" t="n">
        <v>0.0</v>
      </c>
      <c r="AB2146" t="n">
        <v>0.0</v>
      </c>
      <c r="AC2146" t="n">
        <v>0.0</v>
      </c>
      <c r="AD2146" t="n">
        <v>93.0</v>
      </c>
      <c r="AE2146" t="n">
        <v>81.0</v>
      </c>
      <c r="AF2146" t="n">
        <v>0.0</v>
      </c>
      <c r="AG2146" t="n">
        <v>4.0</v>
      </c>
      <c r="AH2146" t="inlineStr">
        <is>
          <t>N/A</t>
        </is>
      </c>
      <c r="AI2146" t="inlineStr">
        <is>
          <t>N/A</t>
        </is>
      </c>
      <c r="AJ2146" t="inlineStr">
        <is>
          <t>N/A</t>
        </is>
      </c>
      <c r="AK2146" t="inlineStr">
        <is>
          <t>N/A</t>
        </is>
      </c>
      <c r="AL2146" t="inlineStr">
        <is>
          <t>N/A</t>
        </is>
      </c>
      <c r="AM2146" t="inlineStr">
        <is>
          <t>N/A</t>
        </is>
      </c>
      <c r="AN2146" t="inlineStr">
        <is>
          <t>N/A</t>
        </is>
      </c>
      <c r="AO2146" t="inlineStr">
        <is>
          <t>N/A</t>
        </is>
      </c>
      <c r="AP2146" t="inlineStr">
        <is>
          <t>N/A</t>
        </is>
      </c>
      <c r="AQ2146" t="inlineStr">
        <is>
          <t>N/A</t>
        </is>
      </c>
      <c r="AR2146" t="inlineStr">
        <is>
          <t>N/A</t>
        </is>
      </c>
      <c r="AS2146" t="inlineStr">
        <is>
          <t>N/A</t>
        </is>
      </c>
      <c r="AT2146" t="inlineStr">
        <is>
          <t>N/A</t>
        </is>
      </c>
      <c r="AU2146" t="inlineStr">
        <is>
          <t>N/A</t>
        </is>
      </c>
      <c r="AV2146" t="inlineStr">
        <is>
          <t>N/A</t>
        </is>
      </c>
      <c r="AW2146" t="inlineStr">
        <is>
          <t>N/A</t>
        </is>
      </c>
      <c r="AX2146" t="inlineStr">
        <is>
          <t>N/A</t>
        </is>
      </c>
      <c r="AY2146" t="inlineStr">
        <is>
          <t>N/A</t>
        </is>
      </c>
      <c r="AZ2146" t="inlineStr">
        <is>
          <t>N/A</t>
        </is>
      </c>
      <c r="BA2146" t="inlineStr">
        <is>
          <t>N/A</t>
        </is>
      </c>
      <c r="BB2146" t="inlineStr">
        <is>
          <t>N/A</t>
        </is>
      </c>
      <c r="BC2146" t="inlineStr">
        <is>
          <t>N/A</t>
        </is>
      </c>
      <c r="BD2146" t="inlineStr">
        <is>
          <t>N/A</t>
        </is>
      </c>
      <c r="BE2146" t="inlineStr">
        <is>
          <t>N/A</t>
        </is>
      </c>
    </row>
    <row r="2147">
      <c r="A2147" t="inlineStr">
        <is>
          <t>WI211282886</t>
        </is>
      </c>
      <c r="B2147" t="inlineStr">
        <is>
          <t>DATA_VALIDATION</t>
        </is>
      </c>
      <c r="C2147" t="inlineStr">
        <is>
          <t>201300020544</t>
        </is>
      </c>
      <c r="D2147" t="inlineStr">
        <is>
          <t>Folder</t>
        </is>
      </c>
      <c r="E2147" s="2">
        <f>HYPERLINK("capsilon://?command=openfolder&amp;siteaddress=FAM.docvelocity-na8.net&amp;folderid=FXCBF4FF71-317D-0488-E65F-C7AF689F02C7","FX211212492")</f>
        <v>0.0</v>
      </c>
      <c r="F2147" t="inlineStr">
        <is>
          <t/>
        </is>
      </c>
      <c r="G2147" t="inlineStr">
        <is>
          <t/>
        </is>
      </c>
      <c r="H2147" t="inlineStr">
        <is>
          <t>Mailitem</t>
        </is>
      </c>
      <c r="I2147" t="inlineStr">
        <is>
          <t>MI2112876038</t>
        </is>
      </c>
      <c r="J2147" t="n">
        <v>83.0</v>
      </c>
      <c r="K2147" t="inlineStr">
        <is>
          <t>COMPLETED</t>
        </is>
      </c>
      <c r="L2147" t="inlineStr">
        <is>
          <t>MARK_AS_COMPLETED</t>
        </is>
      </c>
      <c r="M2147" t="inlineStr">
        <is>
          <t>Queue</t>
        </is>
      </c>
      <c r="N2147" t="n">
        <v>1.0</v>
      </c>
      <c r="O2147" s="1" t="n">
        <v>44557.83380787037</v>
      </c>
      <c r="P2147" s="1" t="n">
        <v>44558.234293981484</v>
      </c>
      <c r="Q2147" t="n">
        <v>32509.0</v>
      </c>
      <c r="R2147" t="n">
        <v>2093.0</v>
      </c>
      <c r="S2147" t="b">
        <v>0</v>
      </c>
      <c r="T2147" t="inlineStr">
        <is>
          <t>N/A</t>
        </is>
      </c>
      <c r="U2147" t="b">
        <v>0</v>
      </c>
      <c r="V2147" t="inlineStr">
        <is>
          <t>Hemanshi Deshlahara</t>
        </is>
      </c>
      <c r="W2147" s="1" t="n">
        <v>44558.234293981484</v>
      </c>
      <c r="X2147" t="n">
        <v>428.0</v>
      </c>
      <c r="Y2147" t="n">
        <v>0.0</v>
      </c>
      <c r="Z2147" t="n">
        <v>0.0</v>
      </c>
      <c r="AA2147" t="n">
        <v>0.0</v>
      </c>
      <c r="AB2147" t="n">
        <v>0.0</v>
      </c>
      <c r="AC2147" t="n">
        <v>0.0</v>
      </c>
      <c r="AD2147" t="n">
        <v>83.0</v>
      </c>
      <c r="AE2147" t="n">
        <v>71.0</v>
      </c>
      <c r="AF2147" t="n">
        <v>0.0</v>
      </c>
      <c r="AG2147" t="n">
        <v>9.0</v>
      </c>
      <c r="AH2147" t="inlineStr">
        <is>
          <t>N/A</t>
        </is>
      </c>
      <c r="AI2147" t="inlineStr">
        <is>
          <t>N/A</t>
        </is>
      </c>
      <c r="AJ2147" t="inlineStr">
        <is>
          <t>N/A</t>
        </is>
      </c>
      <c r="AK2147" t="inlineStr">
        <is>
          <t>N/A</t>
        </is>
      </c>
      <c r="AL2147" t="inlineStr">
        <is>
          <t>N/A</t>
        </is>
      </c>
      <c r="AM2147" t="inlineStr">
        <is>
          <t>N/A</t>
        </is>
      </c>
      <c r="AN2147" t="inlineStr">
        <is>
          <t>N/A</t>
        </is>
      </c>
      <c r="AO2147" t="inlineStr">
        <is>
          <t>N/A</t>
        </is>
      </c>
      <c r="AP2147" t="inlineStr">
        <is>
          <t>N/A</t>
        </is>
      </c>
      <c r="AQ2147" t="inlineStr">
        <is>
          <t>N/A</t>
        </is>
      </c>
      <c r="AR2147" t="inlineStr">
        <is>
          <t>N/A</t>
        </is>
      </c>
      <c r="AS2147" t="inlineStr">
        <is>
          <t>N/A</t>
        </is>
      </c>
      <c r="AT2147" t="inlineStr">
        <is>
          <t>N/A</t>
        </is>
      </c>
      <c r="AU2147" t="inlineStr">
        <is>
          <t>N/A</t>
        </is>
      </c>
      <c r="AV2147" t="inlineStr">
        <is>
          <t>N/A</t>
        </is>
      </c>
      <c r="AW2147" t="inlineStr">
        <is>
          <t>N/A</t>
        </is>
      </c>
      <c r="AX2147" t="inlineStr">
        <is>
          <t>N/A</t>
        </is>
      </c>
      <c r="AY2147" t="inlineStr">
        <is>
          <t>N/A</t>
        </is>
      </c>
      <c r="AZ2147" t="inlineStr">
        <is>
          <t>N/A</t>
        </is>
      </c>
      <c r="BA2147" t="inlineStr">
        <is>
          <t>N/A</t>
        </is>
      </c>
      <c r="BB2147" t="inlineStr">
        <is>
          <t>N/A</t>
        </is>
      </c>
      <c r="BC2147" t="inlineStr">
        <is>
          <t>N/A</t>
        </is>
      </c>
      <c r="BD2147" t="inlineStr">
        <is>
          <t>N/A</t>
        </is>
      </c>
      <c r="BE2147" t="inlineStr">
        <is>
          <t>N/A</t>
        </is>
      </c>
    </row>
    <row r="2148">
      <c r="A2148" t="inlineStr">
        <is>
          <t>WI211282912</t>
        </is>
      </c>
      <c r="B2148" t="inlineStr">
        <is>
          <t>DATA_VALIDATION</t>
        </is>
      </c>
      <c r="C2148" t="inlineStr">
        <is>
          <t>201100014389</t>
        </is>
      </c>
      <c r="D2148" t="inlineStr">
        <is>
          <t>Folder</t>
        </is>
      </c>
      <c r="E2148" s="2">
        <f>HYPERLINK("capsilon://?command=openfolder&amp;siteaddress=FAM.docvelocity-na8.net&amp;folderid=FX3436FEDA-929A-622F-5A8A-73BE57FB1ACC","FX211211821")</f>
        <v>0.0</v>
      </c>
      <c r="F2148" t="inlineStr">
        <is>
          <t/>
        </is>
      </c>
      <c r="G2148" t="inlineStr">
        <is>
          <t/>
        </is>
      </c>
      <c r="H2148" t="inlineStr">
        <is>
          <t>Mailitem</t>
        </is>
      </c>
      <c r="I2148" t="inlineStr">
        <is>
          <t>MI2112876473</t>
        </is>
      </c>
      <c r="J2148" t="n">
        <v>238.0</v>
      </c>
      <c r="K2148" t="inlineStr">
        <is>
          <t>COMPLETED</t>
        </is>
      </c>
      <c r="L2148" t="inlineStr">
        <is>
          <t>MARK_AS_COMPLETED</t>
        </is>
      </c>
      <c r="M2148" t="inlineStr">
        <is>
          <t>Queue</t>
        </is>
      </c>
      <c r="N2148" t="n">
        <v>1.0</v>
      </c>
      <c r="O2148" s="1" t="n">
        <v>44557.84625</v>
      </c>
      <c r="P2148" s="1" t="n">
        <v>44558.24417824074</v>
      </c>
      <c r="Q2148" t="n">
        <v>32924.0</v>
      </c>
      <c r="R2148" t="n">
        <v>1457.0</v>
      </c>
      <c r="S2148" t="b">
        <v>0</v>
      </c>
      <c r="T2148" t="inlineStr">
        <is>
          <t>N/A</t>
        </is>
      </c>
      <c r="U2148" t="b">
        <v>0</v>
      </c>
      <c r="V2148" t="inlineStr">
        <is>
          <t>Hemanshi Deshlahara</t>
        </is>
      </c>
      <c r="W2148" s="1" t="n">
        <v>44558.24417824074</v>
      </c>
      <c r="X2148" t="n">
        <v>853.0</v>
      </c>
      <c r="Y2148" t="n">
        <v>0.0</v>
      </c>
      <c r="Z2148" t="n">
        <v>0.0</v>
      </c>
      <c r="AA2148" t="n">
        <v>0.0</v>
      </c>
      <c r="AB2148" t="n">
        <v>0.0</v>
      </c>
      <c r="AC2148" t="n">
        <v>0.0</v>
      </c>
      <c r="AD2148" t="n">
        <v>238.0</v>
      </c>
      <c r="AE2148" t="n">
        <v>214.0</v>
      </c>
      <c r="AF2148" t="n">
        <v>0.0</v>
      </c>
      <c r="AG2148" t="n">
        <v>11.0</v>
      </c>
      <c r="AH2148" t="inlineStr">
        <is>
          <t>N/A</t>
        </is>
      </c>
      <c r="AI2148" t="inlineStr">
        <is>
          <t>N/A</t>
        </is>
      </c>
      <c r="AJ2148" t="inlineStr">
        <is>
          <t>N/A</t>
        </is>
      </c>
      <c r="AK2148" t="inlineStr">
        <is>
          <t>N/A</t>
        </is>
      </c>
      <c r="AL2148" t="inlineStr">
        <is>
          <t>N/A</t>
        </is>
      </c>
      <c r="AM2148" t="inlineStr">
        <is>
          <t>N/A</t>
        </is>
      </c>
      <c r="AN2148" t="inlineStr">
        <is>
          <t>N/A</t>
        </is>
      </c>
      <c r="AO2148" t="inlineStr">
        <is>
          <t>N/A</t>
        </is>
      </c>
      <c r="AP2148" t="inlineStr">
        <is>
          <t>N/A</t>
        </is>
      </c>
      <c r="AQ2148" t="inlineStr">
        <is>
          <t>N/A</t>
        </is>
      </c>
      <c r="AR2148" t="inlineStr">
        <is>
          <t>N/A</t>
        </is>
      </c>
      <c r="AS2148" t="inlineStr">
        <is>
          <t>N/A</t>
        </is>
      </c>
      <c r="AT2148" t="inlineStr">
        <is>
          <t>N/A</t>
        </is>
      </c>
      <c r="AU2148" t="inlineStr">
        <is>
          <t>N/A</t>
        </is>
      </c>
      <c r="AV2148" t="inlineStr">
        <is>
          <t>N/A</t>
        </is>
      </c>
      <c r="AW2148" t="inlineStr">
        <is>
          <t>N/A</t>
        </is>
      </c>
      <c r="AX2148" t="inlineStr">
        <is>
          <t>N/A</t>
        </is>
      </c>
      <c r="AY2148" t="inlineStr">
        <is>
          <t>N/A</t>
        </is>
      </c>
      <c r="AZ2148" t="inlineStr">
        <is>
          <t>N/A</t>
        </is>
      </c>
      <c r="BA2148" t="inlineStr">
        <is>
          <t>N/A</t>
        </is>
      </c>
      <c r="BB2148" t="inlineStr">
        <is>
          <t>N/A</t>
        </is>
      </c>
      <c r="BC2148" t="inlineStr">
        <is>
          <t>N/A</t>
        </is>
      </c>
      <c r="BD2148" t="inlineStr">
        <is>
          <t>N/A</t>
        </is>
      </c>
      <c r="BE2148" t="inlineStr">
        <is>
          <t>N/A</t>
        </is>
      </c>
    </row>
    <row r="2149">
      <c r="A2149" t="inlineStr">
        <is>
          <t>WI211282948</t>
        </is>
      </c>
      <c r="B2149" t="inlineStr">
        <is>
          <t>DATA_VALIDATION</t>
        </is>
      </c>
      <c r="C2149" t="inlineStr">
        <is>
          <t>201300020426</t>
        </is>
      </c>
      <c r="D2149" t="inlineStr">
        <is>
          <t>Folder</t>
        </is>
      </c>
      <c r="E2149" s="2">
        <f>HYPERLINK("capsilon://?command=openfolder&amp;siteaddress=FAM.docvelocity-na8.net&amp;folderid=FXE6C8F48B-0DD7-9101-B2BA-476A6FFB261B","FX21129777")</f>
        <v>0.0</v>
      </c>
      <c r="F2149" t="inlineStr">
        <is>
          <t/>
        </is>
      </c>
      <c r="G2149" t="inlineStr">
        <is>
          <t/>
        </is>
      </c>
      <c r="H2149" t="inlineStr">
        <is>
          <t>Mailitem</t>
        </is>
      </c>
      <c r="I2149" t="inlineStr">
        <is>
          <t>MI2112876946</t>
        </is>
      </c>
      <c r="J2149" t="n">
        <v>210.0</v>
      </c>
      <c r="K2149" t="inlineStr">
        <is>
          <t>COMPLETED</t>
        </is>
      </c>
      <c r="L2149" t="inlineStr">
        <is>
          <t>MARK_AS_COMPLETED</t>
        </is>
      </c>
      <c r="M2149" t="inlineStr">
        <is>
          <t>Queue</t>
        </is>
      </c>
      <c r="N2149" t="n">
        <v>1.0</v>
      </c>
      <c r="O2149" s="1" t="n">
        <v>44557.86201388889</v>
      </c>
      <c r="P2149" s="1" t="n">
        <v>44558.24951388889</v>
      </c>
      <c r="Q2149" t="n">
        <v>32500.0</v>
      </c>
      <c r="R2149" t="n">
        <v>980.0</v>
      </c>
      <c r="S2149" t="b">
        <v>0</v>
      </c>
      <c r="T2149" t="inlineStr">
        <is>
          <t>N/A</t>
        </is>
      </c>
      <c r="U2149" t="b">
        <v>0</v>
      </c>
      <c r="V2149" t="inlineStr">
        <is>
          <t>Hemanshi Deshlahara</t>
        </is>
      </c>
      <c r="W2149" s="1" t="n">
        <v>44558.24951388889</v>
      </c>
      <c r="X2149" t="n">
        <v>460.0</v>
      </c>
      <c r="Y2149" t="n">
        <v>0.0</v>
      </c>
      <c r="Z2149" t="n">
        <v>0.0</v>
      </c>
      <c r="AA2149" t="n">
        <v>0.0</v>
      </c>
      <c r="AB2149" t="n">
        <v>0.0</v>
      </c>
      <c r="AC2149" t="n">
        <v>0.0</v>
      </c>
      <c r="AD2149" t="n">
        <v>210.0</v>
      </c>
      <c r="AE2149" t="n">
        <v>186.0</v>
      </c>
      <c r="AF2149" t="n">
        <v>0.0</v>
      </c>
      <c r="AG2149" t="n">
        <v>8.0</v>
      </c>
      <c r="AH2149" t="inlineStr">
        <is>
          <t>N/A</t>
        </is>
      </c>
      <c r="AI2149" t="inlineStr">
        <is>
          <t>N/A</t>
        </is>
      </c>
      <c r="AJ2149" t="inlineStr">
        <is>
          <t>N/A</t>
        </is>
      </c>
      <c r="AK2149" t="inlineStr">
        <is>
          <t>N/A</t>
        </is>
      </c>
      <c r="AL2149" t="inlineStr">
        <is>
          <t>N/A</t>
        </is>
      </c>
      <c r="AM2149" t="inlineStr">
        <is>
          <t>N/A</t>
        </is>
      </c>
      <c r="AN2149" t="inlineStr">
        <is>
          <t>N/A</t>
        </is>
      </c>
      <c r="AO2149" t="inlineStr">
        <is>
          <t>N/A</t>
        </is>
      </c>
      <c r="AP2149" t="inlineStr">
        <is>
          <t>N/A</t>
        </is>
      </c>
      <c r="AQ2149" t="inlineStr">
        <is>
          <t>N/A</t>
        </is>
      </c>
      <c r="AR2149" t="inlineStr">
        <is>
          <t>N/A</t>
        </is>
      </c>
      <c r="AS2149" t="inlineStr">
        <is>
          <t>N/A</t>
        </is>
      </c>
      <c r="AT2149" t="inlineStr">
        <is>
          <t>N/A</t>
        </is>
      </c>
      <c r="AU2149" t="inlineStr">
        <is>
          <t>N/A</t>
        </is>
      </c>
      <c r="AV2149" t="inlineStr">
        <is>
          <t>N/A</t>
        </is>
      </c>
      <c r="AW2149" t="inlineStr">
        <is>
          <t>N/A</t>
        </is>
      </c>
      <c r="AX2149" t="inlineStr">
        <is>
          <t>N/A</t>
        </is>
      </c>
      <c r="AY2149" t="inlineStr">
        <is>
          <t>N/A</t>
        </is>
      </c>
      <c r="AZ2149" t="inlineStr">
        <is>
          <t>N/A</t>
        </is>
      </c>
      <c r="BA2149" t="inlineStr">
        <is>
          <t>N/A</t>
        </is>
      </c>
      <c r="BB2149" t="inlineStr">
        <is>
          <t>N/A</t>
        </is>
      </c>
      <c r="BC2149" t="inlineStr">
        <is>
          <t>N/A</t>
        </is>
      </c>
      <c r="BD2149" t="inlineStr">
        <is>
          <t>N/A</t>
        </is>
      </c>
      <c r="BE2149" t="inlineStr">
        <is>
          <t>N/A</t>
        </is>
      </c>
    </row>
    <row r="2150">
      <c r="A2150" t="inlineStr">
        <is>
          <t>WI211283044</t>
        </is>
      </c>
      <c r="B2150" t="inlineStr">
        <is>
          <t>DATA_VALIDATION</t>
        </is>
      </c>
      <c r="C2150" t="inlineStr">
        <is>
          <t>201308007993</t>
        </is>
      </c>
      <c r="D2150" t="inlineStr">
        <is>
          <t>Folder</t>
        </is>
      </c>
      <c r="E2150" s="2">
        <f>HYPERLINK("capsilon://?command=openfolder&amp;siteaddress=FAM.docvelocity-na8.net&amp;folderid=FXEFAAD623-228D-8240-A567-6CFE2F73AF66","FX211210892")</f>
        <v>0.0</v>
      </c>
      <c r="F2150" t="inlineStr">
        <is>
          <t/>
        </is>
      </c>
      <c r="G2150" t="inlineStr">
        <is>
          <t/>
        </is>
      </c>
      <c r="H2150" t="inlineStr">
        <is>
          <t>Mailitem</t>
        </is>
      </c>
      <c r="I2150" t="inlineStr">
        <is>
          <t>MI2112877424</t>
        </is>
      </c>
      <c r="J2150" t="n">
        <v>116.0</v>
      </c>
      <c r="K2150" t="inlineStr">
        <is>
          <t>COMPLETED</t>
        </is>
      </c>
      <c r="L2150" t="inlineStr">
        <is>
          <t>MARK_AS_COMPLETED</t>
        </is>
      </c>
      <c r="M2150" t="inlineStr">
        <is>
          <t>Queue</t>
        </is>
      </c>
      <c r="N2150" t="n">
        <v>1.0</v>
      </c>
      <c r="O2150" s="1" t="n">
        <v>44557.87900462963</v>
      </c>
      <c r="P2150" s="1" t="n">
        <v>44558.23217592593</v>
      </c>
      <c r="Q2150" t="n">
        <v>29931.0</v>
      </c>
      <c r="R2150" t="n">
        <v>583.0</v>
      </c>
      <c r="S2150" t="b">
        <v>0</v>
      </c>
      <c r="T2150" t="inlineStr">
        <is>
          <t>N/A</t>
        </is>
      </c>
      <c r="U2150" t="b">
        <v>0</v>
      </c>
      <c r="V2150" t="inlineStr">
        <is>
          <t>Nisha Verma</t>
        </is>
      </c>
      <c r="W2150" s="1" t="n">
        <v>44558.23217592593</v>
      </c>
      <c r="X2150" t="n">
        <v>304.0</v>
      </c>
      <c r="Y2150" t="n">
        <v>0.0</v>
      </c>
      <c r="Z2150" t="n">
        <v>0.0</v>
      </c>
      <c r="AA2150" t="n">
        <v>0.0</v>
      </c>
      <c r="AB2150" t="n">
        <v>0.0</v>
      </c>
      <c r="AC2150" t="n">
        <v>0.0</v>
      </c>
      <c r="AD2150" t="n">
        <v>116.0</v>
      </c>
      <c r="AE2150" t="n">
        <v>106.0</v>
      </c>
      <c r="AF2150" t="n">
        <v>0.0</v>
      </c>
      <c r="AG2150" t="n">
        <v>4.0</v>
      </c>
      <c r="AH2150" t="inlineStr">
        <is>
          <t>N/A</t>
        </is>
      </c>
      <c r="AI2150" t="inlineStr">
        <is>
          <t>N/A</t>
        </is>
      </c>
      <c r="AJ2150" t="inlineStr">
        <is>
          <t>N/A</t>
        </is>
      </c>
      <c r="AK2150" t="inlineStr">
        <is>
          <t>N/A</t>
        </is>
      </c>
      <c r="AL2150" t="inlineStr">
        <is>
          <t>N/A</t>
        </is>
      </c>
      <c r="AM2150" t="inlineStr">
        <is>
          <t>N/A</t>
        </is>
      </c>
      <c r="AN2150" t="inlineStr">
        <is>
          <t>N/A</t>
        </is>
      </c>
      <c r="AO2150" t="inlineStr">
        <is>
          <t>N/A</t>
        </is>
      </c>
      <c r="AP2150" t="inlineStr">
        <is>
          <t>N/A</t>
        </is>
      </c>
      <c r="AQ2150" t="inlineStr">
        <is>
          <t>N/A</t>
        </is>
      </c>
      <c r="AR2150" t="inlineStr">
        <is>
          <t>N/A</t>
        </is>
      </c>
      <c r="AS2150" t="inlineStr">
        <is>
          <t>N/A</t>
        </is>
      </c>
      <c r="AT2150" t="inlineStr">
        <is>
          <t>N/A</t>
        </is>
      </c>
      <c r="AU2150" t="inlineStr">
        <is>
          <t>N/A</t>
        </is>
      </c>
      <c r="AV2150" t="inlineStr">
        <is>
          <t>N/A</t>
        </is>
      </c>
      <c r="AW2150" t="inlineStr">
        <is>
          <t>N/A</t>
        </is>
      </c>
      <c r="AX2150" t="inlineStr">
        <is>
          <t>N/A</t>
        </is>
      </c>
      <c r="AY2150" t="inlineStr">
        <is>
          <t>N/A</t>
        </is>
      </c>
      <c r="AZ2150" t="inlineStr">
        <is>
          <t>N/A</t>
        </is>
      </c>
      <c r="BA2150" t="inlineStr">
        <is>
          <t>N/A</t>
        </is>
      </c>
      <c r="BB2150" t="inlineStr">
        <is>
          <t>N/A</t>
        </is>
      </c>
      <c r="BC2150" t="inlineStr">
        <is>
          <t>N/A</t>
        </is>
      </c>
      <c r="BD2150" t="inlineStr">
        <is>
          <t>N/A</t>
        </is>
      </c>
      <c r="BE2150" t="inlineStr">
        <is>
          <t>N/A</t>
        </is>
      </c>
    </row>
    <row r="2151">
      <c r="A2151" t="inlineStr">
        <is>
          <t>WI211283248</t>
        </is>
      </c>
      <c r="B2151" t="inlineStr">
        <is>
          <t>DATA_VALIDATION</t>
        </is>
      </c>
      <c r="C2151" t="inlineStr">
        <is>
          <t>201130013010</t>
        </is>
      </c>
      <c r="D2151" t="inlineStr">
        <is>
          <t>Folder</t>
        </is>
      </c>
      <c r="E2151" s="2">
        <f>HYPERLINK("capsilon://?command=openfolder&amp;siteaddress=FAM.docvelocity-na8.net&amp;folderid=FX48ED9294-B331-1718-BE7E-BD15B4DFB332","FX211212423")</f>
        <v>0.0</v>
      </c>
      <c r="F2151" t="inlineStr">
        <is>
          <t/>
        </is>
      </c>
      <c r="G2151" t="inlineStr">
        <is>
          <t/>
        </is>
      </c>
      <c r="H2151" t="inlineStr">
        <is>
          <t>Mailitem</t>
        </is>
      </c>
      <c r="I2151" t="inlineStr">
        <is>
          <t>MI2112870189</t>
        </is>
      </c>
      <c r="J2151" t="n">
        <v>120.0</v>
      </c>
      <c r="K2151" t="inlineStr">
        <is>
          <t>COMPLETED</t>
        </is>
      </c>
      <c r="L2151" t="inlineStr">
        <is>
          <t>MARK_AS_COMPLETED</t>
        </is>
      </c>
      <c r="M2151" t="inlineStr">
        <is>
          <t>Queue</t>
        </is>
      </c>
      <c r="N2151" t="n">
        <v>2.0</v>
      </c>
      <c r="O2151" s="1" t="n">
        <v>44558.21511574074</v>
      </c>
      <c r="P2151" s="1" t="n">
        <v>44558.299305555556</v>
      </c>
      <c r="Q2151" t="n">
        <v>1822.0</v>
      </c>
      <c r="R2151" t="n">
        <v>5452.0</v>
      </c>
      <c r="S2151" t="b">
        <v>0</v>
      </c>
      <c r="T2151" t="inlineStr">
        <is>
          <t>N/A</t>
        </is>
      </c>
      <c r="U2151" t="b">
        <v>1</v>
      </c>
      <c r="V2151" t="inlineStr">
        <is>
          <t>Sadaf Khan</t>
        </is>
      </c>
      <c r="W2151" s="1" t="n">
        <v>44558.25824074074</v>
      </c>
      <c r="X2151" t="n">
        <v>3718.0</v>
      </c>
      <c r="Y2151" t="n">
        <v>228.0</v>
      </c>
      <c r="Z2151" t="n">
        <v>0.0</v>
      </c>
      <c r="AA2151" t="n">
        <v>228.0</v>
      </c>
      <c r="AB2151" t="n">
        <v>0.0</v>
      </c>
      <c r="AC2151" t="n">
        <v>158.0</v>
      </c>
      <c r="AD2151" t="n">
        <v>-108.0</v>
      </c>
      <c r="AE2151" t="n">
        <v>0.0</v>
      </c>
      <c r="AF2151" t="n">
        <v>0.0</v>
      </c>
      <c r="AG2151" t="n">
        <v>0.0</v>
      </c>
      <c r="AH2151" t="inlineStr">
        <is>
          <t>Poonam Patil</t>
        </is>
      </c>
      <c r="AI2151" s="1" t="n">
        <v>44558.299305555556</v>
      </c>
      <c r="AJ2151" t="n">
        <v>1724.0</v>
      </c>
      <c r="AK2151" t="n">
        <v>12.0</v>
      </c>
      <c r="AL2151" t="n">
        <v>0.0</v>
      </c>
      <c r="AM2151" t="n">
        <v>12.0</v>
      </c>
      <c r="AN2151" t="n">
        <v>0.0</v>
      </c>
      <c r="AO2151" t="n">
        <v>11.0</v>
      </c>
      <c r="AP2151" t="n">
        <v>-120.0</v>
      </c>
      <c r="AQ2151" t="n">
        <v>0.0</v>
      </c>
      <c r="AR2151" t="n">
        <v>0.0</v>
      </c>
      <c r="AS2151" t="n">
        <v>0.0</v>
      </c>
      <c r="AT2151" t="inlineStr">
        <is>
          <t>N/A</t>
        </is>
      </c>
      <c r="AU2151" t="inlineStr">
        <is>
          <t>N/A</t>
        </is>
      </c>
      <c r="AV2151" t="inlineStr">
        <is>
          <t>N/A</t>
        </is>
      </c>
      <c r="AW2151" t="inlineStr">
        <is>
          <t>N/A</t>
        </is>
      </c>
      <c r="AX2151" t="inlineStr">
        <is>
          <t>N/A</t>
        </is>
      </c>
      <c r="AY2151" t="inlineStr">
        <is>
          <t>N/A</t>
        </is>
      </c>
      <c r="AZ2151" t="inlineStr">
        <is>
          <t>N/A</t>
        </is>
      </c>
      <c r="BA2151" t="inlineStr">
        <is>
          <t>N/A</t>
        </is>
      </c>
      <c r="BB2151" t="inlineStr">
        <is>
          <t>N/A</t>
        </is>
      </c>
      <c r="BC2151" t="inlineStr">
        <is>
          <t>N/A</t>
        </is>
      </c>
      <c r="BD2151" t="inlineStr">
        <is>
          <t>N/A</t>
        </is>
      </c>
      <c r="BE2151" t="inlineStr">
        <is>
          <t>N/A</t>
        </is>
      </c>
    </row>
    <row r="2152">
      <c r="A2152" t="inlineStr">
        <is>
          <t>WI211283249</t>
        </is>
      </c>
      <c r="B2152" t="inlineStr">
        <is>
          <t>DATA_VALIDATION</t>
        </is>
      </c>
      <c r="C2152" t="inlineStr">
        <is>
          <t>201300020542</t>
        </is>
      </c>
      <c r="D2152" t="inlineStr">
        <is>
          <t>Folder</t>
        </is>
      </c>
      <c r="E2152" s="2">
        <f>HYPERLINK("capsilon://?command=openfolder&amp;siteaddress=FAM.docvelocity-na8.net&amp;folderid=FX29BDEF2D-04FA-6DA8-CCB2-2C8060570518","FX211212489")</f>
        <v>0.0</v>
      </c>
      <c r="F2152" t="inlineStr">
        <is>
          <t/>
        </is>
      </c>
      <c r="G2152" t="inlineStr">
        <is>
          <t/>
        </is>
      </c>
      <c r="H2152" t="inlineStr">
        <is>
          <t>Mailitem</t>
        </is>
      </c>
      <c r="I2152" t="inlineStr">
        <is>
          <t>MI2112873099</t>
        </is>
      </c>
      <c r="J2152" t="n">
        <v>153.0</v>
      </c>
      <c r="K2152" t="inlineStr">
        <is>
          <t>COMPLETED</t>
        </is>
      </c>
      <c r="L2152" t="inlineStr">
        <is>
          <t>MARK_AS_COMPLETED</t>
        </is>
      </c>
      <c r="M2152" t="inlineStr">
        <is>
          <t>Queue</t>
        </is>
      </c>
      <c r="N2152" t="n">
        <v>2.0</v>
      </c>
      <c r="O2152" s="1" t="n">
        <v>44558.22195601852</v>
      </c>
      <c r="P2152" s="1" t="n">
        <v>44558.30734953703</v>
      </c>
      <c r="Q2152" t="n">
        <v>6174.0</v>
      </c>
      <c r="R2152" t="n">
        <v>1204.0</v>
      </c>
      <c r="S2152" t="b">
        <v>0</v>
      </c>
      <c r="T2152" t="inlineStr">
        <is>
          <t>N/A</t>
        </is>
      </c>
      <c r="U2152" t="b">
        <v>1</v>
      </c>
      <c r="V2152" t="inlineStr">
        <is>
          <t>Nisha Verma</t>
        </is>
      </c>
      <c r="W2152" s="1" t="n">
        <v>44558.22793981482</v>
      </c>
      <c r="X2152" t="n">
        <v>510.0</v>
      </c>
      <c r="Y2152" t="n">
        <v>158.0</v>
      </c>
      <c r="Z2152" t="n">
        <v>0.0</v>
      </c>
      <c r="AA2152" t="n">
        <v>158.0</v>
      </c>
      <c r="AB2152" t="n">
        <v>0.0</v>
      </c>
      <c r="AC2152" t="n">
        <v>77.0</v>
      </c>
      <c r="AD2152" t="n">
        <v>-5.0</v>
      </c>
      <c r="AE2152" t="n">
        <v>0.0</v>
      </c>
      <c r="AF2152" t="n">
        <v>0.0</v>
      </c>
      <c r="AG2152" t="n">
        <v>0.0</v>
      </c>
      <c r="AH2152" t="inlineStr">
        <is>
          <t>Poonam Patil</t>
        </is>
      </c>
      <c r="AI2152" s="1" t="n">
        <v>44558.30734953703</v>
      </c>
      <c r="AJ2152" t="n">
        <v>694.0</v>
      </c>
      <c r="AK2152" t="n">
        <v>2.0</v>
      </c>
      <c r="AL2152" t="n">
        <v>0.0</v>
      </c>
      <c r="AM2152" t="n">
        <v>2.0</v>
      </c>
      <c r="AN2152" t="n">
        <v>0.0</v>
      </c>
      <c r="AO2152" t="n">
        <v>1.0</v>
      </c>
      <c r="AP2152" t="n">
        <v>-7.0</v>
      </c>
      <c r="AQ2152" t="n">
        <v>0.0</v>
      </c>
      <c r="AR2152" t="n">
        <v>0.0</v>
      </c>
      <c r="AS2152" t="n">
        <v>0.0</v>
      </c>
      <c r="AT2152" t="inlineStr">
        <is>
          <t>N/A</t>
        </is>
      </c>
      <c r="AU2152" t="inlineStr">
        <is>
          <t>N/A</t>
        </is>
      </c>
      <c r="AV2152" t="inlineStr">
        <is>
          <t>N/A</t>
        </is>
      </c>
      <c r="AW2152" t="inlineStr">
        <is>
          <t>N/A</t>
        </is>
      </c>
      <c r="AX2152" t="inlineStr">
        <is>
          <t>N/A</t>
        </is>
      </c>
      <c r="AY2152" t="inlineStr">
        <is>
          <t>N/A</t>
        </is>
      </c>
      <c r="AZ2152" t="inlineStr">
        <is>
          <t>N/A</t>
        </is>
      </c>
      <c r="BA2152" t="inlineStr">
        <is>
          <t>N/A</t>
        </is>
      </c>
      <c r="BB2152" t="inlineStr">
        <is>
          <t>N/A</t>
        </is>
      </c>
      <c r="BC2152" t="inlineStr">
        <is>
          <t>N/A</t>
        </is>
      </c>
      <c r="BD2152" t="inlineStr">
        <is>
          <t>N/A</t>
        </is>
      </c>
      <c r="BE2152" t="inlineStr">
        <is>
          <t>N/A</t>
        </is>
      </c>
    </row>
    <row r="2153">
      <c r="A2153" t="inlineStr">
        <is>
          <t>WI211283250</t>
        </is>
      </c>
      <c r="B2153" t="inlineStr">
        <is>
          <t>DATA_VALIDATION</t>
        </is>
      </c>
      <c r="C2153" t="inlineStr">
        <is>
          <t>201300020544</t>
        </is>
      </c>
      <c r="D2153" t="inlineStr">
        <is>
          <t>Folder</t>
        </is>
      </c>
      <c r="E2153" s="2">
        <f>HYPERLINK("capsilon://?command=openfolder&amp;siteaddress=FAM.docvelocity-na8.net&amp;folderid=FXCBF4FF71-317D-0488-E65F-C7AF689F02C7","FX211212492")</f>
        <v>0.0</v>
      </c>
      <c r="F2153" t="inlineStr">
        <is>
          <t/>
        </is>
      </c>
      <c r="G2153" t="inlineStr">
        <is>
          <t/>
        </is>
      </c>
      <c r="H2153" t="inlineStr">
        <is>
          <t>Mailitem</t>
        </is>
      </c>
      <c r="I2153" t="inlineStr">
        <is>
          <t>MI2112876038</t>
        </is>
      </c>
      <c r="J2153" t="n">
        <v>433.0</v>
      </c>
      <c r="K2153" t="inlineStr">
        <is>
          <t>COMPLETED</t>
        </is>
      </c>
      <c r="L2153" t="inlineStr">
        <is>
          <t>MARK_AS_COMPLETED</t>
        </is>
      </c>
      <c r="M2153" t="inlineStr">
        <is>
          <t>Queue</t>
        </is>
      </c>
      <c r="N2153" t="n">
        <v>2.0</v>
      </c>
      <c r="O2153" s="1" t="n">
        <v>44558.23541666667</v>
      </c>
      <c r="P2153" s="1" t="n">
        <v>44558.34024305556</v>
      </c>
      <c r="Q2153" t="n">
        <v>4820.0</v>
      </c>
      <c r="R2153" t="n">
        <v>4237.0</v>
      </c>
      <c r="S2153" t="b">
        <v>0</v>
      </c>
      <c r="T2153" t="inlineStr">
        <is>
          <t>N/A</t>
        </is>
      </c>
      <c r="U2153" t="b">
        <v>1</v>
      </c>
      <c r="V2153" t="inlineStr">
        <is>
          <t>Nisha Verma</t>
        </is>
      </c>
      <c r="W2153" s="1" t="n">
        <v>44558.24728009259</v>
      </c>
      <c r="X2153" t="n">
        <v>1022.0</v>
      </c>
      <c r="Y2153" t="n">
        <v>357.0</v>
      </c>
      <c r="Z2153" t="n">
        <v>0.0</v>
      </c>
      <c r="AA2153" t="n">
        <v>357.0</v>
      </c>
      <c r="AB2153" t="n">
        <v>0.0</v>
      </c>
      <c r="AC2153" t="n">
        <v>107.0</v>
      </c>
      <c r="AD2153" t="n">
        <v>76.0</v>
      </c>
      <c r="AE2153" t="n">
        <v>0.0</v>
      </c>
      <c r="AF2153" t="n">
        <v>0.0</v>
      </c>
      <c r="AG2153" t="n">
        <v>0.0</v>
      </c>
      <c r="AH2153" t="inlineStr">
        <is>
          <t>Aparna Chavan</t>
        </is>
      </c>
      <c r="AI2153" s="1" t="n">
        <v>44558.34024305556</v>
      </c>
      <c r="AJ2153" t="n">
        <v>2869.0</v>
      </c>
      <c r="AK2153" t="n">
        <v>0.0</v>
      </c>
      <c r="AL2153" t="n">
        <v>0.0</v>
      </c>
      <c r="AM2153" t="n">
        <v>0.0</v>
      </c>
      <c r="AN2153" t="n">
        <v>0.0</v>
      </c>
      <c r="AO2153" t="n">
        <v>0.0</v>
      </c>
      <c r="AP2153" t="n">
        <v>76.0</v>
      </c>
      <c r="AQ2153" t="n">
        <v>0.0</v>
      </c>
      <c r="AR2153" t="n">
        <v>0.0</v>
      </c>
      <c r="AS2153" t="n">
        <v>0.0</v>
      </c>
      <c r="AT2153" t="inlineStr">
        <is>
          <t>N/A</t>
        </is>
      </c>
      <c r="AU2153" t="inlineStr">
        <is>
          <t>N/A</t>
        </is>
      </c>
      <c r="AV2153" t="inlineStr">
        <is>
          <t>N/A</t>
        </is>
      </c>
      <c r="AW2153" t="inlineStr">
        <is>
          <t>N/A</t>
        </is>
      </c>
      <c r="AX2153" t="inlineStr">
        <is>
          <t>N/A</t>
        </is>
      </c>
      <c r="AY2153" t="inlineStr">
        <is>
          <t>N/A</t>
        </is>
      </c>
      <c r="AZ2153" t="inlineStr">
        <is>
          <t>N/A</t>
        </is>
      </c>
      <c r="BA2153" t="inlineStr">
        <is>
          <t>N/A</t>
        </is>
      </c>
      <c r="BB2153" t="inlineStr">
        <is>
          <t>N/A</t>
        </is>
      </c>
      <c r="BC2153" t="inlineStr">
        <is>
          <t>N/A</t>
        </is>
      </c>
      <c r="BD2153" t="inlineStr">
        <is>
          <t>N/A</t>
        </is>
      </c>
      <c r="BE2153" t="inlineStr">
        <is>
          <t>N/A</t>
        </is>
      </c>
    </row>
    <row r="2154">
      <c r="A2154" t="inlineStr">
        <is>
          <t>WI211283251</t>
        </is>
      </c>
      <c r="B2154" t="inlineStr">
        <is>
          <t>DATA_VALIDATION</t>
        </is>
      </c>
      <c r="C2154" t="inlineStr">
        <is>
          <t>201308007993</t>
        </is>
      </c>
      <c r="D2154" t="inlineStr">
        <is>
          <t>Folder</t>
        </is>
      </c>
      <c r="E2154" s="2">
        <f>HYPERLINK("capsilon://?command=openfolder&amp;siteaddress=FAM.docvelocity-na8.net&amp;folderid=FXEFAAD623-228D-8240-A567-6CFE2F73AF66","FX211210892")</f>
        <v>0.0</v>
      </c>
      <c r="F2154" t="inlineStr">
        <is>
          <t/>
        </is>
      </c>
      <c r="G2154" t="inlineStr">
        <is>
          <t/>
        </is>
      </c>
      <c r="H2154" t="inlineStr">
        <is>
          <t>Mailitem</t>
        </is>
      </c>
      <c r="I2154" t="inlineStr">
        <is>
          <t>MI2112877424</t>
        </is>
      </c>
      <c r="J2154" t="n">
        <v>232.0</v>
      </c>
      <c r="K2154" t="inlineStr">
        <is>
          <t>COMPLETED</t>
        </is>
      </c>
      <c r="L2154" t="inlineStr">
        <is>
          <t>MARK_AS_COMPLETED</t>
        </is>
      </c>
      <c r="M2154" t="inlineStr">
        <is>
          <t>Queue</t>
        </is>
      </c>
      <c r="N2154" t="n">
        <v>2.0</v>
      </c>
      <c r="O2154" s="1" t="n">
        <v>44558.236550925925</v>
      </c>
      <c r="P2154" s="1" t="n">
        <v>44558.31922453704</v>
      </c>
      <c r="Q2154" t="n">
        <v>3272.0</v>
      </c>
      <c r="R2154" t="n">
        <v>3871.0</v>
      </c>
      <c r="S2154" t="b">
        <v>0</v>
      </c>
      <c r="T2154" t="inlineStr">
        <is>
          <t>N/A</t>
        </is>
      </c>
      <c r="U2154" t="b">
        <v>1</v>
      </c>
      <c r="V2154" t="inlineStr">
        <is>
          <t>Karnal Akhare</t>
        </is>
      </c>
      <c r="W2154" s="1" t="n">
        <v>44558.276666666665</v>
      </c>
      <c r="X2154" t="n">
        <v>2846.0</v>
      </c>
      <c r="Y2154" t="n">
        <v>364.0</v>
      </c>
      <c r="Z2154" t="n">
        <v>0.0</v>
      </c>
      <c r="AA2154" t="n">
        <v>364.0</v>
      </c>
      <c r="AB2154" t="n">
        <v>0.0</v>
      </c>
      <c r="AC2154" t="n">
        <v>284.0</v>
      </c>
      <c r="AD2154" t="n">
        <v>-132.0</v>
      </c>
      <c r="AE2154" t="n">
        <v>0.0</v>
      </c>
      <c r="AF2154" t="n">
        <v>0.0</v>
      </c>
      <c r="AG2154" t="n">
        <v>0.0</v>
      </c>
      <c r="AH2154" t="inlineStr">
        <is>
          <t>Poonam Patil</t>
        </is>
      </c>
      <c r="AI2154" s="1" t="n">
        <v>44558.31922453704</v>
      </c>
      <c r="AJ2154" t="n">
        <v>1025.0</v>
      </c>
      <c r="AK2154" t="n">
        <v>0.0</v>
      </c>
      <c r="AL2154" t="n">
        <v>0.0</v>
      </c>
      <c r="AM2154" t="n">
        <v>0.0</v>
      </c>
      <c r="AN2154" t="n">
        <v>0.0</v>
      </c>
      <c r="AO2154" t="n">
        <v>0.0</v>
      </c>
      <c r="AP2154" t="n">
        <v>-132.0</v>
      </c>
      <c r="AQ2154" t="n">
        <v>0.0</v>
      </c>
      <c r="AR2154" t="n">
        <v>0.0</v>
      </c>
      <c r="AS2154" t="n">
        <v>0.0</v>
      </c>
      <c r="AT2154" t="inlineStr">
        <is>
          <t>N/A</t>
        </is>
      </c>
      <c r="AU2154" t="inlineStr">
        <is>
          <t>N/A</t>
        </is>
      </c>
      <c r="AV2154" t="inlineStr">
        <is>
          <t>N/A</t>
        </is>
      </c>
      <c r="AW2154" t="inlineStr">
        <is>
          <t>N/A</t>
        </is>
      </c>
      <c r="AX2154" t="inlineStr">
        <is>
          <t>N/A</t>
        </is>
      </c>
      <c r="AY2154" t="inlineStr">
        <is>
          <t>N/A</t>
        </is>
      </c>
      <c r="AZ2154" t="inlineStr">
        <is>
          <t>N/A</t>
        </is>
      </c>
      <c r="BA2154" t="inlineStr">
        <is>
          <t>N/A</t>
        </is>
      </c>
      <c r="BB2154" t="inlineStr">
        <is>
          <t>N/A</t>
        </is>
      </c>
      <c r="BC2154" t="inlineStr">
        <is>
          <t>N/A</t>
        </is>
      </c>
      <c r="BD2154" t="inlineStr">
        <is>
          <t>N/A</t>
        </is>
      </c>
      <c r="BE2154" t="inlineStr">
        <is>
          <t>N/A</t>
        </is>
      </c>
    </row>
    <row r="2155">
      <c r="A2155" t="inlineStr">
        <is>
          <t>WI211283253</t>
        </is>
      </c>
      <c r="B2155" t="inlineStr">
        <is>
          <t>DATA_VALIDATION</t>
        </is>
      </c>
      <c r="C2155" t="inlineStr">
        <is>
          <t>201100014389</t>
        </is>
      </c>
      <c r="D2155" t="inlineStr">
        <is>
          <t>Folder</t>
        </is>
      </c>
      <c r="E2155" s="2">
        <f>HYPERLINK("capsilon://?command=openfolder&amp;siteaddress=FAM.docvelocity-na8.net&amp;folderid=FX3436FEDA-929A-622F-5A8A-73BE57FB1ACC","FX211211821")</f>
        <v>0.0</v>
      </c>
      <c r="F2155" t="inlineStr">
        <is>
          <t/>
        </is>
      </c>
      <c r="G2155" t="inlineStr">
        <is>
          <t/>
        </is>
      </c>
      <c r="H2155" t="inlineStr">
        <is>
          <t>Mailitem</t>
        </is>
      </c>
      <c r="I2155" t="inlineStr">
        <is>
          <t>MI2112876473</t>
        </is>
      </c>
      <c r="J2155" t="n">
        <v>520.0</v>
      </c>
      <c r="K2155" t="inlineStr">
        <is>
          <t>COMPLETED</t>
        </is>
      </c>
      <c r="L2155" t="inlineStr">
        <is>
          <t>MARK_AS_COMPLETED</t>
        </is>
      </c>
      <c r="M2155" t="inlineStr">
        <is>
          <t>Queue</t>
        </is>
      </c>
      <c r="N2155" t="n">
        <v>2.0</v>
      </c>
      <c r="O2155" s="1" t="n">
        <v>44558.24621527778</v>
      </c>
      <c r="P2155" s="1" t="n">
        <v>44558.407372685186</v>
      </c>
      <c r="Q2155" t="n">
        <v>7206.0</v>
      </c>
      <c r="R2155" t="n">
        <v>6718.0</v>
      </c>
      <c r="S2155" t="b">
        <v>0</v>
      </c>
      <c r="T2155" t="inlineStr">
        <is>
          <t>N/A</t>
        </is>
      </c>
      <c r="U2155" t="b">
        <v>1</v>
      </c>
      <c r="V2155" t="inlineStr">
        <is>
          <t>Nisha Verma</t>
        </is>
      </c>
      <c r="W2155" s="1" t="n">
        <v>44558.28293981482</v>
      </c>
      <c r="X2155" t="n">
        <v>3080.0</v>
      </c>
      <c r="Y2155" t="n">
        <v>491.0</v>
      </c>
      <c r="Z2155" t="n">
        <v>0.0</v>
      </c>
      <c r="AA2155" t="n">
        <v>491.0</v>
      </c>
      <c r="AB2155" t="n">
        <v>0.0</v>
      </c>
      <c r="AC2155" t="n">
        <v>292.0</v>
      </c>
      <c r="AD2155" t="n">
        <v>29.0</v>
      </c>
      <c r="AE2155" t="n">
        <v>0.0</v>
      </c>
      <c r="AF2155" t="n">
        <v>0.0</v>
      </c>
      <c r="AG2155" t="n">
        <v>0.0</v>
      </c>
      <c r="AH2155" t="inlineStr">
        <is>
          <t>Aparna Chavan</t>
        </is>
      </c>
      <c r="AI2155" s="1" t="n">
        <v>44558.407372685186</v>
      </c>
      <c r="AJ2155" t="n">
        <v>3596.0</v>
      </c>
      <c r="AK2155" t="n">
        <v>2.0</v>
      </c>
      <c r="AL2155" t="n">
        <v>0.0</v>
      </c>
      <c r="AM2155" t="n">
        <v>2.0</v>
      </c>
      <c r="AN2155" t="n">
        <v>0.0</v>
      </c>
      <c r="AO2155" t="n">
        <v>2.0</v>
      </c>
      <c r="AP2155" t="n">
        <v>27.0</v>
      </c>
      <c r="AQ2155" t="n">
        <v>0.0</v>
      </c>
      <c r="AR2155" t="n">
        <v>0.0</v>
      </c>
      <c r="AS2155" t="n">
        <v>0.0</v>
      </c>
      <c r="AT2155" t="inlineStr">
        <is>
          <t>N/A</t>
        </is>
      </c>
      <c r="AU2155" t="inlineStr">
        <is>
          <t>N/A</t>
        </is>
      </c>
      <c r="AV2155" t="inlineStr">
        <is>
          <t>N/A</t>
        </is>
      </c>
      <c r="AW2155" t="inlineStr">
        <is>
          <t>N/A</t>
        </is>
      </c>
      <c r="AX2155" t="inlineStr">
        <is>
          <t>N/A</t>
        </is>
      </c>
      <c r="AY2155" t="inlineStr">
        <is>
          <t>N/A</t>
        </is>
      </c>
      <c r="AZ2155" t="inlineStr">
        <is>
          <t>N/A</t>
        </is>
      </c>
      <c r="BA2155" t="inlineStr">
        <is>
          <t>N/A</t>
        </is>
      </c>
      <c r="BB2155" t="inlineStr">
        <is>
          <t>N/A</t>
        </is>
      </c>
      <c r="BC2155" t="inlineStr">
        <is>
          <t>N/A</t>
        </is>
      </c>
      <c r="BD2155" t="inlineStr">
        <is>
          <t>N/A</t>
        </is>
      </c>
      <c r="BE2155" t="inlineStr">
        <is>
          <t>N/A</t>
        </is>
      </c>
    </row>
    <row r="2156">
      <c r="A2156" t="inlineStr">
        <is>
          <t>WI211283499</t>
        </is>
      </c>
      <c r="B2156" t="inlineStr">
        <is>
          <t>DATA_VALIDATION</t>
        </is>
      </c>
      <c r="C2156" t="inlineStr">
        <is>
          <t>201130013001</t>
        </is>
      </c>
      <c r="D2156" t="inlineStr">
        <is>
          <t>Folder</t>
        </is>
      </c>
      <c r="E2156" s="2">
        <f>HYPERLINK("capsilon://?command=openfolder&amp;siteaddress=FAM.docvelocity-na8.net&amp;folderid=FXC0553009-AA50-ADB9-DDF2-508A8D172201","FX211211645")</f>
        <v>0.0</v>
      </c>
      <c r="F2156" t="inlineStr">
        <is>
          <t/>
        </is>
      </c>
      <c r="G2156" t="inlineStr">
        <is>
          <t/>
        </is>
      </c>
      <c r="H2156" t="inlineStr">
        <is>
          <t>Mailitem</t>
        </is>
      </c>
      <c r="I2156" t="inlineStr">
        <is>
          <t>MI2112883907</t>
        </is>
      </c>
      <c r="J2156" t="n">
        <v>231.0</v>
      </c>
      <c r="K2156" t="inlineStr">
        <is>
          <t>COMPLETED</t>
        </is>
      </c>
      <c r="L2156" t="inlineStr">
        <is>
          <t>MARK_AS_COMPLETED</t>
        </is>
      </c>
      <c r="M2156" t="inlineStr">
        <is>
          <t>Queue</t>
        </is>
      </c>
      <c r="N2156" t="n">
        <v>1.0</v>
      </c>
      <c r="O2156" s="1" t="n">
        <v>44558.436689814815</v>
      </c>
      <c r="P2156" s="1" t="n">
        <v>44558.45030092593</v>
      </c>
      <c r="Q2156" t="n">
        <v>833.0</v>
      </c>
      <c r="R2156" t="n">
        <v>343.0</v>
      </c>
      <c r="S2156" t="b">
        <v>0</v>
      </c>
      <c r="T2156" t="inlineStr">
        <is>
          <t>N/A</t>
        </is>
      </c>
      <c r="U2156" t="b">
        <v>0</v>
      </c>
      <c r="V2156" t="inlineStr">
        <is>
          <t>Hemanshi Deshlahara</t>
        </is>
      </c>
      <c r="W2156" s="1" t="n">
        <v>44558.45030092593</v>
      </c>
      <c r="X2156" t="n">
        <v>260.0</v>
      </c>
      <c r="Y2156" t="n">
        <v>0.0</v>
      </c>
      <c r="Z2156" t="n">
        <v>0.0</v>
      </c>
      <c r="AA2156" t="n">
        <v>0.0</v>
      </c>
      <c r="AB2156" t="n">
        <v>0.0</v>
      </c>
      <c r="AC2156" t="n">
        <v>0.0</v>
      </c>
      <c r="AD2156" t="n">
        <v>231.0</v>
      </c>
      <c r="AE2156" t="n">
        <v>207.0</v>
      </c>
      <c r="AF2156" t="n">
        <v>0.0</v>
      </c>
      <c r="AG2156" t="n">
        <v>8.0</v>
      </c>
      <c r="AH2156" t="inlineStr">
        <is>
          <t>N/A</t>
        </is>
      </c>
      <c r="AI2156" t="inlineStr">
        <is>
          <t>N/A</t>
        </is>
      </c>
      <c r="AJ2156" t="inlineStr">
        <is>
          <t>N/A</t>
        </is>
      </c>
      <c r="AK2156" t="inlineStr">
        <is>
          <t>N/A</t>
        </is>
      </c>
      <c r="AL2156" t="inlineStr">
        <is>
          <t>N/A</t>
        </is>
      </c>
      <c r="AM2156" t="inlineStr">
        <is>
          <t>N/A</t>
        </is>
      </c>
      <c r="AN2156" t="inlineStr">
        <is>
          <t>N/A</t>
        </is>
      </c>
      <c r="AO2156" t="inlineStr">
        <is>
          <t>N/A</t>
        </is>
      </c>
      <c r="AP2156" t="inlineStr">
        <is>
          <t>N/A</t>
        </is>
      </c>
      <c r="AQ2156" t="inlineStr">
        <is>
          <t>N/A</t>
        </is>
      </c>
      <c r="AR2156" t="inlineStr">
        <is>
          <t>N/A</t>
        </is>
      </c>
      <c r="AS2156" t="inlineStr">
        <is>
          <t>N/A</t>
        </is>
      </c>
      <c r="AT2156" t="inlineStr">
        <is>
          <t>N/A</t>
        </is>
      </c>
      <c r="AU2156" t="inlineStr">
        <is>
          <t>N/A</t>
        </is>
      </c>
      <c r="AV2156" t="inlineStr">
        <is>
          <t>N/A</t>
        </is>
      </c>
      <c r="AW2156" t="inlineStr">
        <is>
          <t>N/A</t>
        </is>
      </c>
      <c r="AX2156" t="inlineStr">
        <is>
          <t>N/A</t>
        </is>
      </c>
      <c r="AY2156" t="inlineStr">
        <is>
          <t>N/A</t>
        </is>
      </c>
      <c r="AZ2156" t="inlineStr">
        <is>
          <t>N/A</t>
        </is>
      </c>
      <c r="BA2156" t="inlineStr">
        <is>
          <t>N/A</t>
        </is>
      </c>
      <c r="BB2156" t="inlineStr">
        <is>
          <t>N/A</t>
        </is>
      </c>
      <c r="BC2156" t="inlineStr">
        <is>
          <t>N/A</t>
        </is>
      </c>
      <c r="BD2156" t="inlineStr">
        <is>
          <t>N/A</t>
        </is>
      </c>
      <c r="BE2156" t="inlineStr">
        <is>
          <t>N/A</t>
        </is>
      </c>
    </row>
    <row r="2157">
      <c r="A2157" t="inlineStr">
        <is>
          <t>WI21128364</t>
        </is>
      </c>
      <c r="B2157" t="inlineStr">
        <is>
          <t>DATA_VALIDATION</t>
        </is>
      </c>
      <c r="C2157" t="inlineStr">
        <is>
          <t>201130012869</t>
        </is>
      </c>
      <c r="D2157" t="inlineStr">
        <is>
          <t>Folder</t>
        </is>
      </c>
      <c r="E2157" s="2">
        <f>HYPERLINK("capsilon://?command=openfolder&amp;siteaddress=FAM.docvelocity-na8.net&amp;folderid=FXC4EC6239-8A14-608F-0D15-E5EB9F184F02","FX2112228")</f>
        <v>0.0</v>
      </c>
      <c r="F2157" t="inlineStr">
        <is>
          <t/>
        </is>
      </c>
      <c r="G2157" t="inlineStr">
        <is>
          <t/>
        </is>
      </c>
      <c r="H2157" t="inlineStr">
        <is>
          <t>Mailitem</t>
        </is>
      </c>
      <c r="I2157" t="inlineStr">
        <is>
          <t>MI211291682</t>
        </is>
      </c>
      <c r="J2157" t="n">
        <v>30.0</v>
      </c>
      <c r="K2157" t="inlineStr">
        <is>
          <t>COMPLETED</t>
        </is>
      </c>
      <c r="L2157" t="inlineStr">
        <is>
          <t>MARK_AS_COMPLETED</t>
        </is>
      </c>
      <c r="M2157" t="inlineStr">
        <is>
          <t>Queue</t>
        </is>
      </c>
      <c r="N2157" t="n">
        <v>2.0</v>
      </c>
      <c r="O2157" s="1" t="n">
        <v>44532.670335648145</v>
      </c>
      <c r="P2157" s="1" t="n">
        <v>44532.68324074074</v>
      </c>
      <c r="Q2157" t="n">
        <v>981.0</v>
      </c>
      <c r="R2157" t="n">
        <v>134.0</v>
      </c>
      <c r="S2157" t="b">
        <v>0</v>
      </c>
      <c r="T2157" t="inlineStr">
        <is>
          <t>N/A</t>
        </is>
      </c>
      <c r="U2157" t="b">
        <v>0</v>
      </c>
      <c r="V2157" t="inlineStr">
        <is>
          <t>Sanjay Kharade</t>
        </is>
      </c>
      <c r="W2157" s="1" t="n">
        <v>44532.67208333333</v>
      </c>
      <c r="X2157" t="n">
        <v>71.0</v>
      </c>
      <c r="Y2157" t="n">
        <v>9.0</v>
      </c>
      <c r="Z2157" t="n">
        <v>0.0</v>
      </c>
      <c r="AA2157" t="n">
        <v>9.0</v>
      </c>
      <c r="AB2157" t="n">
        <v>0.0</v>
      </c>
      <c r="AC2157" t="n">
        <v>1.0</v>
      </c>
      <c r="AD2157" t="n">
        <v>21.0</v>
      </c>
      <c r="AE2157" t="n">
        <v>0.0</v>
      </c>
      <c r="AF2157" t="n">
        <v>0.0</v>
      </c>
      <c r="AG2157" t="n">
        <v>0.0</v>
      </c>
      <c r="AH2157" t="inlineStr">
        <is>
          <t>Vikash Suryakanth Parmar</t>
        </is>
      </c>
      <c r="AI2157" s="1" t="n">
        <v>44532.68324074074</v>
      </c>
      <c r="AJ2157" t="n">
        <v>63.0</v>
      </c>
      <c r="AK2157" t="n">
        <v>0.0</v>
      </c>
      <c r="AL2157" t="n">
        <v>0.0</v>
      </c>
      <c r="AM2157" t="n">
        <v>0.0</v>
      </c>
      <c r="AN2157" t="n">
        <v>0.0</v>
      </c>
      <c r="AO2157" t="n">
        <v>0.0</v>
      </c>
      <c r="AP2157" t="n">
        <v>21.0</v>
      </c>
      <c r="AQ2157" t="n">
        <v>0.0</v>
      </c>
      <c r="AR2157" t="n">
        <v>0.0</v>
      </c>
      <c r="AS2157" t="n">
        <v>0.0</v>
      </c>
      <c r="AT2157" t="inlineStr">
        <is>
          <t>N/A</t>
        </is>
      </c>
      <c r="AU2157" t="inlineStr">
        <is>
          <t>N/A</t>
        </is>
      </c>
      <c r="AV2157" t="inlineStr">
        <is>
          <t>N/A</t>
        </is>
      </c>
      <c r="AW2157" t="inlineStr">
        <is>
          <t>N/A</t>
        </is>
      </c>
      <c r="AX2157" t="inlineStr">
        <is>
          <t>N/A</t>
        </is>
      </c>
      <c r="AY2157" t="inlineStr">
        <is>
          <t>N/A</t>
        </is>
      </c>
      <c r="AZ2157" t="inlineStr">
        <is>
          <t>N/A</t>
        </is>
      </c>
      <c r="BA2157" t="inlineStr">
        <is>
          <t>N/A</t>
        </is>
      </c>
      <c r="BB2157" t="inlineStr">
        <is>
          <t>N/A</t>
        </is>
      </c>
      <c r="BC2157" t="inlineStr">
        <is>
          <t>N/A</t>
        </is>
      </c>
      <c r="BD2157" t="inlineStr">
        <is>
          <t>N/A</t>
        </is>
      </c>
      <c r="BE2157" t="inlineStr">
        <is>
          <t>N/A</t>
        </is>
      </c>
    </row>
    <row r="2158">
      <c r="A2158" t="inlineStr">
        <is>
          <t>WI21128427</t>
        </is>
      </c>
      <c r="B2158" t="inlineStr">
        <is>
          <t>DATA_VALIDATION</t>
        </is>
      </c>
      <c r="C2158" t="inlineStr">
        <is>
          <t>201300020027</t>
        </is>
      </c>
      <c r="D2158" t="inlineStr">
        <is>
          <t>Folder</t>
        </is>
      </c>
      <c r="E2158" s="2">
        <f>HYPERLINK("capsilon://?command=openfolder&amp;siteaddress=FAM.docvelocity-na8.net&amp;folderid=FX040FB63E-1F22-32F6-9944-F73ED1AA8F53","FX21121293")</f>
        <v>0.0</v>
      </c>
      <c r="F2158" t="inlineStr">
        <is>
          <t/>
        </is>
      </c>
      <c r="G2158" t="inlineStr">
        <is>
          <t/>
        </is>
      </c>
      <c r="H2158" t="inlineStr">
        <is>
          <t>Mailitem</t>
        </is>
      </c>
      <c r="I2158" t="inlineStr">
        <is>
          <t>MI211292236</t>
        </is>
      </c>
      <c r="J2158" t="n">
        <v>159.0</v>
      </c>
      <c r="K2158" t="inlineStr">
        <is>
          <t>COMPLETED</t>
        </is>
      </c>
      <c r="L2158" t="inlineStr">
        <is>
          <t>MARK_AS_COMPLETED</t>
        </is>
      </c>
      <c r="M2158" t="inlineStr">
        <is>
          <t>Queue</t>
        </is>
      </c>
      <c r="N2158" t="n">
        <v>1.0</v>
      </c>
      <c r="O2158" s="1" t="n">
        <v>44532.67625</v>
      </c>
      <c r="P2158" s="1" t="n">
        <v>44533.285949074074</v>
      </c>
      <c r="Q2158" t="n">
        <v>52131.0</v>
      </c>
      <c r="R2158" t="n">
        <v>547.0</v>
      </c>
      <c r="S2158" t="b">
        <v>0</v>
      </c>
      <c r="T2158" t="inlineStr">
        <is>
          <t>N/A</t>
        </is>
      </c>
      <c r="U2158" t="b">
        <v>0</v>
      </c>
      <c r="V2158" t="inlineStr">
        <is>
          <t>Hemanshi Deshlahara</t>
        </is>
      </c>
      <c r="W2158" s="1" t="n">
        <v>44533.285949074074</v>
      </c>
      <c r="X2158" t="n">
        <v>231.0</v>
      </c>
      <c r="Y2158" t="n">
        <v>0.0</v>
      </c>
      <c r="Z2158" t="n">
        <v>0.0</v>
      </c>
      <c r="AA2158" t="n">
        <v>0.0</v>
      </c>
      <c r="AB2158" t="n">
        <v>0.0</v>
      </c>
      <c r="AC2158" t="n">
        <v>0.0</v>
      </c>
      <c r="AD2158" t="n">
        <v>159.0</v>
      </c>
      <c r="AE2158" t="n">
        <v>135.0</v>
      </c>
      <c r="AF2158" t="n">
        <v>0.0</v>
      </c>
      <c r="AG2158" t="n">
        <v>8.0</v>
      </c>
      <c r="AH2158" t="inlineStr">
        <is>
          <t>N/A</t>
        </is>
      </c>
      <c r="AI2158" t="inlineStr">
        <is>
          <t>N/A</t>
        </is>
      </c>
      <c r="AJ2158" t="inlineStr">
        <is>
          <t>N/A</t>
        </is>
      </c>
      <c r="AK2158" t="inlineStr">
        <is>
          <t>N/A</t>
        </is>
      </c>
      <c r="AL2158" t="inlineStr">
        <is>
          <t>N/A</t>
        </is>
      </c>
      <c r="AM2158" t="inlineStr">
        <is>
          <t>N/A</t>
        </is>
      </c>
      <c r="AN2158" t="inlineStr">
        <is>
          <t>N/A</t>
        </is>
      </c>
      <c r="AO2158" t="inlineStr">
        <is>
          <t>N/A</t>
        </is>
      </c>
      <c r="AP2158" t="inlineStr">
        <is>
          <t>N/A</t>
        </is>
      </c>
      <c r="AQ2158" t="inlineStr">
        <is>
          <t>N/A</t>
        </is>
      </c>
      <c r="AR2158" t="inlineStr">
        <is>
          <t>N/A</t>
        </is>
      </c>
      <c r="AS2158" t="inlineStr">
        <is>
          <t>N/A</t>
        </is>
      </c>
      <c r="AT2158" t="inlineStr">
        <is>
          <t>N/A</t>
        </is>
      </c>
      <c r="AU2158" t="inlineStr">
        <is>
          <t>N/A</t>
        </is>
      </c>
      <c r="AV2158" t="inlineStr">
        <is>
          <t>N/A</t>
        </is>
      </c>
      <c r="AW2158" t="inlineStr">
        <is>
          <t>N/A</t>
        </is>
      </c>
      <c r="AX2158" t="inlineStr">
        <is>
          <t>N/A</t>
        </is>
      </c>
      <c r="AY2158" t="inlineStr">
        <is>
          <t>N/A</t>
        </is>
      </c>
      <c r="AZ2158" t="inlineStr">
        <is>
          <t>N/A</t>
        </is>
      </c>
      <c r="BA2158" t="inlineStr">
        <is>
          <t>N/A</t>
        </is>
      </c>
      <c r="BB2158" t="inlineStr">
        <is>
          <t>N/A</t>
        </is>
      </c>
      <c r="BC2158" t="inlineStr">
        <is>
          <t>N/A</t>
        </is>
      </c>
      <c r="BD2158" t="inlineStr">
        <is>
          <t>N/A</t>
        </is>
      </c>
      <c r="BE2158" t="inlineStr">
        <is>
          <t>N/A</t>
        </is>
      </c>
    </row>
    <row r="2159">
      <c r="A2159" t="inlineStr">
        <is>
          <t>WI21128506</t>
        </is>
      </c>
      <c r="B2159" t="inlineStr">
        <is>
          <t>DATA_VALIDATION</t>
        </is>
      </c>
      <c r="C2159" t="inlineStr">
        <is>
          <t>201330004026</t>
        </is>
      </c>
      <c r="D2159" t="inlineStr">
        <is>
          <t>Folder</t>
        </is>
      </c>
      <c r="E2159" s="2">
        <f>HYPERLINK("capsilon://?command=openfolder&amp;siteaddress=FAM.docvelocity-na8.net&amp;folderid=FXA00EBFCF-C39D-56A4-F0F6-1B9AEC07101A","FX21121110")</f>
        <v>0.0</v>
      </c>
      <c r="F2159" t="inlineStr">
        <is>
          <t/>
        </is>
      </c>
      <c r="G2159" t="inlineStr">
        <is>
          <t/>
        </is>
      </c>
      <c r="H2159" t="inlineStr">
        <is>
          <t>Mailitem</t>
        </is>
      </c>
      <c r="I2159" t="inlineStr">
        <is>
          <t>MI211293452</t>
        </is>
      </c>
      <c r="J2159" t="n">
        <v>201.0</v>
      </c>
      <c r="K2159" t="inlineStr">
        <is>
          <t>COMPLETED</t>
        </is>
      </c>
      <c r="L2159" t="inlineStr">
        <is>
          <t>MARK_AS_COMPLETED</t>
        </is>
      </c>
      <c r="M2159" t="inlineStr">
        <is>
          <t>Queue</t>
        </is>
      </c>
      <c r="N2159" t="n">
        <v>1.0</v>
      </c>
      <c r="O2159" s="1" t="n">
        <v>44532.689259259256</v>
      </c>
      <c r="P2159" s="1" t="n">
        <v>44533.2896875</v>
      </c>
      <c r="Q2159" t="n">
        <v>51353.0</v>
      </c>
      <c r="R2159" t="n">
        <v>524.0</v>
      </c>
      <c r="S2159" t="b">
        <v>0</v>
      </c>
      <c r="T2159" t="inlineStr">
        <is>
          <t>N/A</t>
        </is>
      </c>
      <c r="U2159" t="b">
        <v>0</v>
      </c>
      <c r="V2159" t="inlineStr">
        <is>
          <t>Hemanshi Deshlahara</t>
        </is>
      </c>
      <c r="W2159" s="1" t="n">
        <v>44533.2896875</v>
      </c>
      <c r="X2159" t="n">
        <v>322.0</v>
      </c>
      <c r="Y2159" t="n">
        <v>0.0</v>
      </c>
      <c r="Z2159" t="n">
        <v>0.0</v>
      </c>
      <c r="AA2159" t="n">
        <v>0.0</v>
      </c>
      <c r="AB2159" t="n">
        <v>0.0</v>
      </c>
      <c r="AC2159" t="n">
        <v>0.0</v>
      </c>
      <c r="AD2159" t="n">
        <v>201.0</v>
      </c>
      <c r="AE2159" t="n">
        <v>177.0</v>
      </c>
      <c r="AF2159" t="n">
        <v>0.0</v>
      </c>
      <c r="AG2159" t="n">
        <v>13.0</v>
      </c>
      <c r="AH2159" t="inlineStr">
        <is>
          <t>N/A</t>
        </is>
      </c>
      <c r="AI2159" t="inlineStr">
        <is>
          <t>N/A</t>
        </is>
      </c>
      <c r="AJ2159" t="inlineStr">
        <is>
          <t>N/A</t>
        </is>
      </c>
      <c r="AK2159" t="inlineStr">
        <is>
          <t>N/A</t>
        </is>
      </c>
      <c r="AL2159" t="inlineStr">
        <is>
          <t>N/A</t>
        </is>
      </c>
      <c r="AM2159" t="inlineStr">
        <is>
          <t>N/A</t>
        </is>
      </c>
      <c r="AN2159" t="inlineStr">
        <is>
          <t>N/A</t>
        </is>
      </c>
      <c r="AO2159" t="inlineStr">
        <is>
          <t>N/A</t>
        </is>
      </c>
      <c r="AP2159" t="inlineStr">
        <is>
          <t>N/A</t>
        </is>
      </c>
      <c r="AQ2159" t="inlineStr">
        <is>
          <t>N/A</t>
        </is>
      </c>
      <c r="AR2159" t="inlineStr">
        <is>
          <t>N/A</t>
        </is>
      </c>
      <c r="AS2159" t="inlineStr">
        <is>
          <t>N/A</t>
        </is>
      </c>
      <c r="AT2159" t="inlineStr">
        <is>
          <t>N/A</t>
        </is>
      </c>
      <c r="AU2159" t="inlineStr">
        <is>
          <t>N/A</t>
        </is>
      </c>
      <c r="AV2159" t="inlineStr">
        <is>
          <t>N/A</t>
        </is>
      </c>
      <c r="AW2159" t="inlineStr">
        <is>
          <t>N/A</t>
        </is>
      </c>
      <c r="AX2159" t="inlineStr">
        <is>
          <t>N/A</t>
        </is>
      </c>
      <c r="AY2159" t="inlineStr">
        <is>
          <t>N/A</t>
        </is>
      </c>
      <c r="AZ2159" t="inlineStr">
        <is>
          <t>N/A</t>
        </is>
      </c>
      <c r="BA2159" t="inlineStr">
        <is>
          <t>N/A</t>
        </is>
      </c>
      <c r="BB2159" t="inlineStr">
        <is>
          <t>N/A</t>
        </is>
      </c>
      <c r="BC2159" t="inlineStr">
        <is>
          <t>N/A</t>
        </is>
      </c>
      <c r="BD2159" t="inlineStr">
        <is>
          <t>N/A</t>
        </is>
      </c>
      <c r="BE2159" t="inlineStr">
        <is>
          <t>N/A</t>
        </is>
      </c>
    </row>
    <row r="2160">
      <c r="A2160" t="inlineStr">
        <is>
          <t>WI21128578</t>
        </is>
      </c>
      <c r="B2160" t="inlineStr">
        <is>
          <t>DATA_VALIDATION</t>
        </is>
      </c>
      <c r="C2160" t="inlineStr">
        <is>
          <t>201100014236</t>
        </is>
      </c>
      <c r="D2160" t="inlineStr">
        <is>
          <t>Folder</t>
        </is>
      </c>
      <c r="E2160" s="2">
        <f>HYPERLINK("capsilon://?command=openfolder&amp;siteaddress=FAM.docvelocity-na8.net&amp;folderid=FX0E412B15-B50B-4B63-5BE4-DDED8F8DB97F","FX211114323")</f>
        <v>0.0</v>
      </c>
      <c r="F2160" t="inlineStr">
        <is>
          <t/>
        </is>
      </c>
      <c r="G2160" t="inlineStr">
        <is>
          <t/>
        </is>
      </c>
      <c r="H2160" t="inlineStr">
        <is>
          <t>Mailitem</t>
        </is>
      </c>
      <c r="I2160" t="inlineStr">
        <is>
          <t>MI211278224</t>
        </is>
      </c>
      <c r="J2160" t="n">
        <v>100.0</v>
      </c>
      <c r="K2160" t="inlineStr">
        <is>
          <t>COMPLETED</t>
        </is>
      </c>
      <c r="L2160" t="inlineStr">
        <is>
          <t>MARK_AS_COMPLETED</t>
        </is>
      </c>
      <c r="M2160" t="inlineStr">
        <is>
          <t>Queue</t>
        </is>
      </c>
      <c r="N2160" t="n">
        <v>2.0</v>
      </c>
      <c r="O2160" s="1" t="n">
        <v>44532.698067129626</v>
      </c>
      <c r="P2160" s="1" t="n">
        <v>44532.77513888889</v>
      </c>
      <c r="Q2160" t="n">
        <v>5481.0</v>
      </c>
      <c r="R2160" t="n">
        <v>1178.0</v>
      </c>
      <c r="S2160" t="b">
        <v>0</v>
      </c>
      <c r="T2160" t="inlineStr">
        <is>
          <t>N/A</t>
        </is>
      </c>
      <c r="U2160" t="b">
        <v>1</v>
      </c>
      <c r="V2160" t="inlineStr">
        <is>
          <t>Poonam Patil</t>
        </is>
      </c>
      <c r="W2160" s="1" t="n">
        <v>44532.72353009259</v>
      </c>
      <c r="X2160" t="n">
        <v>767.0</v>
      </c>
      <c r="Y2160" t="n">
        <v>72.0</v>
      </c>
      <c r="Z2160" t="n">
        <v>0.0</v>
      </c>
      <c r="AA2160" t="n">
        <v>72.0</v>
      </c>
      <c r="AB2160" t="n">
        <v>0.0</v>
      </c>
      <c r="AC2160" t="n">
        <v>19.0</v>
      </c>
      <c r="AD2160" t="n">
        <v>28.0</v>
      </c>
      <c r="AE2160" t="n">
        <v>0.0</v>
      </c>
      <c r="AF2160" t="n">
        <v>0.0</v>
      </c>
      <c r="AG2160" t="n">
        <v>0.0</v>
      </c>
      <c r="AH2160" t="inlineStr">
        <is>
          <t>Dashrath Soren</t>
        </is>
      </c>
      <c r="AI2160" s="1" t="n">
        <v>44532.77513888889</v>
      </c>
      <c r="AJ2160" t="n">
        <v>369.0</v>
      </c>
      <c r="AK2160" t="n">
        <v>0.0</v>
      </c>
      <c r="AL2160" t="n">
        <v>0.0</v>
      </c>
      <c r="AM2160" t="n">
        <v>0.0</v>
      </c>
      <c r="AN2160" t="n">
        <v>0.0</v>
      </c>
      <c r="AO2160" t="n">
        <v>0.0</v>
      </c>
      <c r="AP2160" t="n">
        <v>28.0</v>
      </c>
      <c r="AQ2160" t="n">
        <v>0.0</v>
      </c>
      <c r="AR2160" t="n">
        <v>0.0</v>
      </c>
      <c r="AS2160" t="n">
        <v>0.0</v>
      </c>
      <c r="AT2160" t="inlineStr">
        <is>
          <t>N/A</t>
        </is>
      </c>
      <c r="AU2160" t="inlineStr">
        <is>
          <t>N/A</t>
        </is>
      </c>
      <c r="AV2160" t="inlineStr">
        <is>
          <t>N/A</t>
        </is>
      </c>
      <c r="AW2160" t="inlineStr">
        <is>
          <t>N/A</t>
        </is>
      </c>
      <c r="AX2160" t="inlineStr">
        <is>
          <t>N/A</t>
        </is>
      </c>
      <c r="AY2160" t="inlineStr">
        <is>
          <t>N/A</t>
        </is>
      </c>
      <c r="AZ2160" t="inlineStr">
        <is>
          <t>N/A</t>
        </is>
      </c>
      <c r="BA2160" t="inlineStr">
        <is>
          <t>N/A</t>
        </is>
      </c>
      <c r="BB2160" t="inlineStr">
        <is>
          <t>N/A</t>
        </is>
      </c>
      <c r="BC2160" t="inlineStr">
        <is>
          <t>N/A</t>
        </is>
      </c>
      <c r="BD2160" t="inlineStr">
        <is>
          <t>N/A</t>
        </is>
      </c>
      <c r="BE2160" t="inlineStr">
        <is>
          <t>N/A</t>
        </is>
      </c>
    </row>
    <row r="2161">
      <c r="A2161" t="inlineStr">
        <is>
          <t>WI21128579</t>
        </is>
      </c>
      <c r="B2161" t="inlineStr">
        <is>
          <t>DATA_VALIDATION</t>
        </is>
      </c>
      <c r="C2161" t="inlineStr">
        <is>
          <t>201300019988</t>
        </is>
      </c>
      <c r="D2161" t="inlineStr">
        <is>
          <t>Folder</t>
        </is>
      </c>
      <c r="E2161" s="2">
        <f>HYPERLINK("capsilon://?command=openfolder&amp;siteaddress=FAM.docvelocity-na8.net&amp;folderid=FX1625DF75-9DAF-41C4-3AAE-CB0502D8216F","FX211114849")</f>
        <v>0.0</v>
      </c>
      <c r="F2161" t="inlineStr">
        <is>
          <t/>
        </is>
      </c>
      <c r="G2161" t="inlineStr">
        <is>
          <t/>
        </is>
      </c>
      <c r="H2161" t="inlineStr">
        <is>
          <t>Mailitem</t>
        </is>
      </c>
      <c r="I2161" t="inlineStr">
        <is>
          <t>MI211278759</t>
        </is>
      </c>
      <c r="J2161" t="n">
        <v>38.0</v>
      </c>
      <c r="K2161" t="inlineStr">
        <is>
          <t>COMPLETED</t>
        </is>
      </c>
      <c r="L2161" t="inlineStr">
        <is>
          <t>MARK_AS_COMPLETED</t>
        </is>
      </c>
      <c r="M2161" t="inlineStr">
        <is>
          <t>Queue</t>
        </is>
      </c>
      <c r="N2161" t="n">
        <v>2.0</v>
      </c>
      <c r="O2161" s="1" t="n">
        <v>44532.69825231482</v>
      </c>
      <c r="P2161" s="1" t="n">
        <v>44532.77800925926</v>
      </c>
      <c r="Q2161" t="n">
        <v>6417.0</v>
      </c>
      <c r="R2161" t="n">
        <v>474.0</v>
      </c>
      <c r="S2161" t="b">
        <v>0</v>
      </c>
      <c r="T2161" t="inlineStr">
        <is>
          <t>N/A</t>
        </is>
      </c>
      <c r="U2161" t="b">
        <v>1</v>
      </c>
      <c r="V2161" t="inlineStr">
        <is>
          <t>Sumit Jarhad</t>
        </is>
      </c>
      <c r="W2161" s="1" t="n">
        <v>44532.70108796296</v>
      </c>
      <c r="X2161" t="n">
        <v>227.0</v>
      </c>
      <c r="Y2161" t="n">
        <v>37.0</v>
      </c>
      <c r="Z2161" t="n">
        <v>0.0</v>
      </c>
      <c r="AA2161" t="n">
        <v>37.0</v>
      </c>
      <c r="AB2161" t="n">
        <v>0.0</v>
      </c>
      <c r="AC2161" t="n">
        <v>16.0</v>
      </c>
      <c r="AD2161" t="n">
        <v>1.0</v>
      </c>
      <c r="AE2161" t="n">
        <v>0.0</v>
      </c>
      <c r="AF2161" t="n">
        <v>0.0</v>
      </c>
      <c r="AG2161" t="n">
        <v>0.0</v>
      </c>
      <c r="AH2161" t="inlineStr">
        <is>
          <t>Dashrath Soren</t>
        </is>
      </c>
      <c r="AI2161" s="1" t="n">
        <v>44532.77800925926</v>
      </c>
      <c r="AJ2161" t="n">
        <v>247.0</v>
      </c>
      <c r="AK2161" t="n">
        <v>0.0</v>
      </c>
      <c r="AL2161" t="n">
        <v>0.0</v>
      </c>
      <c r="AM2161" t="n">
        <v>0.0</v>
      </c>
      <c r="AN2161" t="n">
        <v>0.0</v>
      </c>
      <c r="AO2161" t="n">
        <v>0.0</v>
      </c>
      <c r="AP2161" t="n">
        <v>1.0</v>
      </c>
      <c r="AQ2161" t="n">
        <v>0.0</v>
      </c>
      <c r="AR2161" t="n">
        <v>0.0</v>
      </c>
      <c r="AS2161" t="n">
        <v>0.0</v>
      </c>
      <c r="AT2161" t="inlineStr">
        <is>
          <t>N/A</t>
        </is>
      </c>
      <c r="AU2161" t="inlineStr">
        <is>
          <t>N/A</t>
        </is>
      </c>
      <c r="AV2161" t="inlineStr">
        <is>
          <t>N/A</t>
        </is>
      </c>
      <c r="AW2161" t="inlineStr">
        <is>
          <t>N/A</t>
        </is>
      </c>
      <c r="AX2161" t="inlineStr">
        <is>
          <t>N/A</t>
        </is>
      </c>
      <c r="AY2161" t="inlineStr">
        <is>
          <t>N/A</t>
        </is>
      </c>
      <c r="AZ2161" t="inlineStr">
        <is>
          <t>N/A</t>
        </is>
      </c>
      <c r="BA2161" t="inlineStr">
        <is>
          <t>N/A</t>
        </is>
      </c>
      <c r="BB2161" t="inlineStr">
        <is>
          <t>N/A</t>
        </is>
      </c>
      <c r="BC2161" t="inlineStr">
        <is>
          <t>N/A</t>
        </is>
      </c>
      <c r="BD2161" t="inlineStr">
        <is>
          <t>N/A</t>
        </is>
      </c>
      <c r="BE2161" t="inlineStr">
        <is>
          <t>N/A</t>
        </is>
      </c>
    </row>
    <row r="2162">
      <c r="A2162" t="inlineStr">
        <is>
          <t>WI21128585</t>
        </is>
      </c>
      <c r="B2162" t="inlineStr">
        <is>
          <t>DATA_VALIDATION</t>
        </is>
      </c>
      <c r="C2162" t="inlineStr">
        <is>
          <t>201300019988</t>
        </is>
      </c>
      <c r="D2162" t="inlineStr">
        <is>
          <t>Folder</t>
        </is>
      </c>
      <c r="E2162" s="2">
        <f>HYPERLINK("capsilon://?command=openfolder&amp;siteaddress=FAM.docvelocity-na8.net&amp;folderid=FX1625DF75-9DAF-41C4-3AAE-CB0502D8216F","FX211114849")</f>
        <v>0.0</v>
      </c>
      <c r="F2162" t="inlineStr">
        <is>
          <t/>
        </is>
      </c>
      <c r="G2162" t="inlineStr">
        <is>
          <t/>
        </is>
      </c>
      <c r="H2162" t="inlineStr">
        <is>
          <t>Mailitem</t>
        </is>
      </c>
      <c r="I2162" t="inlineStr">
        <is>
          <t>MI211278770</t>
        </is>
      </c>
      <c r="J2162" t="n">
        <v>38.0</v>
      </c>
      <c r="K2162" t="inlineStr">
        <is>
          <t>COMPLETED</t>
        </is>
      </c>
      <c r="L2162" t="inlineStr">
        <is>
          <t>MARK_AS_COMPLETED</t>
        </is>
      </c>
      <c r="M2162" t="inlineStr">
        <is>
          <t>Queue</t>
        </is>
      </c>
      <c r="N2162" t="n">
        <v>2.0</v>
      </c>
      <c r="O2162" s="1" t="n">
        <v>44532.698796296296</v>
      </c>
      <c r="P2162" s="1" t="n">
        <v>44532.78</v>
      </c>
      <c r="Q2162" t="n">
        <v>6689.0</v>
      </c>
      <c r="R2162" t="n">
        <v>327.0</v>
      </c>
      <c r="S2162" t="b">
        <v>0</v>
      </c>
      <c r="T2162" t="inlineStr">
        <is>
          <t>N/A</t>
        </is>
      </c>
      <c r="U2162" t="b">
        <v>1</v>
      </c>
      <c r="V2162" t="inlineStr">
        <is>
          <t>Sumit Jarhad</t>
        </is>
      </c>
      <c r="W2162" s="1" t="n">
        <v>44532.702893518515</v>
      </c>
      <c r="X2162" t="n">
        <v>156.0</v>
      </c>
      <c r="Y2162" t="n">
        <v>37.0</v>
      </c>
      <c r="Z2162" t="n">
        <v>0.0</v>
      </c>
      <c r="AA2162" t="n">
        <v>37.0</v>
      </c>
      <c r="AB2162" t="n">
        <v>0.0</v>
      </c>
      <c r="AC2162" t="n">
        <v>14.0</v>
      </c>
      <c r="AD2162" t="n">
        <v>1.0</v>
      </c>
      <c r="AE2162" t="n">
        <v>0.0</v>
      </c>
      <c r="AF2162" t="n">
        <v>0.0</v>
      </c>
      <c r="AG2162" t="n">
        <v>0.0</v>
      </c>
      <c r="AH2162" t="inlineStr">
        <is>
          <t>Dashrath Soren</t>
        </is>
      </c>
      <c r="AI2162" s="1" t="n">
        <v>44532.78</v>
      </c>
      <c r="AJ2162" t="n">
        <v>171.0</v>
      </c>
      <c r="AK2162" t="n">
        <v>0.0</v>
      </c>
      <c r="AL2162" t="n">
        <v>0.0</v>
      </c>
      <c r="AM2162" t="n">
        <v>0.0</v>
      </c>
      <c r="AN2162" t="n">
        <v>0.0</v>
      </c>
      <c r="AO2162" t="n">
        <v>0.0</v>
      </c>
      <c r="AP2162" t="n">
        <v>1.0</v>
      </c>
      <c r="AQ2162" t="n">
        <v>0.0</v>
      </c>
      <c r="AR2162" t="n">
        <v>0.0</v>
      </c>
      <c r="AS2162" t="n">
        <v>0.0</v>
      </c>
      <c r="AT2162" t="inlineStr">
        <is>
          <t>N/A</t>
        </is>
      </c>
      <c r="AU2162" t="inlineStr">
        <is>
          <t>N/A</t>
        </is>
      </c>
      <c r="AV2162" t="inlineStr">
        <is>
          <t>N/A</t>
        </is>
      </c>
      <c r="AW2162" t="inlineStr">
        <is>
          <t>N/A</t>
        </is>
      </c>
      <c r="AX2162" t="inlineStr">
        <is>
          <t>N/A</t>
        </is>
      </c>
      <c r="AY2162" t="inlineStr">
        <is>
          <t>N/A</t>
        </is>
      </c>
      <c r="AZ2162" t="inlineStr">
        <is>
          <t>N/A</t>
        </is>
      </c>
      <c r="BA2162" t="inlineStr">
        <is>
          <t>N/A</t>
        </is>
      </c>
      <c r="BB2162" t="inlineStr">
        <is>
          <t>N/A</t>
        </is>
      </c>
      <c r="BC2162" t="inlineStr">
        <is>
          <t>N/A</t>
        </is>
      </c>
      <c r="BD2162" t="inlineStr">
        <is>
          <t>N/A</t>
        </is>
      </c>
      <c r="BE2162" t="inlineStr">
        <is>
          <t>N/A</t>
        </is>
      </c>
    </row>
    <row r="2163">
      <c r="A2163" t="inlineStr">
        <is>
          <t>WI21128695</t>
        </is>
      </c>
      <c r="B2163" t="inlineStr">
        <is>
          <t>DATA_VALIDATION</t>
        </is>
      </c>
      <c r="C2163" t="inlineStr">
        <is>
          <t>201330004041</t>
        </is>
      </c>
      <c r="D2163" t="inlineStr">
        <is>
          <t>Folder</t>
        </is>
      </c>
      <c r="E2163" s="2">
        <f>HYPERLINK("capsilon://?command=openfolder&amp;siteaddress=FAM.docvelocity-na8.net&amp;folderid=FXF79B7870-037F-3ED2-9FEA-86EEAD634864","FX21123432")</f>
        <v>0.0</v>
      </c>
      <c r="F2163" t="inlineStr">
        <is>
          <t/>
        </is>
      </c>
      <c r="G2163" t="inlineStr">
        <is>
          <t/>
        </is>
      </c>
      <c r="H2163" t="inlineStr">
        <is>
          <t>Mailitem</t>
        </is>
      </c>
      <c r="I2163" t="inlineStr">
        <is>
          <t>MI211295045</t>
        </is>
      </c>
      <c r="J2163" t="n">
        <v>190.0</v>
      </c>
      <c r="K2163" t="inlineStr">
        <is>
          <t>COMPLETED</t>
        </is>
      </c>
      <c r="L2163" t="inlineStr">
        <is>
          <t>MARK_AS_COMPLETED</t>
        </is>
      </c>
      <c r="M2163" t="inlineStr">
        <is>
          <t>Queue</t>
        </is>
      </c>
      <c r="N2163" t="n">
        <v>1.0</v>
      </c>
      <c r="O2163" s="1" t="n">
        <v>44532.704305555555</v>
      </c>
      <c r="P2163" s="1" t="n">
        <v>44533.294120370374</v>
      </c>
      <c r="Q2163" t="n">
        <v>50428.0</v>
      </c>
      <c r="R2163" t="n">
        <v>532.0</v>
      </c>
      <c r="S2163" t="b">
        <v>0</v>
      </c>
      <c r="T2163" t="inlineStr">
        <is>
          <t>N/A</t>
        </is>
      </c>
      <c r="U2163" t="b">
        <v>0</v>
      </c>
      <c r="V2163" t="inlineStr">
        <is>
          <t>Hemanshi Deshlahara</t>
        </is>
      </c>
      <c r="W2163" s="1" t="n">
        <v>44533.294120370374</v>
      </c>
      <c r="X2163" t="n">
        <v>324.0</v>
      </c>
      <c r="Y2163" t="n">
        <v>0.0</v>
      </c>
      <c r="Z2163" t="n">
        <v>0.0</v>
      </c>
      <c r="AA2163" t="n">
        <v>0.0</v>
      </c>
      <c r="AB2163" t="n">
        <v>0.0</v>
      </c>
      <c r="AC2163" t="n">
        <v>0.0</v>
      </c>
      <c r="AD2163" t="n">
        <v>190.0</v>
      </c>
      <c r="AE2163" t="n">
        <v>180.0</v>
      </c>
      <c r="AF2163" t="n">
        <v>0.0</v>
      </c>
      <c r="AG2163" t="n">
        <v>8.0</v>
      </c>
      <c r="AH2163" t="inlineStr">
        <is>
          <t>N/A</t>
        </is>
      </c>
      <c r="AI2163" t="inlineStr">
        <is>
          <t>N/A</t>
        </is>
      </c>
      <c r="AJ2163" t="inlineStr">
        <is>
          <t>N/A</t>
        </is>
      </c>
      <c r="AK2163" t="inlineStr">
        <is>
          <t>N/A</t>
        </is>
      </c>
      <c r="AL2163" t="inlineStr">
        <is>
          <t>N/A</t>
        </is>
      </c>
      <c r="AM2163" t="inlineStr">
        <is>
          <t>N/A</t>
        </is>
      </c>
      <c r="AN2163" t="inlineStr">
        <is>
          <t>N/A</t>
        </is>
      </c>
      <c r="AO2163" t="inlineStr">
        <is>
          <t>N/A</t>
        </is>
      </c>
      <c r="AP2163" t="inlineStr">
        <is>
          <t>N/A</t>
        </is>
      </c>
      <c r="AQ2163" t="inlineStr">
        <is>
          <t>N/A</t>
        </is>
      </c>
      <c r="AR2163" t="inlineStr">
        <is>
          <t>N/A</t>
        </is>
      </c>
      <c r="AS2163" t="inlineStr">
        <is>
          <t>N/A</t>
        </is>
      </c>
      <c r="AT2163" t="inlineStr">
        <is>
          <t>N/A</t>
        </is>
      </c>
      <c r="AU2163" t="inlineStr">
        <is>
          <t>N/A</t>
        </is>
      </c>
      <c r="AV2163" t="inlineStr">
        <is>
          <t>N/A</t>
        </is>
      </c>
      <c r="AW2163" t="inlineStr">
        <is>
          <t>N/A</t>
        </is>
      </c>
      <c r="AX2163" t="inlineStr">
        <is>
          <t>N/A</t>
        </is>
      </c>
      <c r="AY2163" t="inlineStr">
        <is>
          <t>N/A</t>
        </is>
      </c>
      <c r="AZ2163" t="inlineStr">
        <is>
          <t>N/A</t>
        </is>
      </c>
      <c r="BA2163" t="inlineStr">
        <is>
          <t>N/A</t>
        </is>
      </c>
      <c r="BB2163" t="inlineStr">
        <is>
          <t>N/A</t>
        </is>
      </c>
      <c r="BC2163" t="inlineStr">
        <is>
          <t>N/A</t>
        </is>
      </c>
      <c r="BD2163" t="inlineStr">
        <is>
          <t>N/A</t>
        </is>
      </c>
      <c r="BE2163" t="inlineStr">
        <is>
          <t>N/A</t>
        </is>
      </c>
    </row>
    <row r="2164">
      <c r="A2164" t="inlineStr">
        <is>
          <t>WI2112870</t>
        </is>
      </c>
      <c r="B2164" t="inlineStr">
        <is>
          <t>DATA_VALIDATION</t>
        </is>
      </c>
      <c r="C2164" t="inlineStr">
        <is>
          <t>201330003954</t>
        </is>
      </c>
      <c r="D2164" t="inlineStr">
        <is>
          <t>Folder</t>
        </is>
      </c>
      <c r="E2164" s="2">
        <f>HYPERLINK("capsilon://?command=openfolder&amp;siteaddress=FAM.docvelocity-na8.net&amp;folderid=FX4F9D35BC-11FB-DA05-38A4-3889750F30B7","FX211113609")</f>
        <v>0.0</v>
      </c>
      <c r="F2164" t="inlineStr">
        <is>
          <t/>
        </is>
      </c>
      <c r="G2164" t="inlineStr">
        <is>
          <t/>
        </is>
      </c>
      <c r="H2164" t="inlineStr">
        <is>
          <t>Mailitem</t>
        </is>
      </c>
      <c r="I2164" t="inlineStr">
        <is>
          <t>MI21128425</t>
        </is>
      </c>
      <c r="J2164" t="n">
        <v>32.0</v>
      </c>
      <c r="K2164" t="inlineStr">
        <is>
          <t>COMPLETED</t>
        </is>
      </c>
      <c r="L2164" t="inlineStr">
        <is>
          <t>MARK_AS_COMPLETED</t>
        </is>
      </c>
      <c r="M2164" t="inlineStr">
        <is>
          <t>Queue</t>
        </is>
      </c>
      <c r="N2164" t="n">
        <v>1.0</v>
      </c>
      <c r="O2164" s="1" t="n">
        <v>44531.06543981482</v>
      </c>
      <c r="P2164" s="1" t="n">
        <v>44531.32612268518</v>
      </c>
      <c r="Q2164" t="n">
        <v>22262.0</v>
      </c>
      <c r="R2164" t="n">
        <v>261.0</v>
      </c>
      <c r="S2164" t="b">
        <v>0</v>
      </c>
      <c r="T2164" t="inlineStr">
        <is>
          <t>N/A</t>
        </is>
      </c>
      <c r="U2164" t="b">
        <v>0</v>
      </c>
      <c r="V2164" t="inlineStr">
        <is>
          <t>Hemanshi Deshlahara</t>
        </is>
      </c>
      <c r="W2164" s="1" t="n">
        <v>44531.32612268518</v>
      </c>
      <c r="X2164" t="n">
        <v>126.0</v>
      </c>
      <c r="Y2164" t="n">
        <v>0.0</v>
      </c>
      <c r="Z2164" t="n">
        <v>0.0</v>
      </c>
      <c r="AA2164" t="n">
        <v>0.0</v>
      </c>
      <c r="AB2164" t="n">
        <v>0.0</v>
      </c>
      <c r="AC2164" t="n">
        <v>0.0</v>
      </c>
      <c r="AD2164" t="n">
        <v>32.0</v>
      </c>
      <c r="AE2164" t="n">
        <v>27.0</v>
      </c>
      <c r="AF2164" t="n">
        <v>0.0</v>
      </c>
      <c r="AG2164" t="n">
        <v>2.0</v>
      </c>
      <c r="AH2164" t="inlineStr">
        <is>
          <t>N/A</t>
        </is>
      </c>
      <c r="AI2164" t="inlineStr">
        <is>
          <t>N/A</t>
        </is>
      </c>
      <c r="AJ2164" t="inlineStr">
        <is>
          <t>N/A</t>
        </is>
      </c>
      <c r="AK2164" t="inlineStr">
        <is>
          <t>N/A</t>
        </is>
      </c>
      <c r="AL2164" t="inlineStr">
        <is>
          <t>N/A</t>
        </is>
      </c>
      <c r="AM2164" t="inlineStr">
        <is>
          <t>N/A</t>
        </is>
      </c>
      <c r="AN2164" t="inlineStr">
        <is>
          <t>N/A</t>
        </is>
      </c>
      <c r="AO2164" t="inlineStr">
        <is>
          <t>N/A</t>
        </is>
      </c>
      <c r="AP2164" t="inlineStr">
        <is>
          <t>N/A</t>
        </is>
      </c>
      <c r="AQ2164" t="inlineStr">
        <is>
          <t>N/A</t>
        </is>
      </c>
      <c r="AR2164" t="inlineStr">
        <is>
          <t>N/A</t>
        </is>
      </c>
      <c r="AS2164" t="inlineStr">
        <is>
          <t>N/A</t>
        </is>
      </c>
      <c r="AT2164" t="inlineStr">
        <is>
          <t>N/A</t>
        </is>
      </c>
      <c r="AU2164" t="inlineStr">
        <is>
          <t>N/A</t>
        </is>
      </c>
      <c r="AV2164" t="inlineStr">
        <is>
          <t>N/A</t>
        </is>
      </c>
      <c r="AW2164" t="inlineStr">
        <is>
          <t>N/A</t>
        </is>
      </c>
      <c r="AX2164" t="inlineStr">
        <is>
          <t>N/A</t>
        </is>
      </c>
      <c r="AY2164" t="inlineStr">
        <is>
          <t>N/A</t>
        </is>
      </c>
      <c r="AZ2164" t="inlineStr">
        <is>
          <t>N/A</t>
        </is>
      </c>
      <c r="BA2164" t="inlineStr">
        <is>
          <t>N/A</t>
        </is>
      </c>
      <c r="BB2164" t="inlineStr">
        <is>
          <t>N/A</t>
        </is>
      </c>
      <c r="BC2164" t="inlineStr">
        <is>
          <t>N/A</t>
        </is>
      </c>
      <c r="BD2164" t="inlineStr">
        <is>
          <t>N/A</t>
        </is>
      </c>
      <c r="BE2164" t="inlineStr">
        <is>
          <t>N/A</t>
        </is>
      </c>
    </row>
    <row r="2165">
      <c r="A2165" t="inlineStr">
        <is>
          <t>WI21128732</t>
        </is>
      </c>
      <c r="B2165" t="inlineStr">
        <is>
          <t>DATA_VALIDATION</t>
        </is>
      </c>
      <c r="C2165" t="inlineStr">
        <is>
          <t>201130012863</t>
        </is>
      </c>
      <c r="D2165" t="inlineStr">
        <is>
          <t>Folder</t>
        </is>
      </c>
      <c r="E2165" s="2">
        <f>HYPERLINK("capsilon://?command=openfolder&amp;siteaddress=FAM.docvelocity-na8.net&amp;folderid=FXE1279196-4D64-E57F-E838-9F3D8E354820","FX2112128")</f>
        <v>0.0</v>
      </c>
      <c r="F2165" t="inlineStr">
        <is>
          <t/>
        </is>
      </c>
      <c r="G2165" t="inlineStr">
        <is>
          <t/>
        </is>
      </c>
      <c r="H2165" t="inlineStr">
        <is>
          <t>Mailitem</t>
        </is>
      </c>
      <c r="I2165" t="inlineStr">
        <is>
          <t>MI211295813</t>
        </is>
      </c>
      <c r="J2165" t="n">
        <v>30.0</v>
      </c>
      <c r="K2165" t="inlineStr">
        <is>
          <t>COMPLETED</t>
        </is>
      </c>
      <c r="L2165" t="inlineStr">
        <is>
          <t>MARK_AS_COMPLETED</t>
        </is>
      </c>
      <c r="M2165" t="inlineStr">
        <is>
          <t>Queue</t>
        </is>
      </c>
      <c r="N2165" t="n">
        <v>2.0</v>
      </c>
      <c r="O2165" s="1" t="n">
        <v>44532.70789351852</v>
      </c>
      <c r="P2165" s="1" t="n">
        <v>44533.15982638889</v>
      </c>
      <c r="Q2165" t="n">
        <v>38865.0</v>
      </c>
      <c r="R2165" t="n">
        <v>182.0</v>
      </c>
      <c r="S2165" t="b">
        <v>0</v>
      </c>
      <c r="T2165" t="inlineStr">
        <is>
          <t>N/A</t>
        </is>
      </c>
      <c r="U2165" t="b">
        <v>0</v>
      </c>
      <c r="V2165" t="inlineStr">
        <is>
          <t>Sanjay Kharade</t>
        </is>
      </c>
      <c r="W2165" s="1" t="n">
        <v>44532.72222222222</v>
      </c>
      <c r="X2165" t="n">
        <v>68.0</v>
      </c>
      <c r="Y2165" t="n">
        <v>9.0</v>
      </c>
      <c r="Z2165" t="n">
        <v>0.0</v>
      </c>
      <c r="AA2165" t="n">
        <v>9.0</v>
      </c>
      <c r="AB2165" t="n">
        <v>0.0</v>
      </c>
      <c r="AC2165" t="n">
        <v>1.0</v>
      </c>
      <c r="AD2165" t="n">
        <v>21.0</v>
      </c>
      <c r="AE2165" t="n">
        <v>0.0</v>
      </c>
      <c r="AF2165" t="n">
        <v>0.0</v>
      </c>
      <c r="AG2165" t="n">
        <v>0.0</v>
      </c>
      <c r="AH2165" t="inlineStr">
        <is>
          <t>Ashish Sutar</t>
        </is>
      </c>
      <c r="AI2165" s="1" t="n">
        <v>44533.15982638889</v>
      </c>
      <c r="AJ2165" t="n">
        <v>114.0</v>
      </c>
      <c r="AK2165" t="n">
        <v>0.0</v>
      </c>
      <c r="AL2165" t="n">
        <v>0.0</v>
      </c>
      <c r="AM2165" t="n">
        <v>0.0</v>
      </c>
      <c r="AN2165" t="n">
        <v>0.0</v>
      </c>
      <c r="AO2165" t="n">
        <v>0.0</v>
      </c>
      <c r="AP2165" t="n">
        <v>21.0</v>
      </c>
      <c r="AQ2165" t="n">
        <v>0.0</v>
      </c>
      <c r="AR2165" t="n">
        <v>0.0</v>
      </c>
      <c r="AS2165" t="n">
        <v>0.0</v>
      </c>
      <c r="AT2165" t="inlineStr">
        <is>
          <t>N/A</t>
        </is>
      </c>
      <c r="AU2165" t="inlineStr">
        <is>
          <t>N/A</t>
        </is>
      </c>
      <c r="AV2165" t="inlineStr">
        <is>
          <t>N/A</t>
        </is>
      </c>
      <c r="AW2165" t="inlineStr">
        <is>
          <t>N/A</t>
        </is>
      </c>
      <c r="AX2165" t="inlineStr">
        <is>
          <t>N/A</t>
        </is>
      </c>
      <c r="AY2165" t="inlineStr">
        <is>
          <t>N/A</t>
        </is>
      </c>
      <c r="AZ2165" t="inlineStr">
        <is>
          <t>N/A</t>
        </is>
      </c>
      <c r="BA2165" t="inlineStr">
        <is>
          <t>N/A</t>
        </is>
      </c>
      <c r="BB2165" t="inlineStr">
        <is>
          <t>N/A</t>
        </is>
      </c>
      <c r="BC2165" t="inlineStr">
        <is>
          <t>N/A</t>
        </is>
      </c>
      <c r="BD2165" t="inlineStr">
        <is>
          <t>N/A</t>
        </is>
      </c>
      <c r="BE2165" t="inlineStr">
        <is>
          <t>N/A</t>
        </is>
      </c>
    </row>
    <row r="2166">
      <c r="A2166" t="inlineStr">
        <is>
          <t>WI21128810</t>
        </is>
      </c>
      <c r="B2166" t="inlineStr">
        <is>
          <t>DATA_VALIDATION</t>
        </is>
      </c>
      <c r="C2166" t="inlineStr">
        <is>
          <t>201308007821</t>
        </is>
      </c>
      <c r="D2166" t="inlineStr">
        <is>
          <t>Folder</t>
        </is>
      </c>
      <c r="E2166" s="2">
        <f>HYPERLINK("capsilon://?command=openfolder&amp;siteaddress=FAM.docvelocity-na8.net&amp;folderid=FXD368E720-A393-E620-DCDD-664AFC5F3422","FX21119427")</f>
        <v>0.0</v>
      </c>
      <c r="F2166" t="inlineStr">
        <is>
          <t/>
        </is>
      </c>
      <c r="G2166" t="inlineStr">
        <is>
          <t/>
        </is>
      </c>
      <c r="H2166" t="inlineStr">
        <is>
          <t>Mailitem</t>
        </is>
      </c>
      <c r="I2166" t="inlineStr">
        <is>
          <t>MI211296401</t>
        </is>
      </c>
      <c r="J2166" t="n">
        <v>32.0</v>
      </c>
      <c r="K2166" t="inlineStr">
        <is>
          <t>COMPLETED</t>
        </is>
      </c>
      <c r="L2166" t="inlineStr">
        <is>
          <t>MARK_AS_COMPLETED</t>
        </is>
      </c>
      <c r="M2166" t="inlineStr">
        <is>
          <t>Queue</t>
        </is>
      </c>
      <c r="N2166" t="n">
        <v>2.0</v>
      </c>
      <c r="O2166" s="1" t="n">
        <v>44532.714108796295</v>
      </c>
      <c r="P2166" s="1" t="n">
        <v>44533.19065972222</v>
      </c>
      <c r="Q2166" t="n">
        <v>37986.0</v>
      </c>
      <c r="R2166" t="n">
        <v>3188.0</v>
      </c>
      <c r="S2166" t="b">
        <v>0</v>
      </c>
      <c r="T2166" t="inlineStr">
        <is>
          <t>N/A</t>
        </is>
      </c>
      <c r="U2166" t="b">
        <v>0</v>
      </c>
      <c r="V2166" t="inlineStr">
        <is>
          <t>Supriya Khape</t>
        </is>
      </c>
      <c r="W2166" s="1" t="n">
        <v>44533.18614583334</v>
      </c>
      <c r="X2166" t="n">
        <v>2679.0</v>
      </c>
      <c r="Y2166" t="n">
        <v>0.0</v>
      </c>
      <c r="Z2166" t="n">
        <v>0.0</v>
      </c>
      <c r="AA2166" t="n">
        <v>0.0</v>
      </c>
      <c r="AB2166" t="n">
        <v>27.0</v>
      </c>
      <c r="AC2166" t="n">
        <v>0.0</v>
      </c>
      <c r="AD2166" t="n">
        <v>32.0</v>
      </c>
      <c r="AE2166" t="n">
        <v>0.0</v>
      </c>
      <c r="AF2166" t="n">
        <v>0.0</v>
      </c>
      <c r="AG2166" t="n">
        <v>0.0</v>
      </c>
      <c r="AH2166" t="inlineStr">
        <is>
          <t>Smriti Gauchan</t>
        </is>
      </c>
      <c r="AI2166" s="1" t="n">
        <v>44533.19065972222</v>
      </c>
      <c r="AJ2166" t="n">
        <v>110.0</v>
      </c>
      <c r="AK2166" t="n">
        <v>0.0</v>
      </c>
      <c r="AL2166" t="n">
        <v>0.0</v>
      </c>
      <c r="AM2166" t="n">
        <v>0.0</v>
      </c>
      <c r="AN2166" t="n">
        <v>27.0</v>
      </c>
      <c r="AO2166" t="n">
        <v>0.0</v>
      </c>
      <c r="AP2166" t="n">
        <v>32.0</v>
      </c>
      <c r="AQ2166" t="n">
        <v>0.0</v>
      </c>
      <c r="AR2166" t="n">
        <v>0.0</v>
      </c>
      <c r="AS2166" t="n">
        <v>0.0</v>
      </c>
      <c r="AT2166" t="inlineStr">
        <is>
          <t>N/A</t>
        </is>
      </c>
      <c r="AU2166" t="inlineStr">
        <is>
          <t>N/A</t>
        </is>
      </c>
      <c r="AV2166" t="inlineStr">
        <is>
          <t>N/A</t>
        </is>
      </c>
      <c r="AW2166" t="inlineStr">
        <is>
          <t>N/A</t>
        </is>
      </c>
      <c r="AX2166" t="inlineStr">
        <is>
          <t>N/A</t>
        </is>
      </c>
      <c r="AY2166" t="inlineStr">
        <is>
          <t>N/A</t>
        </is>
      </c>
      <c r="AZ2166" t="inlineStr">
        <is>
          <t>N/A</t>
        </is>
      </c>
      <c r="BA2166" t="inlineStr">
        <is>
          <t>N/A</t>
        </is>
      </c>
      <c r="BB2166" t="inlineStr">
        <is>
          <t>N/A</t>
        </is>
      </c>
      <c r="BC2166" t="inlineStr">
        <is>
          <t>N/A</t>
        </is>
      </c>
      <c r="BD2166" t="inlineStr">
        <is>
          <t>N/A</t>
        </is>
      </c>
      <c r="BE2166" t="inlineStr">
        <is>
          <t>N/A</t>
        </is>
      </c>
    </row>
    <row r="2167">
      <c r="A2167" t="inlineStr">
        <is>
          <t>WI21128905</t>
        </is>
      </c>
      <c r="B2167" t="inlineStr">
        <is>
          <t>DATA_VALIDATION</t>
        </is>
      </c>
      <c r="C2167" t="inlineStr">
        <is>
          <t>201300019962</t>
        </is>
      </c>
      <c r="D2167" t="inlineStr">
        <is>
          <t>Folder</t>
        </is>
      </c>
      <c r="E2167" s="2">
        <f>HYPERLINK("capsilon://?command=openfolder&amp;siteaddress=FAM.docvelocity-na8.net&amp;folderid=FXB61B0D82-CA0E-093B-F5AA-3E12C0A5430A","FX211114533")</f>
        <v>0.0</v>
      </c>
      <c r="F2167" t="inlineStr">
        <is>
          <t/>
        </is>
      </c>
      <c r="G2167" t="inlineStr">
        <is>
          <t/>
        </is>
      </c>
      <c r="H2167" t="inlineStr">
        <is>
          <t>Mailitem</t>
        </is>
      </c>
      <c r="I2167" t="inlineStr">
        <is>
          <t>MI211297970</t>
        </is>
      </c>
      <c r="J2167" t="n">
        <v>28.0</v>
      </c>
      <c r="K2167" t="inlineStr">
        <is>
          <t>COMPLETED</t>
        </is>
      </c>
      <c r="L2167" t="inlineStr">
        <is>
          <t>MARK_AS_COMPLETED</t>
        </is>
      </c>
      <c r="M2167" t="inlineStr">
        <is>
          <t>Queue</t>
        </is>
      </c>
      <c r="N2167" t="n">
        <v>2.0</v>
      </c>
      <c r="O2167" s="1" t="n">
        <v>44532.73043981481</v>
      </c>
      <c r="P2167" s="1" t="n">
        <v>44533.16337962963</v>
      </c>
      <c r="Q2167" t="n">
        <v>36987.0</v>
      </c>
      <c r="R2167" t="n">
        <v>419.0</v>
      </c>
      <c r="S2167" t="b">
        <v>0</v>
      </c>
      <c r="T2167" t="inlineStr">
        <is>
          <t>N/A</t>
        </is>
      </c>
      <c r="U2167" t="b">
        <v>0</v>
      </c>
      <c r="V2167" t="inlineStr">
        <is>
          <t>Suraj Toradmal</t>
        </is>
      </c>
      <c r="W2167" s="1" t="n">
        <v>44532.73527777778</v>
      </c>
      <c r="X2167" t="n">
        <v>277.0</v>
      </c>
      <c r="Y2167" t="n">
        <v>21.0</v>
      </c>
      <c r="Z2167" t="n">
        <v>0.0</v>
      </c>
      <c r="AA2167" t="n">
        <v>21.0</v>
      </c>
      <c r="AB2167" t="n">
        <v>0.0</v>
      </c>
      <c r="AC2167" t="n">
        <v>5.0</v>
      </c>
      <c r="AD2167" t="n">
        <v>7.0</v>
      </c>
      <c r="AE2167" t="n">
        <v>0.0</v>
      </c>
      <c r="AF2167" t="n">
        <v>0.0</v>
      </c>
      <c r="AG2167" t="n">
        <v>0.0</v>
      </c>
      <c r="AH2167" t="inlineStr">
        <is>
          <t>Aparna Chavan</t>
        </is>
      </c>
      <c r="AI2167" s="1" t="n">
        <v>44533.16337962963</v>
      </c>
      <c r="AJ2167" t="n">
        <v>142.0</v>
      </c>
      <c r="AK2167" t="n">
        <v>0.0</v>
      </c>
      <c r="AL2167" t="n">
        <v>0.0</v>
      </c>
      <c r="AM2167" t="n">
        <v>0.0</v>
      </c>
      <c r="AN2167" t="n">
        <v>0.0</v>
      </c>
      <c r="AO2167" t="n">
        <v>0.0</v>
      </c>
      <c r="AP2167" t="n">
        <v>7.0</v>
      </c>
      <c r="AQ2167" t="n">
        <v>0.0</v>
      </c>
      <c r="AR2167" t="n">
        <v>0.0</v>
      </c>
      <c r="AS2167" t="n">
        <v>0.0</v>
      </c>
      <c r="AT2167" t="inlineStr">
        <is>
          <t>N/A</t>
        </is>
      </c>
      <c r="AU2167" t="inlineStr">
        <is>
          <t>N/A</t>
        </is>
      </c>
      <c r="AV2167" t="inlineStr">
        <is>
          <t>N/A</t>
        </is>
      </c>
      <c r="AW2167" t="inlineStr">
        <is>
          <t>N/A</t>
        </is>
      </c>
      <c r="AX2167" t="inlineStr">
        <is>
          <t>N/A</t>
        </is>
      </c>
      <c r="AY2167" t="inlineStr">
        <is>
          <t>N/A</t>
        </is>
      </c>
      <c r="AZ2167" t="inlineStr">
        <is>
          <t>N/A</t>
        </is>
      </c>
      <c r="BA2167" t="inlineStr">
        <is>
          <t>N/A</t>
        </is>
      </c>
      <c r="BB2167" t="inlineStr">
        <is>
          <t>N/A</t>
        </is>
      </c>
      <c r="BC2167" t="inlineStr">
        <is>
          <t>N/A</t>
        </is>
      </c>
      <c r="BD2167" t="inlineStr">
        <is>
          <t>N/A</t>
        </is>
      </c>
      <c r="BE2167" t="inlineStr">
        <is>
          <t>N/A</t>
        </is>
      </c>
    </row>
    <row r="2168">
      <c r="A2168" t="inlineStr">
        <is>
          <t>WI21128907</t>
        </is>
      </c>
      <c r="B2168" t="inlineStr">
        <is>
          <t>DATA_VALIDATION</t>
        </is>
      </c>
      <c r="C2168" t="inlineStr">
        <is>
          <t>201300019962</t>
        </is>
      </c>
      <c r="D2168" t="inlineStr">
        <is>
          <t>Folder</t>
        </is>
      </c>
      <c r="E2168" s="2">
        <f>HYPERLINK("capsilon://?command=openfolder&amp;siteaddress=FAM.docvelocity-na8.net&amp;folderid=FXB61B0D82-CA0E-093B-F5AA-3E12C0A5430A","FX211114533")</f>
        <v>0.0</v>
      </c>
      <c r="F2168" t="inlineStr">
        <is>
          <t/>
        </is>
      </c>
      <c r="G2168" t="inlineStr">
        <is>
          <t/>
        </is>
      </c>
      <c r="H2168" t="inlineStr">
        <is>
          <t>Mailitem</t>
        </is>
      </c>
      <c r="I2168" t="inlineStr">
        <is>
          <t>MI211297990</t>
        </is>
      </c>
      <c r="J2168" t="n">
        <v>28.0</v>
      </c>
      <c r="K2168" t="inlineStr">
        <is>
          <t>COMPLETED</t>
        </is>
      </c>
      <c r="L2168" t="inlineStr">
        <is>
          <t>MARK_AS_COMPLETED</t>
        </is>
      </c>
      <c r="M2168" t="inlineStr">
        <is>
          <t>Queue</t>
        </is>
      </c>
      <c r="N2168" t="n">
        <v>2.0</v>
      </c>
      <c r="O2168" s="1" t="n">
        <v>44532.73065972222</v>
      </c>
      <c r="P2168" s="1" t="n">
        <v>44533.16454861111</v>
      </c>
      <c r="Q2168" t="n">
        <v>37138.0</v>
      </c>
      <c r="R2168" t="n">
        <v>350.0</v>
      </c>
      <c r="S2168" t="b">
        <v>0</v>
      </c>
      <c r="T2168" t="inlineStr">
        <is>
          <t>N/A</t>
        </is>
      </c>
      <c r="U2168" t="b">
        <v>0</v>
      </c>
      <c r="V2168" t="inlineStr">
        <is>
          <t>Suraj Toradmal</t>
        </is>
      </c>
      <c r="W2168" s="1" t="n">
        <v>44532.737592592595</v>
      </c>
      <c r="X2168" t="n">
        <v>199.0</v>
      </c>
      <c r="Y2168" t="n">
        <v>21.0</v>
      </c>
      <c r="Z2168" t="n">
        <v>0.0</v>
      </c>
      <c r="AA2168" t="n">
        <v>21.0</v>
      </c>
      <c r="AB2168" t="n">
        <v>0.0</v>
      </c>
      <c r="AC2168" t="n">
        <v>6.0</v>
      </c>
      <c r="AD2168" t="n">
        <v>7.0</v>
      </c>
      <c r="AE2168" t="n">
        <v>0.0</v>
      </c>
      <c r="AF2168" t="n">
        <v>0.0</v>
      </c>
      <c r="AG2168" t="n">
        <v>0.0</v>
      </c>
      <c r="AH2168" t="inlineStr">
        <is>
          <t>Smriti Gauchan</t>
        </is>
      </c>
      <c r="AI2168" s="1" t="n">
        <v>44533.16454861111</v>
      </c>
      <c r="AJ2168" t="n">
        <v>151.0</v>
      </c>
      <c r="AK2168" t="n">
        <v>0.0</v>
      </c>
      <c r="AL2168" t="n">
        <v>0.0</v>
      </c>
      <c r="AM2168" t="n">
        <v>0.0</v>
      </c>
      <c r="AN2168" t="n">
        <v>0.0</v>
      </c>
      <c r="AO2168" t="n">
        <v>0.0</v>
      </c>
      <c r="AP2168" t="n">
        <v>7.0</v>
      </c>
      <c r="AQ2168" t="n">
        <v>0.0</v>
      </c>
      <c r="AR2168" t="n">
        <v>0.0</v>
      </c>
      <c r="AS2168" t="n">
        <v>0.0</v>
      </c>
      <c r="AT2168" t="inlineStr">
        <is>
          <t>N/A</t>
        </is>
      </c>
      <c r="AU2168" t="inlineStr">
        <is>
          <t>N/A</t>
        </is>
      </c>
      <c r="AV2168" t="inlineStr">
        <is>
          <t>N/A</t>
        </is>
      </c>
      <c r="AW2168" t="inlineStr">
        <is>
          <t>N/A</t>
        </is>
      </c>
      <c r="AX2168" t="inlineStr">
        <is>
          <t>N/A</t>
        </is>
      </c>
      <c r="AY2168" t="inlineStr">
        <is>
          <t>N/A</t>
        </is>
      </c>
      <c r="AZ2168" t="inlineStr">
        <is>
          <t>N/A</t>
        </is>
      </c>
      <c r="BA2168" t="inlineStr">
        <is>
          <t>N/A</t>
        </is>
      </c>
      <c r="BB2168" t="inlineStr">
        <is>
          <t>N/A</t>
        </is>
      </c>
      <c r="BC2168" t="inlineStr">
        <is>
          <t>N/A</t>
        </is>
      </c>
      <c r="BD2168" t="inlineStr">
        <is>
          <t>N/A</t>
        </is>
      </c>
      <c r="BE2168" t="inlineStr">
        <is>
          <t>N/A</t>
        </is>
      </c>
    </row>
    <row r="2169">
      <c r="A2169" t="inlineStr">
        <is>
          <t>WI21128908</t>
        </is>
      </c>
      <c r="B2169" t="inlineStr">
        <is>
          <t>DATA_VALIDATION</t>
        </is>
      </c>
      <c r="C2169" t="inlineStr">
        <is>
          <t>201300019962</t>
        </is>
      </c>
      <c r="D2169" t="inlineStr">
        <is>
          <t>Folder</t>
        </is>
      </c>
      <c r="E2169" s="2">
        <f>HYPERLINK("capsilon://?command=openfolder&amp;siteaddress=FAM.docvelocity-na8.net&amp;folderid=FXB61B0D82-CA0E-093B-F5AA-3E12C0A5430A","FX211114533")</f>
        <v>0.0</v>
      </c>
      <c r="F2169" t="inlineStr">
        <is>
          <t/>
        </is>
      </c>
      <c r="G2169" t="inlineStr">
        <is>
          <t/>
        </is>
      </c>
      <c r="H2169" t="inlineStr">
        <is>
          <t>Mailitem</t>
        </is>
      </c>
      <c r="I2169" t="inlineStr">
        <is>
          <t>MI211298014</t>
        </is>
      </c>
      <c r="J2169" t="n">
        <v>28.0</v>
      </c>
      <c r="K2169" t="inlineStr">
        <is>
          <t>COMPLETED</t>
        </is>
      </c>
      <c r="L2169" t="inlineStr">
        <is>
          <t>MARK_AS_COMPLETED</t>
        </is>
      </c>
      <c r="M2169" t="inlineStr">
        <is>
          <t>Queue</t>
        </is>
      </c>
      <c r="N2169" t="n">
        <v>2.0</v>
      </c>
      <c r="O2169" s="1" t="n">
        <v>44532.730891203704</v>
      </c>
      <c r="P2169" s="1" t="n">
        <v>44533.16637731482</v>
      </c>
      <c r="Q2169" t="n">
        <v>37215.0</v>
      </c>
      <c r="R2169" t="n">
        <v>411.0</v>
      </c>
      <c r="S2169" t="b">
        <v>0</v>
      </c>
      <c r="T2169" t="inlineStr">
        <is>
          <t>N/A</t>
        </is>
      </c>
      <c r="U2169" t="b">
        <v>0</v>
      </c>
      <c r="V2169" t="inlineStr">
        <is>
          <t>Archana Bhujbal</t>
        </is>
      </c>
      <c r="W2169" s="1" t="n">
        <v>44532.73747685185</v>
      </c>
      <c r="X2169" t="n">
        <v>103.0</v>
      </c>
      <c r="Y2169" t="n">
        <v>21.0</v>
      </c>
      <c r="Z2169" t="n">
        <v>0.0</v>
      </c>
      <c r="AA2169" t="n">
        <v>21.0</v>
      </c>
      <c r="AB2169" t="n">
        <v>0.0</v>
      </c>
      <c r="AC2169" t="n">
        <v>7.0</v>
      </c>
      <c r="AD2169" t="n">
        <v>7.0</v>
      </c>
      <c r="AE2169" t="n">
        <v>0.0</v>
      </c>
      <c r="AF2169" t="n">
        <v>0.0</v>
      </c>
      <c r="AG2169" t="n">
        <v>0.0</v>
      </c>
      <c r="AH2169" t="inlineStr">
        <is>
          <t>Ashish Sutar</t>
        </is>
      </c>
      <c r="AI2169" s="1" t="n">
        <v>44533.16637731482</v>
      </c>
      <c r="AJ2169" t="n">
        <v>308.0</v>
      </c>
      <c r="AK2169" t="n">
        <v>0.0</v>
      </c>
      <c r="AL2169" t="n">
        <v>0.0</v>
      </c>
      <c r="AM2169" t="n">
        <v>0.0</v>
      </c>
      <c r="AN2169" t="n">
        <v>0.0</v>
      </c>
      <c r="AO2169" t="n">
        <v>0.0</v>
      </c>
      <c r="AP2169" t="n">
        <v>7.0</v>
      </c>
      <c r="AQ2169" t="n">
        <v>0.0</v>
      </c>
      <c r="AR2169" t="n">
        <v>0.0</v>
      </c>
      <c r="AS2169" t="n">
        <v>0.0</v>
      </c>
      <c r="AT2169" t="inlineStr">
        <is>
          <t>N/A</t>
        </is>
      </c>
      <c r="AU2169" t="inlineStr">
        <is>
          <t>N/A</t>
        </is>
      </c>
      <c r="AV2169" t="inlineStr">
        <is>
          <t>N/A</t>
        </is>
      </c>
      <c r="AW2169" t="inlineStr">
        <is>
          <t>N/A</t>
        </is>
      </c>
      <c r="AX2169" t="inlineStr">
        <is>
          <t>N/A</t>
        </is>
      </c>
      <c r="AY2169" t="inlineStr">
        <is>
          <t>N/A</t>
        </is>
      </c>
      <c r="AZ2169" t="inlineStr">
        <is>
          <t>N/A</t>
        </is>
      </c>
      <c r="BA2169" t="inlineStr">
        <is>
          <t>N/A</t>
        </is>
      </c>
      <c r="BB2169" t="inlineStr">
        <is>
          <t>N/A</t>
        </is>
      </c>
      <c r="BC2169" t="inlineStr">
        <is>
          <t>N/A</t>
        </is>
      </c>
      <c r="BD2169" t="inlineStr">
        <is>
          <t>N/A</t>
        </is>
      </c>
      <c r="BE2169" t="inlineStr">
        <is>
          <t>N/A</t>
        </is>
      </c>
    </row>
    <row r="2170">
      <c r="A2170" t="inlineStr">
        <is>
          <t>WI21128909</t>
        </is>
      </c>
      <c r="B2170" t="inlineStr">
        <is>
          <t>DATA_VALIDATION</t>
        </is>
      </c>
      <c r="C2170" t="inlineStr">
        <is>
          <t>201300019962</t>
        </is>
      </c>
      <c r="D2170" t="inlineStr">
        <is>
          <t>Folder</t>
        </is>
      </c>
      <c r="E2170" s="2">
        <f>HYPERLINK("capsilon://?command=openfolder&amp;siteaddress=FAM.docvelocity-na8.net&amp;folderid=FXB61B0D82-CA0E-093B-F5AA-3E12C0A5430A","FX211114533")</f>
        <v>0.0</v>
      </c>
      <c r="F2170" t="inlineStr">
        <is>
          <t/>
        </is>
      </c>
      <c r="G2170" t="inlineStr">
        <is>
          <t/>
        </is>
      </c>
      <c r="H2170" t="inlineStr">
        <is>
          <t>Mailitem</t>
        </is>
      </c>
      <c r="I2170" t="inlineStr">
        <is>
          <t>MI211298043</t>
        </is>
      </c>
      <c r="J2170" t="n">
        <v>28.0</v>
      </c>
      <c r="K2170" t="inlineStr">
        <is>
          <t>COMPLETED</t>
        </is>
      </c>
      <c r="L2170" t="inlineStr">
        <is>
          <t>MARK_AS_COMPLETED</t>
        </is>
      </c>
      <c r="M2170" t="inlineStr">
        <is>
          <t>Queue</t>
        </is>
      </c>
      <c r="N2170" t="n">
        <v>2.0</v>
      </c>
      <c r="O2170" s="1" t="n">
        <v>44532.73116898148</v>
      </c>
      <c r="P2170" s="1" t="n">
        <v>44533.165347222224</v>
      </c>
      <c r="Q2170" t="n">
        <v>37021.0</v>
      </c>
      <c r="R2170" t="n">
        <v>492.0</v>
      </c>
      <c r="S2170" t="b">
        <v>0</v>
      </c>
      <c r="T2170" t="inlineStr">
        <is>
          <t>N/A</t>
        </is>
      </c>
      <c r="U2170" t="b">
        <v>0</v>
      </c>
      <c r="V2170" t="inlineStr">
        <is>
          <t>Archana Bhujbal</t>
        </is>
      </c>
      <c r="W2170" s="1" t="n">
        <v>44532.74122685185</v>
      </c>
      <c r="X2170" t="n">
        <v>323.0</v>
      </c>
      <c r="Y2170" t="n">
        <v>21.0</v>
      </c>
      <c r="Z2170" t="n">
        <v>0.0</v>
      </c>
      <c r="AA2170" t="n">
        <v>21.0</v>
      </c>
      <c r="AB2170" t="n">
        <v>0.0</v>
      </c>
      <c r="AC2170" t="n">
        <v>16.0</v>
      </c>
      <c r="AD2170" t="n">
        <v>7.0</v>
      </c>
      <c r="AE2170" t="n">
        <v>0.0</v>
      </c>
      <c r="AF2170" t="n">
        <v>0.0</v>
      </c>
      <c r="AG2170" t="n">
        <v>0.0</v>
      </c>
      <c r="AH2170" t="inlineStr">
        <is>
          <t>Aparna Chavan</t>
        </is>
      </c>
      <c r="AI2170" s="1" t="n">
        <v>44533.165347222224</v>
      </c>
      <c r="AJ2170" t="n">
        <v>169.0</v>
      </c>
      <c r="AK2170" t="n">
        <v>0.0</v>
      </c>
      <c r="AL2170" t="n">
        <v>0.0</v>
      </c>
      <c r="AM2170" t="n">
        <v>0.0</v>
      </c>
      <c r="AN2170" t="n">
        <v>0.0</v>
      </c>
      <c r="AO2170" t="n">
        <v>0.0</v>
      </c>
      <c r="AP2170" t="n">
        <v>7.0</v>
      </c>
      <c r="AQ2170" t="n">
        <v>0.0</v>
      </c>
      <c r="AR2170" t="n">
        <v>0.0</v>
      </c>
      <c r="AS2170" t="n">
        <v>0.0</v>
      </c>
      <c r="AT2170" t="inlineStr">
        <is>
          <t>N/A</t>
        </is>
      </c>
      <c r="AU2170" t="inlineStr">
        <is>
          <t>N/A</t>
        </is>
      </c>
      <c r="AV2170" t="inlineStr">
        <is>
          <t>N/A</t>
        </is>
      </c>
      <c r="AW2170" t="inlineStr">
        <is>
          <t>N/A</t>
        </is>
      </c>
      <c r="AX2170" t="inlineStr">
        <is>
          <t>N/A</t>
        </is>
      </c>
      <c r="AY2170" t="inlineStr">
        <is>
          <t>N/A</t>
        </is>
      </c>
      <c r="AZ2170" t="inlineStr">
        <is>
          <t>N/A</t>
        </is>
      </c>
      <c r="BA2170" t="inlineStr">
        <is>
          <t>N/A</t>
        </is>
      </c>
      <c r="BB2170" t="inlineStr">
        <is>
          <t>N/A</t>
        </is>
      </c>
      <c r="BC2170" t="inlineStr">
        <is>
          <t>N/A</t>
        </is>
      </c>
      <c r="BD2170" t="inlineStr">
        <is>
          <t>N/A</t>
        </is>
      </c>
      <c r="BE2170" t="inlineStr">
        <is>
          <t>N/A</t>
        </is>
      </c>
    </row>
    <row r="2171">
      <c r="A2171" t="inlineStr">
        <is>
          <t>WI21128917</t>
        </is>
      </c>
      <c r="B2171" t="inlineStr">
        <is>
          <t>DATA_VALIDATION</t>
        </is>
      </c>
      <c r="C2171" t="inlineStr">
        <is>
          <t>201330004009</t>
        </is>
      </c>
      <c r="D2171" t="inlineStr">
        <is>
          <t>Folder</t>
        </is>
      </c>
      <c r="E2171" s="2">
        <f>HYPERLINK("capsilon://?command=openfolder&amp;siteaddress=FAM.docvelocity-na8.net&amp;folderid=FX1BE3B3C7-68CC-A2A4-452A-9EB5B93655EB","FX211264")</f>
        <v>0.0</v>
      </c>
      <c r="F2171" t="inlineStr">
        <is>
          <t/>
        </is>
      </c>
      <c r="G2171" t="inlineStr">
        <is>
          <t/>
        </is>
      </c>
      <c r="H2171" t="inlineStr">
        <is>
          <t>Mailitem</t>
        </is>
      </c>
      <c r="I2171" t="inlineStr">
        <is>
          <t>MI211298051</t>
        </is>
      </c>
      <c r="J2171" t="n">
        <v>100.0</v>
      </c>
      <c r="K2171" t="inlineStr">
        <is>
          <t>COMPLETED</t>
        </is>
      </c>
      <c r="L2171" t="inlineStr">
        <is>
          <t>MARK_AS_COMPLETED</t>
        </is>
      </c>
      <c r="M2171" t="inlineStr">
        <is>
          <t>Queue</t>
        </is>
      </c>
      <c r="N2171" t="n">
        <v>1.0</v>
      </c>
      <c r="O2171" s="1" t="n">
        <v>44532.73449074074</v>
      </c>
      <c r="P2171" s="1" t="n">
        <v>44533.30079861111</v>
      </c>
      <c r="Q2171" t="n">
        <v>48160.0</v>
      </c>
      <c r="R2171" t="n">
        <v>769.0</v>
      </c>
      <c r="S2171" t="b">
        <v>0</v>
      </c>
      <c r="T2171" t="inlineStr">
        <is>
          <t>N/A</t>
        </is>
      </c>
      <c r="U2171" t="b">
        <v>0</v>
      </c>
      <c r="V2171" t="inlineStr">
        <is>
          <t>Hemanshi Deshlahara</t>
        </is>
      </c>
      <c r="W2171" s="1" t="n">
        <v>44533.30079861111</v>
      </c>
      <c r="X2171" t="n">
        <v>550.0</v>
      </c>
      <c r="Y2171" t="n">
        <v>0.0</v>
      </c>
      <c r="Z2171" t="n">
        <v>0.0</v>
      </c>
      <c r="AA2171" t="n">
        <v>0.0</v>
      </c>
      <c r="AB2171" t="n">
        <v>0.0</v>
      </c>
      <c r="AC2171" t="n">
        <v>0.0</v>
      </c>
      <c r="AD2171" t="n">
        <v>100.0</v>
      </c>
      <c r="AE2171" t="n">
        <v>88.0</v>
      </c>
      <c r="AF2171" t="n">
        <v>0.0</v>
      </c>
      <c r="AG2171" t="n">
        <v>4.0</v>
      </c>
      <c r="AH2171" t="inlineStr">
        <is>
          <t>N/A</t>
        </is>
      </c>
      <c r="AI2171" t="inlineStr">
        <is>
          <t>N/A</t>
        </is>
      </c>
      <c r="AJ2171" t="inlineStr">
        <is>
          <t>N/A</t>
        </is>
      </c>
      <c r="AK2171" t="inlineStr">
        <is>
          <t>N/A</t>
        </is>
      </c>
      <c r="AL2171" t="inlineStr">
        <is>
          <t>N/A</t>
        </is>
      </c>
      <c r="AM2171" t="inlineStr">
        <is>
          <t>N/A</t>
        </is>
      </c>
      <c r="AN2171" t="inlineStr">
        <is>
          <t>N/A</t>
        </is>
      </c>
      <c r="AO2171" t="inlineStr">
        <is>
          <t>N/A</t>
        </is>
      </c>
      <c r="AP2171" t="inlineStr">
        <is>
          <t>N/A</t>
        </is>
      </c>
      <c r="AQ2171" t="inlineStr">
        <is>
          <t>N/A</t>
        </is>
      </c>
      <c r="AR2171" t="inlineStr">
        <is>
          <t>N/A</t>
        </is>
      </c>
      <c r="AS2171" t="inlineStr">
        <is>
          <t>N/A</t>
        </is>
      </c>
      <c r="AT2171" t="inlineStr">
        <is>
          <t>N/A</t>
        </is>
      </c>
      <c r="AU2171" t="inlineStr">
        <is>
          <t>N/A</t>
        </is>
      </c>
      <c r="AV2171" t="inlineStr">
        <is>
          <t>N/A</t>
        </is>
      </c>
      <c r="AW2171" t="inlineStr">
        <is>
          <t>N/A</t>
        </is>
      </c>
      <c r="AX2171" t="inlineStr">
        <is>
          <t>N/A</t>
        </is>
      </c>
      <c r="AY2171" t="inlineStr">
        <is>
          <t>N/A</t>
        </is>
      </c>
      <c r="AZ2171" t="inlineStr">
        <is>
          <t>N/A</t>
        </is>
      </c>
      <c r="BA2171" t="inlineStr">
        <is>
          <t>N/A</t>
        </is>
      </c>
      <c r="BB2171" t="inlineStr">
        <is>
          <t>N/A</t>
        </is>
      </c>
      <c r="BC2171" t="inlineStr">
        <is>
          <t>N/A</t>
        </is>
      </c>
      <c r="BD2171" t="inlineStr">
        <is>
          <t>N/A</t>
        </is>
      </c>
      <c r="BE2171" t="inlineStr">
        <is>
          <t>N/A</t>
        </is>
      </c>
    </row>
    <row r="2172">
      <c r="A2172" t="inlineStr">
        <is>
          <t>WI21128942</t>
        </is>
      </c>
      <c r="B2172" t="inlineStr">
        <is>
          <t>DATA_VALIDATION</t>
        </is>
      </c>
      <c r="C2172" t="inlineStr">
        <is>
          <t>201130012831</t>
        </is>
      </c>
      <c r="D2172" t="inlineStr">
        <is>
          <t>Folder</t>
        </is>
      </c>
      <c r="E2172" s="2">
        <f>HYPERLINK("capsilon://?command=openfolder&amp;siteaddress=FAM.docvelocity-na8.net&amp;folderid=FXE8EAB5EC-18FD-483D-9CE5-037FFDFAB8C8","FX211112948")</f>
        <v>0.0</v>
      </c>
      <c r="F2172" t="inlineStr">
        <is>
          <t/>
        </is>
      </c>
      <c r="G2172" t="inlineStr">
        <is>
          <t/>
        </is>
      </c>
      <c r="H2172" t="inlineStr">
        <is>
          <t>Mailitem</t>
        </is>
      </c>
      <c r="I2172" t="inlineStr">
        <is>
          <t>MI211280208</t>
        </is>
      </c>
      <c r="J2172" t="n">
        <v>217.0</v>
      </c>
      <c r="K2172" t="inlineStr">
        <is>
          <t>COMPLETED</t>
        </is>
      </c>
      <c r="L2172" t="inlineStr">
        <is>
          <t>MARK_AS_COMPLETED</t>
        </is>
      </c>
      <c r="M2172" t="inlineStr">
        <is>
          <t>Queue</t>
        </is>
      </c>
      <c r="N2172" t="n">
        <v>2.0</v>
      </c>
      <c r="O2172" s="1" t="n">
        <v>44532.73898148148</v>
      </c>
      <c r="P2172" s="1" t="n">
        <v>44532.86238425926</v>
      </c>
      <c r="Q2172" t="n">
        <v>6980.0</v>
      </c>
      <c r="R2172" t="n">
        <v>3682.0</v>
      </c>
      <c r="S2172" t="b">
        <v>0</v>
      </c>
      <c r="T2172" t="inlineStr">
        <is>
          <t>N/A</t>
        </is>
      </c>
      <c r="U2172" t="b">
        <v>1</v>
      </c>
      <c r="V2172" t="inlineStr">
        <is>
          <t>Poonam Patil</t>
        </is>
      </c>
      <c r="W2172" s="1" t="n">
        <v>44532.79418981481</v>
      </c>
      <c r="X2172" t="n">
        <v>1427.0</v>
      </c>
      <c r="Y2172" t="n">
        <v>335.0</v>
      </c>
      <c r="Z2172" t="n">
        <v>0.0</v>
      </c>
      <c r="AA2172" t="n">
        <v>335.0</v>
      </c>
      <c r="AB2172" t="n">
        <v>0.0</v>
      </c>
      <c r="AC2172" t="n">
        <v>249.0</v>
      </c>
      <c r="AD2172" t="n">
        <v>-118.0</v>
      </c>
      <c r="AE2172" t="n">
        <v>0.0</v>
      </c>
      <c r="AF2172" t="n">
        <v>0.0</v>
      </c>
      <c r="AG2172" t="n">
        <v>0.0</v>
      </c>
      <c r="AH2172" t="inlineStr">
        <is>
          <t>Rohit Mawal</t>
        </is>
      </c>
      <c r="AI2172" s="1" t="n">
        <v>44532.86238425926</v>
      </c>
      <c r="AJ2172" t="n">
        <v>2221.0</v>
      </c>
      <c r="AK2172" t="n">
        <v>10.0</v>
      </c>
      <c r="AL2172" t="n">
        <v>0.0</v>
      </c>
      <c r="AM2172" t="n">
        <v>10.0</v>
      </c>
      <c r="AN2172" t="n">
        <v>0.0</v>
      </c>
      <c r="AO2172" t="n">
        <v>10.0</v>
      </c>
      <c r="AP2172" t="n">
        <v>-128.0</v>
      </c>
      <c r="AQ2172" t="n">
        <v>0.0</v>
      </c>
      <c r="AR2172" t="n">
        <v>0.0</v>
      </c>
      <c r="AS2172" t="n">
        <v>0.0</v>
      </c>
      <c r="AT2172" t="inlineStr">
        <is>
          <t>N/A</t>
        </is>
      </c>
      <c r="AU2172" t="inlineStr">
        <is>
          <t>N/A</t>
        </is>
      </c>
      <c r="AV2172" t="inlineStr">
        <is>
          <t>N/A</t>
        </is>
      </c>
      <c r="AW2172" t="inlineStr">
        <is>
          <t>N/A</t>
        </is>
      </c>
      <c r="AX2172" t="inlineStr">
        <is>
          <t>N/A</t>
        </is>
      </c>
      <c r="AY2172" t="inlineStr">
        <is>
          <t>N/A</t>
        </is>
      </c>
      <c r="AZ2172" t="inlineStr">
        <is>
          <t>N/A</t>
        </is>
      </c>
      <c r="BA2172" t="inlineStr">
        <is>
          <t>N/A</t>
        </is>
      </c>
      <c r="BB2172" t="inlineStr">
        <is>
          <t>N/A</t>
        </is>
      </c>
      <c r="BC2172" t="inlineStr">
        <is>
          <t>N/A</t>
        </is>
      </c>
      <c r="BD2172" t="inlineStr">
        <is>
          <t>N/A</t>
        </is>
      </c>
      <c r="BE2172" t="inlineStr">
        <is>
          <t>N/A</t>
        </is>
      </c>
    </row>
    <row r="2173">
      <c r="A2173" t="inlineStr">
        <is>
          <t>WI21128954</t>
        </is>
      </c>
      <c r="B2173" t="inlineStr">
        <is>
          <t>DATA_VALIDATION</t>
        </is>
      </c>
      <c r="C2173" t="inlineStr">
        <is>
          <t>201300020030</t>
        </is>
      </c>
      <c r="D2173" t="inlineStr">
        <is>
          <t>Folder</t>
        </is>
      </c>
      <c r="E2173" s="2">
        <f>HYPERLINK("capsilon://?command=openfolder&amp;siteaddress=FAM.docvelocity-na8.net&amp;folderid=FX61215663-D98F-D07A-8CE5-0E62E2C04C4D","FX21121379")</f>
        <v>0.0</v>
      </c>
      <c r="F2173" t="inlineStr">
        <is>
          <t/>
        </is>
      </c>
      <c r="G2173" t="inlineStr">
        <is>
          <t/>
        </is>
      </c>
      <c r="H2173" t="inlineStr">
        <is>
          <t>Mailitem</t>
        </is>
      </c>
      <c r="I2173" t="inlineStr">
        <is>
          <t>MI211298832</t>
        </is>
      </c>
      <c r="J2173" t="n">
        <v>83.0</v>
      </c>
      <c r="K2173" t="inlineStr">
        <is>
          <t>COMPLETED</t>
        </is>
      </c>
      <c r="L2173" t="inlineStr">
        <is>
          <t>MARK_AS_COMPLETED</t>
        </is>
      </c>
      <c r="M2173" t="inlineStr">
        <is>
          <t>Queue</t>
        </is>
      </c>
      <c r="N2173" t="n">
        <v>1.0</v>
      </c>
      <c r="O2173" s="1" t="n">
        <v>44532.74087962963</v>
      </c>
      <c r="P2173" s="1" t="n">
        <v>44533.30458333333</v>
      </c>
      <c r="Q2173" t="n">
        <v>48076.0</v>
      </c>
      <c r="R2173" t="n">
        <v>628.0</v>
      </c>
      <c r="S2173" t="b">
        <v>0</v>
      </c>
      <c r="T2173" t="inlineStr">
        <is>
          <t>N/A</t>
        </is>
      </c>
      <c r="U2173" t="b">
        <v>0</v>
      </c>
      <c r="V2173" t="inlineStr">
        <is>
          <t>Hemanshi Deshlahara</t>
        </is>
      </c>
      <c r="W2173" s="1" t="n">
        <v>44533.30458333333</v>
      </c>
      <c r="X2173" t="n">
        <v>288.0</v>
      </c>
      <c r="Y2173" t="n">
        <v>0.0</v>
      </c>
      <c r="Z2173" t="n">
        <v>0.0</v>
      </c>
      <c r="AA2173" t="n">
        <v>0.0</v>
      </c>
      <c r="AB2173" t="n">
        <v>0.0</v>
      </c>
      <c r="AC2173" t="n">
        <v>0.0</v>
      </c>
      <c r="AD2173" t="n">
        <v>83.0</v>
      </c>
      <c r="AE2173" t="n">
        <v>71.0</v>
      </c>
      <c r="AF2173" t="n">
        <v>0.0</v>
      </c>
      <c r="AG2173" t="n">
        <v>3.0</v>
      </c>
      <c r="AH2173" t="inlineStr">
        <is>
          <t>N/A</t>
        </is>
      </c>
      <c r="AI2173" t="inlineStr">
        <is>
          <t>N/A</t>
        </is>
      </c>
      <c r="AJ2173" t="inlineStr">
        <is>
          <t>N/A</t>
        </is>
      </c>
      <c r="AK2173" t="inlineStr">
        <is>
          <t>N/A</t>
        </is>
      </c>
      <c r="AL2173" t="inlineStr">
        <is>
          <t>N/A</t>
        </is>
      </c>
      <c r="AM2173" t="inlineStr">
        <is>
          <t>N/A</t>
        </is>
      </c>
      <c r="AN2173" t="inlineStr">
        <is>
          <t>N/A</t>
        </is>
      </c>
      <c r="AO2173" t="inlineStr">
        <is>
          <t>N/A</t>
        </is>
      </c>
      <c r="AP2173" t="inlineStr">
        <is>
          <t>N/A</t>
        </is>
      </c>
      <c r="AQ2173" t="inlineStr">
        <is>
          <t>N/A</t>
        </is>
      </c>
      <c r="AR2173" t="inlineStr">
        <is>
          <t>N/A</t>
        </is>
      </c>
      <c r="AS2173" t="inlineStr">
        <is>
          <t>N/A</t>
        </is>
      </c>
      <c r="AT2173" t="inlineStr">
        <is>
          <t>N/A</t>
        </is>
      </c>
      <c r="AU2173" t="inlineStr">
        <is>
          <t>N/A</t>
        </is>
      </c>
      <c r="AV2173" t="inlineStr">
        <is>
          <t>N/A</t>
        </is>
      </c>
      <c r="AW2173" t="inlineStr">
        <is>
          <t>N/A</t>
        </is>
      </c>
      <c r="AX2173" t="inlineStr">
        <is>
          <t>N/A</t>
        </is>
      </c>
      <c r="AY2173" t="inlineStr">
        <is>
          <t>N/A</t>
        </is>
      </c>
      <c r="AZ2173" t="inlineStr">
        <is>
          <t>N/A</t>
        </is>
      </c>
      <c r="BA2173" t="inlineStr">
        <is>
          <t>N/A</t>
        </is>
      </c>
      <c r="BB2173" t="inlineStr">
        <is>
          <t>N/A</t>
        </is>
      </c>
      <c r="BC2173" t="inlineStr">
        <is>
          <t>N/A</t>
        </is>
      </c>
      <c r="BD2173" t="inlineStr">
        <is>
          <t>N/A</t>
        </is>
      </c>
      <c r="BE2173" t="inlineStr">
        <is>
          <t>N/A</t>
        </is>
      </c>
    </row>
    <row r="2174">
      <c r="A2174" t="inlineStr">
        <is>
          <t>WI21128958</t>
        </is>
      </c>
      <c r="B2174" t="inlineStr">
        <is>
          <t>DATA_VALIDATION</t>
        </is>
      </c>
      <c r="C2174" t="inlineStr">
        <is>
          <t>201308007871</t>
        </is>
      </c>
      <c r="D2174" t="inlineStr">
        <is>
          <t>Folder</t>
        </is>
      </c>
      <c r="E2174" s="2">
        <f>HYPERLINK("capsilon://?command=openfolder&amp;siteaddress=FAM.docvelocity-na8.net&amp;folderid=FX7AED12F2-0B29-040F-02BA-588023FEBE43","FX211114259")</f>
        <v>0.0</v>
      </c>
      <c r="F2174" t="inlineStr">
        <is>
          <t/>
        </is>
      </c>
      <c r="G2174" t="inlineStr">
        <is>
          <t/>
        </is>
      </c>
      <c r="H2174" t="inlineStr">
        <is>
          <t>Mailitem</t>
        </is>
      </c>
      <c r="I2174" t="inlineStr">
        <is>
          <t>MI211299071</t>
        </is>
      </c>
      <c r="J2174" t="n">
        <v>28.0</v>
      </c>
      <c r="K2174" t="inlineStr">
        <is>
          <t>COMPLETED</t>
        </is>
      </c>
      <c r="L2174" t="inlineStr">
        <is>
          <t>MARK_AS_COMPLETED</t>
        </is>
      </c>
      <c r="M2174" t="inlineStr">
        <is>
          <t>Queue</t>
        </is>
      </c>
      <c r="N2174" t="n">
        <v>1.0</v>
      </c>
      <c r="O2174" s="1" t="n">
        <v>44532.74188657408</v>
      </c>
      <c r="P2174" s="1" t="n">
        <v>44533.30650462963</v>
      </c>
      <c r="Q2174" t="n">
        <v>48055.0</v>
      </c>
      <c r="R2174" t="n">
        <v>728.0</v>
      </c>
      <c r="S2174" t="b">
        <v>0</v>
      </c>
      <c r="T2174" t="inlineStr">
        <is>
          <t>N/A</t>
        </is>
      </c>
      <c r="U2174" t="b">
        <v>0</v>
      </c>
      <c r="V2174" t="inlineStr">
        <is>
          <t>Hemanshi Deshlahara</t>
        </is>
      </c>
      <c r="W2174" s="1" t="n">
        <v>44533.30650462963</v>
      </c>
      <c r="X2174" t="n">
        <v>134.0</v>
      </c>
      <c r="Y2174" t="n">
        <v>0.0</v>
      </c>
      <c r="Z2174" t="n">
        <v>0.0</v>
      </c>
      <c r="AA2174" t="n">
        <v>0.0</v>
      </c>
      <c r="AB2174" t="n">
        <v>0.0</v>
      </c>
      <c r="AC2174" t="n">
        <v>0.0</v>
      </c>
      <c r="AD2174" t="n">
        <v>28.0</v>
      </c>
      <c r="AE2174" t="n">
        <v>21.0</v>
      </c>
      <c r="AF2174" t="n">
        <v>0.0</v>
      </c>
      <c r="AG2174" t="n">
        <v>1.0</v>
      </c>
      <c r="AH2174" t="inlineStr">
        <is>
          <t>N/A</t>
        </is>
      </c>
      <c r="AI2174" t="inlineStr">
        <is>
          <t>N/A</t>
        </is>
      </c>
      <c r="AJ2174" t="inlineStr">
        <is>
          <t>N/A</t>
        </is>
      </c>
      <c r="AK2174" t="inlineStr">
        <is>
          <t>N/A</t>
        </is>
      </c>
      <c r="AL2174" t="inlineStr">
        <is>
          <t>N/A</t>
        </is>
      </c>
      <c r="AM2174" t="inlineStr">
        <is>
          <t>N/A</t>
        </is>
      </c>
      <c r="AN2174" t="inlineStr">
        <is>
          <t>N/A</t>
        </is>
      </c>
      <c r="AO2174" t="inlineStr">
        <is>
          <t>N/A</t>
        </is>
      </c>
      <c r="AP2174" t="inlineStr">
        <is>
          <t>N/A</t>
        </is>
      </c>
      <c r="AQ2174" t="inlineStr">
        <is>
          <t>N/A</t>
        </is>
      </c>
      <c r="AR2174" t="inlineStr">
        <is>
          <t>N/A</t>
        </is>
      </c>
      <c r="AS2174" t="inlineStr">
        <is>
          <t>N/A</t>
        </is>
      </c>
      <c r="AT2174" t="inlineStr">
        <is>
          <t>N/A</t>
        </is>
      </c>
      <c r="AU2174" t="inlineStr">
        <is>
          <t>N/A</t>
        </is>
      </c>
      <c r="AV2174" t="inlineStr">
        <is>
          <t>N/A</t>
        </is>
      </c>
      <c r="AW2174" t="inlineStr">
        <is>
          <t>N/A</t>
        </is>
      </c>
      <c r="AX2174" t="inlineStr">
        <is>
          <t>N/A</t>
        </is>
      </c>
      <c r="AY2174" t="inlineStr">
        <is>
          <t>N/A</t>
        </is>
      </c>
      <c r="AZ2174" t="inlineStr">
        <is>
          <t>N/A</t>
        </is>
      </c>
      <c r="BA2174" t="inlineStr">
        <is>
          <t>N/A</t>
        </is>
      </c>
      <c r="BB2174" t="inlineStr">
        <is>
          <t>N/A</t>
        </is>
      </c>
      <c r="BC2174" t="inlineStr">
        <is>
          <t>N/A</t>
        </is>
      </c>
      <c r="BD2174" t="inlineStr">
        <is>
          <t>N/A</t>
        </is>
      </c>
      <c r="BE2174" t="inlineStr">
        <is>
          <t>N/A</t>
        </is>
      </c>
    </row>
    <row r="2175">
      <c r="A2175" t="inlineStr">
        <is>
          <t>WI21128959</t>
        </is>
      </c>
      <c r="B2175" t="inlineStr">
        <is>
          <t>DATA_VALIDATION</t>
        </is>
      </c>
      <c r="C2175" t="inlineStr">
        <is>
          <t>201308007871</t>
        </is>
      </c>
      <c r="D2175" t="inlineStr">
        <is>
          <t>Folder</t>
        </is>
      </c>
      <c r="E2175" s="2">
        <f>HYPERLINK("capsilon://?command=openfolder&amp;siteaddress=FAM.docvelocity-na8.net&amp;folderid=FX7AED12F2-0B29-040F-02BA-588023FEBE43","FX211114259")</f>
        <v>0.0</v>
      </c>
      <c r="F2175" t="inlineStr">
        <is>
          <t/>
        </is>
      </c>
      <c r="G2175" t="inlineStr">
        <is>
          <t/>
        </is>
      </c>
      <c r="H2175" t="inlineStr">
        <is>
          <t>Mailitem</t>
        </is>
      </c>
      <c r="I2175" t="inlineStr">
        <is>
          <t>MI211299079</t>
        </is>
      </c>
      <c r="J2175" t="n">
        <v>38.0</v>
      </c>
      <c r="K2175" t="inlineStr">
        <is>
          <t>COMPLETED</t>
        </is>
      </c>
      <c r="L2175" t="inlineStr">
        <is>
          <t>MARK_AS_COMPLETED</t>
        </is>
      </c>
      <c r="M2175" t="inlineStr">
        <is>
          <t>Queue</t>
        </is>
      </c>
      <c r="N2175" t="n">
        <v>2.0</v>
      </c>
      <c r="O2175" s="1" t="n">
        <v>44532.7421875</v>
      </c>
      <c r="P2175" s="1" t="n">
        <v>44533.16811342593</v>
      </c>
      <c r="Q2175" t="n">
        <v>36331.0</v>
      </c>
      <c r="R2175" t="n">
        <v>469.0</v>
      </c>
      <c r="S2175" t="b">
        <v>0</v>
      </c>
      <c r="T2175" t="inlineStr">
        <is>
          <t>N/A</t>
        </is>
      </c>
      <c r="U2175" t="b">
        <v>0</v>
      </c>
      <c r="V2175" t="inlineStr">
        <is>
          <t>Poonam Patil</t>
        </is>
      </c>
      <c r="W2175" s="1" t="n">
        <v>44532.81607638889</v>
      </c>
      <c r="X2175" t="n">
        <v>146.0</v>
      </c>
      <c r="Y2175" t="n">
        <v>37.0</v>
      </c>
      <c r="Z2175" t="n">
        <v>0.0</v>
      </c>
      <c r="AA2175" t="n">
        <v>37.0</v>
      </c>
      <c r="AB2175" t="n">
        <v>0.0</v>
      </c>
      <c r="AC2175" t="n">
        <v>28.0</v>
      </c>
      <c r="AD2175" t="n">
        <v>1.0</v>
      </c>
      <c r="AE2175" t="n">
        <v>0.0</v>
      </c>
      <c r="AF2175" t="n">
        <v>0.0</v>
      </c>
      <c r="AG2175" t="n">
        <v>0.0</v>
      </c>
      <c r="AH2175" t="inlineStr">
        <is>
          <t>Rohit Mawal</t>
        </is>
      </c>
      <c r="AI2175" s="1" t="n">
        <v>44533.16811342593</v>
      </c>
      <c r="AJ2175" t="n">
        <v>323.0</v>
      </c>
      <c r="AK2175" t="n">
        <v>0.0</v>
      </c>
      <c r="AL2175" t="n">
        <v>0.0</v>
      </c>
      <c r="AM2175" t="n">
        <v>0.0</v>
      </c>
      <c r="AN2175" t="n">
        <v>0.0</v>
      </c>
      <c r="AO2175" t="n">
        <v>1.0</v>
      </c>
      <c r="AP2175" t="n">
        <v>1.0</v>
      </c>
      <c r="AQ2175" t="n">
        <v>0.0</v>
      </c>
      <c r="AR2175" t="n">
        <v>0.0</v>
      </c>
      <c r="AS2175" t="n">
        <v>0.0</v>
      </c>
      <c r="AT2175" t="inlineStr">
        <is>
          <t>N/A</t>
        </is>
      </c>
      <c r="AU2175" t="inlineStr">
        <is>
          <t>N/A</t>
        </is>
      </c>
      <c r="AV2175" t="inlineStr">
        <is>
          <t>N/A</t>
        </is>
      </c>
      <c r="AW2175" t="inlineStr">
        <is>
          <t>N/A</t>
        </is>
      </c>
      <c r="AX2175" t="inlineStr">
        <is>
          <t>N/A</t>
        </is>
      </c>
      <c r="AY2175" t="inlineStr">
        <is>
          <t>N/A</t>
        </is>
      </c>
      <c r="AZ2175" t="inlineStr">
        <is>
          <t>N/A</t>
        </is>
      </c>
      <c r="BA2175" t="inlineStr">
        <is>
          <t>N/A</t>
        </is>
      </c>
      <c r="BB2175" t="inlineStr">
        <is>
          <t>N/A</t>
        </is>
      </c>
      <c r="BC2175" t="inlineStr">
        <is>
          <t>N/A</t>
        </is>
      </c>
      <c r="BD2175" t="inlineStr">
        <is>
          <t>N/A</t>
        </is>
      </c>
      <c r="BE2175" t="inlineStr">
        <is>
          <t>N/A</t>
        </is>
      </c>
    </row>
    <row r="2176">
      <c r="A2176" t="inlineStr">
        <is>
          <t>WI21128967</t>
        </is>
      </c>
      <c r="B2176" t="inlineStr">
        <is>
          <t>DATA_VALIDATION</t>
        </is>
      </c>
      <c r="C2176" t="inlineStr">
        <is>
          <t>201300019798</t>
        </is>
      </c>
      <c r="D2176" t="inlineStr">
        <is>
          <t>Folder</t>
        </is>
      </c>
      <c r="E2176" s="2">
        <f>HYPERLINK("capsilon://?command=openfolder&amp;siteaddress=FAM.docvelocity-na8.net&amp;folderid=FX3FD72418-23C2-9F41-A3AD-55FD6FF17482","FX21119710")</f>
        <v>0.0</v>
      </c>
      <c r="F2176" t="inlineStr">
        <is>
          <t/>
        </is>
      </c>
      <c r="G2176" t="inlineStr">
        <is>
          <t/>
        </is>
      </c>
      <c r="H2176" t="inlineStr">
        <is>
          <t>Mailitem</t>
        </is>
      </c>
      <c r="I2176" t="inlineStr">
        <is>
          <t>MI211282219</t>
        </is>
      </c>
      <c r="J2176" t="n">
        <v>89.0</v>
      </c>
      <c r="K2176" t="inlineStr">
        <is>
          <t>COMPLETED</t>
        </is>
      </c>
      <c r="L2176" t="inlineStr">
        <is>
          <t>MARK_AS_COMPLETED</t>
        </is>
      </c>
      <c r="M2176" t="inlineStr">
        <is>
          <t>Queue</t>
        </is>
      </c>
      <c r="N2176" t="n">
        <v>2.0</v>
      </c>
      <c r="O2176" s="1" t="n">
        <v>44532.74300925926</v>
      </c>
      <c r="P2176" s="1" t="n">
        <v>44533.15849537037</v>
      </c>
      <c r="Q2176" t="n">
        <v>34679.0</v>
      </c>
      <c r="R2176" t="n">
        <v>1219.0</v>
      </c>
      <c r="S2176" t="b">
        <v>0</v>
      </c>
      <c r="T2176" t="inlineStr">
        <is>
          <t>N/A</t>
        </is>
      </c>
      <c r="U2176" t="b">
        <v>1</v>
      </c>
      <c r="V2176" t="inlineStr">
        <is>
          <t>Poonam Patil</t>
        </is>
      </c>
      <c r="W2176" s="1" t="n">
        <v>44532.80032407407</v>
      </c>
      <c r="X2176" t="n">
        <v>529.0</v>
      </c>
      <c r="Y2176" t="n">
        <v>88.0</v>
      </c>
      <c r="Z2176" t="n">
        <v>0.0</v>
      </c>
      <c r="AA2176" t="n">
        <v>88.0</v>
      </c>
      <c r="AB2176" t="n">
        <v>0.0</v>
      </c>
      <c r="AC2176" t="n">
        <v>74.0</v>
      </c>
      <c r="AD2176" t="n">
        <v>1.0</v>
      </c>
      <c r="AE2176" t="n">
        <v>0.0</v>
      </c>
      <c r="AF2176" t="n">
        <v>0.0</v>
      </c>
      <c r="AG2176" t="n">
        <v>0.0</v>
      </c>
      <c r="AH2176" t="inlineStr">
        <is>
          <t>Ashish Sutar</t>
        </is>
      </c>
      <c r="AI2176" s="1" t="n">
        <v>44533.15849537037</v>
      </c>
      <c r="AJ2176" t="n">
        <v>646.0</v>
      </c>
      <c r="AK2176" t="n">
        <v>0.0</v>
      </c>
      <c r="AL2176" t="n">
        <v>0.0</v>
      </c>
      <c r="AM2176" t="n">
        <v>0.0</v>
      </c>
      <c r="AN2176" t="n">
        <v>0.0</v>
      </c>
      <c r="AO2176" t="n">
        <v>0.0</v>
      </c>
      <c r="AP2176" t="n">
        <v>1.0</v>
      </c>
      <c r="AQ2176" t="n">
        <v>0.0</v>
      </c>
      <c r="AR2176" t="n">
        <v>0.0</v>
      </c>
      <c r="AS2176" t="n">
        <v>0.0</v>
      </c>
      <c r="AT2176" t="inlineStr">
        <is>
          <t>N/A</t>
        </is>
      </c>
      <c r="AU2176" t="inlineStr">
        <is>
          <t>N/A</t>
        </is>
      </c>
      <c r="AV2176" t="inlineStr">
        <is>
          <t>N/A</t>
        </is>
      </c>
      <c r="AW2176" t="inlineStr">
        <is>
          <t>N/A</t>
        </is>
      </c>
      <c r="AX2176" t="inlineStr">
        <is>
          <t>N/A</t>
        </is>
      </c>
      <c r="AY2176" t="inlineStr">
        <is>
          <t>N/A</t>
        </is>
      </c>
      <c r="AZ2176" t="inlineStr">
        <is>
          <t>N/A</t>
        </is>
      </c>
      <c r="BA2176" t="inlineStr">
        <is>
          <t>N/A</t>
        </is>
      </c>
      <c r="BB2176" t="inlineStr">
        <is>
          <t>N/A</t>
        </is>
      </c>
      <c r="BC2176" t="inlineStr">
        <is>
          <t>N/A</t>
        </is>
      </c>
      <c r="BD2176" t="inlineStr">
        <is>
          <t>N/A</t>
        </is>
      </c>
      <c r="BE2176" t="inlineStr">
        <is>
          <t>N/A</t>
        </is>
      </c>
    </row>
    <row r="2177">
      <c r="A2177" t="inlineStr">
        <is>
          <t>WI21128985</t>
        </is>
      </c>
      <c r="B2177" t="inlineStr">
        <is>
          <t>DATA_VALIDATION</t>
        </is>
      </c>
      <c r="C2177" t="inlineStr">
        <is>
          <t>201300019798</t>
        </is>
      </c>
      <c r="D2177" t="inlineStr">
        <is>
          <t>Folder</t>
        </is>
      </c>
      <c r="E2177" s="2">
        <f>HYPERLINK("capsilon://?command=openfolder&amp;siteaddress=FAM.docvelocity-na8.net&amp;folderid=FX3FD72418-23C2-9F41-A3AD-55FD6FF17482","FX21119710")</f>
        <v>0.0</v>
      </c>
      <c r="F2177" t="inlineStr">
        <is>
          <t/>
        </is>
      </c>
      <c r="G2177" t="inlineStr">
        <is>
          <t/>
        </is>
      </c>
      <c r="H2177" t="inlineStr">
        <is>
          <t>Mailitem</t>
        </is>
      </c>
      <c r="I2177" t="inlineStr">
        <is>
          <t>MI211282351</t>
        </is>
      </c>
      <c r="J2177" t="n">
        <v>74.0</v>
      </c>
      <c r="K2177" t="inlineStr">
        <is>
          <t>COMPLETED</t>
        </is>
      </c>
      <c r="L2177" t="inlineStr">
        <is>
          <t>MARK_AS_COMPLETED</t>
        </is>
      </c>
      <c r="M2177" t="inlineStr">
        <is>
          <t>Queue</t>
        </is>
      </c>
      <c r="N2177" t="n">
        <v>2.0</v>
      </c>
      <c r="O2177" s="1" t="n">
        <v>44532.74564814815</v>
      </c>
      <c r="P2177" s="1" t="n">
        <v>44533.15809027778</v>
      </c>
      <c r="Q2177" t="n">
        <v>34105.0</v>
      </c>
      <c r="R2177" t="n">
        <v>1530.0</v>
      </c>
      <c r="S2177" t="b">
        <v>0</v>
      </c>
      <c r="T2177" t="inlineStr">
        <is>
          <t>N/A</t>
        </is>
      </c>
      <c r="U2177" t="b">
        <v>1</v>
      </c>
      <c r="V2177" t="inlineStr">
        <is>
          <t>Suraj Toradmal</t>
        </is>
      </c>
      <c r="W2177" s="1" t="n">
        <v>44532.81674768519</v>
      </c>
      <c r="X2177" t="n">
        <v>1061.0</v>
      </c>
      <c r="Y2177" t="n">
        <v>88.0</v>
      </c>
      <c r="Z2177" t="n">
        <v>0.0</v>
      </c>
      <c r="AA2177" t="n">
        <v>88.0</v>
      </c>
      <c r="AB2177" t="n">
        <v>0.0</v>
      </c>
      <c r="AC2177" t="n">
        <v>74.0</v>
      </c>
      <c r="AD2177" t="n">
        <v>-14.0</v>
      </c>
      <c r="AE2177" t="n">
        <v>0.0</v>
      </c>
      <c r="AF2177" t="n">
        <v>0.0</v>
      </c>
      <c r="AG2177" t="n">
        <v>0.0</v>
      </c>
      <c r="AH2177" t="inlineStr">
        <is>
          <t>Smriti Gauchan</t>
        </is>
      </c>
      <c r="AI2177" s="1" t="n">
        <v>44533.15809027778</v>
      </c>
      <c r="AJ2177" t="n">
        <v>393.0</v>
      </c>
      <c r="AK2177" t="n">
        <v>0.0</v>
      </c>
      <c r="AL2177" t="n">
        <v>0.0</v>
      </c>
      <c r="AM2177" t="n">
        <v>0.0</v>
      </c>
      <c r="AN2177" t="n">
        <v>0.0</v>
      </c>
      <c r="AO2177" t="n">
        <v>0.0</v>
      </c>
      <c r="AP2177" t="n">
        <v>-14.0</v>
      </c>
      <c r="AQ2177" t="n">
        <v>0.0</v>
      </c>
      <c r="AR2177" t="n">
        <v>0.0</v>
      </c>
      <c r="AS2177" t="n">
        <v>0.0</v>
      </c>
      <c r="AT2177" t="inlineStr">
        <is>
          <t>N/A</t>
        </is>
      </c>
      <c r="AU2177" t="inlineStr">
        <is>
          <t>N/A</t>
        </is>
      </c>
      <c r="AV2177" t="inlineStr">
        <is>
          <t>N/A</t>
        </is>
      </c>
      <c r="AW2177" t="inlineStr">
        <is>
          <t>N/A</t>
        </is>
      </c>
      <c r="AX2177" t="inlineStr">
        <is>
          <t>N/A</t>
        </is>
      </c>
      <c r="AY2177" t="inlineStr">
        <is>
          <t>N/A</t>
        </is>
      </c>
      <c r="AZ2177" t="inlineStr">
        <is>
          <t>N/A</t>
        </is>
      </c>
      <c r="BA2177" t="inlineStr">
        <is>
          <t>N/A</t>
        </is>
      </c>
      <c r="BB2177" t="inlineStr">
        <is>
          <t>N/A</t>
        </is>
      </c>
      <c r="BC2177" t="inlineStr">
        <is>
          <t>N/A</t>
        </is>
      </c>
      <c r="BD2177" t="inlineStr">
        <is>
          <t>N/A</t>
        </is>
      </c>
      <c r="BE2177" t="inlineStr">
        <is>
          <t>N/A</t>
        </is>
      </c>
    </row>
    <row r="2178">
      <c r="A2178" t="inlineStr">
        <is>
          <t>WI21129022</t>
        </is>
      </c>
      <c r="B2178" t="inlineStr">
        <is>
          <t>DATA_VALIDATION</t>
        </is>
      </c>
      <c r="C2178" t="inlineStr">
        <is>
          <t>201330004007</t>
        </is>
      </c>
      <c r="D2178" t="inlineStr">
        <is>
          <t>Folder</t>
        </is>
      </c>
      <c r="E2178" s="2">
        <f>HYPERLINK("capsilon://?command=openfolder&amp;siteaddress=FAM.docvelocity-na8.net&amp;folderid=FX97FE9865-225F-F8F7-24E5-6A64D1190A2A","FX211250")</f>
        <v>0.0</v>
      </c>
      <c r="F2178" t="inlineStr">
        <is>
          <t/>
        </is>
      </c>
      <c r="G2178" t="inlineStr">
        <is>
          <t/>
        </is>
      </c>
      <c r="H2178" t="inlineStr">
        <is>
          <t>Mailitem</t>
        </is>
      </c>
      <c r="I2178" t="inlineStr">
        <is>
          <t>MI211282476</t>
        </is>
      </c>
      <c r="J2178" t="n">
        <v>189.0</v>
      </c>
      <c r="K2178" t="inlineStr">
        <is>
          <t>COMPLETED</t>
        </is>
      </c>
      <c r="L2178" t="inlineStr">
        <is>
          <t>MARK_AS_COMPLETED</t>
        </is>
      </c>
      <c r="M2178" t="inlineStr">
        <is>
          <t>Queue</t>
        </is>
      </c>
      <c r="N2178" t="n">
        <v>2.0</v>
      </c>
      <c r="O2178" s="1" t="n">
        <v>44532.74759259259</v>
      </c>
      <c r="P2178" s="1" t="n">
        <v>44532.78763888889</v>
      </c>
      <c r="Q2178" t="n">
        <v>2335.0</v>
      </c>
      <c r="R2178" t="n">
        <v>1125.0</v>
      </c>
      <c r="S2178" t="b">
        <v>0</v>
      </c>
      <c r="T2178" t="inlineStr">
        <is>
          <t>N/A</t>
        </is>
      </c>
      <c r="U2178" t="b">
        <v>1</v>
      </c>
      <c r="V2178" t="inlineStr">
        <is>
          <t>Sumit Jarhad</t>
        </is>
      </c>
      <c r="W2178" s="1" t="n">
        <v>44532.753020833334</v>
      </c>
      <c r="X2178" t="n">
        <v>466.0</v>
      </c>
      <c r="Y2178" t="n">
        <v>183.0</v>
      </c>
      <c r="Z2178" t="n">
        <v>0.0</v>
      </c>
      <c r="AA2178" t="n">
        <v>183.0</v>
      </c>
      <c r="AB2178" t="n">
        <v>0.0</v>
      </c>
      <c r="AC2178" t="n">
        <v>63.0</v>
      </c>
      <c r="AD2178" t="n">
        <v>6.0</v>
      </c>
      <c r="AE2178" t="n">
        <v>0.0</v>
      </c>
      <c r="AF2178" t="n">
        <v>0.0</v>
      </c>
      <c r="AG2178" t="n">
        <v>0.0</v>
      </c>
      <c r="AH2178" t="inlineStr">
        <is>
          <t>Dashrath Soren</t>
        </is>
      </c>
      <c r="AI2178" s="1" t="n">
        <v>44532.78763888889</v>
      </c>
      <c r="AJ2178" t="n">
        <v>659.0</v>
      </c>
      <c r="AK2178" t="n">
        <v>0.0</v>
      </c>
      <c r="AL2178" t="n">
        <v>0.0</v>
      </c>
      <c r="AM2178" t="n">
        <v>0.0</v>
      </c>
      <c r="AN2178" t="n">
        <v>0.0</v>
      </c>
      <c r="AO2178" t="n">
        <v>0.0</v>
      </c>
      <c r="AP2178" t="n">
        <v>6.0</v>
      </c>
      <c r="AQ2178" t="n">
        <v>0.0</v>
      </c>
      <c r="AR2178" t="n">
        <v>0.0</v>
      </c>
      <c r="AS2178" t="n">
        <v>0.0</v>
      </c>
      <c r="AT2178" t="inlineStr">
        <is>
          <t>N/A</t>
        </is>
      </c>
      <c r="AU2178" t="inlineStr">
        <is>
          <t>N/A</t>
        </is>
      </c>
      <c r="AV2178" t="inlineStr">
        <is>
          <t>N/A</t>
        </is>
      </c>
      <c r="AW2178" t="inlineStr">
        <is>
          <t>N/A</t>
        </is>
      </c>
      <c r="AX2178" t="inlineStr">
        <is>
          <t>N/A</t>
        </is>
      </c>
      <c r="AY2178" t="inlineStr">
        <is>
          <t>N/A</t>
        </is>
      </c>
      <c r="AZ2178" t="inlineStr">
        <is>
          <t>N/A</t>
        </is>
      </c>
      <c r="BA2178" t="inlineStr">
        <is>
          <t>N/A</t>
        </is>
      </c>
      <c r="BB2178" t="inlineStr">
        <is>
          <t>N/A</t>
        </is>
      </c>
      <c r="BC2178" t="inlineStr">
        <is>
          <t>N/A</t>
        </is>
      </c>
      <c r="BD2178" t="inlineStr">
        <is>
          <t>N/A</t>
        </is>
      </c>
      <c r="BE2178" t="inlineStr">
        <is>
          <t>N/A</t>
        </is>
      </c>
    </row>
    <row r="2179">
      <c r="A2179" t="inlineStr">
        <is>
          <t>WI21129035</t>
        </is>
      </c>
      <c r="B2179" t="inlineStr">
        <is>
          <t>DATA_VALIDATION</t>
        </is>
      </c>
      <c r="C2179" t="inlineStr">
        <is>
          <t>201308007896</t>
        </is>
      </c>
      <c r="D2179" t="inlineStr">
        <is>
          <t>Folder</t>
        </is>
      </c>
      <c r="E2179" s="2">
        <f>HYPERLINK("capsilon://?command=openfolder&amp;siteaddress=FAM.docvelocity-na8.net&amp;folderid=FX5ABFBD6D-81E1-E487-54B2-E6B18D9FA9E9","FX21123304")</f>
        <v>0.0</v>
      </c>
      <c r="F2179" t="inlineStr">
        <is>
          <t/>
        </is>
      </c>
      <c r="G2179" t="inlineStr">
        <is>
          <t/>
        </is>
      </c>
      <c r="H2179" t="inlineStr">
        <is>
          <t>Mailitem</t>
        </is>
      </c>
      <c r="I2179" t="inlineStr">
        <is>
          <t>MI211284645</t>
        </is>
      </c>
      <c r="J2179" t="n">
        <v>120.0</v>
      </c>
      <c r="K2179" t="inlineStr">
        <is>
          <t>COMPLETED</t>
        </is>
      </c>
      <c r="L2179" t="inlineStr">
        <is>
          <t>MARK_AS_COMPLETED</t>
        </is>
      </c>
      <c r="M2179" t="inlineStr">
        <is>
          <t>Queue</t>
        </is>
      </c>
      <c r="N2179" t="n">
        <v>2.0</v>
      </c>
      <c r="O2179" s="1" t="n">
        <v>44532.748877314814</v>
      </c>
      <c r="P2179" s="1" t="n">
        <v>44532.79363425926</v>
      </c>
      <c r="Q2179" t="n">
        <v>2964.0</v>
      </c>
      <c r="R2179" t="n">
        <v>903.0</v>
      </c>
      <c r="S2179" t="b">
        <v>0</v>
      </c>
      <c r="T2179" t="inlineStr">
        <is>
          <t>N/A</t>
        </is>
      </c>
      <c r="U2179" t="b">
        <v>1</v>
      </c>
      <c r="V2179" t="inlineStr">
        <is>
          <t>Sumit Jarhad</t>
        </is>
      </c>
      <c r="W2179" s="1" t="n">
        <v>44532.7575</v>
      </c>
      <c r="X2179" t="n">
        <v>386.0</v>
      </c>
      <c r="Y2179" t="n">
        <v>108.0</v>
      </c>
      <c r="Z2179" t="n">
        <v>0.0</v>
      </c>
      <c r="AA2179" t="n">
        <v>108.0</v>
      </c>
      <c r="AB2179" t="n">
        <v>0.0</v>
      </c>
      <c r="AC2179" t="n">
        <v>38.0</v>
      </c>
      <c r="AD2179" t="n">
        <v>12.0</v>
      </c>
      <c r="AE2179" t="n">
        <v>0.0</v>
      </c>
      <c r="AF2179" t="n">
        <v>0.0</v>
      </c>
      <c r="AG2179" t="n">
        <v>0.0</v>
      </c>
      <c r="AH2179" t="inlineStr">
        <is>
          <t>Dashrath Soren</t>
        </is>
      </c>
      <c r="AI2179" s="1" t="n">
        <v>44532.79363425926</v>
      </c>
      <c r="AJ2179" t="n">
        <v>517.0</v>
      </c>
      <c r="AK2179" t="n">
        <v>0.0</v>
      </c>
      <c r="AL2179" t="n">
        <v>0.0</v>
      </c>
      <c r="AM2179" t="n">
        <v>0.0</v>
      </c>
      <c r="AN2179" t="n">
        <v>0.0</v>
      </c>
      <c r="AO2179" t="n">
        <v>0.0</v>
      </c>
      <c r="AP2179" t="n">
        <v>12.0</v>
      </c>
      <c r="AQ2179" t="n">
        <v>0.0</v>
      </c>
      <c r="AR2179" t="n">
        <v>0.0</v>
      </c>
      <c r="AS2179" t="n">
        <v>0.0</v>
      </c>
      <c r="AT2179" t="inlineStr">
        <is>
          <t>N/A</t>
        </is>
      </c>
      <c r="AU2179" t="inlineStr">
        <is>
          <t>N/A</t>
        </is>
      </c>
      <c r="AV2179" t="inlineStr">
        <is>
          <t>N/A</t>
        </is>
      </c>
      <c r="AW2179" t="inlineStr">
        <is>
          <t>N/A</t>
        </is>
      </c>
      <c r="AX2179" t="inlineStr">
        <is>
          <t>N/A</t>
        </is>
      </c>
      <c r="AY2179" t="inlineStr">
        <is>
          <t>N/A</t>
        </is>
      </c>
      <c r="AZ2179" t="inlineStr">
        <is>
          <t>N/A</t>
        </is>
      </c>
      <c r="BA2179" t="inlineStr">
        <is>
          <t>N/A</t>
        </is>
      </c>
      <c r="BB2179" t="inlineStr">
        <is>
          <t>N/A</t>
        </is>
      </c>
      <c r="BC2179" t="inlineStr">
        <is>
          <t>N/A</t>
        </is>
      </c>
      <c r="BD2179" t="inlineStr">
        <is>
          <t>N/A</t>
        </is>
      </c>
      <c r="BE2179" t="inlineStr">
        <is>
          <t>N/A</t>
        </is>
      </c>
    </row>
    <row r="2180">
      <c r="A2180" t="inlineStr">
        <is>
          <t>WI21129037</t>
        </is>
      </c>
      <c r="B2180" t="inlineStr">
        <is>
          <t>DATA_VALIDATION</t>
        </is>
      </c>
      <c r="C2180" t="inlineStr">
        <is>
          <t>201130012866</t>
        </is>
      </c>
      <c r="D2180" t="inlineStr">
        <is>
          <t>Folder</t>
        </is>
      </c>
      <c r="E2180" s="2">
        <f>HYPERLINK("capsilon://?command=openfolder&amp;siteaddress=FAM.docvelocity-na8.net&amp;folderid=FXEB7CB48E-F683-DACC-B5FB-F5F390A99C64","FX2112190")</f>
        <v>0.0</v>
      </c>
      <c r="F2180" t="inlineStr">
        <is>
          <t/>
        </is>
      </c>
      <c r="G2180" t="inlineStr">
        <is>
          <t/>
        </is>
      </c>
      <c r="H2180" t="inlineStr">
        <is>
          <t>Mailitem</t>
        </is>
      </c>
      <c r="I2180" t="inlineStr">
        <is>
          <t>MI211299748</t>
        </is>
      </c>
      <c r="J2180" t="n">
        <v>38.0</v>
      </c>
      <c r="K2180" t="inlineStr">
        <is>
          <t>COMPLETED</t>
        </is>
      </c>
      <c r="L2180" t="inlineStr">
        <is>
          <t>MARK_AS_COMPLETED</t>
        </is>
      </c>
      <c r="M2180" t="inlineStr">
        <is>
          <t>Queue</t>
        </is>
      </c>
      <c r="N2180" t="n">
        <v>2.0</v>
      </c>
      <c r="O2180" s="1" t="n">
        <v>44532.74894675926</v>
      </c>
      <c r="P2180" s="1" t="n">
        <v>44533.16677083333</v>
      </c>
      <c r="Q2180" t="n">
        <v>35742.0</v>
      </c>
      <c r="R2180" t="n">
        <v>358.0</v>
      </c>
      <c r="S2180" t="b">
        <v>0</v>
      </c>
      <c r="T2180" t="inlineStr">
        <is>
          <t>N/A</t>
        </is>
      </c>
      <c r="U2180" t="b">
        <v>0</v>
      </c>
      <c r="V2180" t="inlineStr">
        <is>
          <t>Archana Bhujbal</t>
        </is>
      </c>
      <c r="W2180" s="1" t="n">
        <v>44532.81743055556</v>
      </c>
      <c r="X2180" t="n">
        <v>167.0</v>
      </c>
      <c r="Y2180" t="n">
        <v>37.0</v>
      </c>
      <c r="Z2180" t="n">
        <v>0.0</v>
      </c>
      <c r="AA2180" t="n">
        <v>37.0</v>
      </c>
      <c r="AB2180" t="n">
        <v>0.0</v>
      </c>
      <c r="AC2180" t="n">
        <v>14.0</v>
      </c>
      <c r="AD2180" t="n">
        <v>1.0</v>
      </c>
      <c r="AE2180" t="n">
        <v>0.0</v>
      </c>
      <c r="AF2180" t="n">
        <v>0.0</v>
      </c>
      <c r="AG2180" t="n">
        <v>0.0</v>
      </c>
      <c r="AH2180" t="inlineStr">
        <is>
          <t>Smriti Gauchan</t>
        </is>
      </c>
      <c r="AI2180" s="1" t="n">
        <v>44533.16677083333</v>
      </c>
      <c r="AJ2180" t="n">
        <v>191.0</v>
      </c>
      <c r="AK2180" t="n">
        <v>0.0</v>
      </c>
      <c r="AL2180" t="n">
        <v>0.0</v>
      </c>
      <c r="AM2180" t="n">
        <v>0.0</v>
      </c>
      <c r="AN2180" t="n">
        <v>0.0</v>
      </c>
      <c r="AO2180" t="n">
        <v>0.0</v>
      </c>
      <c r="AP2180" t="n">
        <v>1.0</v>
      </c>
      <c r="AQ2180" t="n">
        <v>0.0</v>
      </c>
      <c r="AR2180" t="n">
        <v>0.0</v>
      </c>
      <c r="AS2180" t="n">
        <v>0.0</v>
      </c>
      <c r="AT2180" t="inlineStr">
        <is>
          <t>N/A</t>
        </is>
      </c>
      <c r="AU2180" t="inlineStr">
        <is>
          <t>N/A</t>
        </is>
      </c>
      <c r="AV2180" t="inlineStr">
        <is>
          <t>N/A</t>
        </is>
      </c>
      <c r="AW2180" t="inlineStr">
        <is>
          <t>N/A</t>
        </is>
      </c>
      <c r="AX2180" t="inlineStr">
        <is>
          <t>N/A</t>
        </is>
      </c>
      <c r="AY2180" t="inlineStr">
        <is>
          <t>N/A</t>
        </is>
      </c>
      <c r="AZ2180" t="inlineStr">
        <is>
          <t>N/A</t>
        </is>
      </c>
      <c r="BA2180" t="inlineStr">
        <is>
          <t>N/A</t>
        </is>
      </c>
      <c r="BB2180" t="inlineStr">
        <is>
          <t>N/A</t>
        </is>
      </c>
      <c r="BC2180" t="inlineStr">
        <is>
          <t>N/A</t>
        </is>
      </c>
      <c r="BD2180" t="inlineStr">
        <is>
          <t>N/A</t>
        </is>
      </c>
      <c r="BE2180" t="inlineStr">
        <is>
          <t>N/A</t>
        </is>
      </c>
    </row>
    <row r="2181">
      <c r="A2181" t="inlineStr">
        <is>
          <t>WI21129182</t>
        </is>
      </c>
      <c r="B2181" t="inlineStr">
        <is>
          <t>DATA_VALIDATION</t>
        </is>
      </c>
      <c r="C2181" t="inlineStr">
        <is>
          <t>201330003948</t>
        </is>
      </c>
      <c r="D2181" t="inlineStr">
        <is>
          <t>Folder</t>
        </is>
      </c>
      <c r="E2181" s="2">
        <f>HYPERLINK("capsilon://?command=openfolder&amp;siteaddress=FAM.docvelocity-na8.net&amp;folderid=FX3F38425E-FDCE-8199-CFFF-A5C3C11F8952","FX211113545")</f>
        <v>0.0</v>
      </c>
      <c r="F2181" t="inlineStr">
        <is>
          <t/>
        </is>
      </c>
      <c r="G2181" t="inlineStr">
        <is>
          <t/>
        </is>
      </c>
      <c r="H2181" t="inlineStr">
        <is>
          <t>Mailitem</t>
        </is>
      </c>
      <c r="I2181" t="inlineStr">
        <is>
          <t>MI2112101193</t>
        </is>
      </c>
      <c r="J2181" t="n">
        <v>38.0</v>
      </c>
      <c r="K2181" t="inlineStr">
        <is>
          <t>COMPLETED</t>
        </is>
      </c>
      <c r="L2181" t="inlineStr">
        <is>
          <t>MARK_AS_COMPLETED</t>
        </is>
      </c>
      <c r="M2181" t="inlineStr">
        <is>
          <t>Queue</t>
        </is>
      </c>
      <c r="N2181" t="n">
        <v>2.0</v>
      </c>
      <c r="O2181" s="1" t="n">
        <v>44532.763194444444</v>
      </c>
      <c r="P2181" s="1" t="n">
        <v>44533.16788194444</v>
      </c>
      <c r="Q2181" t="n">
        <v>34621.0</v>
      </c>
      <c r="R2181" t="n">
        <v>344.0</v>
      </c>
      <c r="S2181" t="b">
        <v>0</v>
      </c>
      <c r="T2181" t="inlineStr">
        <is>
          <t>N/A</t>
        </is>
      </c>
      <c r="U2181" t="b">
        <v>0</v>
      </c>
      <c r="V2181" t="inlineStr">
        <is>
          <t>Poonam Patil</t>
        </is>
      </c>
      <c r="W2181" s="1" t="n">
        <v>44532.8175</v>
      </c>
      <c r="X2181" t="n">
        <v>122.0</v>
      </c>
      <c r="Y2181" t="n">
        <v>37.0</v>
      </c>
      <c r="Z2181" t="n">
        <v>0.0</v>
      </c>
      <c r="AA2181" t="n">
        <v>37.0</v>
      </c>
      <c r="AB2181" t="n">
        <v>0.0</v>
      </c>
      <c r="AC2181" t="n">
        <v>18.0</v>
      </c>
      <c r="AD2181" t="n">
        <v>1.0</v>
      </c>
      <c r="AE2181" t="n">
        <v>0.0</v>
      </c>
      <c r="AF2181" t="n">
        <v>0.0</v>
      </c>
      <c r="AG2181" t="n">
        <v>0.0</v>
      </c>
      <c r="AH2181" t="inlineStr">
        <is>
          <t>Aparna Chavan</t>
        </is>
      </c>
      <c r="AI2181" s="1" t="n">
        <v>44533.16788194444</v>
      </c>
      <c r="AJ2181" t="n">
        <v>218.0</v>
      </c>
      <c r="AK2181" t="n">
        <v>2.0</v>
      </c>
      <c r="AL2181" t="n">
        <v>0.0</v>
      </c>
      <c r="AM2181" t="n">
        <v>2.0</v>
      </c>
      <c r="AN2181" t="n">
        <v>0.0</v>
      </c>
      <c r="AO2181" t="n">
        <v>1.0</v>
      </c>
      <c r="AP2181" t="n">
        <v>-1.0</v>
      </c>
      <c r="AQ2181" t="n">
        <v>0.0</v>
      </c>
      <c r="AR2181" t="n">
        <v>0.0</v>
      </c>
      <c r="AS2181" t="n">
        <v>0.0</v>
      </c>
      <c r="AT2181" t="inlineStr">
        <is>
          <t>N/A</t>
        </is>
      </c>
      <c r="AU2181" t="inlineStr">
        <is>
          <t>N/A</t>
        </is>
      </c>
      <c r="AV2181" t="inlineStr">
        <is>
          <t>N/A</t>
        </is>
      </c>
      <c r="AW2181" t="inlineStr">
        <is>
          <t>N/A</t>
        </is>
      </c>
      <c r="AX2181" t="inlineStr">
        <is>
          <t>N/A</t>
        </is>
      </c>
      <c r="AY2181" t="inlineStr">
        <is>
          <t>N/A</t>
        </is>
      </c>
      <c r="AZ2181" t="inlineStr">
        <is>
          <t>N/A</t>
        </is>
      </c>
      <c r="BA2181" t="inlineStr">
        <is>
          <t>N/A</t>
        </is>
      </c>
      <c r="BB2181" t="inlineStr">
        <is>
          <t>N/A</t>
        </is>
      </c>
      <c r="BC2181" t="inlineStr">
        <is>
          <t>N/A</t>
        </is>
      </c>
      <c r="BD2181" t="inlineStr">
        <is>
          <t>N/A</t>
        </is>
      </c>
      <c r="BE2181" t="inlineStr">
        <is>
          <t>N/A</t>
        </is>
      </c>
    </row>
    <row r="2182">
      <c r="A2182" t="inlineStr">
        <is>
          <t>WI21129190</t>
        </is>
      </c>
      <c r="B2182" t="inlineStr">
        <is>
          <t>DATA_VALIDATION</t>
        </is>
      </c>
      <c r="C2182" t="inlineStr">
        <is>
          <t>201330003948</t>
        </is>
      </c>
      <c r="D2182" t="inlineStr">
        <is>
          <t>Folder</t>
        </is>
      </c>
      <c r="E2182" s="2">
        <f>HYPERLINK("capsilon://?command=openfolder&amp;siteaddress=FAM.docvelocity-na8.net&amp;folderid=FX3F38425E-FDCE-8199-CFFF-A5C3C11F8952","FX211113545")</f>
        <v>0.0</v>
      </c>
      <c r="F2182" t="inlineStr">
        <is>
          <t/>
        </is>
      </c>
      <c r="G2182" t="inlineStr">
        <is>
          <t/>
        </is>
      </c>
      <c r="H2182" t="inlineStr">
        <is>
          <t>Mailitem</t>
        </is>
      </c>
      <c r="I2182" t="inlineStr">
        <is>
          <t>MI2112101187</t>
        </is>
      </c>
      <c r="J2182" t="n">
        <v>32.0</v>
      </c>
      <c r="K2182" t="inlineStr">
        <is>
          <t>COMPLETED</t>
        </is>
      </c>
      <c r="L2182" t="inlineStr">
        <is>
          <t>MARK_AS_COMPLETED</t>
        </is>
      </c>
      <c r="M2182" t="inlineStr">
        <is>
          <t>Queue</t>
        </is>
      </c>
      <c r="N2182" t="n">
        <v>2.0</v>
      </c>
      <c r="O2182" s="1" t="n">
        <v>44532.763865740744</v>
      </c>
      <c r="P2182" s="1" t="n">
        <v>44533.191400462965</v>
      </c>
      <c r="Q2182" t="n">
        <v>33964.0</v>
      </c>
      <c r="R2182" t="n">
        <v>2975.0</v>
      </c>
      <c r="S2182" t="b">
        <v>0</v>
      </c>
      <c r="T2182" t="inlineStr">
        <is>
          <t>N/A</t>
        </is>
      </c>
      <c r="U2182" t="b">
        <v>0</v>
      </c>
      <c r="V2182" t="inlineStr">
        <is>
          <t>Archana Bhujbal</t>
        </is>
      </c>
      <c r="W2182" s="1" t="n">
        <v>44532.83480324074</v>
      </c>
      <c r="X2182" t="n">
        <v>1501.0</v>
      </c>
      <c r="Y2182" t="n">
        <v>102.0</v>
      </c>
      <c r="Z2182" t="n">
        <v>0.0</v>
      </c>
      <c r="AA2182" t="n">
        <v>102.0</v>
      </c>
      <c r="AB2182" t="n">
        <v>0.0</v>
      </c>
      <c r="AC2182" t="n">
        <v>97.0</v>
      </c>
      <c r="AD2182" t="n">
        <v>-70.0</v>
      </c>
      <c r="AE2182" t="n">
        <v>0.0</v>
      </c>
      <c r="AF2182" t="n">
        <v>0.0</v>
      </c>
      <c r="AG2182" t="n">
        <v>0.0</v>
      </c>
      <c r="AH2182" t="inlineStr">
        <is>
          <t>Aparna Chavan</t>
        </is>
      </c>
      <c r="AI2182" s="1" t="n">
        <v>44533.191400462965</v>
      </c>
      <c r="AJ2182" t="n">
        <v>52.0</v>
      </c>
      <c r="AK2182" t="n">
        <v>2.0</v>
      </c>
      <c r="AL2182" t="n">
        <v>0.0</v>
      </c>
      <c r="AM2182" t="n">
        <v>2.0</v>
      </c>
      <c r="AN2182" t="n">
        <v>0.0</v>
      </c>
      <c r="AO2182" t="n">
        <v>0.0</v>
      </c>
      <c r="AP2182" t="n">
        <v>-72.0</v>
      </c>
      <c r="AQ2182" t="n">
        <v>0.0</v>
      </c>
      <c r="AR2182" t="n">
        <v>0.0</v>
      </c>
      <c r="AS2182" t="n">
        <v>0.0</v>
      </c>
      <c r="AT2182" t="inlineStr">
        <is>
          <t>N/A</t>
        </is>
      </c>
      <c r="AU2182" t="inlineStr">
        <is>
          <t>N/A</t>
        </is>
      </c>
      <c r="AV2182" t="inlineStr">
        <is>
          <t>N/A</t>
        </is>
      </c>
      <c r="AW2182" t="inlineStr">
        <is>
          <t>N/A</t>
        </is>
      </c>
      <c r="AX2182" t="inlineStr">
        <is>
          <t>N/A</t>
        </is>
      </c>
      <c r="AY2182" t="inlineStr">
        <is>
          <t>N/A</t>
        </is>
      </c>
      <c r="AZ2182" t="inlineStr">
        <is>
          <t>N/A</t>
        </is>
      </c>
      <c r="BA2182" t="inlineStr">
        <is>
          <t>N/A</t>
        </is>
      </c>
      <c r="BB2182" t="inlineStr">
        <is>
          <t>N/A</t>
        </is>
      </c>
      <c r="BC2182" t="inlineStr">
        <is>
          <t>N/A</t>
        </is>
      </c>
      <c r="BD2182" t="inlineStr">
        <is>
          <t>N/A</t>
        </is>
      </c>
      <c r="BE2182" t="inlineStr">
        <is>
          <t>N/A</t>
        </is>
      </c>
    </row>
    <row r="2183">
      <c r="A2183" t="inlineStr">
        <is>
          <t>WI21129192</t>
        </is>
      </c>
      <c r="B2183" t="inlineStr">
        <is>
          <t>DATA_VALIDATION</t>
        </is>
      </c>
      <c r="C2183" t="inlineStr">
        <is>
          <t>201330003948</t>
        </is>
      </c>
      <c r="D2183" t="inlineStr">
        <is>
          <t>Folder</t>
        </is>
      </c>
      <c r="E2183" s="2">
        <f>HYPERLINK("capsilon://?command=openfolder&amp;siteaddress=FAM.docvelocity-na8.net&amp;folderid=FX3F38425E-FDCE-8199-CFFF-A5C3C11F8952","FX211113545")</f>
        <v>0.0</v>
      </c>
      <c r="F2183" t="inlineStr">
        <is>
          <t/>
        </is>
      </c>
      <c r="G2183" t="inlineStr">
        <is>
          <t/>
        </is>
      </c>
      <c r="H2183" t="inlineStr">
        <is>
          <t>Mailitem</t>
        </is>
      </c>
      <c r="I2183" t="inlineStr">
        <is>
          <t>MI2112101239</t>
        </is>
      </c>
      <c r="J2183" t="n">
        <v>28.0</v>
      </c>
      <c r="K2183" t="inlineStr">
        <is>
          <t>COMPLETED</t>
        </is>
      </c>
      <c r="L2183" t="inlineStr">
        <is>
          <t>MARK_AS_COMPLETED</t>
        </is>
      </c>
      <c r="M2183" t="inlineStr">
        <is>
          <t>Queue</t>
        </is>
      </c>
      <c r="N2183" t="n">
        <v>2.0</v>
      </c>
      <c r="O2183" s="1" t="n">
        <v>44532.76420138889</v>
      </c>
      <c r="P2183" s="1" t="n">
        <v>44533.17013888889</v>
      </c>
      <c r="Q2183" t="n">
        <v>34527.0</v>
      </c>
      <c r="R2183" t="n">
        <v>546.0</v>
      </c>
      <c r="S2183" t="b">
        <v>0</v>
      </c>
      <c r="T2183" t="inlineStr">
        <is>
          <t>N/A</t>
        </is>
      </c>
      <c r="U2183" t="b">
        <v>0</v>
      </c>
      <c r="V2183" t="inlineStr">
        <is>
          <t>Suraj Toradmal</t>
        </is>
      </c>
      <c r="W2183" s="1" t="n">
        <v>44532.82111111111</v>
      </c>
      <c r="X2183" t="n">
        <v>352.0</v>
      </c>
      <c r="Y2183" t="n">
        <v>21.0</v>
      </c>
      <c r="Z2183" t="n">
        <v>0.0</v>
      </c>
      <c r="AA2183" t="n">
        <v>21.0</v>
      </c>
      <c r="AB2183" t="n">
        <v>0.0</v>
      </c>
      <c r="AC2183" t="n">
        <v>17.0</v>
      </c>
      <c r="AD2183" t="n">
        <v>7.0</v>
      </c>
      <c r="AE2183" t="n">
        <v>0.0</v>
      </c>
      <c r="AF2183" t="n">
        <v>0.0</v>
      </c>
      <c r="AG2183" t="n">
        <v>0.0</v>
      </c>
      <c r="AH2183" t="inlineStr">
        <is>
          <t>Aparna Chavan</t>
        </is>
      </c>
      <c r="AI2183" s="1" t="n">
        <v>44533.17013888889</v>
      </c>
      <c r="AJ2183" t="n">
        <v>194.0</v>
      </c>
      <c r="AK2183" t="n">
        <v>0.0</v>
      </c>
      <c r="AL2183" t="n">
        <v>0.0</v>
      </c>
      <c r="AM2183" t="n">
        <v>0.0</v>
      </c>
      <c r="AN2183" t="n">
        <v>0.0</v>
      </c>
      <c r="AO2183" t="n">
        <v>0.0</v>
      </c>
      <c r="AP2183" t="n">
        <v>7.0</v>
      </c>
      <c r="AQ2183" t="n">
        <v>0.0</v>
      </c>
      <c r="AR2183" t="n">
        <v>0.0</v>
      </c>
      <c r="AS2183" t="n">
        <v>0.0</v>
      </c>
      <c r="AT2183" t="inlineStr">
        <is>
          <t>N/A</t>
        </is>
      </c>
      <c r="AU2183" t="inlineStr">
        <is>
          <t>N/A</t>
        </is>
      </c>
      <c r="AV2183" t="inlineStr">
        <is>
          <t>N/A</t>
        </is>
      </c>
      <c r="AW2183" t="inlineStr">
        <is>
          <t>N/A</t>
        </is>
      </c>
      <c r="AX2183" t="inlineStr">
        <is>
          <t>N/A</t>
        </is>
      </c>
      <c r="AY2183" t="inlineStr">
        <is>
          <t>N/A</t>
        </is>
      </c>
      <c r="AZ2183" t="inlineStr">
        <is>
          <t>N/A</t>
        </is>
      </c>
      <c r="BA2183" t="inlineStr">
        <is>
          <t>N/A</t>
        </is>
      </c>
      <c r="BB2183" t="inlineStr">
        <is>
          <t>N/A</t>
        </is>
      </c>
      <c r="BC2183" t="inlineStr">
        <is>
          <t>N/A</t>
        </is>
      </c>
      <c r="BD2183" t="inlineStr">
        <is>
          <t>N/A</t>
        </is>
      </c>
      <c r="BE2183" t="inlineStr">
        <is>
          <t>N/A</t>
        </is>
      </c>
    </row>
    <row r="2184">
      <c r="A2184" t="inlineStr">
        <is>
          <t>WI21129198</t>
        </is>
      </c>
      <c r="B2184" t="inlineStr">
        <is>
          <t>DATA_VALIDATION</t>
        </is>
      </c>
      <c r="C2184" t="inlineStr">
        <is>
          <t>201330003948</t>
        </is>
      </c>
      <c r="D2184" t="inlineStr">
        <is>
          <t>Folder</t>
        </is>
      </c>
      <c r="E2184" s="2">
        <f>HYPERLINK("capsilon://?command=openfolder&amp;siteaddress=FAM.docvelocity-na8.net&amp;folderid=FX3F38425E-FDCE-8199-CFFF-A5C3C11F8952","FX211113545")</f>
        <v>0.0</v>
      </c>
      <c r="F2184" t="inlineStr">
        <is>
          <t/>
        </is>
      </c>
      <c r="G2184" t="inlineStr">
        <is>
          <t/>
        </is>
      </c>
      <c r="H2184" t="inlineStr">
        <is>
          <t>Mailitem</t>
        </is>
      </c>
      <c r="I2184" t="inlineStr">
        <is>
          <t>MI2112101252</t>
        </is>
      </c>
      <c r="J2184" t="n">
        <v>28.0</v>
      </c>
      <c r="K2184" t="inlineStr">
        <is>
          <t>COMPLETED</t>
        </is>
      </c>
      <c r="L2184" t="inlineStr">
        <is>
          <t>MARK_AS_COMPLETED</t>
        </is>
      </c>
      <c r="M2184" t="inlineStr">
        <is>
          <t>Queue</t>
        </is>
      </c>
      <c r="N2184" t="n">
        <v>2.0</v>
      </c>
      <c r="O2184" s="1" t="n">
        <v>44532.765081018515</v>
      </c>
      <c r="P2184" s="1" t="n">
        <v>44533.172951388886</v>
      </c>
      <c r="Q2184" t="n">
        <v>34797.0</v>
      </c>
      <c r="R2184" t="n">
        <v>443.0</v>
      </c>
      <c r="S2184" t="b">
        <v>0</v>
      </c>
      <c r="T2184" t="inlineStr">
        <is>
          <t>N/A</t>
        </is>
      </c>
      <c r="U2184" t="b">
        <v>0</v>
      </c>
      <c r="V2184" t="inlineStr">
        <is>
          <t>Poonam Patil</t>
        </is>
      </c>
      <c r="W2184" s="1" t="n">
        <v>44532.818761574075</v>
      </c>
      <c r="X2184" t="n">
        <v>108.0</v>
      </c>
      <c r="Y2184" t="n">
        <v>21.0</v>
      </c>
      <c r="Z2184" t="n">
        <v>0.0</v>
      </c>
      <c r="AA2184" t="n">
        <v>21.0</v>
      </c>
      <c r="AB2184" t="n">
        <v>0.0</v>
      </c>
      <c r="AC2184" t="n">
        <v>11.0</v>
      </c>
      <c r="AD2184" t="n">
        <v>7.0</v>
      </c>
      <c r="AE2184" t="n">
        <v>0.0</v>
      </c>
      <c r="AF2184" t="n">
        <v>0.0</v>
      </c>
      <c r="AG2184" t="n">
        <v>0.0</v>
      </c>
      <c r="AH2184" t="inlineStr">
        <is>
          <t>Rohit Mawal</t>
        </is>
      </c>
      <c r="AI2184" s="1" t="n">
        <v>44533.172951388886</v>
      </c>
      <c r="AJ2184" t="n">
        <v>324.0</v>
      </c>
      <c r="AK2184" t="n">
        <v>0.0</v>
      </c>
      <c r="AL2184" t="n">
        <v>0.0</v>
      </c>
      <c r="AM2184" t="n">
        <v>0.0</v>
      </c>
      <c r="AN2184" t="n">
        <v>0.0</v>
      </c>
      <c r="AO2184" t="n">
        <v>0.0</v>
      </c>
      <c r="AP2184" t="n">
        <v>7.0</v>
      </c>
      <c r="AQ2184" t="n">
        <v>0.0</v>
      </c>
      <c r="AR2184" t="n">
        <v>0.0</v>
      </c>
      <c r="AS2184" t="n">
        <v>0.0</v>
      </c>
      <c r="AT2184" t="inlineStr">
        <is>
          <t>N/A</t>
        </is>
      </c>
      <c r="AU2184" t="inlineStr">
        <is>
          <t>N/A</t>
        </is>
      </c>
      <c r="AV2184" t="inlineStr">
        <is>
          <t>N/A</t>
        </is>
      </c>
      <c r="AW2184" t="inlineStr">
        <is>
          <t>N/A</t>
        </is>
      </c>
      <c r="AX2184" t="inlineStr">
        <is>
          <t>N/A</t>
        </is>
      </c>
      <c r="AY2184" t="inlineStr">
        <is>
          <t>N/A</t>
        </is>
      </c>
      <c r="AZ2184" t="inlineStr">
        <is>
          <t>N/A</t>
        </is>
      </c>
      <c r="BA2184" t="inlineStr">
        <is>
          <t>N/A</t>
        </is>
      </c>
      <c r="BB2184" t="inlineStr">
        <is>
          <t>N/A</t>
        </is>
      </c>
      <c r="BC2184" t="inlineStr">
        <is>
          <t>N/A</t>
        </is>
      </c>
      <c r="BD2184" t="inlineStr">
        <is>
          <t>N/A</t>
        </is>
      </c>
      <c r="BE2184" t="inlineStr">
        <is>
          <t>N/A</t>
        </is>
      </c>
    </row>
    <row r="2185">
      <c r="A2185" t="inlineStr">
        <is>
          <t>WI21129199</t>
        </is>
      </c>
      <c r="B2185" t="inlineStr">
        <is>
          <t>DATA_VALIDATION</t>
        </is>
      </c>
      <c r="C2185" t="inlineStr">
        <is>
          <t>201330003948</t>
        </is>
      </c>
      <c r="D2185" t="inlineStr">
        <is>
          <t>Folder</t>
        </is>
      </c>
      <c r="E2185" s="2">
        <f>HYPERLINK("capsilon://?command=openfolder&amp;siteaddress=FAM.docvelocity-na8.net&amp;folderid=FX3F38425E-FDCE-8199-CFFF-A5C3C11F8952","FX211113545")</f>
        <v>0.0</v>
      </c>
      <c r="F2185" t="inlineStr">
        <is>
          <t/>
        </is>
      </c>
      <c r="G2185" t="inlineStr">
        <is>
          <t/>
        </is>
      </c>
      <c r="H2185" t="inlineStr">
        <is>
          <t>Mailitem</t>
        </is>
      </c>
      <c r="I2185" t="inlineStr">
        <is>
          <t>MI2112101221</t>
        </is>
      </c>
      <c r="J2185" t="n">
        <v>62.0</v>
      </c>
      <c r="K2185" t="inlineStr">
        <is>
          <t>COMPLETED</t>
        </is>
      </c>
      <c r="L2185" t="inlineStr">
        <is>
          <t>MARK_AS_COMPLETED</t>
        </is>
      </c>
      <c r="M2185" t="inlineStr">
        <is>
          <t>Queue</t>
        </is>
      </c>
      <c r="N2185" t="n">
        <v>2.0</v>
      </c>
      <c r="O2185" s="1" t="n">
        <v>44532.76516203704</v>
      </c>
      <c r="P2185" s="1" t="n">
        <v>44533.189375</v>
      </c>
      <c r="Q2185" t="n">
        <v>35092.0</v>
      </c>
      <c r="R2185" t="n">
        <v>1560.0</v>
      </c>
      <c r="S2185" t="b">
        <v>0</v>
      </c>
      <c r="T2185" t="inlineStr">
        <is>
          <t>N/A</t>
        </is>
      </c>
      <c r="U2185" t="b">
        <v>0</v>
      </c>
      <c r="V2185" t="inlineStr">
        <is>
          <t>Archana Bhujbal</t>
        </is>
      </c>
      <c r="W2185" s="1" t="n">
        <v>44532.84011574074</v>
      </c>
      <c r="X2185" t="n">
        <v>458.0</v>
      </c>
      <c r="Y2185" t="n">
        <v>109.0</v>
      </c>
      <c r="Z2185" t="n">
        <v>0.0</v>
      </c>
      <c r="AA2185" t="n">
        <v>109.0</v>
      </c>
      <c r="AB2185" t="n">
        <v>0.0</v>
      </c>
      <c r="AC2185" t="n">
        <v>84.0</v>
      </c>
      <c r="AD2185" t="n">
        <v>-47.0</v>
      </c>
      <c r="AE2185" t="n">
        <v>0.0</v>
      </c>
      <c r="AF2185" t="n">
        <v>0.0</v>
      </c>
      <c r="AG2185" t="n">
        <v>0.0</v>
      </c>
      <c r="AH2185" t="inlineStr">
        <is>
          <t>Smriti Gauchan</t>
        </is>
      </c>
      <c r="AI2185" s="1" t="n">
        <v>44533.189375</v>
      </c>
      <c r="AJ2185" t="n">
        <v>1001.0</v>
      </c>
      <c r="AK2185" t="n">
        <v>2.0</v>
      </c>
      <c r="AL2185" t="n">
        <v>0.0</v>
      </c>
      <c r="AM2185" t="n">
        <v>2.0</v>
      </c>
      <c r="AN2185" t="n">
        <v>0.0</v>
      </c>
      <c r="AO2185" t="n">
        <v>2.0</v>
      </c>
      <c r="AP2185" t="n">
        <v>-49.0</v>
      </c>
      <c r="AQ2185" t="n">
        <v>0.0</v>
      </c>
      <c r="AR2185" t="n">
        <v>0.0</v>
      </c>
      <c r="AS2185" t="n">
        <v>0.0</v>
      </c>
      <c r="AT2185" t="inlineStr">
        <is>
          <t>N/A</t>
        </is>
      </c>
      <c r="AU2185" t="inlineStr">
        <is>
          <t>N/A</t>
        </is>
      </c>
      <c r="AV2185" t="inlineStr">
        <is>
          <t>N/A</t>
        </is>
      </c>
      <c r="AW2185" t="inlineStr">
        <is>
          <t>N/A</t>
        </is>
      </c>
      <c r="AX2185" t="inlineStr">
        <is>
          <t>N/A</t>
        </is>
      </c>
      <c r="AY2185" t="inlineStr">
        <is>
          <t>N/A</t>
        </is>
      </c>
      <c r="AZ2185" t="inlineStr">
        <is>
          <t>N/A</t>
        </is>
      </c>
      <c r="BA2185" t="inlineStr">
        <is>
          <t>N/A</t>
        </is>
      </c>
      <c r="BB2185" t="inlineStr">
        <is>
          <t>N/A</t>
        </is>
      </c>
      <c r="BC2185" t="inlineStr">
        <is>
          <t>N/A</t>
        </is>
      </c>
      <c r="BD2185" t="inlineStr">
        <is>
          <t>N/A</t>
        </is>
      </c>
      <c r="BE2185" t="inlineStr">
        <is>
          <t>N/A</t>
        </is>
      </c>
    </row>
    <row r="2186">
      <c r="A2186" t="inlineStr">
        <is>
          <t>WI21129201</t>
        </is>
      </c>
      <c r="B2186" t="inlineStr">
        <is>
          <t>DATA_VALIDATION</t>
        </is>
      </c>
      <c r="C2186" t="inlineStr">
        <is>
          <t>201110012233</t>
        </is>
      </c>
      <c r="D2186" t="inlineStr">
        <is>
          <t>Folder</t>
        </is>
      </c>
      <c r="E2186" s="2">
        <f>HYPERLINK("capsilon://?command=openfolder&amp;siteaddress=FAM.docvelocity-na8.net&amp;folderid=FX49076AA6-B710-2DAB-C345-FA9BF877B439","FX2112264")</f>
        <v>0.0</v>
      </c>
      <c r="F2186" t="inlineStr">
        <is>
          <t/>
        </is>
      </c>
      <c r="G2186" t="inlineStr">
        <is>
          <t/>
        </is>
      </c>
      <c r="H2186" t="inlineStr">
        <is>
          <t>Mailitem</t>
        </is>
      </c>
      <c r="I2186" t="inlineStr">
        <is>
          <t>MI2112101304</t>
        </is>
      </c>
      <c r="J2186" t="n">
        <v>28.0</v>
      </c>
      <c r="K2186" t="inlineStr">
        <is>
          <t>COMPLETED</t>
        </is>
      </c>
      <c r="L2186" t="inlineStr">
        <is>
          <t>MARK_AS_COMPLETED</t>
        </is>
      </c>
      <c r="M2186" t="inlineStr">
        <is>
          <t>Queue</t>
        </is>
      </c>
      <c r="N2186" t="n">
        <v>2.0</v>
      </c>
      <c r="O2186" s="1" t="n">
        <v>44532.76541666667</v>
      </c>
      <c r="P2186" s="1" t="n">
        <v>44533.19521990741</v>
      </c>
      <c r="Q2186" t="n">
        <v>36686.0</v>
      </c>
      <c r="R2186" t="n">
        <v>449.0</v>
      </c>
      <c r="S2186" t="b">
        <v>0</v>
      </c>
      <c r="T2186" t="inlineStr">
        <is>
          <t>N/A</t>
        </is>
      </c>
      <c r="U2186" t="b">
        <v>0</v>
      </c>
      <c r="V2186" t="inlineStr">
        <is>
          <t>Poonam Patil</t>
        </is>
      </c>
      <c r="W2186" s="1" t="n">
        <v>44532.820439814815</v>
      </c>
      <c r="X2186" t="n">
        <v>56.0</v>
      </c>
      <c r="Y2186" t="n">
        <v>21.0</v>
      </c>
      <c r="Z2186" t="n">
        <v>0.0</v>
      </c>
      <c r="AA2186" t="n">
        <v>21.0</v>
      </c>
      <c r="AB2186" t="n">
        <v>0.0</v>
      </c>
      <c r="AC2186" t="n">
        <v>0.0</v>
      </c>
      <c r="AD2186" t="n">
        <v>7.0</v>
      </c>
      <c r="AE2186" t="n">
        <v>0.0</v>
      </c>
      <c r="AF2186" t="n">
        <v>0.0</v>
      </c>
      <c r="AG2186" t="n">
        <v>0.0</v>
      </c>
      <c r="AH2186" t="inlineStr">
        <is>
          <t>Smriti Gauchan</t>
        </is>
      </c>
      <c r="AI2186" s="1" t="n">
        <v>44533.19521990741</v>
      </c>
      <c r="AJ2186" t="n">
        <v>393.0</v>
      </c>
      <c r="AK2186" t="n">
        <v>0.0</v>
      </c>
      <c r="AL2186" t="n">
        <v>0.0</v>
      </c>
      <c r="AM2186" t="n">
        <v>0.0</v>
      </c>
      <c r="AN2186" t="n">
        <v>0.0</v>
      </c>
      <c r="AO2186" t="n">
        <v>0.0</v>
      </c>
      <c r="AP2186" t="n">
        <v>7.0</v>
      </c>
      <c r="AQ2186" t="n">
        <v>0.0</v>
      </c>
      <c r="AR2186" t="n">
        <v>0.0</v>
      </c>
      <c r="AS2186" t="n">
        <v>0.0</v>
      </c>
      <c r="AT2186" t="inlineStr">
        <is>
          <t>N/A</t>
        </is>
      </c>
      <c r="AU2186" t="inlineStr">
        <is>
          <t>N/A</t>
        </is>
      </c>
      <c r="AV2186" t="inlineStr">
        <is>
          <t>N/A</t>
        </is>
      </c>
      <c r="AW2186" t="inlineStr">
        <is>
          <t>N/A</t>
        </is>
      </c>
      <c r="AX2186" t="inlineStr">
        <is>
          <t>N/A</t>
        </is>
      </c>
      <c r="AY2186" t="inlineStr">
        <is>
          <t>N/A</t>
        </is>
      </c>
      <c r="AZ2186" t="inlineStr">
        <is>
          <t>N/A</t>
        </is>
      </c>
      <c r="BA2186" t="inlineStr">
        <is>
          <t>N/A</t>
        </is>
      </c>
      <c r="BB2186" t="inlineStr">
        <is>
          <t>N/A</t>
        </is>
      </c>
      <c r="BC2186" t="inlineStr">
        <is>
          <t>N/A</t>
        </is>
      </c>
      <c r="BD2186" t="inlineStr">
        <is>
          <t>N/A</t>
        </is>
      </c>
      <c r="BE2186" t="inlineStr">
        <is>
          <t>N/A</t>
        </is>
      </c>
    </row>
    <row r="2187">
      <c r="A2187" t="inlineStr">
        <is>
          <t>WI21129210</t>
        </is>
      </c>
      <c r="B2187" t="inlineStr">
        <is>
          <t>DATA_VALIDATION</t>
        </is>
      </c>
      <c r="C2187" t="inlineStr">
        <is>
          <t>201110012233</t>
        </is>
      </c>
      <c r="D2187" t="inlineStr">
        <is>
          <t>Folder</t>
        </is>
      </c>
      <c r="E2187" s="2">
        <f>HYPERLINK("capsilon://?command=openfolder&amp;siteaddress=FAM.docvelocity-na8.net&amp;folderid=FX49076AA6-B710-2DAB-C345-FA9BF877B439","FX2112264")</f>
        <v>0.0</v>
      </c>
      <c r="F2187" t="inlineStr">
        <is>
          <t/>
        </is>
      </c>
      <c r="G2187" t="inlineStr">
        <is>
          <t/>
        </is>
      </c>
      <c r="H2187" t="inlineStr">
        <is>
          <t>Mailitem</t>
        </is>
      </c>
      <c r="I2187" t="inlineStr">
        <is>
          <t>MI2112101339</t>
        </is>
      </c>
      <c r="J2187" t="n">
        <v>50.0</v>
      </c>
      <c r="K2187" t="inlineStr">
        <is>
          <t>COMPLETED</t>
        </is>
      </c>
      <c r="L2187" t="inlineStr">
        <is>
          <t>MARK_AS_COMPLETED</t>
        </is>
      </c>
      <c r="M2187" t="inlineStr">
        <is>
          <t>Queue</t>
        </is>
      </c>
      <c r="N2187" t="n">
        <v>2.0</v>
      </c>
      <c r="O2187" s="1" t="n">
        <v>44532.76594907408</v>
      </c>
      <c r="P2187" s="1" t="n">
        <v>44533.194560185184</v>
      </c>
      <c r="Q2187" t="n">
        <v>36623.0</v>
      </c>
      <c r="R2187" t="n">
        <v>409.0</v>
      </c>
      <c r="S2187" t="b">
        <v>0</v>
      </c>
      <c r="T2187" t="inlineStr">
        <is>
          <t>N/A</t>
        </is>
      </c>
      <c r="U2187" t="b">
        <v>0</v>
      </c>
      <c r="V2187" t="inlineStr">
        <is>
          <t>Poonam Patil</t>
        </is>
      </c>
      <c r="W2187" s="1" t="n">
        <v>44532.82202546296</v>
      </c>
      <c r="X2187" t="n">
        <v>137.0</v>
      </c>
      <c r="Y2187" t="n">
        <v>54.0</v>
      </c>
      <c r="Z2187" t="n">
        <v>0.0</v>
      </c>
      <c r="AA2187" t="n">
        <v>54.0</v>
      </c>
      <c r="AB2187" t="n">
        <v>0.0</v>
      </c>
      <c r="AC2187" t="n">
        <v>29.0</v>
      </c>
      <c r="AD2187" t="n">
        <v>-4.0</v>
      </c>
      <c r="AE2187" t="n">
        <v>0.0</v>
      </c>
      <c r="AF2187" t="n">
        <v>0.0</v>
      </c>
      <c r="AG2187" t="n">
        <v>0.0</v>
      </c>
      <c r="AH2187" t="inlineStr">
        <is>
          <t>Aparna Chavan</t>
        </is>
      </c>
      <c r="AI2187" s="1" t="n">
        <v>44533.194560185184</v>
      </c>
      <c r="AJ2187" t="n">
        <v>272.0</v>
      </c>
      <c r="AK2187" t="n">
        <v>2.0</v>
      </c>
      <c r="AL2187" t="n">
        <v>0.0</v>
      </c>
      <c r="AM2187" t="n">
        <v>2.0</v>
      </c>
      <c r="AN2187" t="n">
        <v>0.0</v>
      </c>
      <c r="AO2187" t="n">
        <v>1.0</v>
      </c>
      <c r="AP2187" t="n">
        <v>-6.0</v>
      </c>
      <c r="AQ2187" t="n">
        <v>0.0</v>
      </c>
      <c r="AR2187" t="n">
        <v>0.0</v>
      </c>
      <c r="AS2187" t="n">
        <v>0.0</v>
      </c>
      <c r="AT2187" t="inlineStr">
        <is>
          <t>N/A</t>
        </is>
      </c>
      <c r="AU2187" t="inlineStr">
        <is>
          <t>N/A</t>
        </is>
      </c>
      <c r="AV2187" t="inlineStr">
        <is>
          <t>N/A</t>
        </is>
      </c>
      <c r="AW2187" t="inlineStr">
        <is>
          <t>N/A</t>
        </is>
      </c>
      <c r="AX2187" t="inlineStr">
        <is>
          <t>N/A</t>
        </is>
      </c>
      <c r="AY2187" t="inlineStr">
        <is>
          <t>N/A</t>
        </is>
      </c>
      <c r="AZ2187" t="inlineStr">
        <is>
          <t>N/A</t>
        </is>
      </c>
      <c r="BA2187" t="inlineStr">
        <is>
          <t>N/A</t>
        </is>
      </c>
      <c r="BB2187" t="inlineStr">
        <is>
          <t>N/A</t>
        </is>
      </c>
      <c r="BC2187" t="inlineStr">
        <is>
          <t>N/A</t>
        </is>
      </c>
      <c r="BD2187" t="inlineStr">
        <is>
          <t>N/A</t>
        </is>
      </c>
      <c r="BE2187" t="inlineStr">
        <is>
          <t>N/A</t>
        </is>
      </c>
    </row>
    <row r="2188">
      <c r="A2188" t="inlineStr">
        <is>
          <t>WI21129212</t>
        </is>
      </c>
      <c r="B2188" t="inlineStr">
        <is>
          <t>DATA_VALIDATION</t>
        </is>
      </c>
      <c r="C2188" t="inlineStr">
        <is>
          <t>201110012233</t>
        </is>
      </c>
      <c r="D2188" t="inlineStr">
        <is>
          <t>Folder</t>
        </is>
      </c>
      <c r="E2188" s="2">
        <f>HYPERLINK("capsilon://?command=openfolder&amp;siteaddress=FAM.docvelocity-na8.net&amp;folderid=FX49076AA6-B710-2DAB-C345-FA9BF877B439","FX2112264")</f>
        <v>0.0</v>
      </c>
      <c r="F2188" t="inlineStr">
        <is>
          <t/>
        </is>
      </c>
      <c r="G2188" t="inlineStr">
        <is>
          <t/>
        </is>
      </c>
      <c r="H2188" t="inlineStr">
        <is>
          <t>Mailitem</t>
        </is>
      </c>
      <c r="I2188" t="inlineStr">
        <is>
          <t>MI2112101350</t>
        </is>
      </c>
      <c r="J2188" t="n">
        <v>50.0</v>
      </c>
      <c r="K2188" t="inlineStr">
        <is>
          <t>COMPLETED</t>
        </is>
      </c>
      <c r="L2188" t="inlineStr">
        <is>
          <t>MARK_AS_COMPLETED</t>
        </is>
      </c>
      <c r="M2188" t="inlineStr">
        <is>
          <t>Queue</t>
        </is>
      </c>
      <c r="N2188" t="n">
        <v>2.0</v>
      </c>
      <c r="O2188" s="1" t="n">
        <v>44532.766180555554</v>
      </c>
      <c r="P2188" s="1" t="n">
        <v>44533.196226851855</v>
      </c>
      <c r="Q2188" t="n">
        <v>36625.0</v>
      </c>
      <c r="R2188" t="n">
        <v>531.0</v>
      </c>
      <c r="S2188" t="b">
        <v>0</v>
      </c>
      <c r="T2188" t="inlineStr">
        <is>
          <t>N/A</t>
        </is>
      </c>
      <c r="U2188" t="b">
        <v>0</v>
      </c>
      <c r="V2188" t="inlineStr">
        <is>
          <t>Suraj Toradmal</t>
        </is>
      </c>
      <c r="W2188" s="1" t="n">
        <v>44532.82582175926</v>
      </c>
      <c r="X2188" t="n">
        <v>388.0</v>
      </c>
      <c r="Y2188" t="n">
        <v>54.0</v>
      </c>
      <c r="Z2188" t="n">
        <v>0.0</v>
      </c>
      <c r="AA2188" t="n">
        <v>54.0</v>
      </c>
      <c r="AB2188" t="n">
        <v>0.0</v>
      </c>
      <c r="AC2188" t="n">
        <v>28.0</v>
      </c>
      <c r="AD2188" t="n">
        <v>-4.0</v>
      </c>
      <c r="AE2188" t="n">
        <v>0.0</v>
      </c>
      <c r="AF2188" t="n">
        <v>0.0</v>
      </c>
      <c r="AG2188" t="n">
        <v>0.0</v>
      </c>
      <c r="AH2188" t="inlineStr">
        <is>
          <t>Aparna Chavan</t>
        </is>
      </c>
      <c r="AI2188" s="1" t="n">
        <v>44533.196226851855</v>
      </c>
      <c r="AJ2188" t="n">
        <v>143.0</v>
      </c>
      <c r="AK2188" t="n">
        <v>0.0</v>
      </c>
      <c r="AL2188" t="n">
        <v>0.0</v>
      </c>
      <c r="AM2188" t="n">
        <v>0.0</v>
      </c>
      <c r="AN2188" t="n">
        <v>0.0</v>
      </c>
      <c r="AO2188" t="n">
        <v>0.0</v>
      </c>
      <c r="AP2188" t="n">
        <v>-4.0</v>
      </c>
      <c r="AQ2188" t="n">
        <v>0.0</v>
      </c>
      <c r="AR2188" t="n">
        <v>0.0</v>
      </c>
      <c r="AS2188" t="n">
        <v>0.0</v>
      </c>
      <c r="AT2188" t="inlineStr">
        <is>
          <t>N/A</t>
        </is>
      </c>
      <c r="AU2188" t="inlineStr">
        <is>
          <t>N/A</t>
        </is>
      </c>
      <c r="AV2188" t="inlineStr">
        <is>
          <t>N/A</t>
        </is>
      </c>
      <c r="AW2188" t="inlineStr">
        <is>
          <t>N/A</t>
        </is>
      </c>
      <c r="AX2188" t="inlineStr">
        <is>
          <t>N/A</t>
        </is>
      </c>
      <c r="AY2188" t="inlineStr">
        <is>
          <t>N/A</t>
        </is>
      </c>
      <c r="AZ2188" t="inlineStr">
        <is>
          <t>N/A</t>
        </is>
      </c>
      <c r="BA2188" t="inlineStr">
        <is>
          <t>N/A</t>
        </is>
      </c>
      <c r="BB2188" t="inlineStr">
        <is>
          <t>N/A</t>
        </is>
      </c>
      <c r="BC2188" t="inlineStr">
        <is>
          <t>N/A</t>
        </is>
      </c>
      <c r="BD2188" t="inlineStr">
        <is>
          <t>N/A</t>
        </is>
      </c>
      <c r="BE2188" t="inlineStr">
        <is>
          <t>N/A</t>
        </is>
      </c>
    </row>
    <row r="2189">
      <c r="A2189" t="inlineStr">
        <is>
          <t>WI21129220</t>
        </is>
      </c>
      <c r="B2189" t="inlineStr">
        <is>
          <t>DATA_VALIDATION</t>
        </is>
      </c>
      <c r="C2189" t="inlineStr">
        <is>
          <t>201110012233</t>
        </is>
      </c>
      <c r="D2189" t="inlineStr">
        <is>
          <t>Folder</t>
        </is>
      </c>
      <c r="E2189" s="2">
        <f>HYPERLINK("capsilon://?command=openfolder&amp;siteaddress=FAM.docvelocity-na8.net&amp;folderid=FX49076AA6-B710-2DAB-C345-FA9BF877B439","FX2112264")</f>
        <v>0.0</v>
      </c>
      <c r="F2189" t="inlineStr">
        <is>
          <t/>
        </is>
      </c>
      <c r="G2189" t="inlineStr">
        <is>
          <t/>
        </is>
      </c>
      <c r="H2189" t="inlineStr">
        <is>
          <t>Mailitem</t>
        </is>
      </c>
      <c r="I2189" t="inlineStr">
        <is>
          <t>MI2112101381</t>
        </is>
      </c>
      <c r="J2189" t="n">
        <v>28.0</v>
      </c>
      <c r="K2189" t="inlineStr">
        <is>
          <t>COMPLETED</t>
        </is>
      </c>
      <c r="L2189" t="inlineStr">
        <is>
          <t>MARK_AS_COMPLETED</t>
        </is>
      </c>
      <c r="M2189" t="inlineStr">
        <is>
          <t>Queue</t>
        </is>
      </c>
      <c r="N2189" t="n">
        <v>2.0</v>
      </c>
      <c r="O2189" s="1" t="n">
        <v>44532.766747685186</v>
      </c>
      <c r="P2189" s="1" t="n">
        <v>44533.19730324074</v>
      </c>
      <c r="Q2189" t="n">
        <v>36887.0</v>
      </c>
      <c r="R2189" t="n">
        <v>313.0</v>
      </c>
      <c r="S2189" t="b">
        <v>0</v>
      </c>
      <c r="T2189" t="inlineStr">
        <is>
          <t>N/A</t>
        </is>
      </c>
      <c r="U2189" t="b">
        <v>0</v>
      </c>
      <c r="V2189" t="inlineStr">
        <is>
          <t>Poonam Patil</t>
        </is>
      </c>
      <c r="W2189" s="1" t="n">
        <v>44532.823587962965</v>
      </c>
      <c r="X2189" t="n">
        <v>134.0</v>
      </c>
      <c r="Y2189" t="n">
        <v>21.0</v>
      </c>
      <c r="Z2189" t="n">
        <v>0.0</v>
      </c>
      <c r="AA2189" t="n">
        <v>21.0</v>
      </c>
      <c r="AB2189" t="n">
        <v>0.0</v>
      </c>
      <c r="AC2189" t="n">
        <v>17.0</v>
      </c>
      <c r="AD2189" t="n">
        <v>7.0</v>
      </c>
      <c r="AE2189" t="n">
        <v>0.0</v>
      </c>
      <c r="AF2189" t="n">
        <v>0.0</v>
      </c>
      <c r="AG2189" t="n">
        <v>0.0</v>
      </c>
      <c r="AH2189" t="inlineStr">
        <is>
          <t>Smriti Gauchan</t>
        </is>
      </c>
      <c r="AI2189" s="1" t="n">
        <v>44533.19730324074</v>
      </c>
      <c r="AJ2189" t="n">
        <v>179.0</v>
      </c>
      <c r="AK2189" t="n">
        <v>1.0</v>
      </c>
      <c r="AL2189" t="n">
        <v>0.0</v>
      </c>
      <c r="AM2189" t="n">
        <v>1.0</v>
      </c>
      <c r="AN2189" t="n">
        <v>0.0</v>
      </c>
      <c r="AO2189" t="n">
        <v>1.0</v>
      </c>
      <c r="AP2189" t="n">
        <v>6.0</v>
      </c>
      <c r="AQ2189" t="n">
        <v>0.0</v>
      </c>
      <c r="AR2189" t="n">
        <v>0.0</v>
      </c>
      <c r="AS2189" t="n">
        <v>0.0</v>
      </c>
      <c r="AT2189" t="inlineStr">
        <is>
          <t>N/A</t>
        </is>
      </c>
      <c r="AU2189" t="inlineStr">
        <is>
          <t>N/A</t>
        </is>
      </c>
      <c r="AV2189" t="inlineStr">
        <is>
          <t>N/A</t>
        </is>
      </c>
      <c r="AW2189" t="inlineStr">
        <is>
          <t>N/A</t>
        </is>
      </c>
      <c r="AX2189" t="inlineStr">
        <is>
          <t>N/A</t>
        </is>
      </c>
      <c r="AY2189" t="inlineStr">
        <is>
          <t>N/A</t>
        </is>
      </c>
      <c r="AZ2189" t="inlineStr">
        <is>
          <t>N/A</t>
        </is>
      </c>
      <c r="BA2189" t="inlineStr">
        <is>
          <t>N/A</t>
        </is>
      </c>
      <c r="BB2189" t="inlineStr">
        <is>
          <t>N/A</t>
        </is>
      </c>
      <c r="BC2189" t="inlineStr">
        <is>
          <t>N/A</t>
        </is>
      </c>
      <c r="BD2189" t="inlineStr">
        <is>
          <t>N/A</t>
        </is>
      </c>
      <c r="BE2189" t="inlineStr">
        <is>
          <t>N/A</t>
        </is>
      </c>
    </row>
    <row r="2190">
      <c r="A2190" t="inlineStr">
        <is>
          <t>WI21129228</t>
        </is>
      </c>
      <c r="B2190" t="inlineStr">
        <is>
          <t>DATA_VALIDATION</t>
        </is>
      </c>
      <c r="C2190" t="inlineStr">
        <is>
          <t>201110012233</t>
        </is>
      </c>
      <c r="D2190" t="inlineStr">
        <is>
          <t>Folder</t>
        </is>
      </c>
      <c r="E2190" s="2">
        <f>HYPERLINK("capsilon://?command=openfolder&amp;siteaddress=FAM.docvelocity-na8.net&amp;folderid=FX49076AA6-B710-2DAB-C345-FA9BF877B439","FX2112264")</f>
        <v>0.0</v>
      </c>
      <c r="F2190" t="inlineStr">
        <is>
          <t/>
        </is>
      </c>
      <c r="G2190" t="inlineStr">
        <is>
          <t/>
        </is>
      </c>
      <c r="H2190" t="inlineStr">
        <is>
          <t>Mailitem</t>
        </is>
      </c>
      <c r="I2190" t="inlineStr">
        <is>
          <t>MI2112101432</t>
        </is>
      </c>
      <c r="J2190" t="n">
        <v>132.0</v>
      </c>
      <c r="K2190" t="inlineStr">
        <is>
          <t>COMPLETED</t>
        </is>
      </c>
      <c r="L2190" t="inlineStr">
        <is>
          <t>MARK_AS_COMPLETED</t>
        </is>
      </c>
      <c r="M2190" t="inlineStr">
        <is>
          <t>Queue</t>
        </is>
      </c>
      <c r="N2190" t="n">
        <v>2.0</v>
      </c>
      <c r="O2190" s="1" t="n">
        <v>44532.76734953704</v>
      </c>
      <c r="P2190" s="1" t="n">
        <v>44533.20097222222</v>
      </c>
      <c r="Q2190" t="n">
        <v>36464.0</v>
      </c>
      <c r="R2190" t="n">
        <v>1001.0</v>
      </c>
      <c r="S2190" t="b">
        <v>0</v>
      </c>
      <c r="T2190" t="inlineStr">
        <is>
          <t>N/A</t>
        </is>
      </c>
      <c r="U2190" t="b">
        <v>0</v>
      </c>
      <c r="V2190" t="inlineStr">
        <is>
          <t>Archana Bhujbal</t>
        </is>
      </c>
      <c r="W2190" s="1" t="n">
        <v>44532.84653935185</v>
      </c>
      <c r="X2190" t="n">
        <v>554.0</v>
      </c>
      <c r="Y2190" t="n">
        <v>104.0</v>
      </c>
      <c r="Z2190" t="n">
        <v>0.0</v>
      </c>
      <c r="AA2190" t="n">
        <v>104.0</v>
      </c>
      <c r="AB2190" t="n">
        <v>0.0</v>
      </c>
      <c r="AC2190" t="n">
        <v>41.0</v>
      </c>
      <c r="AD2190" t="n">
        <v>28.0</v>
      </c>
      <c r="AE2190" t="n">
        <v>0.0</v>
      </c>
      <c r="AF2190" t="n">
        <v>0.0</v>
      </c>
      <c r="AG2190" t="n">
        <v>0.0</v>
      </c>
      <c r="AH2190" t="inlineStr">
        <is>
          <t>Aparna Chavan</t>
        </is>
      </c>
      <c r="AI2190" s="1" t="n">
        <v>44533.20097222222</v>
      </c>
      <c r="AJ2190" t="n">
        <v>409.0</v>
      </c>
      <c r="AK2190" t="n">
        <v>0.0</v>
      </c>
      <c r="AL2190" t="n">
        <v>0.0</v>
      </c>
      <c r="AM2190" t="n">
        <v>0.0</v>
      </c>
      <c r="AN2190" t="n">
        <v>0.0</v>
      </c>
      <c r="AO2190" t="n">
        <v>0.0</v>
      </c>
      <c r="AP2190" t="n">
        <v>28.0</v>
      </c>
      <c r="AQ2190" t="n">
        <v>0.0</v>
      </c>
      <c r="AR2190" t="n">
        <v>0.0</v>
      </c>
      <c r="AS2190" t="n">
        <v>0.0</v>
      </c>
      <c r="AT2190" t="inlineStr">
        <is>
          <t>N/A</t>
        </is>
      </c>
      <c r="AU2190" t="inlineStr">
        <is>
          <t>N/A</t>
        </is>
      </c>
      <c r="AV2190" t="inlineStr">
        <is>
          <t>N/A</t>
        </is>
      </c>
      <c r="AW2190" t="inlineStr">
        <is>
          <t>N/A</t>
        </is>
      </c>
      <c r="AX2190" t="inlineStr">
        <is>
          <t>N/A</t>
        </is>
      </c>
      <c r="AY2190" t="inlineStr">
        <is>
          <t>N/A</t>
        </is>
      </c>
      <c r="AZ2190" t="inlineStr">
        <is>
          <t>N/A</t>
        </is>
      </c>
      <c r="BA2190" t="inlineStr">
        <is>
          <t>N/A</t>
        </is>
      </c>
      <c r="BB2190" t="inlineStr">
        <is>
          <t>N/A</t>
        </is>
      </c>
      <c r="BC2190" t="inlineStr">
        <is>
          <t>N/A</t>
        </is>
      </c>
      <c r="BD2190" t="inlineStr">
        <is>
          <t>N/A</t>
        </is>
      </c>
      <c r="BE2190" t="inlineStr">
        <is>
          <t>N/A</t>
        </is>
      </c>
    </row>
    <row r="2191">
      <c r="A2191" t="inlineStr">
        <is>
          <t>WI21129239</t>
        </is>
      </c>
      <c r="B2191" t="inlineStr">
        <is>
          <t>DATA_VALIDATION</t>
        </is>
      </c>
      <c r="C2191" t="inlineStr">
        <is>
          <t>201330003938</t>
        </is>
      </c>
      <c r="D2191" t="inlineStr">
        <is>
          <t>Folder</t>
        </is>
      </c>
      <c r="E2191" s="2">
        <f>HYPERLINK("capsilon://?command=openfolder&amp;siteaddress=FAM.docvelocity-na8.net&amp;folderid=FXDC832666-F895-0AD0-775F-9BB1C4B21AB2","FX211113356")</f>
        <v>0.0</v>
      </c>
      <c r="F2191" t="inlineStr">
        <is>
          <t/>
        </is>
      </c>
      <c r="G2191" t="inlineStr">
        <is>
          <t/>
        </is>
      </c>
      <c r="H2191" t="inlineStr">
        <is>
          <t>Mailitem</t>
        </is>
      </c>
      <c r="I2191" t="inlineStr">
        <is>
          <t>MI2112101610</t>
        </is>
      </c>
      <c r="J2191" t="n">
        <v>68.0</v>
      </c>
      <c r="K2191" t="inlineStr">
        <is>
          <t>COMPLETED</t>
        </is>
      </c>
      <c r="L2191" t="inlineStr">
        <is>
          <t>MARK_AS_COMPLETED</t>
        </is>
      </c>
      <c r="M2191" t="inlineStr">
        <is>
          <t>Queue</t>
        </is>
      </c>
      <c r="N2191" t="n">
        <v>2.0</v>
      </c>
      <c r="O2191" s="1" t="n">
        <v>44532.76840277778</v>
      </c>
      <c r="P2191" s="1" t="n">
        <v>44533.20412037037</v>
      </c>
      <c r="Q2191" t="n">
        <v>36939.0</v>
      </c>
      <c r="R2191" t="n">
        <v>707.0</v>
      </c>
      <c r="S2191" t="b">
        <v>0</v>
      </c>
      <c r="T2191" t="inlineStr">
        <is>
          <t>N/A</t>
        </is>
      </c>
      <c r="U2191" t="b">
        <v>0</v>
      </c>
      <c r="V2191" t="inlineStr">
        <is>
          <t>Poonam Patil</t>
        </is>
      </c>
      <c r="W2191" s="1" t="n">
        <v>44532.82582175926</v>
      </c>
      <c r="X2191" t="n">
        <v>168.0</v>
      </c>
      <c r="Y2191" t="n">
        <v>63.0</v>
      </c>
      <c r="Z2191" t="n">
        <v>0.0</v>
      </c>
      <c r="AA2191" t="n">
        <v>63.0</v>
      </c>
      <c r="AB2191" t="n">
        <v>0.0</v>
      </c>
      <c r="AC2191" t="n">
        <v>22.0</v>
      </c>
      <c r="AD2191" t="n">
        <v>5.0</v>
      </c>
      <c r="AE2191" t="n">
        <v>0.0</v>
      </c>
      <c r="AF2191" t="n">
        <v>0.0</v>
      </c>
      <c r="AG2191" t="n">
        <v>0.0</v>
      </c>
      <c r="AH2191" t="inlineStr">
        <is>
          <t>Smriti Gauchan</t>
        </is>
      </c>
      <c r="AI2191" s="1" t="n">
        <v>44533.20412037037</v>
      </c>
      <c r="AJ2191" t="n">
        <v>526.0</v>
      </c>
      <c r="AK2191" t="n">
        <v>4.0</v>
      </c>
      <c r="AL2191" t="n">
        <v>0.0</v>
      </c>
      <c r="AM2191" t="n">
        <v>4.0</v>
      </c>
      <c r="AN2191" t="n">
        <v>0.0</v>
      </c>
      <c r="AO2191" t="n">
        <v>4.0</v>
      </c>
      <c r="AP2191" t="n">
        <v>1.0</v>
      </c>
      <c r="AQ2191" t="n">
        <v>0.0</v>
      </c>
      <c r="AR2191" t="n">
        <v>0.0</v>
      </c>
      <c r="AS2191" t="n">
        <v>0.0</v>
      </c>
      <c r="AT2191" t="inlineStr">
        <is>
          <t>N/A</t>
        </is>
      </c>
      <c r="AU2191" t="inlineStr">
        <is>
          <t>N/A</t>
        </is>
      </c>
      <c r="AV2191" t="inlineStr">
        <is>
          <t>N/A</t>
        </is>
      </c>
      <c r="AW2191" t="inlineStr">
        <is>
          <t>N/A</t>
        </is>
      </c>
      <c r="AX2191" t="inlineStr">
        <is>
          <t>N/A</t>
        </is>
      </c>
      <c r="AY2191" t="inlineStr">
        <is>
          <t>N/A</t>
        </is>
      </c>
      <c r="AZ2191" t="inlineStr">
        <is>
          <t>N/A</t>
        </is>
      </c>
      <c r="BA2191" t="inlineStr">
        <is>
          <t>N/A</t>
        </is>
      </c>
      <c r="BB2191" t="inlineStr">
        <is>
          <t>N/A</t>
        </is>
      </c>
      <c r="BC2191" t="inlineStr">
        <is>
          <t>N/A</t>
        </is>
      </c>
      <c r="BD2191" t="inlineStr">
        <is>
          <t>N/A</t>
        </is>
      </c>
      <c r="BE2191" t="inlineStr">
        <is>
          <t>N/A</t>
        </is>
      </c>
    </row>
    <row r="2192">
      <c r="A2192" t="inlineStr">
        <is>
          <t>WI21129241</t>
        </is>
      </c>
      <c r="B2192" t="inlineStr">
        <is>
          <t>DATA_VALIDATION</t>
        </is>
      </c>
      <c r="C2192" t="inlineStr">
        <is>
          <t>201330003938</t>
        </is>
      </c>
      <c r="D2192" t="inlineStr">
        <is>
          <t>Folder</t>
        </is>
      </c>
      <c r="E2192" s="2">
        <f>HYPERLINK("capsilon://?command=openfolder&amp;siteaddress=FAM.docvelocity-na8.net&amp;folderid=FXDC832666-F895-0AD0-775F-9BB1C4B21AB2","FX211113356")</f>
        <v>0.0</v>
      </c>
      <c r="F2192" t="inlineStr">
        <is>
          <t/>
        </is>
      </c>
      <c r="G2192" t="inlineStr">
        <is>
          <t/>
        </is>
      </c>
      <c r="H2192" t="inlineStr">
        <is>
          <t>Mailitem</t>
        </is>
      </c>
      <c r="I2192" t="inlineStr">
        <is>
          <t>MI2112101615</t>
        </is>
      </c>
      <c r="J2192" t="n">
        <v>28.0</v>
      </c>
      <c r="K2192" t="inlineStr">
        <is>
          <t>COMPLETED</t>
        </is>
      </c>
      <c r="L2192" t="inlineStr">
        <is>
          <t>MARK_AS_COMPLETED</t>
        </is>
      </c>
      <c r="M2192" t="inlineStr">
        <is>
          <t>Queue</t>
        </is>
      </c>
      <c r="N2192" t="n">
        <v>2.0</v>
      </c>
      <c r="O2192" s="1" t="n">
        <v>44532.76865740741</v>
      </c>
      <c r="P2192" s="1" t="n">
        <v>44533.20239583333</v>
      </c>
      <c r="Q2192" t="n">
        <v>37296.0</v>
      </c>
      <c r="R2192" t="n">
        <v>179.0</v>
      </c>
      <c r="S2192" t="b">
        <v>0</v>
      </c>
      <c r="T2192" t="inlineStr">
        <is>
          <t>N/A</t>
        </is>
      </c>
      <c r="U2192" t="b">
        <v>0</v>
      </c>
      <c r="V2192" t="inlineStr">
        <is>
          <t>Poonam Patil</t>
        </is>
      </c>
      <c r="W2192" s="1" t="n">
        <v>44532.82642361111</v>
      </c>
      <c r="X2192" t="n">
        <v>51.0</v>
      </c>
      <c r="Y2192" t="n">
        <v>21.0</v>
      </c>
      <c r="Z2192" t="n">
        <v>0.0</v>
      </c>
      <c r="AA2192" t="n">
        <v>21.0</v>
      </c>
      <c r="AB2192" t="n">
        <v>0.0</v>
      </c>
      <c r="AC2192" t="n">
        <v>1.0</v>
      </c>
      <c r="AD2192" t="n">
        <v>7.0</v>
      </c>
      <c r="AE2192" t="n">
        <v>0.0</v>
      </c>
      <c r="AF2192" t="n">
        <v>0.0</v>
      </c>
      <c r="AG2192" t="n">
        <v>0.0</v>
      </c>
      <c r="AH2192" t="inlineStr">
        <is>
          <t>Aparna Chavan</t>
        </is>
      </c>
      <c r="AI2192" s="1" t="n">
        <v>44533.20239583333</v>
      </c>
      <c r="AJ2192" t="n">
        <v>122.0</v>
      </c>
      <c r="AK2192" t="n">
        <v>0.0</v>
      </c>
      <c r="AL2192" t="n">
        <v>0.0</v>
      </c>
      <c r="AM2192" t="n">
        <v>0.0</v>
      </c>
      <c r="AN2192" t="n">
        <v>0.0</v>
      </c>
      <c r="AO2192" t="n">
        <v>0.0</v>
      </c>
      <c r="AP2192" t="n">
        <v>7.0</v>
      </c>
      <c r="AQ2192" t="n">
        <v>0.0</v>
      </c>
      <c r="AR2192" t="n">
        <v>0.0</v>
      </c>
      <c r="AS2192" t="n">
        <v>0.0</v>
      </c>
      <c r="AT2192" t="inlineStr">
        <is>
          <t>N/A</t>
        </is>
      </c>
      <c r="AU2192" t="inlineStr">
        <is>
          <t>N/A</t>
        </is>
      </c>
      <c r="AV2192" t="inlineStr">
        <is>
          <t>N/A</t>
        </is>
      </c>
      <c r="AW2192" t="inlineStr">
        <is>
          <t>N/A</t>
        </is>
      </c>
      <c r="AX2192" t="inlineStr">
        <is>
          <t>N/A</t>
        </is>
      </c>
      <c r="AY2192" t="inlineStr">
        <is>
          <t>N/A</t>
        </is>
      </c>
      <c r="AZ2192" t="inlineStr">
        <is>
          <t>N/A</t>
        </is>
      </c>
      <c r="BA2192" t="inlineStr">
        <is>
          <t>N/A</t>
        </is>
      </c>
      <c r="BB2192" t="inlineStr">
        <is>
          <t>N/A</t>
        </is>
      </c>
      <c r="BC2192" t="inlineStr">
        <is>
          <t>N/A</t>
        </is>
      </c>
      <c r="BD2192" t="inlineStr">
        <is>
          <t>N/A</t>
        </is>
      </c>
      <c r="BE2192" t="inlineStr">
        <is>
          <t>N/A</t>
        </is>
      </c>
    </row>
    <row r="2193">
      <c r="A2193" t="inlineStr">
        <is>
          <t>WI21129244</t>
        </is>
      </c>
      <c r="B2193" t="inlineStr">
        <is>
          <t>DATA_VALIDATION</t>
        </is>
      </c>
      <c r="C2193" t="inlineStr">
        <is>
          <t>201330003938</t>
        </is>
      </c>
      <c r="D2193" t="inlineStr">
        <is>
          <t>Folder</t>
        </is>
      </c>
      <c r="E2193" s="2">
        <f>HYPERLINK("capsilon://?command=openfolder&amp;siteaddress=FAM.docvelocity-na8.net&amp;folderid=FXDC832666-F895-0AD0-775F-9BB1C4B21AB2","FX211113356")</f>
        <v>0.0</v>
      </c>
      <c r="F2193" t="inlineStr">
        <is>
          <t/>
        </is>
      </c>
      <c r="G2193" t="inlineStr">
        <is>
          <t/>
        </is>
      </c>
      <c r="H2193" t="inlineStr">
        <is>
          <t>Mailitem</t>
        </is>
      </c>
      <c r="I2193" t="inlineStr">
        <is>
          <t>MI2112101600</t>
        </is>
      </c>
      <c r="J2193" t="n">
        <v>83.0</v>
      </c>
      <c r="K2193" t="inlineStr">
        <is>
          <t>COMPLETED</t>
        </is>
      </c>
      <c r="L2193" t="inlineStr">
        <is>
          <t>MARK_AS_COMPLETED</t>
        </is>
      </c>
      <c r="M2193" t="inlineStr">
        <is>
          <t>Queue</t>
        </is>
      </c>
      <c r="N2193" t="n">
        <v>1.0</v>
      </c>
      <c r="O2193" s="1" t="n">
        <v>44532.76902777778</v>
      </c>
      <c r="P2193" s="1" t="n">
        <v>44533.34438657408</v>
      </c>
      <c r="Q2193" t="n">
        <v>49227.0</v>
      </c>
      <c r="R2193" t="n">
        <v>484.0</v>
      </c>
      <c r="S2193" t="b">
        <v>0</v>
      </c>
      <c r="T2193" t="inlineStr">
        <is>
          <t>N/A</t>
        </is>
      </c>
      <c r="U2193" t="b">
        <v>0</v>
      </c>
      <c r="V2193" t="inlineStr">
        <is>
          <t>Hemanshi Deshlahara</t>
        </is>
      </c>
      <c r="W2193" s="1" t="n">
        <v>44533.34438657408</v>
      </c>
      <c r="X2193" t="n">
        <v>175.0</v>
      </c>
      <c r="Y2193" t="n">
        <v>0.0</v>
      </c>
      <c r="Z2193" t="n">
        <v>0.0</v>
      </c>
      <c r="AA2193" t="n">
        <v>0.0</v>
      </c>
      <c r="AB2193" t="n">
        <v>0.0</v>
      </c>
      <c r="AC2193" t="n">
        <v>0.0</v>
      </c>
      <c r="AD2193" t="n">
        <v>83.0</v>
      </c>
      <c r="AE2193" t="n">
        <v>78.0</v>
      </c>
      <c r="AF2193" t="n">
        <v>0.0</v>
      </c>
      <c r="AG2193" t="n">
        <v>2.0</v>
      </c>
      <c r="AH2193" t="inlineStr">
        <is>
          <t>N/A</t>
        </is>
      </c>
      <c r="AI2193" t="inlineStr">
        <is>
          <t>N/A</t>
        </is>
      </c>
      <c r="AJ2193" t="inlineStr">
        <is>
          <t>N/A</t>
        </is>
      </c>
      <c r="AK2193" t="inlineStr">
        <is>
          <t>N/A</t>
        </is>
      </c>
      <c r="AL2193" t="inlineStr">
        <is>
          <t>N/A</t>
        </is>
      </c>
      <c r="AM2193" t="inlineStr">
        <is>
          <t>N/A</t>
        </is>
      </c>
      <c r="AN2193" t="inlineStr">
        <is>
          <t>N/A</t>
        </is>
      </c>
      <c r="AO2193" t="inlineStr">
        <is>
          <t>N/A</t>
        </is>
      </c>
      <c r="AP2193" t="inlineStr">
        <is>
          <t>N/A</t>
        </is>
      </c>
      <c r="AQ2193" t="inlineStr">
        <is>
          <t>N/A</t>
        </is>
      </c>
      <c r="AR2193" t="inlineStr">
        <is>
          <t>N/A</t>
        </is>
      </c>
      <c r="AS2193" t="inlineStr">
        <is>
          <t>N/A</t>
        </is>
      </c>
      <c r="AT2193" t="inlineStr">
        <is>
          <t>N/A</t>
        </is>
      </c>
      <c r="AU2193" t="inlineStr">
        <is>
          <t>N/A</t>
        </is>
      </c>
      <c r="AV2193" t="inlineStr">
        <is>
          <t>N/A</t>
        </is>
      </c>
      <c r="AW2193" t="inlineStr">
        <is>
          <t>N/A</t>
        </is>
      </c>
      <c r="AX2193" t="inlineStr">
        <is>
          <t>N/A</t>
        </is>
      </c>
      <c r="AY2193" t="inlineStr">
        <is>
          <t>N/A</t>
        </is>
      </c>
      <c r="AZ2193" t="inlineStr">
        <is>
          <t>N/A</t>
        </is>
      </c>
      <c r="BA2193" t="inlineStr">
        <is>
          <t>N/A</t>
        </is>
      </c>
      <c r="BB2193" t="inlineStr">
        <is>
          <t>N/A</t>
        </is>
      </c>
      <c r="BC2193" t="inlineStr">
        <is>
          <t>N/A</t>
        </is>
      </c>
      <c r="BD2193" t="inlineStr">
        <is>
          <t>N/A</t>
        </is>
      </c>
      <c r="BE2193" t="inlineStr">
        <is>
          <t>N/A</t>
        </is>
      </c>
    </row>
    <row r="2194">
      <c r="A2194" t="inlineStr">
        <is>
          <t>WI21129246</t>
        </is>
      </c>
      <c r="B2194" t="inlineStr">
        <is>
          <t>DATA_VALIDATION</t>
        </is>
      </c>
      <c r="C2194" t="inlineStr">
        <is>
          <t>201330003938</t>
        </is>
      </c>
      <c r="D2194" t="inlineStr">
        <is>
          <t>Folder</t>
        </is>
      </c>
      <c r="E2194" s="2">
        <f>HYPERLINK("capsilon://?command=openfolder&amp;siteaddress=FAM.docvelocity-na8.net&amp;folderid=FXDC832666-F895-0AD0-775F-9BB1C4B21AB2","FX211113356")</f>
        <v>0.0</v>
      </c>
      <c r="F2194" t="inlineStr">
        <is>
          <t/>
        </is>
      </c>
      <c r="G2194" t="inlineStr">
        <is>
          <t/>
        </is>
      </c>
      <c r="H2194" t="inlineStr">
        <is>
          <t>Mailitem</t>
        </is>
      </c>
      <c r="I2194" t="inlineStr">
        <is>
          <t>MI2112101655</t>
        </is>
      </c>
      <c r="J2194" t="n">
        <v>28.0</v>
      </c>
      <c r="K2194" t="inlineStr">
        <is>
          <t>COMPLETED</t>
        </is>
      </c>
      <c r="L2194" t="inlineStr">
        <is>
          <t>MARK_AS_COMPLETED</t>
        </is>
      </c>
      <c r="M2194" t="inlineStr">
        <is>
          <t>Queue</t>
        </is>
      </c>
      <c r="N2194" t="n">
        <v>2.0</v>
      </c>
      <c r="O2194" s="1" t="n">
        <v>44532.76931712963</v>
      </c>
      <c r="P2194" s="1" t="n">
        <v>44533.20342592592</v>
      </c>
      <c r="Q2194" t="n">
        <v>37172.0</v>
      </c>
      <c r="R2194" t="n">
        <v>335.0</v>
      </c>
      <c r="S2194" t="b">
        <v>0</v>
      </c>
      <c r="T2194" t="inlineStr">
        <is>
          <t>N/A</t>
        </is>
      </c>
      <c r="U2194" t="b">
        <v>0</v>
      </c>
      <c r="V2194" t="inlineStr">
        <is>
          <t>Suraj Toradmal</t>
        </is>
      </c>
      <c r="W2194" s="1" t="n">
        <v>44532.828888888886</v>
      </c>
      <c r="X2194" t="n">
        <v>242.0</v>
      </c>
      <c r="Y2194" t="n">
        <v>21.0</v>
      </c>
      <c r="Z2194" t="n">
        <v>0.0</v>
      </c>
      <c r="AA2194" t="n">
        <v>21.0</v>
      </c>
      <c r="AB2194" t="n">
        <v>0.0</v>
      </c>
      <c r="AC2194" t="n">
        <v>3.0</v>
      </c>
      <c r="AD2194" t="n">
        <v>7.0</v>
      </c>
      <c r="AE2194" t="n">
        <v>0.0</v>
      </c>
      <c r="AF2194" t="n">
        <v>0.0</v>
      </c>
      <c r="AG2194" t="n">
        <v>0.0</v>
      </c>
      <c r="AH2194" t="inlineStr">
        <is>
          <t>Aparna Chavan</t>
        </is>
      </c>
      <c r="AI2194" s="1" t="n">
        <v>44533.20342592592</v>
      </c>
      <c r="AJ2194" t="n">
        <v>88.0</v>
      </c>
      <c r="AK2194" t="n">
        <v>0.0</v>
      </c>
      <c r="AL2194" t="n">
        <v>0.0</v>
      </c>
      <c r="AM2194" t="n">
        <v>0.0</v>
      </c>
      <c r="AN2194" t="n">
        <v>0.0</v>
      </c>
      <c r="AO2194" t="n">
        <v>0.0</v>
      </c>
      <c r="AP2194" t="n">
        <v>7.0</v>
      </c>
      <c r="AQ2194" t="n">
        <v>0.0</v>
      </c>
      <c r="AR2194" t="n">
        <v>0.0</v>
      </c>
      <c r="AS2194" t="n">
        <v>0.0</v>
      </c>
      <c r="AT2194" t="inlineStr">
        <is>
          <t>N/A</t>
        </is>
      </c>
      <c r="AU2194" t="inlineStr">
        <is>
          <t>N/A</t>
        </is>
      </c>
      <c r="AV2194" t="inlineStr">
        <is>
          <t>N/A</t>
        </is>
      </c>
      <c r="AW2194" t="inlineStr">
        <is>
          <t>N/A</t>
        </is>
      </c>
      <c r="AX2194" t="inlineStr">
        <is>
          <t>N/A</t>
        </is>
      </c>
      <c r="AY2194" t="inlineStr">
        <is>
          <t>N/A</t>
        </is>
      </c>
      <c r="AZ2194" t="inlineStr">
        <is>
          <t>N/A</t>
        </is>
      </c>
      <c r="BA2194" t="inlineStr">
        <is>
          <t>N/A</t>
        </is>
      </c>
      <c r="BB2194" t="inlineStr">
        <is>
          <t>N/A</t>
        </is>
      </c>
      <c r="BC2194" t="inlineStr">
        <is>
          <t>N/A</t>
        </is>
      </c>
      <c r="BD2194" t="inlineStr">
        <is>
          <t>N/A</t>
        </is>
      </c>
      <c r="BE2194" t="inlineStr">
        <is>
          <t>N/A</t>
        </is>
      </c>
    </row>
    <row r="2195">
      <c r="A2195" t="inlineStr">
        <is>
          <t>WI21129250</t>
        </is>
      </c>
      <c r="B2195" t="inlineStr">
        <is>
          <t>DATA_VALIDATION</t>
        </is>
      </c>
      <c r="C2195" t="inlineStr">
        <is>
          <t>201330003938</t>
        </is>
      </c>
      <c r="D2195" t="inlineStr">
        <is>
          <t>Folder</t>
        </is>
      </c>
      <c r="E2195" s="2">
        <f>HYPERLINK("capsilon://?command=openfolder&amp;siteaddress=FAM.docvelocity-na8.net&amp;folderid=FXDC832666-F895-0AD0-775F-9BB1C4B21AB2","FX211113356")</f>
        <v>0.0</v>
      </c>
      <c r="F2195" t="inlineStr">
        <is>
          <t/>
        </is>
      </c>
      <c r="G2195" t="inlineStr">
        <is>
          <t/>
        </is>
      </c>
      <c r="H2195" t="inlineStr">
        <is>
          <t>Mailitem</t>
        </is>
      </c>
      <c r="I2195" t="inlineStr">
        <is>
          <t>MI2112101643</t>
        </is>
      </c>
      <c r="J2195" t="n">
        <v>73.0</v>
      </c>
      <c r="K2195" t="inlineStr">
        <is>
          <t>COMPLETED</t>
        </is>
      </c>
      <c r="L2195" t="inlineStr">
        <is>
          <t>MARK_AS_COMPLETED</t>
        </is>
      </c>
      <c r="M2195" t="inlineStr">
        <is>
          <t>Queue</t>
        </is>
      </c>
      <c r="N2195" t="n">
        <v>2.0</v>
      </c>
      <c r="O2195" s="1" t="n">
        <v>44532.76957175926</v>
      </c>
      <c r="P2195" s="1" t="n">
        <v>44533.206099537034</v>
      </c>
      <c r="Q2195" t="n">
        <v>37331.0</v>
      </c>
      <c r="R2195" t="n">
        <v>385.0</v>
      </c>
      <c r="S2195" t="b">
        <v>0</v>
      </c>
      <c r="T2195" t="inlineStr">
        <is>
          <t>N/A</t>
        </is>
      </c>
      <c r="U2195" t="b">
        <v>0</v>
      </c>
      <c r="V2195" t="inlineStr">
        <is>
          <t>Poonam Patil</t>
        </is>
      </c>
      <c r="W2195" s="1" t="n">
        <v>44532.82859953704</v>
      </c>
      <c r="X2195" t="n">
        <v>149.0</v>
      </c>
      <c r="Y2195" t="n">
        <v>68.0</v>
      </c>
      <c r="Z2195" t="n">
        <v>0.0</v>
      </c>
      <c r="AA2195" t="n">
        <v>68.0</v>
      </c>
      <c r="AB2195" t="n">
        <v>0.0</v>
      </c>
      <c r="AC2195" t="n">
        <v>28.0</v>
      </c>
      <c r="AD2195" t="n">
        <v>5.0</v>
      </c>
      <c r="AE2195" t="n">
        <v>0.0</v>
      </c>
      <c r="AF2195" t="n">
        <v>0.0</v>
      </c>
      <c r="AG2195" t="n">
        <v>0.0</v>
      </c>
      <c r="AH2195" t="inlineStr">
        <is>
          <t>Aparna Chavan</t>
        </is>
      </c>
      <c r="AI2195" s="1" t="n">
        <v>44533.206099537034</v>
      </c>
      <c r="AJ2195" t="n">
        <v>230.0</v>
      </c>
      <c r="AK2195" t="n">
        <v>3.0</v>
      </c>
      <c r="AL2195" t="n">
        <v>0.0</v>
      </c>
      <c r="AM2195" t="n">
        <v>3.0</v>
      </c>
      <c r="AN2195" t="n">
        <v>0.0</v>
      </c>
      <c r="AO2195" t="n">
        <v>2.0</v>
      </c>
      <c r="AP2195" t="n">
        <v>2.0</v>
      </c>
      <c r="AQ2195" t="n">
        <v>0.0</v>
      </c>
      <c r="AR2195" t="n">
        <v>0.0</v>
      </c>
      <c r="AS2195" t="n">
        <v>0.0</v>
      </c>
      <c r="AT2195" t="inlineStr">
        <is>
          <t>N/A</t>
        </is>
      </c>
      <c r="AU2195" t="inlineStr">
        <is>
          <t>N/A</t>
        </is>
      </c>
      <c r="AV2195" t="inlineStr">
        <is>
          <t>N/A</t>
        </is>
      </c>
      <c r="AW2195" t="inlineStr">
        <is>
          <t>N/A</t>
        </is>
      </c>
      <c r="AX2195" t="inlineStr">
        <is>
          <t>N/A</t>
        </is>
      </c>
      <c r="AY2195" t="inlineStr">
        <is>
          <t>N/A</t>
        </is>
      </c>
      <c r="AZ2195" t="inlineStr">
        <is>
          <t>N/A</t>
        </is>
      </c>
      <c r="BA2195" t="inlineStr">
        <is>
          <t>N/A</t>
        </is>
      </c>
      <c r="BB2195" t="inlineStr">
        <is>
          <t>N/A</t>
        </is>
      </c>
      <c r="BC2195" t="inlineStr">
        <is>
          <t>N/A</t>
        </is>
      </c>
      <c r="BD2195" t="inlineStr">
        <is>
          <t>N/A</t>
        </is>
      </c>
      <c r="BE2195" t="inlineStr">
        <is>
          <t>N/A</t>
        </is>
      </c>
    </row>
    <row r="2196">
      <c r="A2196" t="inlineStr">
        <is>
          <t>WI21129310</t>
        </is>
      </c>
      <c r="B2196" t="inlineStr">
        <is>
          <t>DATA_VALIDATION</t>
        </is>
      </c>
      <c r="C2196" t="inlineStr">
        <is>
          <t>201308007824</t>
        </is>
      </c>
      <c r="D2196" t="inlineStr">
        <is>
          <t>Folder</t>
        </is>
      </c>
      <c r="E2196" s="2">
        <f>HYPERLINK("capsilon://?command=openfolder&amp;siteaddress=FAM.docvelocity-na8.net&amp;folderid=FX401B6946-A295-8A4D-4D8B-2335AE1FD0BB","FX21119507")</f>
        <v>0.0</v>
      </c>
      <c r="F2196" t="inlineStr">
        <is>
          <t/>
        </is>
      </c>
      <c r="G2196" t="inlineStr">
        <is>
          <t/>
        </is>
      </c>
      <c r="H2196" t="inlineStr">
        <is>
          <t>Mailitem</t>
        </is>
      </c>
      <c r="I2196" t="inlineStr">
        <is>
          <t>MI2112102482</t>
        </is>
      </c>
      <c r="J2196" t="n">
        <v>128.0</v>
      </c>
      <c r="K2196" t="inlineStr">
        <is>
          <t>COMPLETED</t>
        </is>
      </c>
      <c r="L2196" t="inlineStr">
        <is>
          <t>MARK_AS_COMPLETED</t>
        </is>
      </c>
      <c r="M2196" t="inlineStr">
        <is>
          <t>Queue</t>
        </is>
      </c>
      <c r="N2196" t="n">
        <v>1.0</v>
      </c>
      <c r="O2196" s="1" t="n">
        <v>44532.77914351852</v>
      </c>
      <c r="P2196" s="1" t="n">
        <v>44533.346087962964</v>
      </c>
      <c r="Q2196" t="n">
        <v>48650.0</v>
      </c>
      <c r="R2196" t="n">
        <v>334.0</v>
      </c>
      <c r="S2196" t="b">
        <v>0</v>
      </c>
      <c r="T2196" t="inlineStr">
        <is>
          <t>N/A</t>
        </is>
      </c>
      <c r="U2196" t="b">
        <v>0</v>
      </c>
      <c r="V2196" t="inlineStr">
        <is>
          <t>Hemanshi Deshlahara</t>
        </is>
      </c>
      <c r="W2196" s="1" t="n">
        <v>44533.346087962964</v>
      </c>
      <c r="X2196" t="n">
        <v>146.0</v>
      </c>
      <c r="Y2196" t="n">
        <v>0.0</v>
      </c>
      <c r="Z2196" t="n">
        <v>0.0</v>
      </c>
      <c r="AA2196" t="n">
        <v>0.0</v>
      </c>
      <c r="AB2196" t="n">
        <v>0.0</v>
      </c>
      <c r="AC2196" t="n">
        <v>0.0</v>
      </c>
      <c r="AD2196" t="n">
        <v>128.0</v>
      </c>
      <c r="AE2196" t="n">
        <v>111.0</v>
      </c>
      <c r="AF2196" t="n">
        <v>0.0</v>
      </c>
      <c r="AG2196" t="n">
        <v>5.0</v>
      </c>
      <c r="AH2196" t="inlineStr">
        <is>
          <t>N/A</t>
        </is>
      </c>
      <c r="AI2196" t="inlineStr">
        <is>
          <t>N/A</t>
        </is>
      </c>
      <c r="AJ2196" t="inlineStr">
        <is>
          <t>N/A</t>
        </is>
      </c>
      <c r="AK2196" t="inlineStr">
        <is>
          <t>N/A</t>
        </is>
      </c>
      <c r="AL2196" t="inlineStr">
        <is>
          <t>N/A</t>
        </is>
      </c>
      <c r="AM2196" t="inlineStr">
        <is>
          <t>N/A</t>
        </is>
      </c>
      <c r="AN2196" t="inlineStr">
        <is>
          <t>N/A</t>
        </is>
      </c>
      <c r="AO2196" t="inlineStr">
        <is>
          <t>N/A</t>
        </is>
      </c>
      <c r="AP2196" t="inlineStr">
        <is>
          <t>N/A</t>
        </is>
      </c>
      <c r="AQ2196" t="inlineStr">
        <is>
          <t>N/A</t>
        </is>
      </c>
      <c r="AR2196" t="inlineStr">
        <is>
          <t>N/A</t>
        </is>
      </c>
      <c r="AS2196" t="inlineStr">
        <is>
          <t>N/A</t>
        </is>
      </c>
      <c r="AT2196" t="inlineStr">
        <is>
          <t>N/A</t>
        </is>
      </c>
      <c r="AU2196" t="inlineStr">
        <is>
          <t>N/A</t>
        </is>
      </c>
      <c r="AV2196" t="inlineStr">
        <is>
          <t>N/A</t>
        </is>
      </c>
      <c r="AW2196" t="inlineStr">
        <is>
          <t>N/A</t>
        </is>
      </c>
      <c r="AX2196" t="inlineStr">
        <is>
          <t>N/A</t>
        </is>
      </c>
      <c r="AY2196" t="inlineStr">
        <is>
          <t>N/A</t>
        </is>
      </c>
      <c r="AZ2196" t="inlineStr">
        <is>
          <t>N/A</t>
        </is>
      </c>
      <c r="BA2196" t="inlineStr">
        <is>
          <t>N/A</t>
        </is>
      </c>
      <c r="BB2196" t="inlineStr">
        <is>
          <t>N/A</t>
        </is>
      </c>
      <c r="BC2196" t="inlineStr">
        <is>
          <t>N/A</t>
        </is>
      </c>
      <c r="BD2196" t="inlineStr">
        <is>
          <t>N/A</t>
        </is>
      </c>
      <c r="BE2196" t="inlineStr">
        <is>
          <t>N/A</t>
        </is>
      </c>
    </row>
    <row r="2197">
      <c r="A2197" t="inlineStr">
        <is>
          <t>WI21129312</t>
        </is>
      </c>
      <c r="B2197" t="inlineStr">
        <is>
          <t>DATA_VALIDATION</t>
        </is>
      </c>
      <c r="C2197" t="inlineStr">
        <is>
          <t>201110012000</t>
        </is>
      </c>
      <c r="D2197" t="inlineStr">
        <is>
          <t>Folder</t>
        </is>
      </c>
      <c r="E2197" s="2">
        <f>HYPERLINK("capsilon://?command=openfolder&amp;siteaddress=FAM.docvelocity-na8.net&amp;folderid=FXEA1CC90D-6D09-3CD5-994A-6F7FBA84209B","FX210914348")</f>
        <v>0.0</v>
      </c>
      <c r="F2197" t="inlineStr">
        <is>
          <t/>
        </is>
      </c>
      <c r="G2197" t="inlineStr">
        <is>
          <t/>
        </is>
      </c>
      <c r="H2197" t="inlineStr">
        <is>
          <t>Mailitem</t>
        </is>
      </c>
      <c r="I2197" t="inlineStr">
        <is>
          <t>MI2112102557</t>
        </is>
      </c>
      <c r="J2197" t="n">
        <v>40.0</v>
      </c>
      <c r="K2197" t="inlineStr">
        <is>
          <t>COMPLETED</t>
        </is>
      </c>
      <c r="L2197" t="inlineStr">
        <is>
          <t>MARK_AS_COMPLETED</t>
        </is>
      </c>
      <c r="M2197" t="inlineStr">
        <is>
          <t>Queue</t>
        </is>
      </c>
      <c r="N2197" t="n">
        <v>2.0</v>
      </c>
      <c r="O2197" s="1" t="n">
        <v>44532.77947916667</v>
      </c>
      <c r="P2197" s="1" t="n">
        <v>44533.210231481484</v>
      </c>
      <c r="Q2197" t="n">
        <v>36383.0</v>
      </c>
      <c r="R2197" t="n">
        <v>834.0</v>
      </c>
      <c r="S2197" t="b">
        <v>0</v>
      </c>
      <c r="T2197" t="inlineStr">
        <is>
          <t>N/A</t>
        </is>
      </c>
      <c r="U2197" t="b">
        <v>0</v>
      </c>
      <c r="V2197" t="inlineStr">
        <is>
          <t>Poonam Patil</t>
        </is>
      </c>
      <c r="W2197" s="1" t="n">
        <v>44532.8325</v>
      </c>
      <c r="X2197" t="n">
        <v>297.0</v>
      </c>
      <c r="Y2197" t="n">
        <v>41.0</v>
      </c>
      <c r="Z2197" t="n">
        <v>0.0</v>
      </c>
      <c r="AA2197" t="n">
        <v>41.0</v>
      </c>
      <c r="AB2197" t="n">
        <v>0.0</v>
      </c>
      <c r="AC2197" t="n">
        <v>35.0</v>
      </c>
      <c r="AD2197" t="n">
        <v>-1.0</v>
      </c>
      <c r="AE2197" t="n">
        <v>0.0</v>
      </c>
      <c r="AF2197" t="n">
        <v>0.0</v>
      </c>
      <c r="AG2197" t="n">
        <v>0.0</v>
      </c>
      <c r="AH2197" t="inlineStr">
        <is>
          <t>Smriti Gauchan</t>
        </is>
      </c>
      <c r="AI2197" s="1" t="n">
        <v>44533.210231481484</v>
      </c>
      <c r="AJ2197" t="n">
        <v>527.0</v>
      </c>
      <c r="AK2197" t="n">
        <v>1.0</v>
      </c>
      <c r="AL2197" t="n">
        <v>0.0</v>
      </c>
      <c r="AM2197" t="n">
        <v>1.0</v>
      </c>
      <c r="AN2197" t="n">
        <v>0.0</v>
      </c>
      <c r="AO2197" t="n">
        <v>1.0</v>
      </c>
      <c r="AP2197" t="n">
        <v>-2.0</v>
      </c>
      <c r="AQ2197" t="n">
        <v>0.0</v>
      </c>
      <c r="AR2197" t="n">
        <v>0.0</v>
      </c>
      <c r="AS2197" t="n">
        <v>0.0</v>
      </c>
      <c r="AT2197" t="inlineStr">
        <is>
          <t>N/A</t>
        </is>
      </c>
      <c r="AU2197" t="inlineStr">
        <is>
          <t>N/A</t>
        </is>
      </c>
      <c r="AV2197" t="inlineStr">
        <is>
          <t>N/A</t>
        </is>
      </c>
      <c r="AW2197" t="inlineStr">
        <is>
          <t>N/A</t>
        </is>
      </c>
      <c r="AX2197" t="inlineStr">
        <is>
          <t>N/A</t>
        </is>
      </c>
      <c r="AY2197" t="inlineStr">
        <is>
          <t>N/A</t>
        </is>
      </c>
      <c r="AZ2197" t="inlineStr">
        <is>
          <t>N/A</t>
        </is>
      </c>
      <c r="BA2197" t="inlineStr">
        <is>
          <t>N/A</t>
        </is>
      </c>
      <c r="BB2197" t="inlineStr">
        <is>
          <t>N/A</t>
        </is>
      </c>
      <c r="BC2197" t="inlineStr">
        <is>
          <t>N/A</t>
        </is>
      </c>
      <c r="BD2197" t="inlineStr">
        <is>
          <t>N/A</t>
        </is>
      </c>
      <c r="BE2197" t="inlineStr">
        <is>
          <t>N/A</t>
        </is>
      </c>
    </row>
    <row r="2198">
      <c r="A2198" t="inlineStr">
        <is>
          <t>WI21129314</t>
        </is>
      </c>
      <c r="B2198" t="inlineStr">
        <is>
          <t>DATA_VALIDATION</t>
        </is>
      </c>
      <c r="C2198" t="inlineStr">
        <is>
          <t>201110012000</t>
        </is>
      </c>
      <c r="D2198" t="inlineStr">
        <is>
          <t>Folder</t>
        </is>
      </c>
      <c r="E2198" s="2">
        <f>HYPERLINK("capsilon://?command=openfolder&amp;siteaddress=FAM.docvelocity-na8.net&amp;folderid=FXEA1CC90D-6D09-3CD5-994A-6F7FBA84209B","FX210914348")</f>
        <v>0.0</v>
      </c>
      <c r="F2198" t="inlineStr">
        <is>
          <t/>
        </is>
      </c>
      <c r="G2198" t="inlineStr">
        <is>
          <t/>
        </is>
      </c>
      <c r="H2198" t="inlineStr">
        <is>
          <t>Mailitem</t>
        </is>
      </c>
      <c r="I2198" t="inlineStr">
        <is>
          <t>MI2112102585</t>
        </is>
      </c>
      <c r="J2198" t="n">
        <v>66.0</v>
      </c>
      <c r="K2198" t="inlineStr">
        <is>
          <t>COMPLETED</t>
        </is>
      </c>
      <c r="L2198" t="inlineStr">
        <is>
          <t>MARK_AS_COMPLETED</t>
        </is>
      </c>
      <c r="M2198" t="inlineStr">
        <is>
          <t>Queue</t>
        </is>
      </c>
      <c r="N2198" t="n">
        <v>2.0</v>
      </c>
      <c r="O2198" s="1" t="n">
        <v>44532.779756944445</v>
      </c>
      <c r="P2198" s="1" t="n">
        <v>44533.208819444444</v>
      </c>
      <c r="Q2198" t="n">
        <v>36209.0</v>
      </c>
      <c r="R2198" t="n">
        <v>862.0</v>
      </c>
      <c r="S2198" t="b">
        <v>0</v>
      </c>
      <c r="T2198" t="inlineStr">
        <is>
          <t>N/A</t>
        </is>
      </c>
      <c r="U2198" t="b">
        <v>0</v>
      </c>
      <c r="V2198" t="inlineStr">
        <is>
          <t>Mohini Shinde</t>
        </is>
      </c>
      <c r="W2198" s="1" t="n">
        <v>44533.15384259259</v>
      </c>
      <c r="X2198" t="n">
        <v>513.0</v>
      </c>
      <c r="Y2198" t="n">
        <v>52.0</v>
      </c>
      <c r="Z2198" t="n">
        <v>0.0</v>
      </c>
      <c r="AA2198" t="n">
        <v>52.0</v>
      </c>
      <c r="AB2198" t="n">
        <v>0.0</v>
      </c>
      <c r="AC2198" t="n">
        <v>44.0</v>
      </c>
      <c r="AD2198" t="n">
        <v>14.0</v>
      </c>
      <c r="AE2198" t="n">
        <v>0.0</v>
      </c>
      <c r="AF2198" t="n">
        <v>0.0</v>
      </c>
      <c r="AG2198" t="n">
        <v>0.0</v>
      </c>
      <c r="AH2198" t="inlineStr">
        <is>
          <t>Aparna Chavan</t>
        </is>
      </c>
      <c r="AI2198" s="1" t="n">
        <v>44533.208819444444</v>
      </c>
      <c r="AJ2198" t="n">
        <v>234.0</v>
      </c>
      <c r="AK2198" t="n">
        <v>0.0</v>
      </c>
      <c r="AL2198" t="n">
        <v>0.0</v>
      </c>
      <c r="AM2198" t="n">
        <v>0.0</v>
      </c>
      <c r="AN2198" t="n">
        <v>0.0</v>
      </c>
      <c r="AO2198" t="n">
        <v>0.0</v>
      </c>
      <c r="AP2198" t="n">
        <v>14.0</v>
      </c>
      <c r="AQ2198" t="n">
        <v>0.0</v>
      </c>
      <c r="AR2198" t="n">
        <v>0.0</v>
      </c>
      <c r="AS2198" t="n">
        <v>0.0</v>
      </c>
      <c r="AT2198" t="inlineStr">
        <is>
          <t>N/A</t>
        </is>
      </c>
      <c r="AU2198" t="inlineStr">
        <is>
          <t>N/A</t>
        </is>
      </c>
      <c r="AV2198" t="inlineStr">
        <is>
          <t>N/A</t>
        </is>
      </c>
      <c r="AW2198" t="inlineStr">
        <is>
          <t>N/A</t>
        </is>
      </c>
      <c r="AX2198" t="inlineStr">
        <is>
          <t>N/A</t>
        </is>
      </c>
      <c r="AY2198" t="inlineStr">
        <is>
          <t>N/A</t>
        </is>
      </c>
      <c r="AZ2198" t="inlineStr">
        <is>
          <t>N/A</t>
        </is>
      </c>
      <c r="BA2198" t="inlineStr">
        <is>
          <t>N/A</t>
        </is>
      </c>
      <c r="BB2198" t="inlineStr">
        <is>
          <t>N/A</t>
        </is>
      </c>
      <c r="BC2198" t="inlineStr">
        <is>
          <t>N/A</t>
        </is>
      </c>
      <c r="BD2198" t="inlineStr">
        <is>
          <t>N/A</t>
        </is>
      </c>
      <c r="BE2198" t="inlineStr">
        <is>
          <t>N/A</t>
        </is>
      </c>
    </row>
    <row r="2199">
      <c r="A2199" t="inlineStr">
        <is>
          <t>WI21129318</t>
        </is>
      </c>
      <c r="B2199" t="inlineStr">
        <is>
          <t>DATA_VALIDATION</t>
        </is>
      </c>
      <c r="C2199" t="inlineStr">
        <is>
          <t>201110012000</t>
        </is>
      </c>
      <c r="D2199" t="inlineStr">
        <is>
          <t>Folder</t>
        </is>
      </c>
      <c r="E2199" s="2">
        <f>HYPERLINK("capsilon://?command=openfolder&amp;siteaddress=FAM.docvelocity-na8.net&amp;folderid=FXEA1CC90D-6D09-3CD5-994A-6F7FBA84209B","FX210914348")</f>
        <v>0.0</v>
      </c>
      <c r="F2199" t="inlineStr">
        <is>
          <t/>
        </is>
      </c>
      <c r="G2199" t="inlineStr">
        <is>
          <t/>
        </is>
      </c>
      <c r="H2199" t="inlineStr">
        <is>
          <t>Mailitem</t>
        </is>
      </c>
      <c r="I2199" t="inlineStr">
        <is>
          <t>MI2112102575</t>
        </is>
      </c>
      <c r="J2199" t="n">
        <v>46.0</v>
      </c>
      <c r="K2199" t="inlineStr">
        <is>
          <t>COMPLETED</t>
        </is>
      </c>
      <c r="L2199" t="inlineStr">
        <is>
          <t>MARK_AS_COMPLETED</t>
        </is>
      </c>
      <c r="M2199" t="inlineStr">
        <is>
          <t>Queue</t>
        </is>
      </c>
      <c r="N2199" t="n">
        <v>2.0</v>
      </c>
      <c r="O2199" s="1" t="n">
        <v>44532.78045138889</v>
      </c>
      <c r="P2199" s="1" t="n">
        <v>44533.21146990741</v>
      </c>
      <c r="Q2199" t="n">
        <v>36476.0</v>
      </c>
      <c r="R2199" t="n">
        <v>764.0</v>
      </c>
      <c r="S2199" t="b">
        <v>0</v>
      </c>
      <c r="T2199" t="inlineStr">
        <is>
          <t>N/A</t>
        </is>
      </c>
      <c r="U2199" t="b">
        <v>0</v>
      </c>
      <c r="V2199" t="inlineStr">
        <is>
          <t>Mohini Shinde</t>
        </is>
      </c>
      <c r="W2199" s="1" t="n">
        <v>44533.15988425926</v>
      </c>
      <c r="X2199" t="n">
        <v>521.0</v>
      </c>
      <c r="Y2199" t="n">
        <v>44.0</v>
      </c>
      <c r="Z2199" t="n">
        <v>0.0</v>
      </c>
      <c r="AA2199" t="n">
        <v>44.0</v>
      </c>
      <c r="AB2199" t="n">
        <v>0.0</v>
      </c>
      <c r="AC2199" t="n">
        <v>36.0</v>
      </c>
      <c r="AD2199" t="n">
        <v>2.0</v>
      </c>
      <c r="AE2199" t="n">
        <v>0.0</v>
      </c>
      <c r="AF2199" t="n">
        <v>0.0</v>
      </c>
      <c r="AG2199" t="n">
        <v>0.0</v>
      </c>
      <c r="AH2199" t="inlineStr">
        <is>
          <t>Aparna Chavan</t>
        </is>
      </c>
      <c r="AI2199" s="1" t="n">
        <v>44533.21146990741</v>
      </c>
      <c r="AJ2199" t="n">
        <v>228.0</v>
      </c>
      <c r="AK2199" t="n">
        <v>0.0</v>
      </c>
      <c r="AL2199" t="n">
        <v>0.0</v>
      </c>
      <c r="AM2199" t="n">
        <v>0.0</v>
      </c>
      <c r="AN2199" t="n">
        <v>0.0</v>
      </c>
      <c r="AO2199" t="n">
        <v>0.0</v>
      </c>
      <c r="AP2199" t="n">
        <v>2.0</v>
      </c>
      <c r="AQ2199" t="n">
        <v>0.0</v>
      </c>
      <c r="AR2199" t="n">
        <v>0.0</v>
      </c>
      <c r="AS2199" t="n">
        <v>0.0</v>
      </c>
      <c r="AT2199" t="inlineStr">
        <is>
          <t>N/A</t>
        </is>
      </c>
      <c r="AU2199" t="inlineStr">
        <is>
          <t>N/A</t>
        </is>
      </c>
      <c r="AV2199" t="inlineStr">
        <is>
          <t>N/A</t>
        </is>
      </c>
      <c r="AW2199" t="inlineStr">
        <is>
          <t>N/A</t>
        </is>
      </c>
      <c r="AX2199" t="inlineStr">
        <is>
          <t>N/A</t>
        </is>
      </c>
      <c r="AY2199" t="inlineStr">
        <is>
          <t>N/A</t>
        </is>
      </c>
      <c r="AZ2199" t="inlineStr">
        <is>
          <t>N/A</t>
        </is>
      </c>
      <c r="BA2199" t="inlineStr">
        <is>
          <t>N/A</t>
        </is>
      </c>
      <c r="BB2199" t="inlineStr">
        <is>
          <t>N/A</t>
        </is>
      </c>
      <c r="BC2199" t="inlineStr">
        <is>
          <t>N/A</t>
        </is>
      </c>
      <c r="BD2199" t="inlineStr">
        <is>
          <t>N/A</t>
        </is>
      </c>
      <c r="BE2199" t="inlineStr">
        <is>
          <t>N/A</t>
        </is>
      </c>
    </row>
    <row r="2200">
      <c r="A2200" t="inlineStr">
        <is>
          <t>WI21129323</t>
        </is>
      </c>
      <c r="B2200" t="inlineStr">
        <is>
          <t>DATA_VALIDATION</t>
        </is>
      </c>
      <c r="C2200" t="inlineStr">
        <is>
          <t>201308007871</t>
        </is>
      </c>
      <c r="D2200" t="inlineStr">
        <is>
          <t>Folder</t>
        </is>
      </c>
      <c r="E2200" s="2">
        <f>HYPERLINK("capsilon://?command=openfolder&amp;siteaddress=FAM.docvelocity-na8.net&amp;folderid=FX7AED12F2-0B29-040F-02BA-588023FEBE43","FX211114259")</f>
        <v>0.0</v>
      </c>
      <c r="F2200" t="inlineStr">
        <is>
          <t/>
        </is>
      </c>
      <c r="G2200" t="inlineStr">
        <is>
          <t/>
        </is>
      </c>
      <c r="H2200" t="inlineStr">
        <is>
          <t>Mailitem</t>
        </is>
      </c>
      <c r="I2200" t="inlineStr">
        <is>
          <t>MI2112102781</t>
        </is>
      </c>
      <c r="J2200" t="n">
        <v>28.0</v>
      </c>
      <c r="K2200" t="inlineStr">
        <is>
          <t>COMPLETED</t>
        </is>
      </c>
      <c r="L2200" t="inlineStr">
        <is>
          <t>MARK_AS_COMPLETED</t>
        </is>
      </c>
      <c r="M2200" t="inlineStr">
        <is>
          <t>Queue</t>
        </is>
      </c>
      <c r="N2200" t="n">
        <v>2.0</v>
      </c>
      <c r="O2200" s="1" t="n">
        <v>44532.78142361111</v>
      </c>
      <c r="P2200" s="1" t="n">
        <v>44533.21372685185</v>
      </c>
      <c r="Q2200" t="n">
        <v>36807.0</v>
      </c>
      <c r="R2200" t="n">
        <v>544.0</v>
      </c>
      <c r="S2200" t="b">
        <v>0</v>
      </c>
      <c r="T2200" t="inlineStr">
        <is>
          <t>N/A</t>
        </is>
      </c>
      <c r="U2200" t="b">
        <v>0</v>
      </c>
      <c r="V2200" t="inlineStr">
        <is>
          <t>Mohini Shinde</t>
        </is>
      </c>
      <c r="W2200" s="1" t="n">
        <v>44533.16269675926</v>
      </c>
      <c r="X2200" t="n">
        <v>243.0</v>
      </c>
      <c r="Y2200" t="n">
        <v>21.0</v>
      </c>
      <c r="Z2200" t="n">
        <v>0.0</v>
      </c>
      <c r="AA2200" t="n">
        <v>21.0</v>
      </c>
      <c r="AB2200" t="n">
        <v>0.0</v>
      </c>
      <c r="AC2200" t="n">
        <v>12.0</v>
      </c>
      <c r="AD2200" t="n">
        <v>7.0</v>
      </c>
      <c r="AE2200" t="n">
        <v>0.0</v>
      </c>
      <c r="AF2200" t="n">
        <v>0.0</v>
      </c>
      <c r="AG2200" t="n">
        <v>0.0</v>
      </c>
      <c r="AH2200" t="inlineStr">
        <is>
          <t>Smriti Gauchan</t>
        </is>
      </c>
      <c r="AI2200" s="1" t="n">
        <v>44533.21372685185</v>
      </c>
      <c r="AJ2200" t="n">
        <v>301.0</v>
      </c>
      <c r="AK2200" t="n">
        <v>1.0</v>
      </c>
      <c r="AL2200" t="n">
        <v>0.0</v>
      </c>
      <c r="AM2200" t="n">
        <v>1.0</v>
      </c>
      <c r="AN2200" t="n">
        <v>0.0</v>
      </c>
      <c r="AO2200" t="n">
        <v>1.0</v>
      </c>
      <c r="AP2200" t="n">
        <v>6.0</v>
      </c>
      <c r="AQ2200" t="n">
        <v>0.0</v>
      </c>
      <c r="AR2200" t="n">
        <v>0.0</v>
      </c>
      <c r="AS2200" t="n">
        <v>0.0</v>
      </c>
      <c r="AT2200" t="inlineStr">
        <is>
          <t>N/A</t>
        </is>
      </c>
      <c r="AU2200" t="inlineStr">
        <is>
          <t>N/A</t>
        </is>
      </c>
      <c r="AV2200" t="inlineStr">
        <is>
          <t>N/A</t>
        </is>
      </c>
      <c r="AW2200" t="inlineStr">
        <is>
          <t>N/A</t>
        </is>
      </c>
      <c r="AX2200" t="inlineStr">
        <is>
          <t>N/A</t>
        </is>
      </c>
      <c r="AY2200" t="inlineStr">
        <is>
          <t>N/A</t>
        </is>
      </c>
      <c r="AZ2200" t="inlineStr">
        <is>
          <t>N/A</t>
        </is>
      </c>
      <c r="BA2200" t="inlineStr">
        <is>
          <t>N/A</t>
        </is>
      </c>
      <c r="BB2200" t="inlineStr">
        <is>
          <t>N/A</t>
        </is>
      </c>
      <c r="BC2200" t="inlineStr">
        <is>
          <t>N/A</t>
        </is>
      </c>
      <c r="BD2200" t="inlineStr">
        <is>
          <t>N/A</t>
        </is>
      </c>
      <c r="BE2200" t="inlineStr">
        <is>
          <t>N/A</t>
        </is>
      </c>
    </row>
    <row r="2201">
      <c r="A2201" t="inlineStr">
        <is>
          <t>WI21129327</t>
        </is>
      </c>
      <c r="B2201" t="inlineStr">
        <is>
          <t>DATA_VALIDATION</t>
        </is>
      </c>
      <c r="C2201" t="inlineStr">
        <is>
          <t>201308007871</t>
        </is>
      </c>
      <c r="D2201" t="inlineStr">
        <is>
          <t>Folder</t>
        </is>
      </c>
      <c r="E2201" s="2">
        <f>HYPERLINK("capsilon://?command=openfolder&amp;siteaddress=FAM.docvelocity-na8.net&amp;folderid=FX7AED12F2-0B29-040F-02BA-588023FEBE43","FX211114259")</f>
        <v>0.0</v>
      </c>
      <c r="F2201" t="inlineStr">
        <is>
          <t/>
        </is>
      </c>
      <c r="G2201" t="inlineStr">
        <is>
          <t/>
        </is>
      </c>
      <c r="H2201" t="inlineStr">
        <is>
          <t>Mailitem</t>
        </is>
      </c>
      <c r="I2201" t="inlineStr">
        <is>
          <t>MI2112102836</t>
        </is>
      </c>
      <c r="J2201" t="n">
        <v>38.0</v>
      </c>
      <c r="K2201" t="inlineStr">
        <is>
          <t>COMPLETED</t>
        </is>
      </c>
      <c r="L2201" t="inlineStr">
        <is>
          <t>MARK_AS_COMPLETED</t>
        </is>
      </c>
      <c r="M2201" t="inlineStr">
        <is>
          <t>Queue</t>
        </is>
      </c>
      <c r="N2201" t="n">
        <v>2.0</v>
      </c>
      <c r="O2201" s="1" t="n">
        <v>44532.782118055555</v>
      </c>
      <c r="P2201" s="1" t="n">
        <v>44533.21960648148</v>
      </c>
      <c r="Q2201" t="n">
        <v>36879.0</v>
      </c>
      <c r="R2201" t="n">
        <v>920.0</v>
      </c>
      <c r="S2201" t="b">
        <v>0</v>
      </c>
      <c r="T2201" t="inlineStr">
        <is>
          <t>N/A</t>
        </is>
      </c>
      <c r="U2201" t="b">
        <v>0</v>
      </c>
      <c r="V2201" t="inlineStr">
        <is>
          <t>Ujwala Ajabe</t>
        </is>
      </c>
      <c r="W2201" s="1" t="n">
        <v>44533.16446759259</v>
      </c>
      <c r="X2201" t="n">
        <v>391.0</v>
      </c>
      <c r="Y2201" t="n">
        <v>37.0</v>
      </c>
      <c r="Z2201" t="n">
        <v>0.0</v>
      </c>
      <c r="AA2201" t="n">
        <v>37.0</v>
      </c>
      <c r="AB2201" t="n">
        <v>0.0</v>
      </c>
      <c r="AC2201" t="n">
        <v>27.0</v>
      </c>
      <c r="AD2201" t="n">
        <v>1.0</v>
      </c>
      <c r="AE2201" t="n">
        <v>0.0</v>
      </c>
      <c r="AF2201" t="n">
        <v>0.0</v>
      </c>
      <c r="AG2201" t="n">
        <v>0.0</v>
      </c>
      <c r="AH2201" t="inlineStr">
        <is>
          <t>Aparna Chavan</t>
        </is>
      </c>
      <c r="AI2201" s="1" t="n">
        <v>44533.21960648148</v>
      </c>
      <c r="AJ2201" t="n">
        <v>521.0</v>
      </c>
      <c r="AK2201" t="n">
        <v>1.0</v>
      </c>
      <c r="AL2201" t="n">
        <v>0.0</v>
      </c>
      <c r="AM2201" t="n">
        <v>1.0</v>
      </c>
      <c r="AN2201" t="n">
        <v>0.0</v>
      </c>
      <c r="AO2201" t="n">
        <v>1.0</v>
      </c>
      <c r="AP2201" t="n">
        <v>0.0</v>
      </c>
      <c r="AQ2201" t="n">
        <v>0.0</v>
      </c>
      <c r="AR2201" t="n">
        <v>0.0</v>
      </c>
      <c r="AS2201" t="n">
        <v>0.0</v>
      </c>
      <c r="AT2201" t="inlineStr">
        <is>
          <t>N/A</t>
        </is>
      </c>
      <c r="AU2201" t="inlineStr">
        <is>
          <t>N/A</t>
        </is>
      </c>
      <c r="AV2201" t="inlineStr">
        <is>
          <t>N/A</t>
        </is>
      </c>
      <c r="AW2201" t="inlineStr">
        <is>
          <t>N/A</t>
        </is>
      </c>
      <c r="AX2201" t="inlineStr">
        <is>
          <t>N/A</t>
        </is>
      </c>
      <c r="AY2201" t="inlineStr">
        <is>
          <t>N/A</t>
        </is>
      </c>
      <c r="AZ2201" t="inlineStr">
        <is>
          <t>N/A</t>
        </is>
      </c>
      <c r="BA2201" t="inlineStr">
        <is>
          <t>N/A</t>
        </is>
      </c>
      <c r="BB2201" t="inlineStr">
        <is>
          <t>N/A</t>
        </is>
      </c>
      <c r="BC2201" t="inlineStr">
        <is>
          <t>N/A</t>
        </is>
      </c>
      <c r="BD2201" t="inlineStr">
        <is>
          <t>N/A</t>
        </is>
      </c>
      <c r="BE2201" t="inlineStr">
        <is>
          <t>N/A</t>
        </is>
      </c>
    </row>
    <row r="2202">
      <c r="A2202" t="inlineStr">
        <is>
          <t>WI21129422</t>
        </is>
      </c>
      <c r="B2202" t="inlineStr">
        <is>
          <t>DATA_VALIDATION</t>
        </is>
      </c>
      <c r="C2202" t="inlineStr">
        <is>
          <t>201330004046</t>
        </is>
      </c>
      <c r="D2202" t="inlineStr">
        <is>
          <t>Folder</t>
        </is>
      </c>
      <c r="E2202" s="2">
        <f>HYPERLINK("capsilon://?command=openfolder&amp;siteaddress=FAM.docvelocity-na8.net&amp;folderid=FXAD01B4E4-359F-C8CE-E366-83ED7ABDD5FE","FX21123544")</f>
        <v>0.0</v>
      </c>
      <c r="F2202" t="inlineStr">
        <is>
          <t/>
        </is>
      </c>
      <c r="G2202" t="inlineStr">
        <is>
          <t/>
        </is>
      </c>
      <c r="H2202" t="inlineStr">
        <is>
          <t>Mailitem</t>
        </is>
      </c>
      <c r="I2202" t="inlineStr">
        <is>
          <t>MI2112103707</t>
        </is>
      </c>
      <c r="J2202" t="n">
        <v>66.0</v>
      </c>
      <c r="K2202" t="inlineStr">
        <is>
          <t>COMPLETED</t>
        </is>
      </c>
      <c r="L2202" t="inlineStr">
        <is>
          <t>MARK_AS_COMPLETED</t>
        </is>
      </c>
      <c r="M2202" t="inlineStr">
        <is>
          <t>Queue</t>
        </is>
      </c>
      <c r="N2202" t="n">
        <v>2.0</v>
      </c>
      <c r="O2202" s="1" t="n">
        <v>44532.79194444444</v>
      </c>
      <c r="P2202" s="1" t="n">
        <v>44533.217881944445</v>
      </c>
      <c r="Q2202" t="n">
        <v>35826.0</v>
      </c>
      <c r="R2202" t="n">
        <v>975.0</v>
      </c>
      <c r="S2202" t="b">
        <v>0</v>
      </c>
      <c r="T2202" t="inlineStr">
        <is>
          <t>N/A</t>
        </is>
      </c>
      <c r="U2202" t="b">
        <v>0</v>
      </c>
      <c r="V2202" t="inlineStr">
        <is>
          <t>Mohini Shinde</t>
        </is>
      </c>
      <c r="W2202" s="1" t="n">
        <v>44533.16984953704</v>
      </c>
      <c r="X2202" t="n">
        <v>617.0</v>
      </c>
      <c r="Y2202" t="n">
        <v>52.0</v>
      </c>
      <c r="Z2202" t="n">
        <v>0.0</v>
      </c>
      <c r="AA2202" t="n">
        <v>52.0</v>
      </c>
      <c r="AB2202" t="n">
        <v>0.0</v>
      </c>
      <c r="AC2202" t="n">
        <v>31.0</v>
      </c>
      <c r="AD2202" t="n">
        <v>14.0</v>
      </c>
      <c r="AE2202" t="n">
        <v>0.0</v>
      </c>
      <c r="AF2202" t="n">
        <v>0.0</v>
      </c>
      <c r="AG2202" t="n">
        <v>0.0</v>
      </c>
      <c r="AH2202" t="inlineStr">
        <is>
          <t>Smriti Gauchan</t>
        </is>
      </c>
      <c r="AI2202" s="1" t="n">
        <v>44533.217881944445</v>
      </c>
      <c r="AJ2202" t="n">
        <v>358.0</v>
      </c>
      <c r="AK2202" t="n">
        <v>0.0</v>
      </c>
      <c r="AL2202" t="n">
        <v>0.0</v>
      </c>
      <c r="AM2202" t="n">
        <v>0.0</v>
      </c>
      <c r="AN2202" t="n">
        <v>0.0</v>
      </c>
      <c r="AO2202" t="n">
        <v>0.0</v>
      </c>
      <c r="AP2202" t="n">
        <v>14.0</v>
      </c>
      <c r="AQ2202" t="n">
        <v>0.0</v>
      </c>
      <c r="AR2202" t="n">
        <v>0.0</v>
      </c>
      <c r="AS2202" t="n">
        <v>0.0</v>
      </c>
      <c r="AT2202" t="inlineStr">
        <is>
          <t>N/A</t>
        </is>
      </c>
      <c r="AU2202" t="inlineStr">
        <is>
          <t>N/A</t>
        </is>
      </c>
      <c r="AV2202" t="inlineStr">
        <is>
          <t>N/A</t>
        </is>
      </c>
      <c r="AW2202" t="inlineStr">
        <is>
          <t>N/A</t>
        </is>
      </c>
      <c r="AX2202" t="inlineStr">
        <is>
          <t>N/A</t>
        </is>
      </c>
      <c r="AY2202" t="inlineStr">
        <is>
          <t>N/A</t>
        </is>
      </c>
      <c r="AZ2202" t="inlineStr">
        <is>
          <t>N/A</t>
        </is>
      </c>
      <c r="BA2202" t="inlineStr">
        <is>
          <t>N/A</t>
        </is>
      </c>
      <c r="BB2202" t="inlineStr">
        <is>
          <t>N/A</t>
        </is>
      </c>
      <c r="BC2202" t="inlineStr">
        <is>
          <t>N/A</t>
        </is>
      </c>
      <c r="BD2202" t="inlineStr">
        <is>
          <t>N/A</t>
        </is>
      </c>
      <c r="BE2202" t="inlineStr">
        <is>
          <t>N/A</t>
        </is>
      </c>
    </row>
    <row r="2203">
      <c r="A2203" t="inlineStr">
        <is>
          <t>WI21129496</t>
        </is>
      </c>
      <c r="B2203" t="inlineStr">
        <is>
          <t>DATA_VALIDATION</t>
        </is>
      </c>
      <c r="C2203" t="inlineStr">
        <is>
          <t>201340000458</t>
        </is>
      </c>
      <c r="D2203" t="inlineStr">
        <is>
          <t>Folder</t>
        </is>
      </c>
      <c r="E2203" s="2">
        <f>HYPERLINK("capsilon://?command=openfolder&amp;siteaddress=FAM.docvelocity-na8.net&amp;folderid=FX37739979-7E9D-14DC-63DA-9B698C0ABF80","FX211114631")</f>
        <v>0.0</v>
      </c>
      <c r="F2203" t="inlineStr">
        <is>
          <t/>
        </is>
      </c>
      <c r="G2203" t="inlineStr">
        <is>
          <t/>
        </is>
      </c>
      <c r="H2203" t="inlineStr">
        <is>
          <t>Mailitem</t>
        </is>
      </c>
      <c r="I2203" t="inlineStr">
        <is>
          <t>MI2112104221</t>
        </is>
      </c>
      <c r="J2203" t="n">
        <v>115.0</v>
      </c>
      <c r="K2203" t="inlineStr">
        <is>
          <t>COMPLETED</t>
        </is>
      </c>
      <c r="L2203" t="inlineStr">
        <is>
          <t>MARK_AS_COMPLETED</t>
        </is>
      </c>
      <c r="M2203" t="inlineStr">
        <is>
          <t>Queue</t>
        </is>
      </c>
      <c r="N2203" t="n">
        <v>1.0</v>
      </c>
      <c r="O2203" s="1" t="n">
        <v>44532.80023148148</v>
      </c>
      <c r="P2203" s="1" t="n">
        <v>44533.35428240741</v>
      </c>
      <c r="Q2203" t="n">
        <v>46749.0</v>
      </c>
      <c r="R2203" t="n">
        <v>1121.0</v>
      </c>
      <c r="S2203" t="b">
        <v>0</v>
      </c>
      <c r="T2203" t="inlineStr">
        <is>
          <t>N/A</t>
        </is>
      </c>
      <c r="U2203" t="b">
        <v>0</v>
      </c>
      <c r="V2203" t="inlineStr">
        <is>
          <t>Hemanshi Deshlahara</t>
        </is>
      </c>
      <c r="W2203" s="1" t="n">
        <v>44533.35428240741</v>
      </c>
      <c r="X2203" t="n">
        <v>669.0</v>
      </c>
      <c r="Y2203" t="n">
        <v>0.0</v>
      </c>
      <c r="Z2203" t="n">
        <v>0.0</v>
      </c>
      <c r="AA2203" t="n">
        <v>0.0</v>
      </c>
      <c r="AB2203" t="n">
        <v>0.0</v>
      </c>
      <c r="AC2203" t="n">
        <v>0.0</v>
      </c>
      <c r="AD2203" t="n">
        <v>115.0</v>
      </c>
      <c r="AE2203" t="n">
        <v>103.0</v>
      </c>
      <c r="AF2203" t="n">
        <v>0.0</v>
      </c>
      <c r="AG2203" t="n">
        <v>5.0</v>
      </c>
      <c r="AH2203" t="inlineStr">
        <is>
          <t>N/A</t>
        </is>
      </c>
      <c r="AI2203" t="inlineStr">
        <is>
          <t>N/A</t>
        </is>
      </c>
      <c r="AJ2203" t="inlineStr">
        <is>
          <t>N/A</t>
        </is>
      </c>
      <c r="AK2203" t="inlineStr">
        <is>
          <t>N/A</t>
        </is>
      </c>
      <c r="AL2203" t="inlineStr">
        <is>
          <t>N/A</t>
        </is>
      </c>
      <c r="AM2203" t="inlineStr">
        <is>
          <t>N/A</t>
        </is>
      </c>
      <c r="AN2203" t="inlineStr">
        <is>
          <t>N/A</t>
        </is>
      </c>
      <c r="AO2203" t="inlineStr">
        <is>
          <t>N/A</t>
        </is>
      </c>
      <c r="AP2203" t="inlineStr">
        <is>
          <t>N/A</t>
        </is>
      </c>
      <c r="AQ2203" t="inlineStr">
        <is>
          <t>N/A</t>
        </is>
      </c>
      <c r="AR2203" t="inlineStr">
        <is>
          <t>N/A</t>
        </is>
      </c>
      <c r="AS2203" t="inlineStr">
        <is>
          <t>N/A</t>
        </is>
      </c>
      <c r="AT2203" t="inlineStr">
        <is>
          <t>N/A</t>
        </is>
      </c>
      <c r="AU2203" t="inlineStr">
        <is>
          <t>N/A</t>
        </is>
      </c>
      <c r="AV2203" t="inlineStr">
        <is>
          <t>N/A</t>
        </is>
      </c>
      <c r="AW2203" t="inlineStr">
        <is>
          <t>N/A</t>
        </is>
      </c>
      <c r="AX2203" t="inlineStr">
        <is>
          <t>N/A</t>
        </is>
      </c>
      <c r="AY2203" t="inlineStr">
        <is>
          <t>N/A</t>
        </is>
      </c>
      <c r="AZ2203" t="inlineStr">
        <is>
          <t>N/A</t>
        </is>
      </c>
      <c r="BA2203" t="inlineStr">
        <is>
          <t>N/A</t>
        </is>
      </c>
      <c r="BB2203" t="inlineStr">
        <is>
          <t>N/A</t>
        </is>
      </c>
      <c r="BC2203" t="inlineStr">
        <is>
          <t>N/A</t>
        </is>
      </c>
      <c r="BD2203" t="inlineStr">
        <is>
          <t>N/A</t>
        </is>
      </c>
      <c r="BE2203" t="inlineStr">
        <is>
          <t>N/A</t>
        </is>
      </c>
    </row>
    <row r="2204">
      <c r="A2204" t="inlineStr">
        <is>
          <t>WI21129565</t>
        </is>
      </c>
      <c r="B2204" t="inlineStr">
        <is>
          <t>DATA_VALIDATION</t>
        </is>
      </c>
      <c r="C2204" t="inlineStr">
        <is>
          <t>201330003807</t>
        </is>
      </c>
      <c r="D2204" t="inlineStr">
        <is>
          <t>Folder</t>
        </is>
      </c>
      <c r="E2204" s="2">
        <f>HYPERLINK("capsilon://?command=openfolder&amp;siteaddress=FAM.docvelocity-na8.net&amp;folderid=FXE4C7A1D7-2D09-613F-C6BC-6BA7AC7D90CF","FX21118510")</f>
        <v>0.0</v>
      </c>
      <c r="F2204" t="inlineStr">
        <is>
          <t/>
        </is>
      </c>
      <c r="G2204" t="inlineStr">
        <is>
          <t/>
        </is>
      </c>
      <c r="H2204" t="inlineStr">
        <is>
          <t>Mailitem</t>
        </is>
      </c>
      <c r="I2204" t="inlineStr">
        <is>
          <t>MI2112105025</t>
        </is>
      </c>
      <c r="J2204" t="n">
        <v>66.0</v>
      </c>
      <c r="K2204" t="inlineStr">
        <is>
          <t>COMPLETED</t>
        </is>
      </c>
      <c r="L2204" t="inlineStr">
        <is>
          <t>MARK_AS_COMPLETED</t>
        </is>
      </c>
      <c r="M2204" t="inlineStr">
        <is>
          <t>Queue</t>
        </is>
      </c>
      <c r="N2204" t="n">
        <v>1.0</v>
      </c>
      <c r="O2204" s="1" t="n">
        <v>44532.80961805556</v>
      </c>
      <c r="P2204" s="1" t="n">
        <v>44533.35590277778</v>
      </c>
      <c r="Q2204" t="n">
        <v>46866.0</v>
      </c>
      <c r="R2204" t="n">
        <v>333.0</v>
      </c>
      <c r="S2204" t="b">
        <v>0</v>
      </c>
      <c r="T2204" t="inlineStr">
        <is>
          <t>N/A</t>
        </is>
      </c>
      <c r="U2204" t="b">
        <v>0</v>
      </c>
      <c r="V2204" t="inlineStr">
        <is>
          <t>Hemanshi Deshlahara</t>
        </is>
      </c>
      <c r="W2204" s="1" t="n">
        <v>44533.35590277778</v>
      </c>
      <c r="X2204" t="n">
        <v>101.0</v>
      </c>
      <c r="Y2204" t="n">
        <v>0.0</v>
      </c>
      <c r="Z2204" t="n">
        <v>0.0</v>
      </c>
      <c r="AA2204" t="n">
        <v>0.0</v>
      </c>
      <c r="AB2204" t="n">
        <v>0.0</v>
      </c>
      <c r="AC2204" t="n">
        <v>0.0</v>
      </c>
      <c r="AD2204" t="n">
        <v>66.0</v>
      </c>
      <c r="AE2204" t="n">
        <v>52.0</v>
      </c>
      <c r="AF2204" t="n">
        <v>0.0</v>
      </c>
      <c r="AG2204" t="n">
        <v>1.0</v>
      </c>
      <c r="AH2204" t="inlineStr">
        <is>
          <t>N/A</t>
        </is>
      </c>
      <c r="AI2204" t="inlineStr">
        <is>
          <t>N/A</t>
        </is>
      </c>
      <c r="AJ2204" t="inlineStr">
        <is>
          <t>N/A</t>
        </is>
      </c>
      <c r="AK2204" t="inlineStr">
        <is>
          <t>N/A</t>
        </is>
      </c>
      <c r="AL2204" t="inlineStr">
        <is>
          <t>N/A</t>
        </is>
      </c>
      <c r="AM2204" t="inlineStr">
        <is>
          <t>N/A</t>
        </is>
      </c>
      <c r="AN2204" t="inlineStr">
        <is>
          <t>N/A</t>
        </is>
      </c>
      <c r="AO2204" t="inlineStr">
        <is>
          <t>N/A</t>
        </is>
      </c>
      <c r="AP2204" t="inlineStr">
        <is>
          <t>N/A</t>
        </is>
      </c>
      <c r="AQ2204" t="inlineStr">
        <is>
          <t>N/A</t>
        </is>
      </c>
      <c r="AR2204" t="inlineStr">
        <is>
          <t>N/A</t>
        </is>
      </c>
      <c r="AS2204" t="inlineStr">
        <is>
          <t>N/A</t>
        </is>
      </c>
      <c r="AT2204" t="inlineStr">
        <is>
          <t>N/A</t>
        </is>
      </c>
      <c r="AU2204" t="inlineStr">
        <is>
          <t>N/A</t>
        </is>
      </c>
      <c r="AV2204" t="inlineStr">
        <is>
          <t>N/A</t>
        </is>
      </c>
      <c r="AW2204" t="inlineStr">
        <is>
          <t>N/A</t>
        </is>
      </c>
      <c r="AX2204" t="inlineStr">
        <is>
          <t>N/A</t>
        </is>
      </c>
      <c r="AY2204" t="inlineStr">
        <is>
          <t>N/A</t>
        </is>
      </c>
      <c r="AZ2204" t="inlineStr">
        <is>
          <t>N/A</t>
        </is>
      </c>
      <c r="BA2204" t="inlineStr">
        <is>
          <t>N/A</t>
        </is>
      </c>
      <c r="BB2204" t="inlineStr">
        <is>
          <t>N/A</t>
        </is>
      </c>
      <c r="BC2204" t="inlineStr">
        <is>
          <t>N/A</t>
        </is>
      </c>
      <c r="BD2204" t="inlineStr">
        <is>
          <t>N/A</t>
        </is>
      </c>
      <c r="BE2204" t="inlineStr">
        <is>
          <t>N/A</t>
        </is>
      </c>
    </row>
    <row r="2205">
      <c r="A2205" t="inlineStr">
        <is>
          <t>WI21129568</t>
        </is>
      </c>
      <c r="B2205" t="inlineStr">
        <is>
          <t>DATA_VALIDATION</t>
        </is>
      </c>
      <c r="C2205" t="inlineStr">
        <is>
          <t>201300019945</t>
        </is>
      </c>
      <c r="D2205" t="inlineStr">
        <is>
          <t>Folder</t>
        </is>
      </c>
      <c r="E2205" s="2">
        <f>HYPERLINK("capsilon://?command=openfolder&amp;siteaddress=FAM.docvelocity-na8.net&amp;folderid=FXB0FE6E29-30F9-9685-B97E-2AC5CB072E91","FX211114255")</f>
        <v>0.0</v>
      </c>
      <c r="F2205" t="inlineStr">
        <is>
          <t/>
        </is>
      </c>
      <c r="G2205" t="inlineStr">
        <is>
          <t/>
        </is>
      </c>
      <c r="H2205" t="inlineStr">
        <is>
          <t>Mailitem</t>
        </is>
      </c>
      <c r="I2205" t="inlineStr">
        <is>
          <t>MI2112104966</t>
        </is>
      </c>
      <c r="J2205" t="n">
        <v>138.0</v>
      </c>
      <c r="K2205" t="inlineStr">
        <is>
          <t>COMPLETED</t>
        </is>
      </c>
      <c r="L2205" t="inlineStr">
        <is>
          <t>MARK_AS_COMPLETED</t>
        </is>
      </c>
      <c r="M2205" t="inlineStr">
        <is>
          <t>Queue</t>
        </is>
      </c>
      <c r="N2205" t="n">
        <v>1.0</v>
      </c>
      <c r="O2205" s="1" t="n">
        <v>44532.81003472222</v>
      </c>
      <c r="P2205" s="1" t="n">
        <v>44533.366631944446</v>
      </c>
      <c r="Q2205" t="n">
        <v>47395.0</v>
      </c>
      <c r="R2205" t="n">
        <v>695.0</v>
      </c>
      <c r="S2205" t="b">
        <v>0</v>
      </c>
      <c r="T2205" t="inlineStr">
        <is>
          <t>N/A</t>
        </is>
      </c>
      <c r="U2205" t="b">
        <v>0</v>
      </c>
      <c r="V2205" t="inlineStr">
        <is>
          <t>Hemanshi Deshlahara</t>
        </is>
      </c>
      <c r="W2205" s="1" t="n">
        <v>44533.366631944446</v>
      </c>
      <c r="X2205" t="n">
        <v>515.0</v>
      </c>
      <c r="Y2205" t="n">
        <v>0.0</v>
      </c>
      <c r="Z2205" t="n">
        <v>0.0</v>
      </c>
      <c r="AA2205" t="n">
        <v>0.0</v>
      </c>
      <c r="AB2205" t="n">
        <v>0.0</v>
      </c>
      <c r="AC2205" t="n">
        <v>0.0</v>
      </c>
      <c r="AD2205" t="n">
        <v>138.0</v>
      </c>
      <c r="AE2205" t="n">
        <v>114.0</v>
      </c>
      <c r="AF2205" t="n">
        <v>0.0</v>
      </c>
      <c r="AG2205" t="n">
        <v>7.0</v>
      </c>
      <c r="AH2205" t="inlineStr">
        <is>
          <t>N/A</t>
        </is>
      </c>
      <c r="AI2205" t="inlineStr">
        <is>
          <t>N/A</t>
        </is>
      </c>
      <c r="AJ2205" t="inlineStr">
        <is>
          <t>N/A</t>
        </is>
      </c>
      <c r="AK2205" t="inlineStr">
        <is>
          <t>N/A</t>
        </is>
      </c>
      <c r="AL2205" t="inlineStr">
        <is>
          <t>N/A</t>
        </is>
      </c>
      <c r="AM2205" t="inlineStr">
        <is>
          <t>N/A</t>
        </is>
      </c>
      <c r="AN2205" t="inlineStr">
        <is>
          <t>N/A</t>
        </is>
      </c>
      <c r="AO2205" t="inlineStr">
        <is>
          <t>N/A</t>
        </is>
      </c>
      <c r="AP2205" t="inlineStr">
        <is>
          <t>N/A</t>
        </is>
      </c>
      <c r="AQ2205" t="inlineStr">
        <is>
          <t>N/A</t>
        </is>
      </c>
      <c r="AR2205" t="inlineStr">
        <is>
          <t>N/A</t>
        </is>
      </c>
      <c r="AS2205" t="inlineStr">
        <is>
          <t>N/A</t>
        </is>
      </c>
      <c r="AT2205" t="inlineStr">
        <is>
          <t>N/A</t>
        </is>
      </c>
      <c r="AU2205" t="inlineStr">
        <is>
          <t>N/A</t>
        </is>
      </c>
      <c r="AV2205" t="inlineStr">
        <is>
          <t>N/A</t>
        </is>
      </c>
      <c r="AW2205" t="inlineStr">
        <is>
          <t>N/A</t>
        </is>
      </c>
      <c r="AX2205" t="inlineStr">
        <is>
          <t>N/A</t>
        </is>
      </c>
      <c r="AY2205" t="inlineStr">
        <is>
          <t>N/A</t>
        </is>
      </c>
      <c r="AZ2205" t="inlineStr">
        <is>
          <t>N/A</t>
        </is>
      </c>
      <c r="BA2205" t="inlineStr">
        <is>
          <t>N/A</t>
        </is>
      </c>
      <c r="BB2205" t="inlineStr">
        <is>
          <t>N/A</t>
        </is>
      </c>
      <c r="BC2205" t="inlineStr">
        <is>
          <t>N/A</t>
        </is>
      </c>
      <c r="BD2205" t="inlineStr">
        <is>
          <t>N/A</t>
        </is>
      </c>
      <c r="BE2205" t="inlineStr">
        <is>
          <t>N/A</t>
        </is>
      </c>
    </row>
    <row r="2206">
      <c r="A2206" t="inlineStr">
        <is>
          <t>WI21129608</t>
        </is>
      </c>
      <c r="B2206" t="inlineStr">
        <is>
          <t>DATA_VALIDATION</t>
        </is>
      </c>
      <c r="C2206" t="inlineStr">
        <is>
          <t>201300020046</t>
        </is>
      </c>
      <c r="D2206" t="inlineStr">
        <is>
          <t>Folder</t>
        </is>
      </c>
      <c r="E2206" s="2">
        <f>HYPERLINK("capsilon://?command=openfolder&amp;siteaddress=FAM.docvelocity-na8.net&amp;folderid=FX36FC6FA0-DB51-33F3-2DF2-68645F73EF19","FX21123434")</f>
        <v>0.0</v>
      </c>
      <c r="F2206" t="inlineStr">
        <is>
          <t/>
        </is>
      </c>
      <c r="G2206" t="inlineStr">
        <is>
          <t/>
        </is>
      </c>
      <c r="H2206" t="inlineStr">
        <is>
          <t>Mailitem</t>
        </is>
      </c>
      <c r="I2206" t="inlineStr">
        <is>
          <t>MI2112105239</t>
        </is>
      </c>
      <c r="J2206" t="n">
        <v>363.0</v>
      </c>
      <c r="K2206" t="inlineStr">
        <is>
          <t>COMPLETED</t>
        </is>
      </c>
      <c r="L2206" t="inlineStr">
        <is>
          <t>MARK_AS_COMPLETED</t>
        </is>
      </c>
      <c r="M2206" t="inlineStr">
        <is>
          <t>Queue</t>
        </is>
      </c>
      <c r="N2206" t="n">
        <v>1.0</v>
      </c>
      <c r="O2206" s="1" t="n">
        <v>44532.817708333336</v>
      </c>
      <c r="P2206" s="1" t="n">
        <v>44533.37243055556</v>
      </c>
      <c r="Q2206" t="n">
        <v>47236.0</v>
      </c>
      <c r="R2206" t="n">
        <v>692.0</v>
      </c>
      <c r="S2206" t="b">
        <v>0</v>
      </c>
      <c r="T2206" t="inlineStr">
        <is>
          <t>N/A</t>
        </is>
      </c>
      <c r="U2206" t="b">
        <v>0</v>
      </c>
      <c r="V2206" t="inlineStr">
        <is>
          <t>Hemanshi Deshlahara</t>
        </is>
      </c>
      <c r="W2206" s="1" t="n">
        <v>44533.37243055556</v>
      </c>
      <c r="X2206" t="n">
        <v>501.0</v>
      </c>
      <c r="Y2206" t="n">
        <v>0.0</v>
      </c>
      <c r="Z2206" t="n">
        <v>0.0</v>
      </c>
      <c r="AA2206" t="n">
        <v>0.0</v>
      </c>
      <c r="AB2206" t="n">
        <v>0.0</v>
      </c>
      <c r="AC2206" t="n">
        <v>0.0</v>
      </c>
      <c r="AD2206" t="n">
        <v>363.0</v>
      </c>
      <c r="AE2206" t="n">
        <v>311.0</v>
      </c>
      <c r="AF2206" t="n">
        <v>0.0</v>
      </c>
      <c r="AG2206" t="n">
        <v>12.0</v>
      </c>
      <c r="AH2206" t="inlineStr">
        <is>
          <t>N/A</t>
        </is>
      </c>
      <c r="AI2206" t="inlineStr">
        <is>
          <t>N/A</t>
        </is>
      </c>
      <c r="AJ2206" t="inlineStr">
        <is>
          <t>N/A</t>
        </is>
      </c>
      <c r="AK2206" t="inlineStr">
        <is>
          <t>N/A</t>
        </is>
      </c>
      <c r="AL2206" t="inlineStr">
        <is>
          <t>N/A</t>
        </is>
      </c>
      <c r="AM2206" t="inlineStr">
        <is>
          <t>N/A</t>
        </is>
      </c>
      <c r="AN2206" t="inlineStr">
        <is>
          <t>N/A</t>
        </is>
      </c>
      <c r="AO2206" t="inlineStr">
        <is>
          <t>N/A</t>
        </is>
      </c>
      <c r="AP2206" t="inlineStr">
        <is>
          <t>N/A</t>
        </is>
      </c>
      <c r="AQ2206" t="inlineStr">
        <is>
          <t>N/A</t>
        </is>
      </c>
      <c r="AR2206" t="inlineStr">
        <is>
          <t>N/A</t>
        </is>
      </c>
      <c r="AS2206" t="inlineStr">
        <is>
          <t>N/A</t>
        </is>
      </c>
      <c r="AT2206" t="inlineStr">
        <is>
          <t>N/A</t>
        </is>
      </c>
      <c r="AU2206" t="inlineStr">
        <is>
          <t>N/A</t>
        </is>
      </c>
      <c r="AV2206" t="inlineStr">
        <is>
          <t>N/A</t>
        </is>
      </c>
      <c r="AW2206" t="inlineStr">
        <is>
          <t>N/A</t>
        </is>
      </c>
      <c r="AX2206" t="inlineStr">
        <is>
          <t>N/A</t>
        </is>
      </c>
      <c r="AY2206" t="inlineStr">
        <is>
          <t>N/A</t>
        </is>
      </c>
      <c r="AZ2206" t="inlineStr">
        <is>
          <t>N/A</t>
        </is>
      </c>
      <c r="BA2206" t="inlineStr">
        <is>
          <t>N/A</t>
        </is>
      </c>
      <c r="BB2206" t="inlineStr">
        <is>
          <t>N/A</t>
        </is>
      </c>
      <c r="BC2206" t="inlineStr">
        <is>
          <t>N/A</t>
        </is>
      </c>
      <c r="BD2206" t="inlineStr">
        <is>
          <t>N/A</t>
        </is>
      </c>
      <c r="BE2206" t="inlineStr">
        <is>
          <t>N/A</t>
        </is>
      </c>
    </row>
    <row r="2207">
      <c r="A2207" t="inlineStr">
        <is>
          <t>WI21129613</t>
        </is>
      </c>
      <c r="B2207" t="inlineStr">
        <is>
          <t>DATA_VALIDATION</t>
        </is>
      </c>
      <c r="C2207" t="inlineStr">
        <is>
          <t>201348000198</t>
        </is>
      </c>
      <c r="D2207" t="inlineStr">
        <is>
          <t>Folder</t>
        </is>
      </c>
      <c r="E2207" s="2">
        <f>HYPERLINK("capsilon://?command=openfolder&amp;siteaddress=FAM.docvelocity-na8.net&amp;folderid=FX8C2BA8CA-F6EB-58E2-2B45-E5720350A386","FX211114348")</f>
        <v>0.0</v>
      </c>
      <c r="F2207" t="inlineStr">
        <is>
          <t/>
        </is>
      </c>
      <c r="G2207" t="inlineStr">
        <is>
          <t/>
        </is>
      </c>
      <c r="H2207" t="inlineStr">
        <is>
          <t>Mailitem</t>
        </is>
      </c>
      <c r="I2207" t="inlineStr">
        <is>
          <t>MI2112105688</t>
        </is>
      </c>
      <c r="J2207" t="n">
        <v>112.0</v>
      </c>
      <c r="K2207" t="inlineStr">
        <is>
          <t>COMPLETED</t>
        </is>
      </c>
      <c r="L2207" t="inlineStr">
        <is>
          <t>MARK_AS_COMPLETED</t>
        </is>
      </c>
      <c r="M2207" t="inlineStr">
        <is>
          <t>Queue</t>
        </is>
      </c>
      <c r="N2207" t="n">
        <v>1.0</v>
      </c>
      <c r="O2207" s="1" t="n">
        <v>44532.82098379629</v>
      </c>
      <c r="P2207" s="1" t="n">
        <v>44533.374456018515</v>
      </c>
      <c r="Q2207" t="n">
        <v>47436.0</v>
      </c>
      <c r="R2207" t="n">
        <v>384.0</v>
      </c>
      <c r="S2207" t="b">
        <v>0</v>
      </c>
      <c r="T2207" t="inlineStr">
        <is>
          <t>N/A</t>
        </is>
      </c>
      <c r="U2207" t="b">
        <v>0</v>
      </c>
      <c r="V2207" t="inlineStr">
        <is>
          <t>Hemanshi Deshlahara</t>
        </is>
      </c>
      <c r="W2207" s="1" t="n">
        <v>44533.374456018515</v>
      </c>
      <c r="X2207" t="n">
        <v>124.0</v>
      </c>
      <c r="Y2207" t="n">
        <v>0.0</v>
      </c>
      <c r="Z2207" t="n">
        <v>0.0</v>
      </c>
      <c r="AA2207" t="n">
        <v>0.0</v>
      </c>
      <c r="AB2207" t="n">
        <v>0.0</v>
      </c>
      <c r="AC2207" t="n">
        <v>0.0</v>
      </c>
      <c r="AD2207" t="n">
        <v>112.0</v>
      </c>
      <c r="AE2207" t="n">
        <v>100.0</v>
      </c>
      <c r="AF2207" t="n">
        <v>0.0</v>
      </c>
      <c r="AG2207" t="n">
        <v>4.0</v>
      </c>
      <c r="AH2207" t="inlineStr">
        <is>
          <t>N/A</t>
        </is>
      </c>
      <c r="AI2207" t="inlineStr">
        <is>
          <t>N/A</t>
        </is>
      </c>
      <c r="AJ2207" t="inlineStr">
        <is>
          <t>N/A</t>
        </is>
      </c>
      <c r="AK2207" t="inlineStr">
        <is>
          <t>N/A</t>
        </is>
      </c>
      <c r="AL2207" t="inlineStr">
        <is>
          <t>N/A</t>
        </is>
      </c>
      <c r="AM2207" t="inlineStr">
        <is>
          <t>N/A</t>
        </is>
      </c>
      <c r="AN2207" t="inlineStr">
        <is>
          <t>N/A</t>
        </is>
      </c>
      <c r="AO2207" t="inlineStr">
        <is>
          <t>N/A</t>
        </is>
      </c>
      <c r="AP2207" t="inlineStr">
        <is>
          <t>N/A</t>
        </is>
      </c>
      <c r="AQ2207" t="inlineStr">
        <is>
          <t>N/A</t>
        </is>
      </c>
      <c r="AR2207" t="inlineStr">
        <is>
          <t>N/A</t>
        </is>
      </c>
      <c r="AS2207" t="inlineStr">
        <is>
          <t>N/A</t>
        </is>
      </c>
      <c r="AT2207" t="inlineStr">
        <is>
          <t>N/A</t>
        </is>
      </c>
      <c r="AU2207" t="inlineStr">
        <is>
          <t>N/A</t>
        </is>
      </c>
      <c r="AV2207" t="inlineStr">
        <is>
          <t>N/A</t>
        </is>
      </c>
      <c r="AW2207" t="inlineStr">
        <is>
          <t>N/A</t>
        </is>
      </c>
      <c r="AX2207" t="inlineStr">
        <is>
          <t>N/A</t>
        </is>
      </c>
      <c r="AY2207" t="inlineStr">
        <is>
          <t>N/A</t>
        </is>
      </c>
      <c r="AZ2207" t="inlineStr">
        <is>
          <t>N/A</t>
        </is>
      </c>
      <c r="BA2207" t="inlineStr">
        <is>
          <t>N/A</t>
        </is>
      </c>
      <c r="BB2207" t="inlineStr">
        <is>
          <t>N/A</t>
        </is>
      </c>
      <c r="BC2207" t="inlineStr">
        <is>
          <t>N/A</t>
        </is>
      </c>
      <c r="BD2207" t="inlineStr">
        <is>
          <t>N/A</t>
        </is>
      </c>
      <c r="BE2207" t="inlineStr">
        <is>
          <t>N/A</t>
        </is>
      </c>
    </row>
    <row r="2208">
      <c r="A2208" t="inlineStr">
        <is>
          <t>WI2112968</t>
        </is>
      </c>
      <c r="B2208" t="inlineStr">
        <is>
          <t>DATA_VALIDATION</t>
        </is>
      </c>
      <c r="C2208" t="inlineStr">
        <is>
          <t>201308007807</t>
        </is>
      </c>
      <c r="D2208" t="inlineStr">
        <is>
          <t>Folder</t>
        </is>
      </c>
      <c r="E2208" s="2">
        <f>HYPERLINK("capsilon://?command=openfolder&amp;siteaddress=FAM.docvelocity-na8.net&amp;folderid=FX80D4DAD0-7171-A066-E80C-010909C4666A","FX21118335")</f>
        <v>0.0</v>
      </c>
      <c r="F2208" t="inlineStr">
        <is>
          <t/>
        </is>
      </c>
      <c r="G2208" t="inlineStr">
        <is>
          <t/>
        </is>
      </c>
      <c r="H2208" t="inlineStr">
        <is>
          <t>Mailitem</t>
        </is>
      </c>
      <c r="I2208" t="inlineStr">
        <is>
          <t>MI21111048734</t>
        </is>
      </c>
      <c r="J2208" t="n">
        <v>383.0</v>
      </c>
      <c r="K2208" t="inlineStr">
        <is>
          <t>COMPLETED</t>
        </is>
      </c>
      <c r="L2208" t="inlineStr">
        <is>
          <t>MARK_AS_COMPLETED</t>
        </is>
      </c>
      <c r="M2208" t="inlineStr">
        <is>
          <t>Queue</t>
        </is>
      </c>
      <c r="N2208" t="n">
        <v>2.0</v>
      </c>
      <c r="O2208" s="1" t="n">
        <v>44531.23112268518</v>
      </c>
      <c r="P2208" s="1" t="n">
        <v>44531.311631944445</v>
      </c>
      <c r="Q2208" t="n">
        <v>1153.0</v>
      </c>
      <c r="R2208" t="n">
        <v>5803.0</v>
      </c>
      <c r="S2208" t="b">
        <v>0</v>
      </c>
      <c r="T2208" t="inlineStr">
        <is>
          <t>N/A</t>
        </is>
      </c>
      <c r="U2208" t="b">
        <v>1</v>
      </c>
      <c r="V2208" t="inlineStr">
        <is>
          <t>Ujwala Ajabe</t>
        </is>
      </c>
      <c r="W2208" s="1" t="n">
        <v>44531.27150462963</v>
      </c>
      <c r="X2208" t="n">
        <v>3462.0</v>
      </c>
      <c r="Y2208" t="n">
        <v>312.0</v>
      </c>
      <c r="Z2208" t="n">
        <v>0.0</v>
      </c>
      <c r="AA2208" t="n">
        <v>312.0</v>
      </c>
      <c r="AB2208" t="n">
        <v>0.0</v>
      </c>
      <c r="AC2208" t="n">
        <v>175.0</v>
      </c>
      <c r="AD2208" t="n">
        <v>71.0</v>
      </c>
      <c r="AE2208" t="n">
        <v>0.0</v>
      </c>
      <c r="AF2208" t="n">
        <v>0.0</v>
      </c>
      <c r="AG2208" t="n">
        <v>0.0</v>
      </c>
      <c r="AH2208" t="inlineStr">
        <is>
          <t>Aparna Chavan</t>
        </is>
      </c>
      <c r="AI2208" s="1" t="n">
        <v>44531.311631944445</v>
      </c>
      <c r="AJ2208" t="n">
        <v>16.0</v>
      </c>
      <c r="AK2208" t="n">
        <v>0.0</v>
      </c>
      <c r="AL2208" t="n">
        <v>0.0</v>
      </c>
      <c r="AM2208" t="n">
        <v>0.0</v>
      </c>
      <c r="AN2208" t="n">
        <v>0.0</v>
      </c>
      <c r="AO2208" t="n">
        <v>0.0</v>
      </c>
      <c r="AP2208" t="n">
        <v>71.0</v>
      </c>
      <c r="AQ2208" t="n">
        <v>0.0</v>
      </c>
      <c r="AR2208" t="n">
        <v>0.0</v>
      </c>
      <c r="AS2208" t="n">
        <v>0.0</v>
      </c>
      <c r="AT2208" t="inlineStr">
        <is>
          <t>N/A</t>
        </is>
      </c>
      <c r="AU2208" t="inlineStr">
        <is>
          <t>N/A</t>
        </is>
      </c>
      <c r="AV2208" t="inlineStr">
        <is>
          <t>N/A</t>
        </is>
      </c>
      <c r="AW2208" t="inlineStr">
        <is>
          <t>N/A</t>
        </is>
      </c>
      <c r="AX2208" t="inlineStr">
        <is>
          <t>N/A</t>
        </is>
      </c>
      <c r="AY2208" t="inlineStr">
        <is>
          <t>N/A</t>
        </is>
      </c>
      <c r="AZ2208" t="inlineStr">
        <is>
          <t>N/A</t>
        </is>
      </c>
      <c r="BA2208" t="inlineStr">
        <is>
          <t>N/A</t>
        </is>
      </c>
      <c r="BB2208" t="inlineStr">
        <is>
          <t>N/A</t>
        </is>
      </c>
      <c r="BC2208" t="inlineStr">
        <is>
          <t>N/A</t>
        </is>
      </c>
      <c r="BD2208" t="inlineStr">
        <is>
          <t>N/A</t>
        </is>
      </c>
      <c r="BE2208" t="inlineStr">
        <is>
          <t>N/A</t>
        </is>
      </c>
    </row>
    <row r="2209">
      <c r="A2209" t="inlineStr">
        <is>
          <t>WI2112969</t>
        </is>
      </c>
      <c r="B2209" t="inlineStr">
        <is>
          <t>DATA_VALIDATION</t>
        </is>
      </c>
      <c r="C2209" t="inlineStr">
        <is>
          <t>201308007774</t>
        </is>
      </c>
      <c r="D2209" t="inlineStr">
        <is>
          <t>Folder</t>
        </is>
      </c>
      <c r="E2209" s="2">
        <f>HYPERLINK("capsilon://?command=openfolder&amp;siteaddress=FAM.docvelocity-na8.net&amp;folderid=FX695FCAD3-486F-2678-5A99-B9218083D428","FX21116871")</f>
        <v>0.0</v>
      </c>
      <c r="F2209" t="inlineStr">
        <is>
          <t/>
        </is>
      </c>
      <c r="G2209" t="inlineStr">
        <is>
          <t/>
        </is>
      </c>
      <c r="H2209" t="inlineStr">
        <is>
          <t>Mailitem</t>
        </is>
      </c>
      <c r="I2209" t="inlineStr">
        <is>
          <t>MI21111053554</t>
        </is>
      </c>
      <c r="J2209" t="n">
        <v>38.0</v>
      </c>
      <c r="K2209" t="inlineStr">
        <is>
          <t>COMPLETED</t>
        </is>
      </c>
      <c r="L2209" t="inlineStr">
        <is>
          <t>MARK_AS_COMPLETED</t>
        </is>
      </c>
      <c r="M2209" t="inlineStr">
        <is>
          <t>Queue</t>
        </is>
      </c>
      <c r="N2209" t="n">
        <v>2.0</v>
      </c>
      <c r="O2209" s="1" t="n">
        <v>44531.23165509259</v>
      </c>
      <c r="P2209" s="1" t="n">
        <v>44531.245416666665</v>
      </c>
      <c r="Q2209" t="n">
        <v>61.0</v>
      </c>
      <c r="R2209" t="n">
        <v>1128.0</v>
      </c>
      <c r="S2209" t="b">
        <v>0</v>
      </c>
      <c r="T2209" t="inlineStr">
        <is>
          <t>N/A</t>
        </is>
      </c>
      <c r="U2209" t="b">
        <v>1</v>
      </c>
      <c r="V2209" t="inlineStr">
        <is>
          <t>Saloni Uttekar</t>
        </is>
      </c>
      <c r="W2209" s="1" t="n">
        <v>44531.24234953704</v>
      </c>
      <c r="X2209" t="n">
        <v>865.0</v>
      </c>
      <c r="Y2209" t="n">
        <v>37.0</v>
      </c>
      <c r="Z2209" t="n">
        <v>0.0</v>
      </c>
      <c r="AA2209" t="n">
        <v>37.0</v>
      </c>
      <c r="AB2209" t="n">
        <v>0.0</v>
      </c>
      <c r="AC2209" t="n">
        <v>26.0</v>
      </c>
      <c r="AD2209" t="n">
        <v>1.0</v>
      </c>
      <c r="AE2209" t="n">
        <v>0.0</v>
      </c>
      <c r="AF2209" t="n">
        <v>0.0</v>
      </c>
      <c r="AG2209" t="n">
        <v>0.0</v>
      </c>
      <c r="AH2209" t="inlineStr">
        <is>
          <t>Aparna Chavan</t>
        </is>
      </c>
      <c r="AI2209" s="1" t="n">
        <v>44531.245416666665</v>
      </c>
      <c r="AJ2209" t="n">
        <v>263.0</v>
      </c>
      <c r="AK2209" t="n">
        <v>0.0</v>
      </c>
      <c r="AL2209" t="n">
        <v>0.0</v>
      </c>
      <c r="AM2209" t="n">
        <v>0.0</v>
      </c>
      <c r="AN2209" t="n">
        <v>0.0</v>
      </c>
      <c r="AO2209" t="n">
        <v>0.0</v>
      </c>
      <c r="AP2209" t="n">
        <v>1.0</v>
      </c>
      <c r="AQ2209" t="n">
        <v>0.0</v>
      </c>
      <c r="AR2209" t="n">
        <v>0.0</v>
      </c>
      <c r="AS2209" t="n">
        <v>0.0</v>
      </c>
      <c r="AT2209" t="inlineStr">
        <is>
          <t>N/A</t>
        </is>
      </c>
      <c r="AU2209" t="inlineStr">
        <is>
          <t>N/A</t>
        </is>
      </c>
      <c r="AV2209" t="inlineStr">
        <is>
          <t>N/A</t>
        </is>
      </c>
      <c r="AW2209" t="inlineStr">
        <is>
          <t>N/A</t>
        </is>
      </c>
      <c r="AX2209" t="inlineStr">
        <is>
          <t>N/A</t>
        </is>
      </c>
      <c r="AY2209" t="inlineStr">
        <is>
          <t>N/A</t>
        </is>
      </c>
      <c r="AZ2209" t="inlineStr">
        <is>
          <t>N/A</t>
        </is>
      </c>
      <c r="BA2209" t="inlineStr">
        <is>
          <t>N/A</t>
        </is>
      </c>
      <c r="BB2209" t="inlineStr">
        <is>
          <t>N/A</t>
        </is>
      </c>
      <c r="BC2209" t="inlineStr">
        <is>
          <t>N/A</t>
        </is>
      </c>
      <c r="BD2209" t="inlineStr">
        <is>
          <t>N/A</t>
        </is>
      </c>
      <c r="BE2209" t="inlineStr">
        <is>
          <t>N/A</t>
        </is>
      </c>
    </row>
    <row r="2210">
      <c r="A2210" t="inlineStr">
        <is>
          <t>WI2112970</t>
        </is>
      </c>
      <c r="B2210" t="inlineStr">
        <is>
          <t>DATA_VALIDATION</t>
        </is>
      </c>
      <c r="C2210" t="inlineStr">
        <is>
          <t>201300019961</t>
        </is>
      </c>
      <c r="D2210" t="inlineStr">
        <is>
          <t>Folder</t>
        </is>
      </c>
      <c r="E2210" s="2">
        <f>HYPERLINK("capsilon://?command=openfolder&amp;siteaddress=FAM.docvelocity-na8.net&amp;folderid=FXD9708ED2-4B65-3BA3-7C5B-16A2FA7947E0","FX211114526")</f>
        <v>0.0</v>
      </c>
      <c r="F2210" t="inlineStr">
        <is>
          <t/>
        </is>
      </c>
      <c r="G2210" t="inlineStr">
        <is>
          <t/>
        </is>
      </c>
      <c r="H2210" t="inlineStr">
        <is>
          <t>Mailitem</t>
        </is>
      </c>
      <c r="I2210" t="inlineStr">
        <is>
          <t>MI21111054317</t>
        </is>
      </c>
      <c r="J2210" t="n">
        <v>444.0</v>
      </c>
      <c r="K2210" t="inlineStr">
        <is>
          <t>COMPLETED</t>
        </is>
      </c>
      <c r="L2210" t="inlineStr">
        <is>
          <t>MARK_AS_COMPLETED</t>
        </is>
      </c>
      <c r="M2210" t="inlineStr">
        <is>
          <t>Queue</t>
        </is>
      </c>
      <c r="N2210" t="n">
        <v>2.0</v>
      </c>
      <c r="O2210" s="1" t="n">
        <v>44531.23553240741</v>
      </c>
      <c r="P2210" s="1" t="n">
        <v>44531.34663194444</v>
      </c>
      <c r="Q2210" t="n">
        <v>4926.0</v>
      </c>
      <c r="R2210" t="n">
        <v>4673.0</v>
      </c>
      <c r="S2210" t="b">
        <v>0</v>
      </c>
      <c r="T2210" t="inlineStr">
        <is>
          <t>N/A</t>
        </is>
      </c>
      <c r="U2210" t="b">
        <v>1</v>
      </c>
      <c r="V2210" t="inlineStr">
        <is>
          <t>Supriya Khape</t>
        </is>
      </c>
      <c r="W2210" s="1" t="n">
        <v>44531.267858796295</v>
      </c>
      <c r="X2210" t="n">
        <v>2791.0</v>
      </c>
      <c r="Y2210" t="n">
        <v>371.0</v>
      </c>
      <c r="Z2210" t="n">
        <v>0.0</v>
      </c>
      <c r="AA2210" t="n">
        <v>371.0</v>
      </c>
      <c r="AB2210" t="n">
        <v>0.0</v>
      </c>
      <c r="AC2210" t="n">
        <v>240.0</v>
      </c>
      <c r="AD2210" t="n">
        <v>73.0</v>
      </c>
      <c r="AE2210" t="n">
        <v>0.0</v>
      </c>
      <c r="AF2210" t="n">
        <v>0.0</v>
      </c>
      <c r="AG2210" t="n">
        <v>0.0</v>
      </c>
      <c r="AH2210" t="inlineStr">
        <is>
          <t>Ashish Sutar</t>
        </is>
      </c>
      <c r="AI2210" s="1" t="n">
        <v>44531.34663194444</v>
      </c>
      <c r="AJ2210" t="n">
        <v>1857.0</v>
      </c>
      <c r="AK2210" t="n">
        <v>0.0</v>
      </c>
      <c r="AL2210" t="n">
        <v>0.0</v>
      </c>
      <c r="AM2210" t="n">
        <v>0.0</v>
      </c>
      <c r="AN2210" t="n">
        <v>0.0</v>
      </c>
      <c r="AO2210" t="n">
        <v>0.0</v>
      </c>
      <c r="AP2210" t="n">
        <v>73.0</v>
      </c>
      <c r="AQ2210" t="n">
        <v>0.0</v>
      </c>
      <c r="AR2210" t="n">
        <v>0.0</v>
      </c>
      <c r="AS2210" t="n">
        <v>0.0</v>
      </c>
      <c r="AT2210" t="inlineStr">
        <is>
          <t>N/A</t>
        </is>
      </c>
      <c r="AU2210" t="inlineStr">
        <is>
          <t>N/A</t>
        </is>
      </c>
      <c r="AV2210" t="inlineStr">
        <is>
          <t>N/A</t>
        </is>
      </c>
      <c r="AW2210" t="inlineStr">
        <is>
          <t>N/A</t>
        </is>
      </c>
      <c r="AX2210" t="inlineStr">
        <is>
          <t>N/A</t>
        </is>
      </c>
      <c r="AY2210" t="inlineStr">
        <is>
          <t>N/A</t>
        </is>
      </c>
      <c r="AZ2210" t="inlineStr">
        <is>
          <t>N/A</t>
        </is>
      </c>
      <c r="BA2210" t="inlineStr">
        <is>
          <t>N/A</t>
        </is>
      </c>
      <c r="BB2210" t="inlineStr">
        <is>
          <t>N/A</t>
        </is>
      </c>
      <c r="BC2210" t="inlineStr">
        <is>
          <t>N/A</t>
        </is>
      </c>
      <c r="BD2210" t="inlineStr">
        <is>
          <t>N/A</t>
        </is>
      </c>
      <c r="BE2210" t="inlineStr">
        <is>
          <t>N/A</t>
        </is>
      </c>
    </row>
    <row r="2211">
      <c r="A2211" t="inlineStr">
        <is>
          <t>WI2112971</t>
        </is>
      </c>
      <c r="B2211" t="inlineStr">
        <is>
          <t>DATA_VALIDATION</t>
        </is>
      </c>
      <c r="C2211" t="inlineStr">
        <is>
          <t>201300019311</t>
        </is>
      </c>
      <c r="D2211" t="inlineStr">
        <is>
          <t>Folder</t>
        </is>
      </c>
      <c r="E2211" s="2">
        <f>HYPERLINK("capsilon://?command=openfolder&amp;siteaddress=FAM.docvelocity-na8.net&amp;folderid=FXE6629203-345C-80BC-8360-47C8E56A2D6F","FX21111787")</f>
        <v>0.0</v>
      </c>
      <c r="F2211" t="inlineStr">
        <is>
          <t/>
        </is>
      </c>
      <c r="G2211" t="inlineStr">
        <is>
          <t/>
        </is>
      </c>
      <c r="H2211" t="inlineStr">
        <is>
          <t>Mailitem</t>
        </is>
      </c>
      <c r="I2211" t="inlineStr">
        <is>
          <t>MI21111057401</t>
        </is>
      </c>
      <c r="J2211" t="n">
        <v>86.0</v>
      </c>
      <c r="K2211" t="inlineStr">
        <is>
          <t>COMPLETED</t>
        </is>
      </c>
      <c r="L2211" t="inlineStr">
        <is>
          <t>MARK_AS_COMPLETED</t>
        </is>
      </c>
      <c r="M2211" t="inlineStr">
        <is>
          <t>Queue</t>
        </is>
      </c>
      <c r="N2211" t="n">
        <v>2.0</v>
      </c>
      <c r="O2211" s="1" t="n">
        <v>44531.23627314815</v>
      </c>
      <c r="P2211" s="1" t="n">
        <v>44531.248715277776</v>
      </c>
      <c r="Q2211" t="n">
        <v>57.0</v>
      </c>
      <c r="R2211" t="n">
        <v>1018.0</v>
      </c>
      <c r="S2211" t="b">
        <v>0</v>
      </c>
      <c r="T2211" t="inlineStr">
        <is>
          <t>N/A</t>
        </is>
      </c>
      <c r="U2211" t="b">
        <v>1</v>
      </c>
      <c r="V2211" t="inlineStr">
        <is>
          <t>Sangeeta Kumari</t>
        </is>
      </c>
      <c r="W2211" s="1" t="n">
        <v>44531.24501157407</v>
      </c>
      <c r="X2211" t="n">
        <v>734.0</v>
      </c>
      <c r="Y2211" t="n">
        <v>88.0</v>
      </c>
      <c r="Z2211" t="n">
        <v>0.0</v>
      </c>
      <c r="AA2211" t="n">
        <v>88.0</v>
      </c>
      <c r="AB2211" t="n">
        <v>0.0</v>
      </c>
      <c r="AC2211" t="n">
        <v>60.0</v>
      </c>
      <c r="AD2211" t="n">
        <v>-2.0</v>
      </c>
      <c r="AE2211" t="n">
        <v>0.0</v>
      </c>
      <c r="AF2211" t="n">
        <v>0.0</v>
      </c>
      <c r="AG2211" t="n">
        <v>0.0</v>
      </c>
      <c r="AH2211" t="inlineStr">
        <is>
          <t>Aparna Chavan</t>
        </is>
      </c>
      <c r="AI2211" s="1" t="n">
        <v>44531.248715277776</v>
      </c>
      <c r="AJ2211" t="n">
        <v>284.0</v>
      </c>
      <c r="AK2211" t="n">
        <v>0.0</v>
      </c>
      <c r="AL2211" t="n">
        <v>0.0</v>
      </c>
      <c r="AM2211" t="n">
        <v>0.0</v>
      </c>
      <c r="AN2211" t="n">
        <v>0.0</v>
      </c>
      <c r="AO2211" t="n">
        <v>0.0</v>
      </c>
      <c r="AP2211" t="n">
        <v>-2.0</v>
      </c>
      <c r="AQ2211" t="n">
        <v>0.0</v>
      </c>
      <c r="AR2211" t="n">
        <v>0.0</v>
      </c>
      <c r="AS2211" t="n">
        <v>0.0</v>
      </c>
      <c r="AT2211" t="inlineStr">
        <is>
          <t>N/A</t>
        </is>
      </c>
      <c r="AU2211" t="inlineStr">
        <is>
          <t>N/A</t>
        </is>
      </c>
      <c r="AV2211" t="inlineStr">
        <is>
          <t>N/A</t>
        </is>
      </c>
      <c r="AW2211" t="inlineStr">
        <is>
          <t>N/A</t>
        </is>
      </c>
      <c r="AX2211" t="inlineStr">
        <is>
          <t>N/A</t>
        </is>
      </c>
      <c r="AY2211" t="inlineStr">
        <is>
          <t>N/A</t>
        </is>
      </c>
      <c r="AZ2211" t="inlineStr">
        <is>
          <t>N/A</t>
        </is>
      </c>
      <c r="BA2211" t="inlineStr">
        <is>
          <t>N/A</t>
        </is>
      </c>
      <c r="BB2211" t="inlineStr">
        <is>
          <t>N/A</t>
        </is>
      </c>
      <c r="BC2211" t="inlineStr">
        <is>
          <t>N/A</t>
        </is>
      </c>
      <c r="BD2211" t="inlineStr">
        <is>
          <t>N/A</t>
        </is>
      </c>
      <c r="BE2211" t="inlineStr">
        <is>
          <t>N/A</t>
        </is>
      </c>
    </row>
    <row r="2212">
      <c r="A2212" t="inlineStr">
        <is>
          <t>WI2112972</t>
        </is>
      </c>
      <c r="B2212" t="inlineStr">
        <is>
          <t>DATA_VALIDATION</t>
        </is>
      </c>
      <c r="C2212" t="inlineStr">
        <is>
          <t>201130012858</t>
        </is>
      </c>
      <c r="D2212" t="inlineStr">
        <is>
          <t>Folder</t>
        </is>
      </c>
      <c r="E2212" s="2">
        <f>HYPERLINK("capsilon://?command=openfolder&amp;siteaddress=FAM.docvelocity-na8.net&amp;folderid=FXA11C9C33-09C3-D6E4-3BBE-D4325851D114","FX211114807")</f>
        <v>0.0</v>
      </c>
      <c r="F2212" t="inlineStr">
        <is>
          <t/>
        </is>
      </c>
      <c r="G2212" t="inlineStr">
        <is>
          <t/>
        </is>
      </c>
      <c r="H2212" t="inlineStr">
        <is>
          <t>Mailitem</t>
        </is>
      </c>
      <c r="I2212" t="inlineStr">
        <is>
          <t>MI21111059539</t>
        </is>
      </c>
      <c r="J2212" t="n">
        <v>189.0</v>
      </c>
      <c r="K2212" t="inlineStr">
        <is>
          <t>COMPLETED</t>
        </is>
      </c>
      <c r="L2212" t="inlineStr">
        <is>
          <t>MARK_AS_COMPLETED</t>
        </is>
      </c>
      <c r="M2212" t="inlineStr">
        <is>
          <t>Queue</t>
        </is>
      </c>
      <c r="N2212" t="n">
        <v>2.0</v>
      </c>
      <c r="O2212" s="1" t="n">
        <v>44531.23809027778</v>
      </c>
      <c r="P2212" s="1" t="n">
        <v>44531.254965277774</v>
      </c>
      <c r="Q2212" t="n">
        <v>221.0</v>
      </c>
      <c r="R2212" t="n">
        <v>1237.0</v>
      </c>
      <c r="S2212" t="b">
        <v>0</v>
      </c>
      <c r="T2212" t="inlineStr">
        <is>
          <t>N/A</t>
        </is>
      </c>
      <c r="U2212" t="b">
        <v>1</v>
      </c>
      <c r="V2212" t="inlineStr">
        <is>
          <t>Mohini Shinde</t>
        </is>
      </c>
      <c r="W2212" s="1" t="n">
        <v>44531.2472337963</v>
      </c>
      <c r="X2212" t="n">
        <v>604.0</v>
      </c>
      <c r="Y2212" t="n">
        <v>120.0</v>
      </c>
      <c r="Z2212" t="n">
        <v>0.0</v>
      </c>
      <c r="AA2212" t="n">
        <v>120.0</v>
      </c>
      <c r="AB2212" t="n">
        <v>0.0</v>
      </c>
      <c r="AC2212" t="n">
        <v>41.0</v>
      </c>
      <c r="AD2212" t="n">
        <v>69.0</v>
      </c>
      <c r="AE2212" t="n">
        <v>0.0</v>
      </c>
      <c r="AF2212" t="n">
        <v>0.0</v>
      </c>
      <c r="AG2212" t="n">
        <v>0.0</v>
      </c>
      <c r="AH2212" t="inlineStr">
        <is>
          <t>Aparna Chavan</t>
        </is>
      </c>
      <c r="AI2212" s="1" t="n">
        <v>44531.254965277774</v>
      </c>
      <c r="AJ2212" t="n">
        <v>539.0</v>
      </c>
      <c r="AK2212" t="n">
        <v>0.0</v>
      </c>
      <c r="AL2212" t="n">
        <v>0.0</v>
      </c>
      <c r="AM2212" t="n">
        <v>0.0</v>
      </c>
      <c r="AN2212" t="n">
        <v>0.0</v>
      </c>
      <c r="AO2212" t="n">
        <v>0.0</v>
      </c>
      <c r="AP2212" t="n">
        <v>69.0</v>
      </c>
      <c r="AQ2212" t="n">
        <v>0.0</v>
      </c>
      <c r="AR2212" t="n">
        <v>0.0</v>
      </c>
      <c r="AS2212" t="n">
        <v>0.0</v>
      </c>
      <c r="AT2212" t="inlineStr">
        <is>
          <t>N/A</t>
        </is>
      </c>
      <c r="AU2212" t="inlineStr">
        <is>
          <t>N/A</t>
        </is>
      </c>
      <c r="AV2212" t="inlineStr">
        <is>
          <t>N/A</t>
        </is>
      </c>
      <c r="AW2212" t="inlineStr">
        <is>
          <t>N/A</t>
        </is>
      </c>
      <c r="AX2212" t="inlineStr">
        <is>
          <t>N/A</t>
        </is>
      </c>
      <c r="AY2212" t="inlineStr">
        <is>
          <t>N/A</t>
        </is>
      </c>
      <c r="AZ2212" t="inlineStr">
        <is>
          <t>N/A</t>
        </is>
      </c>
      <c r="BA2212" t="inlineStr">
        <is>
          <t>N/A</t>
        </is>
      </c>
      <c r="BB2212" t="inlineStr">
        <is>
          <t>N/A</t>
        </is>
      </c>
      <c r="BC2212" t="inlineStr">
        <is>
          <t>N/A</t>
        </is>
      </c>
      <c r="BD2212" t="inlineStr">
        <is>
          <t>N/A</t>
        </is>
      </c>
      <c r="BE2212" t="inlineStr">
        <is>
          <t>N/A</t>
        </is>
      </c>
    </row>
    <row r="2213">
      <c r="A2213" t="inlineStr">
        <is>
          <t>WI2112973</t>
        </is>
      </c>
      <c r="B2213" t="inlineStr">
        <is>
          <t>DATA_VALIDATION</t>
        </is>
      </c>
      <c r="C2213" t="inlineStr">
        <is>
          <t>201308007760</t>
        </is>
      </c>
      <c r="D2213" t="inlineStr">
        <is>
          <t>Folder</t>
        </is>
      </c>
      <c r="E2213" s="2">
        <f>HYPERLINK("capsilon://?command=openfolder&amp;siteaddress=FAM.docvelocity-na8.net&amp;folderid=FXCAE290E8-9D90-916D-569B-24DA4CD6167B","FX21116191")</f>
        <v>0.0</v>
      </c>
      <c r="F2213" t="inlineStr">
        <is>
          <t/>
        </is>
      </c>
      <c r="G2213" t="inlineStr">
        <is>
          <t/>
        </is>
      </c>
      <c r="H2213" t="inlineStr">
        <is>
          <t>Mailitem</t>
        </is>
      </c>
      <c r="I2213" t="inlineStr">
        <is>
          <t>MI21111060421</t>
        </is>
      </c>
      <c r="J2213" t="n">
        <v>76.0</v>
      </c>
      <c r="K2213" t="inlineStr">
        <is>
          <t>COMPLETED</t>
        </is>
      </c>
      <c r="L2213" t="inlineStr">
        <is>
          <t>MARK_AS_COMPLETED</t>
        </is>
      </c>
      <c r="M2213" t="inlineStr">
        <is>
          <t>Queue</t>
        </is>
      </c>
      <c r="N2213" t="n">
        <v>2.0</v>
      </c>
      <c r="O2213" s="1" t="n">
        <v>44531.238541666666</v>
      </c>
      <c r="P2213" s="1" t="n">
        <v>44531.25864583333</v>
      </c>
      <c r="Q2213" t="n">
        <v>626.0</v>
      </c>
      <c r="R2213" t="n">
        <v>1111.0</v>
      </c>
      <c r="S2213" t="b">
        <v>0</v>
      </c>
      <c r="T2213" t="inlineStr">
        <is>
          <t>N/A</t>
        </is>
      </c>
      <c r="U2213" t="b">
        <v>1</v>
      </c>
      <c r="V2213" t="inlineStr">
        <is>
          <t>Aditya Tade</t>
        </is>
      </c>
      <c r="W2213" s="1" t="n">
        <v>44531.24633101852</v>
      </c>
      <c r="X2213" t="n">
        <v>657.0</v>
      </c>
      <c r="Y2213" t="n">
        <v>74.0</v>
      </c>
      <c r="Z2213" t="n">
        <v>0.0</v>
      </c>
      <c r="AA2213" t="n">
        <v>74.0</v>
      </c>
      <c r="AB2213" t="n">
        <v>0.0</v>
      </c>
      <c r="AC2213" t="n">
        <v>42.0</v>
      </c>
      <c r="AD2213" t="n">
        <v>2.0</v>
      </c>
      <c r="AE2213" t="n">
        <v>0.0</v>
      </c>
      <c r="AF2213" t="n">
        <v>0.0</v>
      </c>
      <c r="AG2213" t="n">
        <v>0.0</v>
      </c>
      <c r="AH2213" t="inlineStr">
        <is>
          <t>Ashish Sutar</t>
        </is>
      </c>
      <c r="AI2213" s="1" t="n">
        <v>44531.25864583333</v>
      </c>
      <c r="AJ2213" t="n">
        <v>454.0</v>
      </c>
      <c r="AK2213" t="n">
        <v>0.0</v>
      </c>
      <c r="AL2213" t="n">
        <v>0.0</v>
      </c>
      <c r="AM2213" t="n">
        <v>0.0</v>
      </c>
      <c r="AN2213" t="n">
        <v>0.0</v>
      </c>
      <c r="AO2213" t="n">
        <v>0.0</v>
      </c>
      <c r="AP2213" t="n">
        <v>2.0</v>
      </c>
      <c r="AQ2213" t="n">
        <v>0.0</v>
      </c>
      <c r="AR2213" t="n">
        <v>0.0</v>
      </c>
      <c r="AS2213" t="n">
        <v>0.0</v>
      </c>
      <c r="AT2213" t="inlineStr">
        <is>
          <t>N/A</t>
        </is>
      </c>
      <c r="AU2213" t="inlineStr">
        <is>
          <t>N/A</t>
        </is>
      </c>
      <c r="AV2213" t="inlineStr">
        <is>
          <t>N/A</t>
        </is>
      </c>
      <c r="AW2213" t="inlineStr">
        <is>
          <t>N/A</t>
        </is>
      </c>
      <c r="AX2213" t="inlineStr">
        <is>
          <t>N/A</t>
        </is>
      </c>
      <c r="AY2213" t="inlineStr">
        <is>
          <t>N/A</t>
        </is>
      </c>
      <c r="AZ2213" t="inlineStr">
        <is>
          <t>N/A</t>
        </is>
      </c>
      <c r="BA2213" t="inlineStr">
        <is>
          <t>N/A</t>
        </is>
      </c>
      <c r="BB2213" t="inlineStr">
        <is>
          <t>N/A</t>
        </is>
      </c>
      <c r="BC2213" t="inlineStr">
        <is>
          <t>N/A</t>
        </is>
      </c>
      <c r="BD2213" t="inlineStr">
        <is>
          <t>N/A</t>
        </is>
      </c>
      <c r="BE2213" t="inlineStr">
        <is>
          <t>N/A</t>
        </is>
      </c>
    </row>
    <row r="2214">
      <c r="A2214" t="inlineStr">
        <is>
          <t>WI2112974</t>
        </is>
      </c>
      <c r="B2214" t="inlineStr">
        <is>
          <t>DATA_VALIDATION</t>
        </is>
      </c>
      <c r="C2214" t="inlineStr">
        <is>
          <t>201308007760</t>
        </is>
      </c>
      <c r="D2214" t="inlineStr">
        <is>
          <t>Folder</t>
        </is>
      </c>
      <c r="E2214" s="2">
        <f>HYPERLINK("capsilon://?command=openfolder&amp;siteaddress=FAM.docvelocity-na8.net&amp;folderid=FXCAE290E8-9D90-916D-569B-24DA4CD6167B","FX21116191")</f>
        <v>0.0</v>
      </c>
      <c r="F2214" t="inlineStr">
        <is>
          <t/>
        </is>
      </c>
      <c r="G2214" t="inlineStr">
        <is>
          <t/>
        </is>
      </c>
      <c r="H2214" t="inlineStr">
        <is>
          <t>Mailitem</t>
        </is>
      </c>
      <c r="I2214" t="inlineStr">
        <is>
          <t>MI21111060472</t>
        </is>
      </c>
      <c r="J2214" t="n">
        <v>76.0</v>
      </c>
      <c r="K2214" t="inlineStr">
        <is>
          <t>COMPLETED</t>
        </is>
      </c>
      <c r="L2214" t="inlineStr">
        <is>
          <t>MARK_AS_COMPLETED</t>
        </is>
      </c>
      <c r="M2214" t="inlineStr">
        <is>
          <t>Queue</t>
        </is>
      </c>
      <c r="N2214" t="n">
        <v>2.0</v>
      </c>
      <c r="O2214" s="1" t="n">
        <v>44531.240798611114</v>
      </c>
      <c r="P2214" s="1" t="n">
        <v>44531.25800925926</v>
      </c>
      <c r="Q2214" t="n">
        <v>751.0</v>
      </c>
      <c r="R2214" t="n">
        <v>736.0</v>
      </c>
      <c r="S2214" t="b">
        <v>0</v>
      </c>
      <c r="T2214" t="inlineStr">
        <is>
          <t>N/A</t>
        </is>
      </c>
      <c r="U2214" t="b">
        <v>1</v>
      </c>
      <c r="V2214" t="inlineStr">
        <is>
          <t>Saloni Uttekar</t>
        </is>
      </c>
      <c r="W2214" s="1" t="n">
        <v>44531.24778935185</v>
      </c>
      <c r="X2214" t="n">
        <v>469.0</v>
      </c>
      <c r="Y2214" t="n">
        <v>74.0</v>
      </c>
      <c r="Z2214" t="n">
        <v>0.0</v>
      </c>
      <c r="AA2214" t="n">
        <v>74.0</v>
      </c>
      <c r="AB2214" t="n">
        <v>0.0</v>
      </c>
      <c r="AC2214" t="n">
        <v>40.0</v>
      </c>
      <c r="AD2214" t="n">
        <v>2.0</v>
      </c>
      <c r="AE2214" t="n">
        <v>0.0</v>
      </c>
      <c r="AF2214" t="n">
        <v>0.0</v>
      </c>
      <c r="AG2214" t="n">
        <v>0.0</v>
      </c>
      <c r="AH2214" t="inlineStr">
        <is>
          <t>Aparna Chavan</t>
        </is>
      </c>
      <c r="AI2214" s="1" t="n">
        <v>44531.25800925926</v>
      </c>
      <c r="AJ2214" t="n">
        <v>262.0</v>
      </c>
      <c r="AK2214" t="n">
        <v>0.0</v>
      </c>
      <c r="AL2214" t="n">
        <v>0.0</v>
      </c>
      <c r="AM2214" t="n">
        <v>0.0</v>
      </c>
      <c r="AN2214" t="n">
        <v>0.0</v>
      </c>
      <c r="AO2214" t="n">
        <v>0.0</v>
      </c>
      <c r="AP2214" t="n">
        <v>2.0</v>
      </c>
      <c r="AQ2214" t="n">
        <v>0.0</v>
      </c>
      <c r="AR2214" t="n">
        <v>0.0</v>
      </c>
      <c r="AS2214" t="n">
        <v>0.0</v>
      </c>
      <c r="AT2214" t="inlineStr">
        <is>
          <t>N/A</t>
        </is>
      </c>
      <c r="AU2214" t="inlineStr">
        <is>
          <t>N/A</t>
        </is>
      </c>
      <c r="AV2214" t="inlineStr">
        <is>
          <t>N/A</t>
        </is>
      </c>
      <c r="AW2214" t="inlineStr">
        <is>
          <t>N/A</t>
        </is>
      </c>
      <c r="AX2214" t="inlineStr">
        <is>
          <t>N/A</t>
        </is>
      </c>
      <c r="AY2214" t="inlineStr">
        <is>
          <t>N/A</t>
        </is>
      </c>
      <c r="AZ2214" t="inlineStr">
        <is>
          <t>N/A</t>
        </is>
      </c>
      <c r="BA2214" t="inlineStr">
        <is>
          <t>N/A</t>
        </is>
      </c>
      <c r="BB2214" t="inlineStr">
        <is>
          <t>N/A</t>
        </is>
      </c>
      <c r="BC2214" t="inlineStr">
        <is>
          <t>N/A</t>
        </is>
      </c>
      <c r="BD2214" t="inlineStr">
        <is>
          <t>N/A</t>
        </is>
      </c>
      <c r="BE2214" t="inlineStr">
        <is>
          <t>N/A</t>
        </is>
      </c>
    </row>
    <row r="2215">
      <c r="A2215" t="inlineStr">
        <is>
          <t>WI21129745</t>
        </is>
      </c>
      <c r="B2215" t="inlineStr">
        <is>
          <t>DATA_VALIDATION</t>
        </is>
      </c>
      <c r="C2215" t="inlineStr">
        <is>
          <t>201118000622</t>
        </is>
      </c>
      <c r="D2215" t="inlineStr">
        <is>
          <t>Folder</t>
        </is>
      </c>
      <c r="E2215" s="2">
        <f>HYPERLINK("capsilon://?command=openfolder&amp;siteaddress=FAM.docvelocity-na8.net&amp;folderid=FXC6B6E70F-982B-7788-3679-0141ACAE0653","FX211112373")</f>
        <v>0.0</v>
      </c>
      <c r="F2215" t="inlineStr">
        <is>
          <t/>
        </is>
      </c>
      <c r="G2215" t="inlineStr">
        <is>
          <t/>
        </is>
      </c>
      <c r="H2215" t="inlineStr">
        <is>
          <t>Mailitem</t>
        </is>
      </c>
      <c r="I2215" t="inlineStr">
        <is>
          <t>MI2112106818</t>
        </is>
      </c>
      <c r="J2215" t="n">
        <v>28.0</v>
      </c>
      <c r="K2215" t="inlineStr">
        <is>
          <t>COMPLETED</t>
        </is>
      </c>
      <c r="L2215" t="inlineStr">
        <is>
          <t>MARK_AS_COMPLETED</t>
        </is>
      </c>
      <c r="M2215" t="inlineStr">
        <is>
          <t>Queue</t>
        </is>
      </c>
      <c r="N2215" t="n">
        <v>2.0</v>
      </c>
      <c r="O2215" s="1" t="n">
        <v>44532.83872685185</v>
      </c>
      <c r="P2215" s="1" t="n">
        <v>44533.22042824074</v>
      </c>
      <c r="Q2215" t="n">
        <v>32191.0</v>
      </c>
      <c r="R2215" t="n">
        <v>788.0</v>
      </c>
      <c r="S2215" t="b">
        <v>0</v>
      </c>
      <c r="T2215" t="inlineStr">
        <is>
          <t>N/A</t>
        </is>
      </c>
      <c r="U2215" t="b">
        <v>0</v>
      </c>
      <c r="V2215" t="inlineStr">
        <is>
          <t>Ujwala Ajabe</t>
        </is>
      </c>
      <c r="W2215" s="1" t="n">
        <v>44533.183645833335</v>
      </c>
      <c r="X2215" t="n">
        <v>342.0</v>
      </c>
      <c r="Y2215" t="n">
        <v>0.0</v>
      </c>
      <c r="Z2215" t="n">
        <v>0.0</v>
      </c>
      <c r="AA2215" t="n">
        <v>0.0</v>
      </c>
      <c r="AB2215" t="n">
        <v>21.0</v>
      </c>
      <c r="AC2215" t="n">
        <v>0.0</v>
      </c>
      <c r="AD2215" t="n">
        <v>28.0</v>
      </c>
      <c r="AE2215" t="n">
        <v>0.0</v>
      </c>
      <c r="AF2215" t="n">
        <v>0.0</v>
      </c>
      <c r="AG2215" t="n">
        <v>0.0</v>
      </c>
      <c r="AH2215" t="inlineStr">
        <is>
          <t>Smriti Gauchan</t>
        </is>
      </c>
      <c r="AI2215" s="1" t="n">
        <v>44533.22042824074</v>
      </c>
      <c r="AJ2215" t="n">
        <v>219.0</v>
      </c>
      <c r="AK2215" t="n">
        <v>0.0</v>
      </c>
      <c r="AL2215" t="n">
        <v>0.0</v>
      </c>
      <c r="AM2215" t="n">
        <v>0.0</v>
      </c>
      <c r="AN2215" t="n">
        <v>21.0</v>
      </c>
      <c r="AO2215" t="n">
        <v>0.0</v>
      </c>
      <c r="AP2215" t="n">
        <v>28.0</v>
      </c>
      <c r="AQ2215" t="n">
        <v>0.0</v>
      </c>
      <c r="AR2215" t="n">
        <v>0.0</v>
      </c>
      <c r="AS2215" t="n">
        <v>0.0</v>
      </c>
      <c r="AT2215" t="inlineStr">
        <is>
          <t>N/A</t>
        </is>
      </c>
      <c r="AU2215" t="inlineStr">
        <is>
          <t>N/A</t>
        </is>
      </c>
      <c r="AV2215" t="inlineStr">
        <is>
          <t>N/A</t>
        </is>
      </c>
      <c r="AW2215" t="inlineStr">
        <is>
          <t>N/A</t>
        </is>
      </c>
      <c r="AX2215" t="inlineStr">
        <is>
          <t>N/A</t>
        </is>
      </c>
      <c r="AY2215" t="inlineStr">
        <is>
          <t>N/A</t>
        </is>
      </c>
      <c r="AZ2215" t="inlineStr">
        <is>
          <t>N/A</t>
        </is>
      </c>
      <c r="BA2215" t="inlineStr">
        <is>
          <t>N/A</t>
        </is>
      </c>
      <c r="BB2215" t="inlineStr">
        <is>
          <t>N/A</t>
        </is>
      </c>
      <c r="BC2215" t="inlineStr">
        <is>
          <t>N/A</t>
        </is>
      </c>
      <c r="BD2215" t="inlineStr">
        <is>
          <t>N/A</t>
        </is>
      </c>
      <c r="BE2215" t="inlineStr">
        <is>
          <t>N/A</t>
        </is>
      </c>
    </row>
    <row r="2216">
      <c r="A2216" t="inlineStr">
        <is>
          <t>WI2112978</t>
        </is>
      </c>
      <c r="B2216" t="inlineStr">
        <is>
          <t>DATA_VALIDATION</t>
        </is>
      </c>
      <c r="C2216" t="inlineStr">
        <is>
          <t>201308007863</t>
        </is>
      </c>
      <c r="D2216" t="inlineStr">
        <is>
          <t>Folder</t>
        </is>
      </c>
      <c r="E2216" s="2">
        <f>HYPERLINK("capsilon://?command=openfolder&amp;siteaddress=FAM.docvelocity-na8.net&amp;folderid=FXB92DBFCE-DF16-C7B5-99C8-816C8F2448BA","FX211113612")</f>
        <v>0.0</v>
      </c>
      <c r="F2216" t="inlineStr">
        <is>
          <t/>
        </is>
      </c>
      <c r="G2216" t="inlineStr">
        <is>
          <t/>
        </is>
      </c>
      <c r="H2216" t="inlineStr">
        <is>
          <t>Mailitem</t>
        </is>
      </c>
      <c r="I2216" t="inlineStr">
        <is>
          <t>MI21111066017</t>
        </is>
      </c>
      <c r="J2216" t="n">
        <v>152.0</v>
      </c>
      <c r="K2216" t="inlineStr">
        <is>
          <t>COMPLETED</t>
        </is>
      </c>
      <c r="L2216" t="inlineStr">
        <is>
          <t>MARK_AS_COMPLETED</t>
        </is>
      </c>
      <c r="M2216" t="inlineStr">
        <is>
          <t>Queue</t>
        </is>
      </c>
      <c r="N2216" t="n">
        <v>2.0</v>
      </c>
      <c r="O2216" s="1" t="n">
        <v>44531.24527777778</v>
      </c>
      <c r="P2216" s="1" t="n">
        <v>44531.2716087963</v>
      </c>
      <c r="Q2216" t="n">
        <v>388.0</v>
      </c>
      <c r="R2216" t="n">
        <v>1887.0</v>
      </c>
      <c r="S2216" t="b">
        <v>0</v>
      </c>
      <c r="T2216" t="inlineStr">
        <is>
          <t>N/A</t>
        </is>
      </c>
      <c r="U2216" t="b">
        <v>1</v>
      </c>
      <c r="V2216" t="inlineStr">
        <is>
          <t>Sangeeta Kumari</t>
        </is>
      </c>
      <c r="W2216" s="1" t="n">
        <v>44531.25907407407</v>
      </c>
      <c r="X2216" t="n">
        <v>1169.0</v>
      </c>
      <c r="Y2216" t="n">
        <v>164.0</v>
      </c>
      <c r="Z2216" t="n">
        <v>0.0</v>
      </c>
      <c r="AA2216" t="n">
        <v>164.0</v>
      </c>
      <c r="AB2216" t="n">
        <v>0.0</v>
      </c>
      <c r="AC2216" t="n">
        <v>71.0</v>
      </c>
      <c r="AD2216" t="n">
        <v>-12.0</v>
      </c>
      <c r="AE2216" t="n">
        <v>0.0</v>
      </c>
      <c r="AF2216" t="n">
        <v>0.0</v>
      </c>
      <c r="AG2216" t="n">
        <v>0.0</v>
      </c>
      <c r="AH2216" t="inlineStr">
        <is>
          <t>Aparna Chavan</t>
        </is>
      </c>
      <c r="AI2216" s="1" t="n">
        <v>44531.2716087963</v>
      </c>
      <c r="AJ2216" t="n">
        <v>718.0</v>
      </c>
      <c r="AK2216" t="n">
        <v>0.0</v>
      </c>
      <c r="AL2216" t="n">
        <v>0.0</v>
      </c>
      <c r="AM2216" t="n">
        <v>0.0</v>
      </c>
      <c r="AN2216" t="n">
        <v>0.0</v>
      </c>
      <c r="AO2216" t="n">
        <v>0.0</v>
      </c>
      <c r="AP2216" t="n">
        <v>-12.0</v>
      </c>
      <c r="AQ2216" t="n">
        <v>0.0</v>
      </c>
      <c r="AR2216" t="n">
        <v>0.0</v>
      </c>
      <c r="AS2216" t="n">
        <v>0.0</v>
      </c>
      <c r="AT2216" t="inlineStr">
        <is>
          <t>N/A</t>
        </is>
      </c>
      <c r="AU2216" t="inlineStr">
        <is>
          <t>N/A</t>
        </is>
      </c>
      <c r="AV2216" t="inlineStr">
        <is>
          <t>N/A</t>
        </is>
      </c>
      <c r="AW2216" t="inlineStr">
        <is>
          <t>N/A</t>
        </is>
      </c>
      <c r="AX2216" t="inlineStr">
        <is>
          <t>N/A</t>
        </is>
      </c>
      <c r="AY2216" t="inlineStr">
        <is>
          <t>N/A</t>
        </is>
      </c>
      <c r="AZ2216" t="inlineStr">
        <is>
          <t>N/A</t>
        </is>
      </c>
      <c r="BA2216" t="inlineStr">
        <is>
          <t>N/A</t>
        </is>
      </c>
      <c r="BB2216" t="inlineStr">
        <is>
          <t>N/A</t>
        </is>
      </c>
      <c r="BC2216" t="inlineStr">
        <is>
          <t>N/A</t>
        </is>
      </c>
      <c r="BD2216" t="inlineStr">
        <is>
          <t>N/A</t>
        </is>
      </c>
      <c r="BE2216" t="inlineStr">
        <is>
          <t>N/A</t>
        </is>
      </c>
    </row>
    <row r="2217">
      <c r="A2217" t="inlineStr">
        <is>
          <t>WI21129782</t>
        </is>
      </c>
      <c r="B2217" t="inlineStr">
        <is>
          <t>DATA_VALIDATION</t>
        </is>
      </c>
      <c r="C2217" t="inlineStr">
        <is>
          <t>201130012854</t>
        </is>
      </c>
      <c r="D2217" t="inlineStr">
        <is>
          <t>Folder</t>
        </is>
      </c>
      <c r="E2217" s="2">
        <f>HYPERLINK("capsilon://?command=openfolder&amp;siteaddress=FAM.docvelocity-na8.net&amp;folderid=FXCBC13D51-DA69-D6AC-3BF2-563B9844C95A","FX211114604")</f>
        <v>0.0</v>
      </c>
      <c r="F2217" t="inlineStr">
        <is>
          <t/>
        </is>
      </c>
      <c r="G2217" t="inlineStr">
        <is>
          <t/>
        </is>
      </c>
      <c r="H2217" t="inlineStr">
        <is>
          <t>Mailitem</t>
        </is>
      </c>
      <c r="I2217" t="inlineStr">
        <is>
          <t>MI2112107181</t>
        </is>
      </c>
      <c r="J2217" t="n">
        <v>138.0</v>
      </c>
      <c r="K2217" t="inlineStr">
        <is>
          <t>COMPLETED</t>
        </is>
      </c>
      <c r="L2217" t="inlineStr">
        <is>
          <t>MARK_AS_COMPLETED</t>
        </is>
      </c>
      <c r="M2217" t="inlineStr">
        <is>
          <t>Queue</t>
        </is>
      </c>
      <c r="N2217" t="n">
        <v>1.0</v>
      </c>
      <c r="O2217" s="1" t="n">
        <v>44532.84591435185</v>
      </c>
      <c r="P2217" s="1" t="n">
        <v>44533.37590277778</v>
      </c>
      <c r="Q2217" t="n">
        <v>45249.0</v>
      </c>
      <c r="R2217" t="n">
        <v>542.0</v>
      </c>
      <c r="S2217" t="b">
        <v>0</v>
      </c>
      <c r="T2217" t="inlineStr">
        <is>
          <t>N/A</t>
        </is>
      </c>
      <c r="U2217" t="b">
        <v>0</v>
      </c>
      <c r="V2217" t="inlineStr">
        <is>
          <t>Hemanshi Deshlahara</t>
        </is>
      </c>
      <c r="W2217" s="1" t="n">
        <v>44533.37590277778</v>
      </c>
      <c r="X2217" t="n">
        <v>124.0</v>
      </c>
      <c r="Y2217" t="n">
        <v>0.0</v>
      </c>
      <c r="Z2217" t="n">
        <v>0.0</v>
      </c>
      <c r="AA2217" t="n">
        <v>0.0</v>
      </c>
      <c r="AB2217" t="n">
        <v>0.0</v>
      </c>
      <c r="AC2217" t="n">
        <v>0.0</v>
      </c>
      <c r="AD2217" t="n">
        <v>138.0</v>
      </c>
      <c r="AE2217" t="n">
        <v>112.0</v>
      </c>
      <c r="AF2217" t="n">
        <v>0.0</v>
      </c>
      <c r="AG2217" t="n">
        <v>4.0</v>
      </c>
      <c r="AH2217" t="inlineStr">
        <is>
          <t>N/A</t>
        </is>
      </c>
      <c r="AI2217" t="inlineStr">
        <is>
          <t>N/A</t>
        </is>
      </c>
      <c r="AJ2217" t="inlineStr">
        <is>
          <t>N/A</t>
        </is>
      </c>
      <c r="AK2217" t="inlineStr">
        <is>
          <t>N/A</t>
        </is>
      </c>
      <c r="AL2217" t="inlineStr">
        <is>
          <t>N/A</t>
        </is>
      </c>
      <c r="AM2217" t="inlineStr">
        <is>
          <t>N/A</t>
        </is>
      </c>
      <c r="AN2217" t="inlineStr">
        <is>
          <t>N/A</t>
        </is>
      </c>
      <c r="AO2217" t="inlineStr">
        <is>
          <t>N/A</t>
        </is>
      </c>
      <c r="AP2217" t="inlineStr">
        <is>
          <t>N/A</t>
        </is>
      </c>
      <c r="AQ2217" t="inlineStr">
        <is>
          <t>N/A</t>
        </is>
      </c>
      <c r="AR2217" t="inlineStr">
        <is>
          <t>N/A</t>
        </is>
      </c>
      <c r="AS2217" t="inlineStr">
        <is>
          <t>N/A</t>
        </is>
      </c>
      <c r="AT2217" t="inlineStr">
        <is>
          <t>N/A</t>
        </is>
      </c>
      <c r="AU2217" t="inlineStr">
        <is>
          <t>N/A</t>
        </is>
      </c>
      <c r="AV2217" t="inlineStr">
        <is>
          <t>N/A</t>
        </is>
      </c>
      <c r="AW2217" t="inlineStr">
        <is>
          <t>N/A</t>
        </is>
      </c>
      <c r="AX2217" t="inlineStr">
        <is>
          <t>N/A</t>
        </is>
      </c>
      <c r="AY2217" t="inlineStr">
        <is>
          <t>N/A</t>
        </is>
      </c>
      <c r="AZ2217" t="inlineStr">
        <is>
          <t>N/A</t>
        </is>
      </c>
      <c r="BA2217" t="inlineStr">
        <is>
          <t>N/A</t>
        </is>
      </c>
      <c r="BB2217" t="inlineStr">
        <is>
          <t>N/A</t>
        </is>
      </c>
      <c r="BC2217" t="inlineStr">
        <is>
          <t>N/A</t>
        </is>
      </c>
      <c r="BD2217" t="inlineStr">
        <is>
          <t>N/A</t>
        </is>
      </c>
      <c r="BE2217" t="inlineStr">
        <is>
          <t>N/A</t>
        </is>
      </c>
    </row>
    <row r="2218">
      <c r="A2218" t="inlineStr">
        <is>
          <t>WI21129786</t>
        </is>
      </c>
      <c r="B2218" t="inlineStr">
        <is>
          <t>DATA_VALIDATION</t>
        </is>
      </c>
      <c r="C2218" t="inlineStr">
        <is>
          <t>201130012854</t>
        </is>
      </c>
      <c r="D2218" t="inlineStr">
        <is>
          <t>Folder</t>
        </is>
      </c>
      <c r="E2218" s="2">
        <f>HYPERLINK("capsilon://?command=openfolder&amp;siteaddress=FAM.docvelocity-na8.net&amp;folderid=FXCBC13D51-DA69-D6AC-3BF2-563B9844C95A","FX211114604")</f>
        <v>0.0</v>
      </c>
      <c r="F2218" t="inlineStr">
        <is>
          <t/>
        </is>
      </c>
      <c r="G2218" t="inlineStr">
        <is>
          <t/>
        </is>
      </c>
      <c r="H2218" t="inlineStr">
        <is>
          <t>Mailitem</t>
        </is>
      </c>
      <c r="I2218" t="inlineStr">
        <is>
          <t>MI2112107213</t>
        </is>
      </c>
      <c r="J2218" t="n">
        <v>138.0</v>
      </c>
      <c r="K2218" t="inlineStr">
        <is>
          <t>COMPLETED</t>
        </is>
      </c>
      <c r="L2218" t="inlineStr">
        <is>
          <t>MARK_AS_COMPLETED</t>
        </is>
      </c>
      <c r="M2218" t="inlineStr">
        <is>
          <t>Queue</t>
        </is>
      </c>
      <c r="N2218" t="n">
        <v>1.0</v>
      </c>
      <c r="O2218" s="1" t="n">
        <v>44532.84719907407</v>
      </c>
      <c r="P2218" s="1" t="n">
        <v>44533.387557870374</v>
      </c>
      <c r="Q2218" t="n">
        <v>45528.0</v>
      </c>
      <c r="R2218" t="n">
        <v>1159.0</v>
      </c>
      <c r="S2218" t="b">
        <v>0</v>
      </c>
      <c r="T2218" t="inlineStr">
        <is>
          <t>N/A</t>
        </is>
      </c>
      <c r="U2218" t="b">
        <v>0</v>
      </c>
      <c r="V2218" t="inlineStr">
        <is>
          <t>Hemanshi Deshlahara</t>
        </is>
      </c>
      <c r="W2218" s="1" t="n">
        <v>44533.387557870374</v>
      </c>
      <c r="X2218" t="n">
        <v>961.0</v>
      </c>
      <c r="Y2218" t="n">
        <v>0.0</v>
      </c>
      <c r="Z2218" t="n">
        <v>0.0</v>
      </c>
      <c r="AA2218" t="n">
        <v>0.0</v>
      </c>
      <c r="AB2218" t="n">
        <v>0.0</v>
      </c>
      <c r="AC2218" t="n">
        <v>0.0</v>
      </c>
      <c r="AD2218" t="n">
        <v>138.0</v>
      </c>
      <c r="AE2218" t="n">
        <v>112.0</v>
      </c>
      <c r="AF2218" t="n">
        <v>0.0</v>
      </c>
      <c r="AG2218" t="n">
        <v>4.0</v>
      </c>
      <c r="AH2218" t="inlineStr">
        <is>
          <t>N/A</t>
        </is>
      </c>
      <c r="AI2218" t="inlineStr">
        <is>
          <t>N/A</t>
        </is>
      </c>
      <c r="AJ2218" t="inlineStr">
        <is>
          <t>N/A</t>
        </is>
      </c>
      <c r="AK2218" t="inlineStr">
        <is>
          <t>N/A</t>
        </is>
      </c>
      <c r="AL2218" t="inlineStr">
        <is>
          <t>N/A</t>
        </is>
      </c>
      <c r="AM2218" t="inlineStr">
        <is>
          <t>N/A</t>
        </is>
      </c>
      <c r="AN2218" t="inlineStr">
        <is>
          <t>N/A</t>
        </is>
      </c>
      <c r="AO2218" t="inlineStr">
        <is>
          <t>N/A</t>
        </is>
      </c>
      <c r="AP2218" t="inlineStr">
        <is>
          <t>N/A</t>
        </is>
      </c>
      <c r="AQ2218" t="inlineStr">
        <is>
          <t>N/A</t>
        </is>
      </c>
      <c r="AR2218" t="inlineStr">
        <is>
          <t>N/A</t>
        </is>
      </c>
      <c r="AS2218" t="inlineStr">
        <is>
          <t>N/A</t>
        </is>
      </c>
      <c r="AT2218" t="inlineStr">
        <is>
          <t>N/A</t>
        </is>
      </c>
      <c r="AU2218" t="inlineStr">
        <is>
          <t>N/A</t>
        </is>
      </c>
      <c r="AV2218" t="inlineStr">
        <is>
          <t>N/A</t>
        </is>
      </c>
      <c r="AW2218" t="inlineStr">
        <is>
          <t>N/A</t>
        </is>
      </c>
      <c r="AX2218" t="inlineStr">
        <is>
          <t>N/A</t>
        </is>
      </c>
      <c r="AY2218" t="inlineStr">
        <is>
          <t>N/A</t>
        </is>
      </c>
      <c r="AZ2218" t="inlineStr">
        <is>
          <t>N/A</t>
        </is>
      </c>
      <c r="BA2218" t="inlineStr">
        <is>
          <t>N/A</t>
        </is>
      </c>
      <c r="BB2218" t="inlineStr">
        <is>
          <t>N/A</t>
        </is>
      </c>
      <c r="BC2218" t="inlineStr">
        <is>
          <t>N/A</t>
        </is>
      </c>
      <c r="BD2218" t="inlineStr">
        <is>
          <t>N/A</t>
        </is>
      </c>
      <c r="BE2218" t="inlineStr">
        <is>
          <t>N/A</t>
        </is>
      </c>
    </row>
    <row r="2219">
      <c r="A2219" t="inlineStr">
        <is>
          <t>WI21129793</t>
        </is>
      </c>
      <c r="B2219" t="inlineStr">
        <is>
          <t>DATA_VALIDATION</t>
        </is>
      </c>
      <c r="C2219" t="inlineStr">
        <is>
          <t>201308007872</t>
        </is>
      </c>
      <c r="D2219" t="inlineStr">
        <is>
          <t>Folder</t>
        </is>
      </c>
      <c r="E2219" s="2">
        <f>HYPERLINK("capsilon://?command=openfolder&amp;siteaddress=FAM.docvelocity-na8.net&amp;folderid=FX759A8681-0396-2F30-6C42-A38B0FC7B831","FX211114320")</f>
        <v>0.0</v>
      </c>
      <c r="F2219" t="inlineStr">
        <is>
          <t/>
        </is>
      </c>
      <c r="G2219" t="inlineStr">
        <is>
          <t/>
        </is>
      </c>
      <c r="H2219" t="inlineStr">
        <is>
          <t>Mailitem</t>
        </is>
      </c>
      <c r="I2219" t="inlineStr">
        <is>
          <t>MI2112107308</t>
        </is>
      </c>
      <c r="J2219" t="n">
        <v>120.0</v>
      </c>
      <c r="K2219" t="inlineStr">
        <is>
          <t>COMPLETED</t>
        </is>
      </c>
      <c r="L2219" t="inlineStr">
        <is>
          <t>MARK_AS_COMPLETED</t>
        </is>
      </c>
      <c r="M2219" t="inlineStr">
        <is>
          <t>Queue</t>
        </is>
      </c>
      <c r="N2219" t="n">
        <v>1.0</v>
      </c>
      <c r="O2219" s="1" t="n">
        <v>44532.84986111111</v>
      </c>
      <c r="P2219" s="1" t="n">
        <v>44533.39167824074</v>
      </c>
      <c r="Q2219" t="n">
        <v>46122.0</v>
      </c>
      <c r="R2219" t="n">
        <v>691.0</v>
      </c>
      <c r="S2219" t="b">
        <v>0</v>
      </c>
      <c r="T2219" t="inlineStr">
        <is>
          <t>N/A</t>
        </is>
      </c>
      <c r="U2219" t="b">
        <v>0</v>
      </c>
      <c r="V2219" t="inlineStr">
        <is>
          <t>Hemanshi Deshlahara</t>
        </is>
      </c>
      <c r="W2219" s="1" t="n">
        <v>44533.39167824074</v>
      </c>
      <c r="X2219" t="n">
        <v>332.0</v>
      </c>
      <c r="Y2219" t="n">
        <v>0.0</v>
      </c>
      <c r="Z2219" t="n">
        <v>0.0</v>
      </c>
      <c r="AA2219" t="n">
        <v>0.0</v>
      </c>
      <c r="AB2219" t="n">
        <v>0.0</v>
      </c>
      <c r="AC2219" t="n">
        <v>0.0</v>
      </c>
      <c r="AD2219" t="n">
        <v>120.0</v>
      </c>
      <c r="AE2219" t="n">
        <v>96.0</v>
      </c>
      <c r="AF2219" t="n">
        <v>0.0</v>
      </c>
      <c r="AG2219" t="n">
        <v>6.0</v>
      </c>
      <c r="AH2219" t="inlineStr">
        <is>
          <t>N/A</t>
        </is>
      </c>
      <c r="AI2219" t="inlineStr">
        <is>
          <t>N/A</t>
        </is>
      </c>
      <c r="AJ2219" t="inlineStr">
        <is>
          <t>N/A</t>
        </is>
      </c>
      <c r="AK2219" t="inlineStr">
        <is>
          <t>N/A</t>
        </is>
      </c>
      <c r="AL2219" t="inlineStr">
        <is>
          <t>N/A</t>
        </is>
      </c>
      <c r="AM2219" t="inlineStr">
        <is>
          <t>N/A</t>
        </is>
      </c>
      <c r="AN2219" t="inlineStr">
        <is>
          <t>N/A</t>
        </is>
      </c>
      <c r="AO2219" t="inlineStr">
        <is>
          <t>N/A</t>
        </is>
      </c>
      <c r="AP2219" t="inlineStr">
        <is>
          <t>N/A</t>
        </is>
      </c>
      <c r="AQ2219" t="inlineStr">
        <is>
          <t>N/A</t>
        </is>
      </c>
      <c r="AR2219" t="inlineStr">
        <is>
          <t>N/A</t>
        </is>
      </c>
      <c r="AS2219" t="inlineStr">
        <is>
          <t>N/A</t>
        </is>
      </c>
      <c r="AT2219" t="inlineStr">
        <is>
          <t>N/A</t>
        </is>
      </c>
      <c r="AU2219" t="inlineStr">
        <is>
          <t>N/A</t>
        </is>
      </c>
      <c r="AV2219" t="inlineStr">
        <is>
          <t>N/A</t>
        </is>
      </c>
      <c r="AW2219" t="inlineStr">
        <is>
          <t>N/A</t>
        </is>
      </c>
      <c r="AX2219" t="inlineStr">
        <is>
          <t>N/A</t>
        </is>
      </c>
      <c r="AY2219" t="inlineStr">
        <is>
          <t>N/A</t>
        </is>
      </c>
      <c r="AZ2219" t="inlineStr">
        <is>
          <t>N/A</t>
        </is>
      </c>
      <c r="BA2219" t="inlineStr">
        <is>
          <t>N/A</t>
        </is>
      </c>
      <c r="BB2219" t="inlineStr">
        <is>
          <t>N/A</t>
        </is>
      </c>
      <c r="BC2219" t="inlineStr">
        <is>
          <t>N/A</t>
        </is>
      </c>
      <c r="BD2219" t="inlineStr">
        <is>
          <t>N/A</t>
        </is>
      </c>
      <c r="BE2219" t="inlineStr">
        <is>
          <t>N/A</t>
        </is>
      </c>
    </row>
    <row r="2220">
      <c r="A2220" t="inlineStr">
        <is>
          <t>WI2112980</t>
        </is>
      </c>
      <c r="B2220" t="inlineStr">
        <is>
          <t>DATA_VALIDATION</t>
        </is>
      </c>
      <c r="C2220" t="inlineStr">
        <is>
          <t>201330003813</t>
        </is>
      </c>
      <c r="D2220" t="inlineStr">
        <is>
          <t>Folder</t>
        </is>
      </c>
      <c r="E2220" s="2">
        <f>HYPERLINK("capsilon://?command=openfolder&amp;siteaddress=FAM.docvelocity-na8.net&amp;folderid=FX187B9F96-6216-F2E3-B5C6-34C0A0DABD82","FX21118625")</f>
        <v>0.0</v>
      </c>
      <c r="F2220" t="inlineStr">
        <is>
          <t/>
        </is>
      </c>
      <c r="G2220" t="inlineStr">
        <is>
          <t/>
        </is>
      </c>
      <c r="H2220" t="inlineStr">
        <is>
          <t>Mailitem</t>
        </is>
      </c>
      <c r="I2220" t="inlineStr">
        <is>
          <t>MI21111067154</t>
        </is>
      </c>
      <c r="J2220" t="n">
        <v>76.0</v>
      </c>
      <c r="K2220" t="inlineStr">
        <is>
          <t>COMPLETED</t>
        </is>
      </c>
      <c r="L2220" t="inlineStr">
        <is>
          <t>MARK_AS_COMPLETED</t>
        </is>
      </c>
      <c r="M2220" t="inlineStr">
        <is>
          <t>Queue</t>
        </is>
      </c>
      <c r="N2220" t="n">
        <v>2.0</v>
      </c>
      <c r="O2220" s="1" t="n">
        <v>44531.24665509259</v>
      </c>
      <c r="P2220" s="1" t="n">
        <v>44531.26329861111</v>
      </c>
      <c r="Q2220" t="n">
        <v>537.0</v>
      </c>
      <c r="R2220" t="n">
        <v>901.0</v>
      </c>
      <c r="S2220" t="b">
        <v>0</v>
      </c>
      <c r="T2220" t="inlineStr">
        <is>
          <t>N/A</t>
        </is>
      </c>
      <c r="U2220" t="b">
        <v>1</v>
      </c>
      <c r="V2220" t="inlineStr">
        <is>
          <t>Mohini Shinde</t>
        </is>
      </c>
      <c r="W2220" s="1" t="n">
        <v>44531.25199074074</v>
      </c>
      <c r="X2220" t="n">
        <v>410.0</v>
      </c>
      <c r="Y2220" t="n">
        <v>66.0</v>
      </c>
      <c r="Z2220" t="n">
        <v>0.0</v>
      </c>
      <c r="AA2220" t="n">
        <v>66.0</v>
      </c>
      <c r="AB2220" t="n">
        <v>0.0</v>
      </c>
      <c r="AC2220" t="n">
        <v>30.0</v>
      </c>
      <c r="AD2220" t="n">
        <v>10.0</v>
      </c>
      <c r="AE2220" t="n">
        <v>0.0</v>
      </c>
      <c r="AF2220" t="n">
        <v>0.0</v>
      </c>
      <c r="AG2220" t="n">
        <v>0.0</v>
      </c>
      <c r="AH2220" t="inlineStr">
        <is>
          <t>Aparna Chavan</t>
        </is>
      </c>
      <c r="AI2220" s="1" t="n">
        <v>44531.26329861111</v>
      </c>
      <c r="AJ2220" t="n">
        <v>457.0</v>
      </c>
      <c r="AK2220" t="n">
        <v>0.0</v>
      </c>
      <c r="AL2220" t="n">
        <v>0.0</v>
      </c>
      <c r="AM2220" t="n">
        <v>0.0</v>
      </c>
      <c r="AN2220" t="n">
        <v>0.0</v>
      </c>
      <c r="AO2220" t="n">
        <v>0.0</v>
      </c>
      <c r="AP2220" t="n">
        <v>10.0</v>
      </c>
      <c r="AQ2220" t="n">
        <v>0.0</v>
      </c>
      <c r="AR2220" t="n">
        <v>0.0</v>
      </c>
      <c r="AS2220" t="n">
        <v>0.0</v>
      </c>
      <c r="AT2220" t="inlineStr">
        <is>
          <t>N/A</t>
        </is>
      </c>
      <c r="AU2220" t="inlineStr">
        <is>
          <t>N/A</t>
        </is>
      </c>
      <c r="AV2220" t="inlineStr">
        <is>
          <t>N/A</t>
        </is>
      </c>
      <c r="AW2220" t="inlineStr">
        <is>
          <t>N/A</t>
        </is>
      </c>
      <c r="AX2220" t="inlineStr">
        <is>
          <t>N/A</t>
        </is>
      </c>
      <c r="AY2220" t="inlineStr">
        <is>
          <t>N/A</t>
        </is>
      </c>
      <c r="AZ2220" t="inlineStr">
        <is>
          <t>N/A</t>
        </is>
      </c>
      <c r="BA2220" t="inlineStr">
        <is>
          <t>N/A</t>
        </is>
      </c>
      <c r="BB2220" t="inlineStr">
        <is>
          <t>N/A</t>
        </is>
      </c>
      <c r="BC2220" t="inlineStr">
        <is>
          <t>N/A</t>
        </is>
      </c>
      <c r="BD2220" t="inlineStr">
        <is>
          <t>N/A</t>
        </is>
      </c>
      <c r="BE2220" t="inlineStr">
        <is>
          <t>N/A</t>
        </is>
      </c>
    </row>
    <row r="2221">
      <c r="A2221" t="inlineStr">
        <is>
          <t>WI2112981</t>
        </is>
      </c>
      <c r="B2221" t="inlineStr">
        <is>
          <t>DATA_VALIDATION</t>
        </is>
      </c>
      <c r="C2221" t="inlineStr">
        <is>
          <t>201330003970</t>
        </is>
      </c>
      <c r="D2221" t="inlineStr">
        <is>
          <t>Folder</t>
        </is>
      </c>
      <c r="E2221" s="2">
        <f>HYPERLINK("capsilon://?command=openfolder&amp;siteaddress=FAM.docvelocity-na8.net&amp;folderid=FX87A55ED2-13D4-2501-6451-AFAD973B4572","FX211114329")</f>
        <v>0.0</v>
      </c>
      <c r="F2221" t="inlineStr">
        <is>
          <t/>
        </is>
      </c>
      <c r="G2221" t="inlineStr">
        <is>
          <t/>
        </is>
      </c>
      <c r="H2221" t="inlineStr">
        <is>
          <t>Mailitem</t>
        </is>
      </c>
      <c r="I2221" t="inlineStr">
        <is>
          <t>MI21111068710</t>
        </is>
      </c>
      <c r="J2221" t="n">
        <v>209.0</v>
      </c>
      <c r="K2221" t="inlineStr">
        <is>
          <t>COMPLETED</t>
        </is>
      </c>
      <c r="L2221" t="inlineStr">
        <is>
          <t>MARK_AS_COMPLETED</t>
        </is>
      </c>
      <c r="M2221" t="inlineStr">
        <is>
          <t>Queue</t>
        </is>
      </c>
      <c r="N2221" t="n">
        <v>2.0</v>
      </c>
      <c r="O2221" s="1" t="n">
        <v>44531.248032407406</v>
      </c>
      <c r="P2221" s="1" t="n">
        <v>44531.268113425926</v>
      </c>
      <c r="Q2221" t="n">
        <v>379.0</v>
      </c>
      <c r="R2221" t="n">
        <v>1356.0</v>
      </c>
      <c r="S2221" t="b">
        <v>0</v>
      </c>
      <c r="T2221" t="inlineStr">
        <is>
          <t>N/A</t>
        </is>
      </c>
      <c r="U2221" t="b">
        <v>1</v>
      </c>
      <c r="V2221" t="inlineStr">
        <is>
          <t>Mohini Shinde</t>
        </is>
      </c>
      <c r="W2221" s="1" t="n">
        <v>44531.257997685185</v>
      </c>
      <c r="X2221" t="n">
        <v>518.0</v>
      </c>
      <c r="Y2221" t="n">
        <v>146.0</v>
      </c>
      <c r="Z2221" t="n">
        <v>0.0</v>
      </c>
      <c r="AA2221" t="n">
        <v>146.0</v>
      </c>
      <c r="AB2221" t="n">
        <v>0.0</v>
      </c>
      <c r="AC2221" t="n">
        <v>46.0</v>
      </c>
      <c r="AD2221" t="n">
        <v>63.0</v>
      </c>
      <c r="AE2221" t="n">
        <v>0.0</v>
      </c>
      <c r="AF2221" t="n">
        <v>0.0</v>
      </c>
      <c r="AG2221" t="n">
        <v>0.0</v>
      </c>
      <c r="AH2221" t="inlineStr">
        <is>
          <t>Ashish Sutar</t>
        </is>
      </c>
      <c r="AI2221" s="1" t="n">
        <v>44531.268113425926</v>
      </c>
      <c r="AJ2221" t="n">
        <v>817.0</v>
      </c>
      <c r="AK2221" t="n">
        <v>0.0</v>
      </c>
      <c r="AL2221" t="n">
        <v>0.0</v>
      </c>
      <c r="AM2221" t="n">
        <v>0.0</v>
      </c>
      <c r="AN2221" t="n">
        <v>0.0</v>
      </c>
      <c r="AO2221" t="n">
        <v>0.0</v>
      </c>
      <c r="AP2221" t="n">
        <v>63.0</v>
      </c>
      <c r="AQ2221" t="n">
        <v>0.0</v>
      </c>
      <c r="AR2221" t="n">
        <v>0.0</v>
      </c>
      <c r="AS2221" t="n">
        <v>0.0</v>
      </c>
      <c r="AT2221" t="inlineStr">
        <is>
          <t>N/A</t>
        </is>
      </c>
      <c r="AU2221" t="inlineStr">
        <is>
          <t>N/A</t>
        </is>
      </c>
      <c r="AV2221" t="inlineStr">
        <is>
          <t>N/A</t>
        </is>
      </c>
      <c r="AW2221" t="inlineStr">
        <is>
          <t>N/A</t>
        </is>
      </c>
      <c r="AX2221" t="inlineStr">
        <is>
          <t>N/A</t>
        </is>
      </c>
      <c r="AY2221" t="inlineStr">
        <is>
          <t>N/A</t>
        </is>
      </c>
      <c r="AZ2221" t="inlineStr">
        <is>
          <t>N/A</t>
        </is>
      </c>
      <c r="BA2221" t="inlineStr">
        <is>
          <t>N/A</t>
        </is>
      </c>
      <c r="BB2221" t="inlineStr">
        <is>
          <t>N/A</t>
        </is>
      </c>
      <c r="BC2221" t="inlineStr">
        <is>
          <t>N/A</t>
        </is>
      </c>
      <c r="BD2221" t="inlineStr">
        <is>
          <t>N/A</t>
        </is>
      </c>
      <c r="BE2221" t="inlineStr">
        <is>
          <t>N/A</t>
        </is>
      </c>
    </row>
    <row r="2222">
      <c r="A2222" t="inlineStr">
        <is>
          <t>WI2112982</t>
        </is>
      </c>
      <c r="B2222" t="inlineStr">
        <is>
          <t>DATA_VALIDATION</t>
        </is>
      </c>
      <c r="C2222" t="inlineStr">
        <is>
          <t>201300019976</t>
        </is>
      </c>
      <c r="D2222" t="inlineStr">
        <is>
          <t>Folder</t>
        </is>
      </c>
      <c r="E2222" s="2">
        <f>HYPERLINK("capsilon://?command=openfolder&amp;siteaddress=FAM.docvelocity-na8.net&amp;folderid=FXF4CB59EB-0223-F9BD-1E75-FE6F4959BAA2","FX211114724")</f>
        <v>0.0</v>
      </c>
      <c r="F2222" t="inlineStr">
        <is>
          <t/>
        </is>
      </c>
      <c r="G2222" t="inlineStr">
        <is>
          <t/>
        </is>
      </c>
      <c r="H2222" t="inlineStr">
        <is>
          <t>Mailitem</t>
        </is>
      </c>
      <c r="I2222" t="inlineStr">
        <is>
          <t>MI21111069128</t>
        </is>
      </c>
      <c r="J2222" t="n">
        <v>278.0</v>
      </c>
      <c r="K2222" t="inlineStr">
        <is>
          <t>COMPLETED</t>
        </is>
      </c>
      <c r="L2222" t="inlineStr">
        <is>
          <t>MARK_AS_COMPLETED</t>
        </is>
      </c>
      <c r="M2222" t="inlineStr">
        <is>
          <t>Queue</t>
        </is>
      </c>
      <c r="N2222" t="n">
        <v>2.0</v>
      </c>
      <c r="O2222" s="1" t="n">
        <v>44531.250914351855</v>
      </c>
      <c r="P2222" s="1" t="n">
        <v>44531.35938657408</v>
      </c>
      <c r="Q2222" t="n">
        <v>7009.0</v>
      </c>
      <c r="R2222" t="n">
        <v>2363.0</v>
      </c>
      <c r="S2222" t="b">
        <v>0</v>
      </c>
      <c r="T2222" t="inlineStr">
        <is>
          <t>N/A</t>
        </is>
      </c>
      <c r="U2222" t="b">
        <v>1</v>
      </c>
      <c r="V2222" t="inlineStr">
        <is>
          <t>Saloni Uttekar</t>
        </is>
      </c>
      <c r="W2222" s="1" t="n">
        <v>44531.26834490741</v>
      </c>
      <c r="X2222" t="n">
        <v>904.0</v>
      </c>
      <c r="Y2222" t="n">
        <v>175.0</v>
      </c>
      <c r="Z2222" t="n">
        <v>0.0</v>
      </c>
      <c r="AA2222" t="n">
        <v>175.0</v>
      </c>
      <c r="AB2222" t="n">
        <v>0.0</v>
      </c>
      <c r="AC2222" t="n">
        <v>47.0</v>
      </c>
      <c r="AD2222" t="n">
        <v>103.0</v>
      </c>
      <c r="AE2222" t="n">
        <v>0.0</v>
      </c>
      <c r="AF2222" t="n">
        <v>0.0</v>
      </c>
      <c r="AG2222" t="n">
        <v>0.0</v>
      </c>
      <c r="AH2222" t="inlineStr">
        <is>
          <t>Aparna Chavan</t>
        </is>
      </c>
      <c r="AI2222" s="1" t="n">
        <v>44531.35938657408</v>
      </c>
      <c r="AJ2222" t="n">
        <v>1446.0</v>
      </c>
      <c r="AK2222" t="n">
        <v>3.0</v>
      </c>
      <c r="AL2222" t="n">
        <v>0.0</v>
      </c>
      <c r="AM2222" t="n">
        <v>3.0</v>
      </c>
      <c r="AN2222" t="n">
        <v>0.0</v>
      </c>
      <c r="AO2222" t="n">
        <v>2.0</v>
      </c>
      <c r="AP2222" t="n">
        <v>100.0</v>
      </c>
      <c r="AQ2222" t="n">
        <v>0.0</v>
      </c>
      <c r="AR2222" t="n">
        <v>0.0</v>
      </c>
      <c r="AS2222" t="n">
        <v>0.0</v>
      </c>
      <c r="AT2222" t="inlineStr">
        <is>
          <t>N/A</t>
        </is>
      </c>
      <c r="AU2222" t="inlineStr">
        <is>
          <t>N/A</t>
        </is>
      </c>
      <c r="AV2222" t="inlineStr">
        <is>
          <t>N/A</t>
        </is>
      </c>
      <c r="AW2222" t="inlineStr">
        <is>
          <t>N/A</t>
        </is>
      </c>
      <c r="AX2222" t="inlineStr">
        <is>
          <t>N/A</t>
        </is>
      </c>
      <c r="AY2222" t="inlineStr">
        <is>
          <t>N/A</t>
        </is>
      </c>
      <c r="AZ2222" t="inlineStr">
        <is>
          <t>N/A</t>
        </is>
      </c>
      <c r="BA2222" t="inlineStr">
        <is>
          <t>N/A</t>
        </is>
      </c>
      <c r="BB2222" t="inlineStr">
        <is>
          <t>N/A</t>
        </is>
      </c>
      <c r="BC2222" t="inlineStr">
        <is>
          <t>N/A</t>
        </is>
      </c>
      <c r="BD2222" t="inlineStr">
        <is>
          <t>N/A</t>
        </is>
      </c>
      <c r="BE2222" t="inlineStr">
        <is>
          <t>N/A</t>
        </is>
      </c>
    </row>
    <row r="2223">
      <c r="A2223" t="inlineStr">
        <is>
          <t>WI2112984</t>
        </is>
      </c>
      <c r="B2223" t="inlineStr">
        <is>
          <t>DATA_VALIDATION</t>
        </is>
      </c>
      <c r="C2223" t="inlineStr">
        <is>
          <t>201300018246</t>
        </is>
      </c>
      <c r="D2223" t="inlineStr">
        <is>
          <t>Folder</t>
        </is>
      </c>
      <c r="E2223" s="2">
        <f>HYPERLINK("capsilon://?command=openfolder&amp;siteaddress=FAM.docvelocity-na8.net&amp;folderid=FX297D2EC9-796D-4516-9B63-FB640E8EED2F","FX21098691")</f>
        <v>0.0</v>
      </c>
      <c r="F2223" t="inlineStr">
        <is>
          <t/>
        </is>
      </c>
      <c r="G2223" t="inlineStr">
        <is>
          <t/>
        </is>
      </c>
      <c r="H2223" t="inlineStr">
        <is>
          <t>Mailitem</t>
        </is>
      </c>
      <c r="I2223" t="inlineStr">
        <is>
          <t>MI21121525</t>
        </is>
      </c>
      <c r="J2223" t="n">
        <v>56.0</v>
      </c>
      <c r="K2223" t="inlineStr">
        <is>
          <t>COMPLETED</t>
        </is>
      </c>
      <c r="L2223" t="inlineStr">
        <is>
          <t>MARK_AS_COMPLETED</t>
        </is>
      </c>
      <c r="M2223" t="inlineStr">
        <is>
          <t>Queue</t>
        </is>
      </c>
      <c r="N2223" t="n">
        <v>2.0</v>
      </c>
      <c r="O2223" s="1" t="n">
        <v>44531.25729166667</v>
      </c>
      <c r="P2223" s="1" t="n">
        <v>44531.35146990741</v>
      </c>
      <c r="Q2223" t="n">
        <v>6875.0</v>
      </c>
      <c r="R2223" t="n">
        <v>1262.0</v>
      </c>
      <c r="S2223" t="b">
        <v>0</v>
      </c>
      <c r="T2223" t="inlineStr">
        <is>
          <t>N/A</t>
        </is>
      </c>
      <c r="U2223" t="b">
        <v>1</v>
      </c>
      <c r="V2223" t="inlineStr">
        <is>
          <t>Mohini Shinde</t>
        </is>
      </c>
      <c r="W2223" s="1" t="n">
        <v>44531.2678125</v>
      </c>
      <c r="X2223" t="n">
        <v>845.0</v>
      </c>
      <c r="Y2223" t="n">
        <v>43.0</v>
      </c>
      <c r="Z2223" t="n">
        <v>0.0</v>
      </c>
      <c r="AA2223" t="n">
        <v>43.0</v>
      </c>
      <c r="AB2223" t="n">
        <v>0.0</v>
      </c>
      <c r="AC2223" t="n">
        <v>62.0</v>
      </c>
      <c r="AD2223" t="n">
        <v>13.0</v>
      </c>
      <c r="AE2223" t="n">
        <v>0.0</v>
      </c>
      <c r="AF2223" t="n">
        <v>0.0</v>
      </c>
      <c r="AG2223" t="n">
        <v>0.0</v>
      </c>
      <c r="AH2223" t="inlineStr">
        <is>
          <t>Ashish Sutar</t>
        </is>
      </c>
      <c r="AI2223" s="1" t="n">
        <v>44531.35146990741</v>
      </c>
      <c r="AJ2223" t="n">
        <v>417.0</v>
      </c>
      <c r="AK2223" t="n">
        <v>1.0</v>
      </c>
      <c r="AL2223" t="n">
        <v>0.0</v>
      </c>
      <c r="AM2223" t="n">
        <v>1.0</v>
      </c>
      <c r="AN2223" t="n">
        <v>0.0</v>
      </c>
      <c r="AO2223" t="n">
        <v>1.0</v>
      </c>
      <c r="AP2223" t="n">
        <v>12.0</v>
      </c>
      <c r="AQ2223" t="n">
        <v>0.0</v>
      </c>
      <c r="AR2223" t="n">
        <v>0.0</v>
      </c>
      <c r="AS2223" t="n">
        <v>0.0</v>
      </c>
      <c r="AT2223" t="inlineStr">
        <is>
          <t>N/A</t>
        </is>
      </c>
      <c r="AU2223" t="inlineStr">
        <is>
          <t>N/A</t>
        </is>
      </c>
      <c r="AV2223" t="inlineStr">
        <is>
          <t>N/A</t>
        </is>
      </c>
      <c r="AW2223" t="inlineStr">
        <is>
          <t>N/A</t>
        </is>
      </c>
      <c r="AX2223" t="inlineStr">
        <is>
          <t>N/A</t>
        </is>
      </c>
      <c r="AY2223" t="inlineStr">
        <is>
          <t>N/A</t>
        </is>
      </c>
      <c r="AZ2223" t="inlineStr">
        <is>
          <t>N/A</t>
        </is>
      </c>
      <c r="BA2223" t="inlineStr">
        <is>
          <t>N/A</t>
        </is>
      </c>
      <c r="BB2223" t="inlineStr">
        <is>
          <t>N/A</t>
        </is>
      </c>
      <c r="BC2223" t="inlineStr">
        <is>
          <t>N/A</t>
        </is>
      </c>
      <c r="BD2223" t="inlineStr">
        <is>
          <t>N/A</t>
        </is>
      </c>
      <c r="BE2223" t="inlineStr">
        <is>
          <t>N/A</t>
        </is>
      </c>
    </row>
    <row r="2224">
      <c r="A2224" t="inlineStr">
        <is>
          <t>WI21129847</t>
        </is>
      </c>
      <c r="B2224" t="inlineStr">
        <is>
          <t>DATA_VALIDATION</t>
        </is>
      </c>
      <c r="C2224" t="inlineStr">
        <is>
          <t>201308007885</t>
        </is>
      </c>
      <c r="D2224" t="inlineStr">
        <is>
          <t>Folder</t>
        </is>
      </c>
      <c r="E2224" s="2">
        <f>HYPERLINK("capsilon://?command=openfolder&amp;siteaddress=FAM.docvelocity-na8.net&amp;folderid=FX412EE707-099B-1B89-C632-3C038FFECE01","FX211115109")</f>
        <v>0.0</v>
      </c>
      <c r="F2224" t="inlineStr">
        <is>
          <t/>
        </is>
      </c>
      <c r="G2224" t="inlineStr">
        <is>
          <t/>
        </is>
      </c>
      <c r="H2224" t="inlineStr">
        <is>
          <t>Mailitem</t>
        </is>
      </c>
      <c r="I2224" t="inlineStr">
        <is>
          <t>MI2112107828</t>
        </is>
      </c>
      <c r="J2224" t="n">
        <v>79.0</v>
      </c>
      <c r="K2224" t="inlineStr">
        <is>
          <t>COMPLETED</t>
        </is>
      </c>
      <c r="L2224" t="inlineStr">
        <is>
          <t>MARK_AS_COMPLETED</t>
        </is>
      </c>
      <c r="M2224" t="inlineStr">
        <is>
          <t>Queue</t>
        </is>
      </c>
      <c r="N2224" t="n">
        <v>1.0</v>
      </c>
      <c r="O2224" s="1" t="n">
        <v>44532.86491898148</v>
      </c>
      <c r="P2224" s="1" t="n">
        <v>44533.39267361111</v>
      </c>
      <c r="Q2224" t="n">
        <v>45214.0</v>
      </c>
      <c r="R2224" t="n">
        <v>384.0</v>
      </c>
      <c r="S2224" t="b">
        <v>0</v>
      </c>
      <c r="T2224" t="inlineStr">
        <is>
          <t>N/A</t>
        </is>
      </c>
      <c r="U2224" t="b">
        <v>0</v>
      </c>
      <c r="V2224" t="inlineStr">
        <is>
          <t>Hemanshi Deshlahara</t>
        </is>
      </c>
      <c r="W2224" s="1" t="n">
        <v>44533.39267361111</v>
      </c>
      <c r="X2224" t="n">
        <v>81.0</v>
      </c>
      <c r="Y2224" t="n">
        <v>0.0</v>
      </c>
      <c r="Z2224" t="n">
        <v>0.0</v>
      </c>
      <c r="AA2224" t="n">
        <v>0.0</v>
      </c>
      <c r="AB2224" t="n">
        <v>0.0</v>
      </c>
      <c r="AC2224" t="n">
        <v>0.0</v>
      </c>
      <c r="AD2224" t="n">
        <v>79.0</v>
      </c>
      <c r="AE2224" t="n">
        <v>67.0</v>
      </c>
      <c r="AF2224" t="n">
        <v>0.0</v>
      </c>
      <c r="AG2224" t="n">
        <v>4.0</v>
      </c>
      <c r="AH2224" t="inlineStr">
        <is>
          <t>N/A</t>
        </is>
      </c>
      <c r="AI2224" t="inlineStr">
        <is>
          <t>N/A</t>
        </is>
      </c>
      <c r="AJ2224" t="inlineStr">
        <is>
          <t>N/A</t>
        </is>
      </c>
      <c r="AK2224" t="inlineStr">
        <is>
          <t>N/A</t>
        </is>
      </c>
      <c r="AL2224" t="inlineStr">
        <is>
          <t>N/A</t>
        </is>
      </c>
      <c r="AM2224" t="inlineStr">
        <is>
          <t>N/A</t>
        </is>
      </c>
      <c r="AN2224" t="inlineStr">
        <is>
          <t>N/A</t>
        </is>
      </c>
      <c r="AO2224" t="inlineStr">
        <is>
          <t>N/A</t>
        </is>
      </c>
      <c r="AP2224" t="inlineStr">
        <is>
          <t>N/A</t>
        </is>
      </c>
      <c r="AQ2224" t="inlineStr">
        <is>
          <t>N/A</t>
        </is>
      </c>
      <c r="AR2224" t="inlineStr">
        <is>
          <t>N/A</t>
        </is>
      </c>
      <c r="AS2224" t="inlineStr">
        <is>
          <t>N/A</t>
        </is>
      </c>
      <c r="AT2224" t="inlineStr">
        <is>
          <t>N/A</t>
        </is>
      </c>
      <c r="AU2224" t="inlineStr">
        <is>
          <t>N/A</t>
        </is>
      </c>
      <c r="AV2224" t="inlineStr">
        <is>
          <t>N/A</t>
        </is>
      </c>
      <c r="AW2224" t="inlineStr">
        <is>
          <t>N/A</t>
        </is>
      </c>
      <c r="AX2224" t="inlineStr">
        <is>
          <t>N/A</t>
        </is>
      </c>
      <c r="AY2224" t="inlineStr">
        <is>
          <t>N/A</t>
        </is>
      </c>
      <c r="AZ2224" t="inlineStr">
        <is>
          <t>N/A</t>
        </is>
      </c>
      <c r="BA2224" t="inlineStr">
        <is>
          <t>N/A</t>
        </is>
      </c>
      <c r="BB2224" t="inlineStr">
        <is>
          <t>N/A</t>
        </is>
      </c>
      <c r="BC2224" t="inlineStr">
        <is>
          <t>N/A</t>
        </is>
      </c>
      <c r="BD2224" t="inlineStr">
        <is>
          <t>N/A</t>
        </is>
      </c>
      <c r="BE2224" t="inlineStr">
        <is>
          <t>N/A</t>
        </is>
      </c>
    </row>
    <row r="2225">
      <c r="A2225" t="inlineStr">
        <is>
          <t>WI2112985</t>
        </is>
      </c>
      <c r="B2225" t="inlineStr">
        <is>
          <t>DATA_VALIDATION</t>
        </is>
      </c>
      <c r="C2225" t="inlineStr">
        <is>
          <t>201308007786</t>
        </is>
      </c>
      <c r="D2225" t="inlineStr">
        <is>
          <t>Folder</t>
        </is>
      </c>
      <c r="E2225" s="2">
        <f>HYPERLINK("capsilon://?command=openfolder&amp;siteaddress=FAM.docvelocity-na8.net&amp;folderid=FX4EF2E8C9-5B45-B05A-5042-1204C34239D6","FX21117669")</f>
        <v>0.0</v>
      </c>
      <c r="F2225" t="inlineStr">
        <is>
          <t/>
        </is>
      </c>
      <c r="G2225" t="inlineStr">
        <is>
          <t/>
        </is>
      </c>
      <c r="H2225" t="inlineStr">
        <is>
          <t>Mailitem</t>
        </is>
      </c>
      <c r="I2225" t="inlineStr">
        <is>
          <t>MI21122329</t>
        </is>
      </c>
      <c r="J2225" t="n">
        <v>94.0</v>
      </c>
      <c r="K2225" t="inlineStr">
        <is>
          <t>COMPLETED</t>
        </is>
      </c>
      <c r="L2225" t="inlineStr">
        <is>
          <t>MARK_AS_COMPLETED</t>
        </is>
      </c>
      <c r="M2225" t="inlineStr">
        <is>
          <t>Queue</t>
        </is>
      </c>
      <c r="N2225" t="n">
        <v>2.0</v>
      </c>
      <c r="O2225" s="1" t="n">
        <v>44531.258993055555</v>
      </c>
      <c r="P2225" s="1" t="n">
        <v>44531.357824074075</v>
      </c>
      <c r="Q2225" t="n">
        <v>7501.0</v>
      </c>
      <c r="R2225" t="n">
        <v>1038.0</v>
      </c>
      <c r="S2225" t="b">
        <v>0</v>
      </c>
      <c r="T2225" t="inlineStr">
        <is>
          <t>N/A</t>
        </is>
      </c>
      <c r="U2225" t="b">
        <v>1</v>
      </c>
      <c r="V2225" t="inlineStr">
        <is>
          <t>Aditya Tade</t>
        </is>
      </c>
      <c r="W2225" s="1" t="n">
        <v>44531.270532407405</v>
      </c>
      <c r="X2225" t="n">
        <v>449.0</v>
      </c>
      <c r="Y2225" t="n">
        <v>96.0</v>
      </c>
      <c r="Z2225" t="n">
        <v>0.0</v>
      </c>
      <c r="AA2225" t="n">
        <v>96.0</v>
      </c>
      <c r="AB2225" t="n">
        <v>0.0</v>
      </c>
      <c r="AC2225" t="n">
        <v>49.0</v>
      </c>
      <c r="AD2225" t="n">
        <v>-2.0</v>
      </c>
      <c r="AE2225" t="n">
        <v>0.0</v>
      </c>
      <c r="AF2225" t="n">
        <v>0.0</v>
      </c>
      <c r="AG2225" t="n">
        <v>0.0</v>
      </c>
      <c r="AH2225" t="inlineStr">
        <is>
          <t>Ashish Sutar</t>
        </is>
      </c>
      <c r="AI2225" s="1" t="n">
        <v>44531.357824074075</v>
      </c>
      <c r="AJ2225" t="n">
        <v>548.0</v>
      </c>
      <c r="AK2225" t="n">
        <v>0.0</v>
      </c>
      <c r="AL2225" t="n">
        <v>0.0</v>
      </c>
      <c r="AM2225" t="n">
        <v>0.0</v>
      </c>
      <c r="AN2225" t="n">
        <v>0.0</v>
      </c>
      <c r="AO2225" t="n">
        <v>0.0</v>
      </c>
      <c r="AP2225" t="n">
        <v>-2.0</v>
      </c>
      <c r="AQ2225" t="n">
        <v>0.0</v>
      </c>
      <c r="AR2225" t="n">
        <v>0.0</v>
      </c>
      <c r="AS2225" t="n">
        <v>0.0</v>
      </c>
      <c r="AT2225" t="inlineStr">
        <is>
          <t>N/A</t>
        </is>
      </c>
      <c r="AU2225" t="inlineStr">
        <is>
          <t>N/A</t>
        </is>
      </c>
      <c r="AV2225" t="inlineStr">
        <is>
          <t>N/A</t>
        </is>
      </c>
      <c r="AW2225" t="inlineStr">
        <is>
          <t>N/A</t>
        </is>
      </c>
      <c r="AX2225" t="inlineStr">
        <is>
          <t>N/A</t>
        </is>
      </c>
      <c r="AY2225" t="inlineStr">
        <is>
          <t>N/A</t>
        </is>
      </c>
      <c r="AZ2225" t="inlineStr">
        <is>
          <t>N/A</t>
        </is>
      </c>
      <c r="BA2225" t="inlineStr">
        <is>
          <t>N/A</t>
        </is>
      </c>
      <c r="BB2225" t="inlineStr">
        <is>
          <t>N/A</t>
        </is>
      </c>
      <c r="BC2225" t="inlineStr">
        <is>
          <t>N/A</t>
        </is>
      </c>
      <c r="BD2225" t="inlineStr">
        <is>
          <t>N/A</t>
        </is>
      </c>
      <c r="BE2225" t="inlineStr">
        <is>
          <t>N/A</t>
        </is>
      </c>
    </row>
    <row r="2226">
      <c r="A2226" t="inlineStr">
        <is>
          <t>WI2112986</t>
        </is>
      </c>
      <c r="B2226" t="inlineStr">
        <is>
          <t>DATA_VALIDATION</t>
        </is>
      </c>
      <c r="C2226" t="inlineStr">
        <is>
          <t>201330003884</t>
        </is>
      </c>
      <c r="D2226" t="inlineStr">
        <is>
          <t>Folder</t>
        </is>
      </c>
      <c r="E2226" s="2">
        <f>HYPERLINK("capsilon://?command=openfolder&amp;siteaddress=FAM.docvelocity-na8.net&amp;folderid=FX39B9742D-A627-0751-9254-BB74CD749075","FX21119978")</f>
        <v>0.0</v>
      </c>
      <c r="F2226" t="inlineStr">
        <is>
          <t/>
        </is>
      </c>
      <c r="G2226" t="inlineStr">
        <is>
          <t/>
        </is>
      </c>
      <c r="H2226" t="inlineStr">
        <is>
          <t>Mailitem</t>
        </is>
      </c>
      <c r="I2226" t="inlineStr">
        <is>
          <t>MI2112188</t>
        </is>
      </c>
      <c r="J2226" t="n">
        <v>238.0</v>
      </c>
      <c r="K2226" t="inlineStr">
        <is>
          <t>COMPLETED</t>
        </is>
      </c>
      <c r="L2226" t="inlineStr">
        <is>
          <t>MARK_AS_COMPLETED</t>
        </is>
      </c>
      <c r="M2226" t="inlineStr">
        <is>
          <t>Queue</t>
        </is>
      </c>
      <c r="N2226" t="n">
        <v>2.0</v>
      </c>
      <c r="O2226" s="1" t="n">
        <v>44531.260462962964</v>
      </c>
      <c r="P2226" s="1" t="n">
        <v>44531.372708333336</v>
      </c>
      <c r="Q2226" t="n">
        <v>7326.0</v>
      </c>
      <c r="R2226" t="n">
        <v>2372.0</v>
      </c>
      <c r="S2226" t="b">
        <v>0</v>
      </c>
      <c r="T2226" t="inlineStr">
        <is>
          <t>N/A</t>
        </is>
      </c>
      <c r="U2226" t="b">
        <v>1</v>
      </c>
      <c r="V2226" t="inlineStr">
        <is>
          <t>Mohini Shinde</t>
        </is>
      </c>
      <c r="W2226" s="1" t="n">
        <v>44531.28023148148</v>
      </c>
      <c r="X2226" t="n">
        <v>1070.0</v>
      </c>
      <c r="Y2226" t="n">
        <v>213.0</v>
      </c>
      <c r="Z2226" t="n">
        <v>0.0</v>
      </c>
      <c r="AA2226" t="n">
        <v>213.0</v>
      </c>
      <c r="AB2226" t="n">
        <v>0.0</v>
      </c>
      <c r="AC2226" t="n">
        <v>118.0</v>
      </c>
      <c r="AD2226" t="n">
        <v>25.0</v>
      </c>
      <c r="AE2226" t="n">
        <v>0.0</v>
      </c>
      <c r="AF2226" t="n">
        <v>0.0</v>
      </c>
      <c r="AG2226" t="n">
        <v>0.0</v>
      </c>
      <c r="AH2226" t="inlineStr">
        <is>
          <t>Ashish Sutar</t>
        </is>
      </c>
      <c r="AI2226" s="1" t="n">
        <v>44531.372708333336</v>
      </c>
      <c r="AJ2226" t="n">
        <v>1285.0</v>
      </c>
      <c r="AK2226" t="n">
        <v>1.0</v>
      </c>
      <c r="AL2226" t="n">
        <v>0.0</v>
      </c>
      <c r="AM2226" t="n">
        <v>1.0</v>
      </c>
      <c r="AN2226" t="n">
        <v>0.0</v>
      </c>
      <c r="AO2226" t="n">
        <v>1.0</v>
      </c>
      <c r="AP2226" t="n">
        <v>24.0</v>
      </c>
      <c r="AQ2226" t="n">
        <v>0.0</v>
      </c>
      <c r="AR2226" t="n">
        <v>0.0</v>
      </c>
      <c r="AS2226" t="n">
        <v>0.0</v>
      </c>
      <c r="AT2226" t="inlineStr">
        <is>
          <t>N/A</t>
        </is>
      </c>
      <c r="AU2226" t="inlineStr">
        <is>
          <t>N/A</t>
        </is>
      </c>
      <c r="AV2226" t="inlineStr">
        <is>
          <t>N/A</t>
        </is>
      </c>
      <c r="AW2226" t="inlineStr">
        <is>
          <t>N/A</t>
        </is>
      </c>
      <c r="AX2226" t="inlineStr">
        <is>
          <t>N/A</t>
        </is>
      </c>
      <c r="AY2226" t="inlineStr">
        <is>
          <t>N/A</t>
        </is>
      </c>
      <c r="AZ2226" t="inlineStr">
        <is>
          <t>N/A</t>
        </is>
      </c>
      <c r="BA2226" t="inlineStr">
        <is>
          <t>N/A</t>
        </is>
      </c>
      <c r="BB2226" t="inlineStr">
        <is>
          <t>N/A</t>
        </is>
      </c>
      <c r="BC2226" t="inlineStr">
        <is>
          <t>N/A</t>
        </is>
      </c>
      <c r="BD2226" t="inlineStr">
        <is>
          <t>N/A</t>
        </is>
      </c>
      <c r="BE2226" t="inlineStr">
        <is>
          <t>N/A</t>
        </is>
      </c>
    </row>
    <row r="2227">
      <c r="A2227" t="inlineStr">
        <is>
          <t>WI2112987</t>
        </is>
      </c>
      <c r="B2227" t="inlineStr">
        <is>
          <t>DATA_VALIDATION</t>
        </is>
      </c>
      <c r="C2227" t="inlineStr">
        <is>
          <t>201308007876</t>
        </is>
      </c>
      <c r="D2227" t="inlineStr">
        <is>
          <t>Folder</t>
        </is>
      </c>
      <c r="E2227" s="2">
        <f>HYPERLINK("capsilon://?command=openfolder&amp;siteaddress=FAM.docvelocity-na8.net&amp;folderid=FX3F9BF66B-49BE-8D63-C3EA-AEFF1EA8846C","FX211114500")</f>
        <v>0.0</v>
      </c>
      <c r="F2227" t="inlineStr">
        <is>
          <t/>
        </is>
      </c>
      <c r="G2227" t="inlineStr">
        <is>
          <t/>
        </is>
      </c>
      <c r="H2227" t="inlineStr">
        <is>
          <t>Mailitem</t>
        </is>
      </c>
      <c r="I2227" t="inlineStr">
        <is>
          <t>MI21122369</t>
        </is>
      </c>
      <c r="J2227" t="n">
        <v>196.0</v>
      </c>
      <c r="K2227" t="inlineStr">
        <is>
          <t>COMPLETED</t>
        </is>
      </c>
      <c r="L2227" t="inlineStr">
        <is>
          <t>MARK_AS_COMPLETED</t>
        </is>
      </c>
      <c r="M2227" t="inlineStr">
        <is>
          <t>Queue</t>
        </is>
      </c>
      <c r="N2227" t="n">
        <v>2.0</v>
      </c>
      <c r="O2227" s="1" t="n">
        <v>44531.26380787037</v>
      </c>
      <c r="P2227" s="1" t="n">
        <v>44531.37164351852</v>
      </c>
      <c r="Q2227" t="n">
        <v>6005.0</v>
      </c>
      <c r="R2227" t="n">
        <v>3312.0</v>
      </c>
      <c r="S2227" t="b">
        <v>0</v>
      </c>
      <c r="T2227" t="inlineStr">
        <is>
          <t>N/A</t>
        </is>
      </c>
      <c r="U2227" t="b">
        <v>1</v>
      </c>
      <c r="V2227" t="inlineStr">
        <is>
          <t>Supriya Khape</t>
        </is>
      </c>
      <c r="W2227" s="1" t="n">
        <v>44531.2937962963</v>
      </c>
      <c r="X2227" t="n">
        <v>2240.0</v>
      </c>
      <c r="Y2227" t="n">
        <v>178.0</v>
      </c>
      <c r="Z2227" t="n">
        <v>0.0</v>
      </c>
      <c r="AA2227" t="n">
        <v>178.0</v>
      </c>
      <c r="AB2227" t="n">
        <v>0.0</v>
      </c>
      <c r="AC2227" t="n">
        <v>115.0</v>
      </c>
      <c r="AD2227" t="n">
        <v>18.0</v>
      </c>
      <c r="AE2227" t="n">
        <v>0.0</v>
      </c>
      <c r="AF2227" t="n">
        <v>0.0</v>
      </c>
      <c r="AG2227" t="n">
        <v>0.0</v>
      </c>
      <c r="AH2227" t="inlineStr">
        <is>
          <t>Aparna Chavan</t>
        </is>
      </c>
      <c r="AI2227" s="1" t="n">
        <v>44531.37164351852</v>
      </c>
      <c r="AJ2227" t="n">
        <v>1058.0</v>
      </c>
      <c r="AK2227" t="n">
        <v>0.0</v>
      </c>
      <c r="AL2227" t="n">
        <v>0.0</v>
      </c>
      <c r="AM2227" t="n">
        <v>0.0</v>
      </c>
      <c r="AN2227" t="n">
        <v>0.0</v>
      </c>
      <c r="AO2227" t="n">
        <v>0.0</v>
      </c>
      <c r="AP2227" t="n">
        <v>18.0</v>
      </c>
      <c r="AQ2227" t="n">
        <v>0.0</v>
      </c>
      <c r="AR2227" t="n">
        <v>0.0</v>
      </c>
      <c r="AS2227" t="n">
        <v>0.0</v>
      </c>
      <c r="AT2227" t="inlineStr">
        <is>
          <t>N/A</t>
        </is>
      </c>
      <c r="AU2227" t="inlineStr">
        <is>
          <t>N/A</t>
        </is>
      </c>
      <c r="AV2227" t="inlineStr">
        <is>
          <t>N/A</t>
        </is>
      </c>
      <c r="AW2227" t="inlineStr">
        <is>
          <t>N/A</t>
        </is>
      </c>
      <c r="AX2227" t="inlineStr">
        <is>
          <t>N/A</t>
        </is>
      </c>
      <c r="AY2227" t="inlineStr">
        <is>
          <t>N/A</t>
        </is>
      </c>
      <c r="AZ2227" t="inlineStr">
        <is>
          <t>N/A</t>
        </is>
      </c>
      <c r="BA2227" t="inlineStr">
        <is>
          <t>N/A</t>
        </is>
      </c>
      <c r="BB2227" t="inlineStr">
        <is>
          <t>N/A</t>
        </is>
      </c>
      <c r="BC2227" t="inlineStr">
        <is>
          <t>N/A</t>
        </is>
      </c>
      <c r="BD2227" t="inlineStr">
        <is>
          <t>N/A</t>
        </is>
      </c>
      <c r="BE2227" t="inlineStr">
        <is>
          <t>N/A</t>
        </is>
      </c>
    </row>
    <row r="2228">
      <c r="A2228" t="inlineStr">
        <is>
          <t>WI2112989</t>
        </is>
      </c>
      <c r="B2228" t="inlineStr">
        <is>
          <t>DATA_VALIDATION</t>
        </is>
      </c>
      <c r="C2228" t="inlineStr">
        <is>
          <t>201300019739</t>
        </is>
      </c>
      <c r="D2228" t="inlineStr">
        <is>
          <t>Folder</t>
        </is>
      </c>
      <c r="E2228" s="2">
        <f>HYPERLINK("capsilon://?command=openfolder&amp;siteaddress=FAM.docvelocity-na8.net&amp;folderid=FX93908CAA-45AE-FAE4-B1AB-75B58AF7698E","FX21118815")</f>
        <v>0.0</v>
      </c>
      <c r="F2228" t="inlineStr">
        <is>
          <t/>
        </is>
      </c>
      <c r="G2228" t="inlineStr">
        <is>
          <t/>
        </is>
      </c>
      <c r="H2228" t="inlineStr">
        <is>
          <t>Mailitem</t>
        </is>
      </c>
      <c r="I2228" t="inlineStr">
        <is>
          <t>MI21122508</t>
        </is>
      </c>
      <c r="J2228" t="n">
        <v>250.0</v>
      </c>
      <c r="K2228" t="inlineStr">
        <is>
          <t>COMPLETED</t>
        </is>
      </c>
      <c r="L2228" t="inlineStr">
        <is>
          <t>MARK_AS_COMPLETED</t>
        </is>
      </c>
      <c r="M2228" t="inlineStr">
        <is>
          <t>Queue</t>
        </is>
      </c>
      <c r="N2228" t="n">
        <v>2.0</v>
      </c>
      <c r="O2228" s="1" t="n">
        <v>44531.26726851852</v>
      </c>
      <c r="P2228" s="1" t="n">
        <v>44531.39466435185</v>
      </c>
      <c r="Q2228" t="n">
        <v>6235.0</v>
      </c>
      <c r="R2228" t="n">
        <v>4772.0</v>
      </c>
      <c r="S2228" t="b">
        <v>0</v>
      </c>
      <c r="T2228" t="inlineStr">
        <is>
          <t>N/A</t>
        </is>
      </c>
      <c r="U2228" t="b">
        <v>1</v>
      </c>
      <c r="V2228" t="inlineStr">
        <is>
          <t>Saloni Uttekar</t>
        </is>
      </c>
      <c r="W2228" s="1" t="n">
        <v>44531.30438657408</v>
      </c>
      <c r="X2228" t="n">
        <v>3113.0</v>
      </c>
      <c r="Y2228" t="n">
        <v>224.0</v>
      </c>
      <c r="Z2228" t="n">
        <v>0.0</v>
      </c>
      <c r="AA2228" t="n">
        <v>224.0</v>
      </c>
      <c r="AB2228" t="n">
        <v>0.0</v>
      </c>
      <c r="AC2228" t="n">
        <v>179.0</v>
      </c>
      <c r="AD2228" t="n">
        <v>26.0</v>
      </c>
      <c r="AE2228" t="n">
        <v>0.0</v>
      </c>
      <c r="AF2228" t="n">
        <v>0.0</v>
      </c>
      <c r="AG2228" t="n">
        <v>0.0</v>
      </c>
      <c r="AH2228" t="inlineStr">
        <is>
          <t>Ashish Sutar</t>
        </is>
      </c>
      <c r="AI2228" s="1" t="n">
        <v>44531.39466435185</v>
      </c>
      <c r="AJ2228" t="n">
        <v>1632.0</v>
      </c>
      <c r="AK2228" t="n">
        <v>6.0</v>
      </c>
      <c r="AL2228" t="n">
        <v>0.0</v>
      </c>
      <c r="AM2228" t="n">
        <v>6.0</v>
      </c>
      <c r="AN2228" t="n">
        <v>0.0</v>
      </c>
      <c r="AO2228" t="n">
        <v>6.0</v>
      </c>
      <c r="AP2228" t="n">
        <v>20.0</v>
      </c>
      <c r="AQ2228" t="n">
        <v>0.0</v>
      </c>
      <c r="AR2228" t="n">
        <v>0.0</v>
      </c>
      <c r="AS2228" t="n">
        <v>0.0</v>
      </c>
      <c r="AT2228" t="inlineStr">
        <is>
          <t>N/A</t>
        </is>
      </c>
      <c r="AU2228" t="inlineStr">
        <is>
          <t>N/A</t>
        </is>
      </c>
      <c r="AV2228" t="inlineStr">
        <is>
          <t>N/A</t>
        </is>
      </c>
      <c r="AW2228" t="inlineStr">
        <is>
          <t>N/A</t>
        </is>
      </c>
      <c r="AX2228" t="inlineStr">
        <is>
          <t>N/A</t>
        </is>
      </c>
      <c r="AY2228" t="inlineStr">
        <is>
          <t>N/A</t>
        </is>
      </c>
      <c r="AZ2228" t="inlineStr">
        <is>
          <t>N/A</t>
        </is>
      </c>
      <c r="BA2228" t="inlineStr">
        <is>
          <t>N/A</t>
        </is>
      </c>
      <c r="BB2228" t="inlineStr">
        <is>
          <t>N/A</t>
        </is>
      </c>
      <c r="BC2228" t="inlineStr">
        <is>
          <t>N/A</t>
        </is>
      </c>
      <c r="BD2228" t="inlineStr">
        <is>
          <t>N/A</t>
        </is>
      </c>
      <c r="BE2228" t="inlineStr">
        <is>
          <t>N/A</t>
        </is>
      </c>
    </row>
    <row r="2229">
      <c r="A2229" t="inlineStr">
        <is>
          <t>WI21129900</t>
        </is>
      </c>
      <c r="B2229" t="inlineStr">
        <is>
          <t>DATA_VALIDATION</t>
        </is>
      </c>
      <c r="C2229" t="inlineStr">
        <is>
          <t>201100014257</t>
        </is>
      </c>
      <c r="D2229" t="inlineStr">
        <is>
          <t>Folder</t>
        </is>
      </c>
      <c r="E2229" s="2">
        <f>HYPERLINK("capsilon://?command=openfolder&amp;siteaddress=FAM.docvelocity-na8.net&amp;folderid=FXEC6E7677-F1B1-BB63-5D1D-693472B7B230","FX211115089")</f>
        <v>0.0</v>
      </c>
      <c r="F2229" t="inlineStr">
        <is>
          <t/>
        </is>
      </c>
      <c r="G2229" t="inlineStr">
        <is>
          <t/>
        </is>
      </c>
      <c r="H2229" t="inlineStr">
        <is>
          <t>Mailitem</t>
        </is>
      </c>
      <c r="I2229" t="inlineStr">
        <is>
          <t>MI2112108482</t>
        </is>
      </c>
      <c r="J2229" t="n">
        <v>28.0</v>
      </c>
      <c r="K2229" t="inlineStr">
        <is>
          <t>COMPLETED</t>
        </is>
      </c>
      <c r="L2229" t="inlineStr">
        <is>
          <t>MARK_AS_COMPLETED</t>
        </is>
      </c>
      <c r="M2229" t="inlineStr">
        <is>
          <t>Queue</t>
        </is>
      </c>
      <c r="N2229" t="n">
        <v>1.0</v>
      </c>
      <c r="O2229" s="1" t="n">
        <v>44532.88806712963</v>
      </c>
      <c r="P2229" s="1" t="n">
        <v>44533.39388888889</v>
      </c>
      <c r="Q2229" t="n">
        <v>43378.0</v>
      </c>
      <c r="R2229" t="n">
        <v>325.0</v>
      </c>
      <c r="S2229" t="b">
        <v>0</v>
      </c>
      <c r="T2229" t="inlineStr">
        <is>
          <t>N/A</t>
        </is>
      </c>
      <c r="U2229" t="b">
        <v>0</v>
      </c>
      <c r="V2229" t="inlineStr">
        <is>
          <t>Hemanshi Deshlahara</t>
        </is>
      </c>
      <c r="W2229" s="1" t="n">
        <v>44533.39388888889</v>
      </c>
      <c r="X2229" t="n">
        <v>105.0</v>
      </c>
      <c r="Y2229" t="n">
        <v>0.0</v>
      </c>
      <c r="Z2229" t="n">
        <v>0.0</v>
      </c>
      <c r="AA2229" t="n">
        <v>0.0</v>
      </c>
      <c r="AB2229" t="n">
        <v>0.0</v>
      </c>
      <c r="AC2229" t="n">
        <v>0.0</v>
      </c>
      <c r="AD2229" t="n">
        <v>28.0</v>
      </c>
      <c r="AE2229" t="n">
        <v>21.0</v>
      </c>
      <c r="AF2229" t="n">
        <v>0.0</v>
      </c>
      <c r="AG2229" t="n">
        <v>2.0</v>
      </c>
      <c r="AH2229" t="inlineStr">
        <is>
          <t>N/A</t>
        </is>
      </c>
      <c r="AI2229" t="inlineStr">
        <is>
          <t>N/A</t>
        </is>
      </c>
      <c r="AJ2229" t="inlineStr">
        <is>
          <t>N/A</t>
        </is>
      </c>
      <c r="AK2229" t="inlineStr">
        <is>
          <t>N/A</t>
        </is>
      </c>
      <c r="AL2229" t="inlineStr">
        <is>
          <t>N/A</t>
        </is>
      </c>
      <c r="AM2229" t="inlineStr">
        <is>
          <t>N/A</t>
        </is>
      </c>
      <c r="AN2229" t="inlineStr">
        <is>
          <t>N/A</t>
        </is>
      </c>
      <c r="AO2229" t="inlineStr">
        <is>
          <t>N/A</t>
        </is>
      </c>
      <c r="AP2229" t="inlineStr">
        <is>
          <t>N/A</t>
        </is>
      </c>
      <c r="AQ2229" t="inlineStr">
        <is>
          <t>N/A</t>
        </is>
      </c>
      <c r="AR2229" t="inlineStr">
        <is>
          <t>N/A</t>
        </is>
      </c>
      <c r="AS2229" t="inlineStr">
        <is>
          <t>N/A</t>
        </is>
      </c>
      <c r="AT2229" t="inlineStr">
        <is>
          <t>N/A</t>
        </is>
      </c>
      <c r="AU2229" t="inlineStr">
        <is>
          <t>N/A</t>
        </is>
      </c>
      <c r="AV2229" t="inlineStr">
        <is>
          <t>N/A</t>
        </is>
      </c>
      <c r="AW2229" t="inlineStr">
        <is>
          <t>N/A</t>
        </is>
      </c>
      <c r="AX2229" t="inlineStr">
        <is>
          <t>N/A</t>
        </is>
      </c>
      <c r="AY2229" t="inlineStr">
        <is>
          <t>N/A</t>
        </is>
      </c>
      <c r="AZ2229" t="inlineStr">
        <is>
          <t>N/A</t>
        </is>
      </c>
      <c r="BA2229" t="inlineStr">
        <is>
          <t>N/A</t>
        </is>
      </c>
      <c r="BB2229" t="inlineStr">
        <is>
          <t>N/A</t>
        </is>
      </c>
      <c r="BC2229" t="inlineStr">
        <is>
          <t>N/A</t>
        </is>
      </c>
      <c r="BD2229" t="inlineStr">
        <is>
          <t>N/A</t>
        </is>
      </c>
      <c r="BE2229" t="inlineStr">
        <is>
          <t>N/A</t>
        </is>
      </c>
    </row>
    <row r="2230">
      <c r="A2230" t="inlineStr">
        <is>
          <t>WI21129902</t>
        </is>
      </c>
      <c r="B2230" t="inlineStr">
        <is>
          <t>DATA_VALIDATION</t>
        </is>
      </c>
      <c r="C2230" t="inlineStr">
        <is>
          <t>201100014257</t>
        </is>
      </c>
      <c r="D2230" t="inlineStr">
        <is>
          <t>Folder</t>
        </is>
      </c>
      <c r="E2230" s="2">
        <f>HYPERLINK("capsilon://?command=openfolder&amp;siteaddress=FAM.docvelocity-na8.net&amp;folderid=FXEC6E7677-F1B1-BB63-5D1D-693472B7B230","FX211115089")</f>
        <v>0.0</v>
      </c>
      <c r="F2230" t="inlineStr">
        <is>
          <t/>
        </is>
      </c>
      <c r="G2230" t="inlineStr">
        <is>
          <t/>
        </is>
      </c>
      <c r="H2230" t="inlineStr">
        <is>
          <t>Mailitem</t>
        </is>
      </c>
      <c r="I2230" t="inlineStr">
        <is>
          <t>MI2112108461</t>
        </is>
      </c>
      <c r="J2230" t="n">
        <v>32.0</v>
      </c>
      <c r="K2230" t="inlineStr">
        <is>
          <t>COMPLETED</t>
        </is>
      </c>
      <c r="L2230" t="inlineStr">
        <is>
          <t>MARK_AS_COMPLETED</t>
        </is>
      </c>
      <c r="M2230" t="inlineStr">
        <is>
          <t>Queue</t>
        </is>
      </c>
      <c r="N2230" t="n">
        <v>1.0</v>
      </c>
      <c r="O2230" s="1" t="n">
        <v>44532.88869212963</v>
      </c>
      <c r="P2230" s="1" t="n">
        <v>44533.40116898148</v>
      </c>
      <c r="Q2230" t="n">
        <v>43477.0</v>
      </c>
      <c r="R2230" t="n">
        <v>801.0</v>
      </c>
      <c r="S2230" t="b">
        <v>0</v>
      </c>
      <c r="T2230" t="inlineStr">
        <is>
          <t>N/A</t>
        </is>
      </c>
      <c r="U2230" t="b">
        <v>0</v>
      </c>
      <c r="V2230" t="inlineStr">
        <is>
          <t>Hemanshi Deshlahara</t>
        </is>
      </c>
      <c r="W2230" s="1" t="n">
        <v>44533.40116898148</v>
      </c>
      <c r="X2230" t="n">
        <v>612.0</v>
      </c>
      <c r="Y2230" t="n">
        <v>0.0</v>
      </c>
      <c r="Z2230" t="n">
        <v>0.0</v>
      </c>
      <c r="AA2230" t="n">
        <v>0.0</v>
      </c>
      <c r="AB2230" t="n">
        <v>0.0</v>
      </c>
      <c r="AC2230" t="n">
        <v>0.0</v>
      </c>
      <c r="AD2230" t="n">
        <v>32.0</v>
      </c>
      <c r="AE2230" t="n">
        <v>27.0</v>
      </c>
      <c r="AF2230" t="n">
        <v>0.0</v>
      </c>
      <c r="AG2230" t="n">
        <v>3.0</v>
      </c>
      <c r="AH2230" t="inlineStr">
        <is>
          <t>N/A</t>
        </is>
      </c>
      <c r="AI2230" t="inlineStr">
        <is>
          <t>N/A</t>
        </is>
      </c>
      <c r="AJ2230" t="inlineStr">
        <is>
          <t>N/A</t>
        </is>
      </c>
      <c r="AK2230" t="inlineStr">
        <is>
          <t>N/A</t>
        </is>
      </c>
      <c r="AL2230" t="inlineStr">
        <is>
          <t>N/A</t>
        </is>
      </c>
      <c r="AM2230" t="inlineStr">
        <is>
          <t>N/A</t>
        </is>
      </c>
      <c r="AN2230" t="inlineStr">
        <is>
          <t>N/A</t>
        </is>
      </c>
      <c r="AO2230" t="inlineStr">
        <is>
          <t>N/A</t>
        </is>
      </c>
      <c r="AP2230" t="inlineStr">
        <is>
          <t>N/A</t>
        </is>
      </c>
      <c r="AQ2230" t="inlineStr">
        <is>
          <t>N/A</t>
        </is>
      </c>
      <c r="AR2230" t="inlineStr">
        <is>
          <t>N/A</t>
        </is>
      </c>
      <c r="AS2230" t="inlineStr">
        <is>
          <t>N/A</t>
        </is>
      </c>
      <c r="AT2230" t="inlineStr">
        <is>
          <t>N/A</t>
        </is>
      </c>
      <c r="AU2230" t="inlineStr">
        <is>
          <t>N/A</t>
        </is>
      </c>
      <c r="AV2230" t="inlineStr">
        <is>
          <t>N/A</t>
        </is>
      </c>
      <c r="AW2230" t="inlineStr">
        <is>
          <t>N/A</t>
        </is>
      </c>
      <c r="AX2230" t="inlineStr">
        <is>
          <t>N/A</t>
        </is>
      </c>
      <c r="AY2230" t="inlineStr">
        <is>
          <t>N/A</t>
        </is>
      </c>
      <c r="AZ2230" t="inlineStr">
        <is>
          <t>N/A</t>
        </is>
      </c>
      <c r="BA2230" t="inlineStr">
        <is>
          <t>N/A</t>
        </is>
      </c>
      <c r="BB2230" t="inlineStr">
        <is>
          <t>N/A</t>
        </is>
      </c>
      <c r="BC2230" t="inlineStr">
        <is>
          <t>N/A</t>
        </is>
      </c>
      <c r="BD2230" t="inlineStr">
        <is>
          <t>N/A</t>
        </is>
      </c>
      <c r="BE2230" t="inlineStr">
        <is>
          <t>N/A</t>
        </is>
      </c>
    </row>
    <row r="2231">
      <c r="A2231" t="inlineStr">
        <is>
          <t>WI2112993</t>
        </is>
      </c>
      <c r="B2231" t="inlineStr">
        <is>
          <t>DATA_VALIDATION</t>
        </is>
      </c>
      <c r="C2231" t="inlineStr">
        <is>
          <t>201330003985</t>
        </is>
      </c>
      <c r="D2231" t="inlineStr">
        <is>
          <t>Folder</t>
        </is>
      </c>
      <c r="E2231" s="2">
        <f>HYPERLINK("capsilon://?command=openfolder&amp;siteaddress=FAM.docvelocity-na8.net&amp;folderid=FX1283B9ED-140B-6645-53AE-B861F4ACCC98","FX211114639")</f>
        <v>0.0</v>
      </c>
      <c r="F2231" t="inlineStr">
        <is>
          <t/>
        </is>
      </c>
      <c r="G2231" t="inlineStr">
        <is>
          <t/>
        </is>
      </c>
      <c r="H2231" t="inlineStr">
        <is>
          <t>Mailitem</t>
        </is>
      </c>
      <c r="I2231" t="inlineStr">
        <is>
          <t>MI21124822</t>
        </is>
      </c>
      <c r="J2231" t="n">
        <v>354.0</v>
      </c>
      <c r="K2231" t="inlineStr">
        <is>
          <t>COMPLETED</t>
        </is>
      </c>
      <c r="L2231" t="inlineStr">
        <is>
          <t>MARK_AS_COMPLETED</t>
        </is>
      </c>
      <c r="M2231" t="inlineStr">
        <is>
          <t>Queue</t>
        </is>
      </c>
      <c r="N2231" t="n">
        <v>2.0</v>
      </c>
      <c r="O2231" s="1" t="n">
        <v>44531.276655092595</v>
      </c>
      <c r="P2231" s="1" t="n">
        <v>44531.398993055554</v>
      </c>
      <c r="Q2231" t="n">
        <v>5531.0</v>
      </c>
      <c r="R2231" t="n">
        <v>5039.0</v>
      </c>
      <c r="S2231" t="b">
        <v>0</v>
      </c>
      <c r="T2231" t="inlineStr">
        <is>
          <t>N/A</t>
        </is>
      </c>
      <c r="U2231" t="b">
        <v>1</v>
      </c>
      <c r="V2231" t="inlineStr">
        <is>
          <t>Sangeeta Kumari</t>
        </is>
      </c>
      <c r="W2231" s="1" t="n">
        <v>44531.31261574074</v>
      </c>
      <c r="X2231" t="n">
        <v>3094.0</v>
      </c>
      <c r="Y2231" t="n">
        <v>353.0</v>
      </c>
      <c r="Z2231" t="n">
        <v>0.0</v>
      </c>
      <c r="AA2231" t="n">
        <v>353.0</v>
      </c>
      <c r="AB2231" t="n">
        <v>0.0</v>
      </c>
      <c r="AC2231" t="n">
        <v>168.0</v>
      </c>
      <c r="AD2231" t="n">
        <v>1.0</v>
      </c>
      <c r="AE2231" t="n">
        <v>0.0</v>
      </c>
      <c r="AF2231" t="n">
        <v>0.0</v>
      </c>
      <c r="AG2231" t="n">
        <v>0.0</v>
      </c>
      <c r="AH2231" t="inlineStr">
        <is>
          <t>Aparna Chavan</t>
        </is>
      </c>
      <c r="AI2231" s="1" t="n">
        <v>44531.398993055554</v>
      </c>
      <c r="AJ2231" t="n">
        <v>18.0</v>
      </c>
      <c r="AK2231" t="n">
        <v>0.0</v>
      </c>
      <c r="AL2231" t="n">
        <v>0.0</v>
      </c>
      <c r="AM2231" t="n">
        <v>0.0</v>
      </c>
      <c r="AN2231" t="n">
        <v>0.0</v>
      </c>
      <c r="AO2231" t="n">
        <v>0.0</v>
      </c>
      <c r="AP2231" t="n">
        <v>1.0</v>
      </c>
      <c r="AQ2231" t="n">
        <v>0.0</v>
      </c>
      <c r="AR2231" t="n">
        <v>0.0</v>
      </c>
      <c r="AS2231" t="n">
        <v>0.0</v>
      </c>
      <c r="AT2231" t="inlineStr">
        <is>
          <t>N/A</t>
        </is>
      </c>
      <c r="AU2231" t="inlineStr">
        <is>
          <t>N/A</t>
        </is>
      </c>
      <c r="AV2231" t="inlineStr">
        <is>
          <t>N/A</t>
        </is>
      </c>
      <c r="AW2231" t="inlineStr">
        <is>
          <t>N/A</t>
        </is>
      </c>
      <c r="AX2231" t="inlineStr">
        <is>
          <t>N/A</t>
        </is>
      </c>
      <c r="AY2231" t="inlineStr">
        <is>
          <t>N/A</t>
        </is>
      </c>
      <c r="AZ2231" t="inlineStr">
        <is>
          <t>N/A</t>
        </is>
      </c>
      <c r="BA2231" t="inlineStr">
        <is>
          <t>N/A</t>
        </is>
      </c>
      <c r="BB2231" t="inlineStr">
        <is>
          <t>N/A</t>
        </is>
      </c>
      <c r="BC2231" t="inlineStr">
        <is>
          <t>N/A</t>
        </is>
      </c>
      <c r="BD2231" t="inlineStr">
        <is>
          <t>N/A</t>
        </is>
      </c>
      <c r="BE2231" t="inlineStr">
        <is>
          <t>N/A</t>
        </is>
      </c>
    </row>
    <row r="2232">
      <c r="A2232" t="inlineStr">
        <is>
          <t>WI2112995</t>
        </is>
      </c>
      <c r="B2232" t="inlineStr">
        <is>
          <t>DATA_VALIDATION</t>
        </is>
      </c>
      <c r="C2232" t="inlineStr">
        <is>
          <t>201300019922</t>
        </is>
      </c>
      <c r="D2232" t="inlineStr">
        <is>
          <t>Folder</t>
        </is>
      </c>
      <c r="E2232" s="2">
        <f>HYPERLINK("capsilon://?command=openfolder&amp;siteaddress=FAM.docvelocity-na8.net&amp;folderid=FXBF00DFA0-AD4F-DCF1-B909-A47EAAE7BCEA","FX211113536")</f>
        <v>0.0</v>
      </c>
      <c r="F2232" t="inlineStr">
        <is>
          <t/>
        </is>
      </c>
      <c r="G2232" t="inlineStr">
        <is>
          <t/>
        </is>
      </c>
      <c r="H2232" t="inlineStr">
        <is>
          <t>Mailitem</t>
        </is>
      </c>
      <c r="I2232" t="inlineStr">
        <is>
          <t>MI21124957</t>
        </is>
      </c>
      <c r="J2232" t="n">
        <v>285.0</v>
      </c>
      <c r="K2232" t="inlineStr">
        <is>
          <t>COMPLETED</t>
        </is>
      </c>
      <c r="L2232" t="inlineStr">
        <is>
          <t>MARK_AS_COMPLETED</t>
        </is>
      </c>
      <c r="M2232" t="inlineStr">
        <is>
          <t>Queue</t>
        </is>
      </c>
      <c r="N2232" t="n">
        <v>2.0</v>
      </c>
      <c r="O2232" s="1" t="n">
        <v>44531.28068287037</v>
      </c>
      <c r="P2232" s="1" t="n">
        <v>44531.415914351855</v>
      </c>
      <c r="Q2232" t="n">
        <v>6988.0</v>
      </c>
      <c r="R2232" t="n">
        <v>4696.0</v>
      </c>
      <c r="S2232" t="b">
        <v>0</v>
      </c>
      <c r="T2232" t="inlineStr">
        <is>
          <t>N/A</t>
        </is>
      </c>
      <c r="U2232" t="b">
        <v>1</v>
      </c>
      <c r="V2232" t="inlineStr">
        <is>
          <t>Mohini Shinde</t>
        </is>
      </c>
      <c r="W2232" s="1" t="n">
        <v>44531.31885416667</v>
      </c>
      <c r="X2232" t="n">
        <v>2743.0</v>
      </c>
      <c r="Y2232" t="n">
        <v>290.0</v>
      </c>
      <c r="Z2232" t="n">
        <v>0.0</v>
      </c>
      <c r="AA2232" t="n">
        <v>290.0</v>
      </c>
      <c r="AB2232" t="n">
        <v>0.0</v>
      </c>
      <c r="AC2232" t="n">
        <v>204.0</v>
      </c>
      <c r="AD2232" t="n">
        <v>-5.0</v>
      </c>
      <c r="AE2232" t="n">
        <v>0.0</v>
      </c>
      <c r="AF2232" t="n">
        <v>0.0</v>
      </c>
      <c r="AG2232" t="n">
        <v>0.0</v>
      </c>
      <c r="AH2232" t="inlineStr">
        <is>
          <t>Ashish Sutar</t>
        </is>
      </c>
      <c r="AI2232" s="1" t="n">
        <v>44531.415914351855</v>
      </c>
      <c r="AJ2232" t="n">
        <v>1835.0</v>
      </c>
      <c r="AK2232" t="n">
        <v>3.0</v>
      </c>
      <c r="AL2232" t="n">
        <v>0.0</v>
      </c>
      <c r="AM2232" t="n">
        <v>3.0</v>
      </c>
      <c r="AN2232" t="n">
        <v>0.0</v>
      </c>
      <c r="AO2232" t="n">
        <v>3.0</v>
      </c>
      <c r="AP2232" t="n">
        <v>-8.0</v>
      </c>
      <c r="AQ2232" t="n">
        <v>0.0</v>
      </c>
      <c r="AR2232" t="n">
        <v>0.0</v>
      </c>
      <c r="AS2232" t="n">
        <v>0.0</v>
      </c>
      <c r="AT2232" t="inlineStr">
        <is>
          <t>N/A</t>
        </is>
      </c>
      <c r="AU2232" t="inlineStr">
        <is>
          <t>N/A</t>
        </is>
      </c>
      <c r="AV2232" t="inlineStr">
        <is>
          <t>N/A</t>
        </is>
      </c>
      <c r="AW2232" t="inlineStr">
        <is>
          <t>N/A</t>
        </is>
      </c>
      <c r="AX2232" t="inlineStr">
        <is>
          <t>N/A</t>
        </is>
      </c>
      <c r="AY2232" t="inlineStr">
        <is>
          <t>N/A</t>
        </is>
      </c>
      <c r="AZ2232" t="inlineStr">
        <is>
          <t>N/A</t>
        </is>
      </c>
      <c r="BA2232" t="inlineStr">
        <is>
          <t>N/A</t>
        </is>
      </c>
      <c r="BB2232" t="inlineStr">
        <is>
          <t>N/A</t>
        </is>
      </c>
      <c r="BC2232" t="inlineStr">
        <is>
          <t>N/A</t>
        </is>
      </c>
      <c r="BD2232" t="inlineStr">
        <is>
          <t>N/A</t>
        </is>
      </c>
      <c r="BE2232" t="inlineStr">
        <is>
          <t>N/A</t>
        </is>
      </c>
    </row>
    <row r="2233">
      <c r="A2233" t="inlineStr">
        <is>
          <t>WI21129987</t>
        </is>
      </c>
      <c r="B2233" t="inlineStr">
        <is>
          <t>DATA_VALIDATION</t>
        </is>
      </c>
      <c r="C2233" t="inlineStr">
        <is>
          <t>201100014265</t>
        </is>
      </c>
      <c r="D2233" t="inlineStr">
        <is>
          <t>Folder</t>
        </is>
      </c>
      <c r="E2233" s="2">
        <f>HYPERLINK("capsilon://?command=openfolder&amp;siteaddress=FAM.docvelocity-na8.net&amp;folderid=FXBBB66388-4D20-7CBD-BA0D-1F5098AAA089","FX21122024")</f>
        <v>0.0</v>
      </c>
      <c r="F2233" t="inlineStr">
        <is>
          <t/>
        </is>
      </c>
      <c r="G2233" t="inlineStr">
        <is>
          <t/>
        </is>
      </c>
      <c r="H2233" t="inlineStr">
        <is>
          <t>Mailitem</t>
        </is>
      </c>
      <c r="I2233" t="inlineStr">
        <is>
          <t>MI2112109479</t>
        </is>
      </c>
      <c r="J2233" t="n">
        <v>28.0</v>
      </c>
      <c r="K2233" t="inlineStr">
        <is>
          <t>COMPLETED</t>
        </is>
      </c>
      <c r="L2233" t="inlineStr">
        <is>
          <t>MARK_AS_COMPLETED</t>
        </is>
      </c>
      <c r="M2233" t="inlineStr">
        <is>
          <t>Queue</t>
        </is>
      </c>
      <c r="N2233" t="n">
        <v>2.0</v>
      </c>
      <c r="O2233" s="1" t="n">
        <v>44532.92667824074</v>
      </c>
      <c r="P2233" s="1" t="n">
        <v>44533.222662037035</v>
      </c>
      <c r="Q2233" t="n">
        <v>25112.0</v>
      </c>
      <c r="R2233" t="n">
        <v>461.0</v>
      </c>
      <c r="S2233" t="b">
        <v>0</v>
      </c>
      <c r="T2233" t="inlineStr">
        <is>
          <t>N/A</t>
        </is>
      </c>
      <c r="U2233" t="b">
        <v>0</v>
      </c>
      <c r="V2233" t="inlineStr">
        <is>
          <t>Mohini Shinde</t>
        </is>
      </c>
      <c r="W2233" s="1" t="n">
        <v>44533.190625</v>
      </c>
      <c r="X2233" t="n">
        <v>252.0</v>
      </c>
      <c r="Y2233" t="n">
        <v>21.0</v>
      </c>
      <c r="Z2233" t="n">
        <v>0.0</v>
      </c>
      <c r="AA2233" t="n">
        <v>21.0</v>
      </c>
      <c r="AB2233" t="n">
        <v>0.0</v>
      </c>
      <c r="AC2233" t="n">
        <v>6.0</v>
      </c>
      <c r="AD2233" t="n">
        <v>7.0</v>
      </c>
      <c r="AE2233" t="n">
        <v>0.0</v>
      </c>
      <c r="AF2233" t="n">
        <v>0.0</v>
      </c>
      <c r="AG2233" t="n">
        <v>0.0</v>
      </c>
      <c r="AH2233" t="inlineStr">
        <is>
          <t>Smriti Gauchan</t>
        </is>
      </c>
      <c r="AI2233" s="1" t="n">
        <v>44533.222662037035</v>
      </c>
      <c r="AJ2233" t="n">
        <v>192.0</v>
      </c>
      <c r="AK2233" t="n">
        <v>0.0</v>
      </c>
      <c r="AL2233" t="n">
        <v>0.0</v>
      </c>
      <c r="AM2233" t="n">
        <v>0.0</v>
      </c>
      <c r="AN2233" t="n">
        <v>0.0</v>
      </c>
      <c r="AO2233" t="n">
        <v>0.0</v>
      </c>
      <c r="AP2233" t="n">
        <v>7.0</v>
      </c>
      <c r="AQ2233" t="n">
        <v>0.0</v>
      </c>
      <c r="AR2233" t="n">
        <v>0.0</v>
      </c>
      <c r="AS2233" t="n">
        <v>0.0</v>
      </c>
      <c r="AT2233" t="inlineStr">
        <is>
          <t>N/A</t>
        </is>
      </c>
      <c r="AU2233" t="inlineStr">
        <is>
          <t>N/A</t>
        </is>
      </c>
      <c r="AV2233" t="inlineStr">
        <is>
          <t>N/A</t>
        </is>
      </c>
      <c r="AW2233" t="inlineStr">
        <is>
          <t>N/A</t>
        </is>
      </c>
      <c r="AX2233" t="inlineStr">
        <is>
          <t>N/A</t>
        </is>
      </c>
      <c r="AY2233" t="inlineStr">
        <is>
          <t>N/A</t>
        </is>
      </c>
      <c r="AZ2233" t="inlineStr">
        <is>
          <t>N/A</t>
        </is>
      </c>
      <c r="BA2233" t="inlineStr">
        <is>
          <t>N/A</t>
        </is>
      </c>
      <c r="BB2233" t="inlineStr">
        <is>
          <t>N/A</t>
        </is>
      </c>
      <c r="BC2233" t="inlineStr">
        <is>
          <t>N/A</t>
        </is>
      </c>
      <c r="BD2233" t="inlineStr">
        <is>
          <t>N/A</t>
        </is>
      </c>
      <c r="BE2233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2021-12-28T16:00:03Z</dcterms:created>
  <dc:creator>Apache POI</dc:creator>
</coreProperties>
</file>